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codeName="{99F03F65-6EE5-B2FF-AC1D-F4DDD12603F5}"/>
  <workbookPr codeName="ThisWorkbook" defaultThemeVersion="124226"/>
  <mc:AlternateContent xmlns:mc="http://schemas.openxmlformats.org/markup-compatibility/2006">
    <mc:Choice Requires="x15">
      <x15ac:absPath xmlns:x15ac="http://schemas.microsoft.com/office/spreadsheetml/2010/11/ac" url="C:\Users\Elaine\Dropbox\MTCC\2019\JB Taylor\"/>
    </mc:Choice>
  </mc:AlternateContent>
  <xr:revisionPtr revIDLastSave="0" documentId="13_ncr:1_{8405346D-BDDF-4FF6-AC1A-2EA1542F4426}" xr6:coauthVersionLast="43" xr6:coauthVersionMax="43" xr10:uidLastSave="{00000000-0000-0000-0000-000000000000}"/>
  <bookViews>
    <workbookView xWindow="-108" yWindow="-108" windowWidth="23256" windowHeight="12576" tabRatio="845" firstSheet="1" activeTab="5" xr2:uid="{00000000-000D-0000-FFFF-FFFF00000000}"/>
  </bookViews>
  <sheets>
    <sheet name="Instructions" sheetId="12" state="hidden" r:id="rId1"/>
    <sheet name="Running Order" sheetId="1" r:id="rId2"/>
    <sheet name="All Running Order Nat B" sheetId="19" state="hidden" r:id="rId3"/>
    <sheet name="All Running Order Club" sheetId="20" state="hidden" r:id="rId4"/>
    <sheet name="NATB Finishing Order" sheetId="2" r:id="rId5"/>
    <sheet name="Finishing Order By Class &amp; Axle" sheetId="17" r:id="rId6"/>
  </sheets>
  <definedNames>
    <definedName name="CLASS" localSheetId="3">'All Running Order Club'!$E$1003:$E$1006</definedName>
    <definedName name="CLASS" localSheetId="2">'All Running Order Nat B'!$E$1003:$E$1006</definedName>
    <definedName name="CLASS">'Running Order'!$E$1007:$E$1010</definedName>
    <definedName name="_xlnm.Print_Area" localSheetId="3">'All Running Order Club'!$A$1:$CI$72</definedName>
    <definedName name="_xlnm.Print_Area" localSheetId="2">'All Running Order Nat B'!$A$1:$CI$72</definedName>
    <definedName name="_xlnm.Print_Area" localSheetId="1">'Running Order'!$A$5:$CI$76</definedName>
    <definedName name="Ret_NS" localSheetId="3">'All Running Order Club'!$C$1003</definedName>
    <definedName name="Ret_NS" localSheetId="2">'All Running Order Nat B'!$C$1003</definedName>
    <definedName name="Ret_NS">'Running Order'!$C$1007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2" i="1" l="1"/>
  <c r="M7" i="1" l="1"/>
  <c r="EY9" i="1"/>
  <c r="GC8" i="1"/>
  <c r="DV9" i="1"/>
  <c r="DV10" i="1"/>
  <c r="DV11" i="1"/>
  <c r="DV12" i="1"/>
  <c r="DV13" i="1"/>
  <c r="DV14" i="1"/>
  <c r="DV15" i="1"/>
  <c r="DV16" i="1"/>
  <c r="DV17" i="1"/>
  <c r="DV18" i="1"/>
  <c r="DV19" i="1"/>
  <c r="DV20" i="1"/>
  <c r="DV21" i="1"/>
  <c r="DV22" i="1"/>
  <c r="DV23" i="1"/>
  <c r="DV24" i="1"/>
  <c r="DV25" i="1"/>
  <c r="DV26" i="1"/>
  <c r="DV27" i="1"/>
  <c r="DV28" i="1"/>
  <c r="DV29" i="1"/>
  <c r="DV30" i="1"/>
  <c r="DV31" i="1"/>
  <c r="DV32" i="1"/>
  <c r="DV33" i="1"/>
  <c r="DV34" i="1"/>
  <c r="DV35" i="1"/>
  <c r="DV36" i="1"/>
  <c r="DV37" i="1"/>
  <c r="DV38" i="1"/>
  <c r="DV39" i="1"/>
  <c r="DV40" i="1"/>
  <c r="DV41" i="1"/>
  <c r="DV42" i="1"/>
  <c r="DV43" i="1"/>
  <c r="DV44" i="1"/>
  <c r="DV45" i="1"/>
  <c r="DV46" i="1"/>
  <c r="DV47" i="1"/>
  <c r="DV48" i="1"/>
  <c r="DV49" i="1"/>
  <c r="DV50" i="1"/>
  <c r="DV51" i="1"/>
  <c r="DV52" i="1"/>
  <c r="DV53" i="1"/>
  <c r="DV54" i="1"/>
  <c r="DV55" i="1"/>
  <c r="DV56" i="1"/>
  <c r="DV57" i="1"/>
  <c r="DV58" i="1"/>
  <c r="DV59" i="1"/>
  <c r="DV60" i="1"/>
  <c r="DV61" i="1"/>
  <c r="DV62" i="1"/>
  <c r="DV63" i="1"/>
  <c r="DV64" i="1"/>
  <c r="DV8" i="1"/>
  <c r="CD11" i="1" l="1"/>
  <c r="CD19" i="1"/>
  <c r="CD24" i="1"/>
  <c r="CD49" i="1"/>
  <c r="CD50" i="1"/>
  <c r="CD51" i="1"/>
  <c r="CD52" i="1"/>
  <c r="CD53" i="1"/>
  <c r="CD54" i="1"/>
  <c r="CD55" i="1"/>
  <c r="CD56" i="1"/>
  <c r="CD57" i="1"/>
  <c r="CD58" i="1"/>
  <c r="CD59" i="1"/>
  <c r="CD60" i="1"/>
  <c r="CD61" i="1"/>
  <c r="CD62" i="1"/>
  <c r="CD63" i="1"/>
  <c r="CD64" i="1"/>
  <c r="CD8" i="1"/>
  <c r="CF64" i="2"/>
  <c r="CG64" i="2" s="1"/>
  <c r="CF63" i="2"/>
  <c r="CG63" i="2" s="1"/>
  <c r="CF62" i="2"/>
  <c r="CG62" i="2" s="1"/>
  <c r="CF61" i="2"/>
  <c r="CG61" i="2" s="1"/>
  <c r="CF60" i="2"/>
  <c r="CG60" i="2" s="1"/>
  <c r="CF59" i="2"/>
  <c r="CG59" i="2" s="1"/>
  <c r="CF58" i="2"/>
  <c r="CG58" i="2" s="1"/>
  <c r="CF57" i="2"/>
  <c r="CG57" i="2" s="1"/>
  <c r="CF56" i="2"/>
  <c r="CG56" i="2" s="1"/>
  <c r="CF55" i="2"/>
  <c r="CG55" i="2" s="1"/>
  <c r="CF54" i="2"/>
  <c r="CG54" i="2" s="1"/>
  <c r="CF53" i="2"/>
  <c r="CG53" i="2" s="1"/>
  <c r="CF52" i="2"/>
  <c r="CG52" i="2" s="1"/>
  <c r="CF51" i="2"/>
  <c r="CG51" i="2" s="1"/>
  <c r="CF50" i="2"/>
  <c r="CG50" i="2" s="1"/>
  <c r="CF49" i="2"/>
  <c r="CG49" i="2" s="1"/>
  <c r="CF48" i="2"/>
  <c r="CG48" i="2" s="1"/>
  <c r="CF47" i="2"/>
  <c r="CG47" i="2" s="1"/>
  <c r="CF46" i="2"/>
  <c r="CG46" i="2" s="1"/>
  <c r="CF45" i="2"/>
  <c r="CG45" i="2" s="1"/>
  <c r="CF44" i="2"/>
  <c r="CG44" i="2" s="1"/>
  <c r="CF43" i="2"/>
  <c r="CG43" i="2" s="1"/>
  <c r="CF42" i="2"/>
  <c r="CG42" i="2" s="1"/>
  <c r="CF41" i="2"/>
  <c r="CG41" i="2" s="1"/>
  <c r="CF40" i="2"/>
  <c r="CG40" i="2" s="1"/>
  <c r="CF39" i="2"/>
  <c r="CG39" i="2" s="1"/>
  <c r="CF38" i="2"/>
  <c r="CG38" i="2" s="1"/>
  <c r="CF37" i="2"/>
  <c r="CG37" i="2" s="1"/>
  <c r="CF36" i="2"/>
  <c r="CG36" i="2" s="1"/>
  <c r="CF35" i="2"/>
  <c r="CG35" i="2" s="1"/>
  <c r="CF34" i="2"/>
  <c r="CG34" i="2" s="1"/>
  <c r="CF33" i="2"/>
  <c r="CG33" i="2" s="1"/>
  <c r="CF32" i="2"/>
  <c r="CG32" i="2" s="1"/>
  <c r="CF31" i="2"/>
  <c r="CG31" i="2" s="1"/>
  <c r="CF30" i="2"/>
  <c r="CG30" i="2" s="1"/>
  <c r="CF29" i="2"/>
  <c r="CG29" i="2" s="1"/>
  <c r="CF28" i="2"/>
  <c r="CG28" i="2" s="1"/>
  <c r="CF27" i="2"/>
  <c r="CG27" i="2" s="1"/>
  <c r="CF26" i="2"/>
  <c r="CG26" i="2" s="1"/>
  <c r="CF25" i="2"/>
  <c r="CG25" i="2" s="1"/>
  <c r="CF24" i="2"/>
  <c r="CG24" i="2" s="1"/>
  <c r="CF23" i="2"/>
  <c r="CG23" i="2" s="1"/>
  <c r="CF22" i="2"/>
  <c r="CG22" i="2" s="1"/>
  <c r="CF21" i="2"/>
  <c r="CG21" i="2" s="1"/>
  <c r="CF20" i="2"/>
  <c r="CG20" i="2" s="1"/>
  <c r="CF19" i="2"/>
  <c r="CG19" i="2" s="1"/>
  <c r="CF18" i="2"/>
  <c r="CG18" i="2" s="1"/>
  <c r="CF17" i="2"/>
  <c r="CG17" i="2" s="1"/>
  <c r="CF16" i="2"/>
  <c r="CG16" i="2" s="1"/>
  <c r="CF15" i="2"/>
  <c r="CG15" i="2" s="1"/>
  <c r="CF14" i="2"/>
  <c r="CG14" i="2" s="1"/>
  <c r="CF13" i="2"/>
  <c r="CG13" i="2" s="1"/>
  <c r="CF12" i="2"/>
  <c r="CG12" i="2" s="1"/>
  <c r="CF11" i="2"/>
  <c r="CG11" i="2" s="1"/>
  <c r="CF10" i="2"/>
  <c r="CG10" i="2" s="1"/>
  <c r="CF9" i="2"/>
  <c r="CG9" i="2" s="1"/>
  <c r="CF8" i="2"/>
  <c r="CG8" i="2" s="1"/>
  <c r="CF5" i="19"/>
  <c r="CG5" i="19" s="1"/>
  <c r="CF6" i="19"/>
  <c r="CG6" i="19" s="1"/>
  <c r="CF7" i="19"/>
  <c r="CG7" i="19" s="1"/>
  <c r="CF8" i="19"/>
  <c r="CG8" i="19" s="1"/>
  <c r="CF9" i="19"/>
  <c r="CG9" i="19" s="1"/>
  <c r="CF10" i="19"/>
  <c r="CG10" i="19" s="1"/>
  <c r="CF11" i="19"/>
  <c r="CG11" i="19" s="1"/>
  <c r="CF12" i="19"/>
  <c r="CG12" i="19" s="1"/>
  <c r="CF13" i="19"/>
  <c r="CG13" i="19" s="1"/>
  <c r="CF14" i="19"/>
  <c r="CG14" i="19" s="1"/>
  <c r="CF15" i="19"/>
  <c r="CG15" i="19" s="1"/>
  <c r="CF16" i="19"/>
  <c r="CG16" i="19" s="1"/>
  <c r="CF17" i="19"/>
  <c r="CG17" i="19" s="1"/>
  <c r="CF18" i="19"/>
  <c r="CG18" i="19" s="1"/>
  <c r="CF19" i="19"/>
  <c r="CG19" i="19" s="1"/>
  <c r="CF20" i="19"/>
  <c r="CG20" i="19" s="1"/>
  <c r="CF21" i="19"/>
  <c r="CG21" i="19" s="1"/>
  <c r="CF22" i="19"/>
  <c r="CG22" i="19" s="1"/>
  <c r="CF23" i="19"/>
  <c r="CG23" i="19" s="1"/>
  <c r="CF24" i="19"/>
  <c r="CG24" i="19" s="1"/>
  <c r="CF25" i="19"/>
  <c r="CG25" i="19" s="1"/>
  <c r="CF26" i="19"/>
  <c r="CG26" i="19" s="1"/>
  <c r="CF27" i="19"/>
  <c r="CG27" i="19" s="1"/>
  <c r="CF28" i="19"/>
  <c r="CG28" i="19" s="1"/>
  <c r="CF29" i="19"/>
  <c r="CG29" i="19" s="1"/>
  <c r="CF30" i="19"/>
  <c r="CG30" i="19" s="1"/>
  <c r="CF31" i="19"/>
  <c r="CG31" i="19" s="1"/>
  <c r="CF32" i="19"/>
  <c r="CG32" i="19" s="1"/>
  <c r="CF33" i="19"/>
  <c r="CG33" i="19" s="1"/>
  <c r="CF34" i="19"/>
  <c r="CG34" i="19" s="1"/>
  <c r="CF35" i="19"/>
  <c r="CG35" i="19" s="1"/>
  <c r="CF36" i="19"/>
  <c r="CG36" i="19" s="1"/>
  <c r="CF37" i="19"/>
  <c r="CG37" i="19" s="1"/>
  <c r="CF38" i="19"/>
  <c r="CG38" i="19" s="1"/>
  <c r="CF39" i="19"/>
  <c r="CG39" i="19" s="1"/>
  <c r="CF40" i="19"/>
  <c r="CG40" i="19" s="1"/>
  <c r="CF41" i="19"/>
  <c r="CG41" i="19" s="1"/>
  <c r="CF42" i="19"/>
  <c r="CG42" i="19" s="1"/>
  <c r="CF43" i="19"/>
  <c r="CG43" i="19" s="1"/>
  <c r="CF44" i="19"/>
  <c r="CG44" i="19" s="1"/>
  <c r="CF45" i="19"/>
  <c r="CG45" i="19" s="1"/>
  <c r="CF46" i="19"/>
  <c r="CG46" i="19" s="1"/>
  <c r="CF47" i="19"/>
  <c r="CG47" i="19" s="1"/>
  <c r="CF48" i="19"/>
  <c r="CG48" i="19" s="1"/>
  <c r="CF49" i="19"/>
  <c r="CG49" i="19" s="1"/>
  <c r="CF50" i="19"/>
  <c r="CG50" i="19" s="1"/>
  <c r="CF51" i="19"/>
  <c r="CG51" i="19" s="1"/>
  <c r="CF52" i="19"/>
  <c r="CG52" i="19" s="1"/>
  <c r="CF53" i="19"/>
  <c r="CG53" i="19" s="1"/>
  <c r="CF54" i="19"/>
  <c r="CG54" i="19" s="1"/>
  <c r="CF55" i="19"/>
  <c r="CG55" i="19" s="1"/>
  <c r="CF56" i="19"/>
  <c r="CG56" i="19" s="1"/>
  <c r="CF57" i="19"/>
  <c r="CG57" i="19" s="1"/>
  <c r="CF58" i="19"/>
  <c r="CG58" i="19" s="1"/>
  <c r="CF59" i="19"/>
  <c r="CG59" i="19" s="1"/>
  <c r="CF60" i="19"/>
  <c r="CG60" i="19" s="1"/>
  <c r="CF5" i="20"/>
  <c r="CG5" i="20" s="1"/>
  <c r="CF6" i="20"/>
  <c r="CG6" i="20" s="1"/>
  <c r="CF7" i="20"/>
  <c r="CG7" i="20" s="1"/>
  <c r="CF8" i="20"/>
  <c r="CG8" i="20" s="1"/>
  <c r="CF9" i="20"/>
  <c r="CG9" i="20" s="1"/>
  <c r="CF10" i="20"/>
  <c r="CG10" i="20" s="1"/>
  <c r="CF11" i="20"/>
  <c r="CG11" i="20" s="1"/>
  <c r="CF12" i="20"/>
  <c r="CG12" i="20" s="1"/>
  <c r="CF13" i="20"/>
  <c r="CG13" i="20" s="1"/>
  <c r="CF14" i="20"/>
  <c r="CG14" i="20" s="1"/>
  <c r="CF15" i="20"/>
  <c r="CG15" i="20" s="1"/>
  <c r="CF16" i="20"/>
  <c r="CG16" i="20" s="1"/>
  <c r="CF17" i="20"/>
  <c r="CG17" i="20" s="1"/>
  <c r="CF18" i="20"/>
  <c r="CG18" i="20" s="1"/>
  <c r="CF19" i="20"/>
  <c r="CG19" i="20" s="1"/>
  <c r="CF20" i="20"/>
  <c r="CG20" i="20" s="1"/>
  <c r="CF21" i="20"/>
  <c r="CG21" i="20" s="1"/>
  <c r="CF22" i="20"/>
  <c r="CG22" i="20" s="1"/>
  <c r="CF23" i="20"/>
  <c r="CG23" i="20" s="1"/>
  <c r="CF24" i="20"/>
  <c r="CG24" i="20" s="1"/>
  <c r="CF25" i="20"/>
  <c r="CG25" i="20" s="1"/>
  <c r="CF26" i="20"/>
  <c r="CG26" i="20" s="1"/>
  <c r="CF27" i="20"/>
  <c r="CG27" i="20" s="1"/>
  <c r="CF28" i="20"/>
  <c r="CG28" i="20" s="1"/>
  <c r="CF29" i="20"/>
  <c r="CG29" i="20" s="1"/>
  <c r="CF30" i="20"/>
  <c r="CG30" i="20" s="1"/>
  <c r="CF31" i="20"/>
  <c r="CG31" i="20" s="1"/>
  <c r="CF32" i="20"/>
  <c r="CG32" i="20" s="1"/>
  <c r="CF33" i="20"/>
  <c r="CG33" i="20" s="1"/>
  <c r="CF34" i="20"/>
  <c r="CG34" i="20" s="1"/>
  <c r="CF35" i="20"/>
  <c r="CG35" i="20" s="1"/>
  <c r="CF36" i="20"/>
  <c r="CG36" i="20" s="1"/>
  <c r="CF37" i="20"/>
  <c r="CG37" i="20" s="1"/>
  <c r="CF38" i="20"/>
  <c r="CG38" i="20" s="1"/>
  <c r="CF39" i="20"/>
  <c r="CG39" i="20" s="1"/>
  <c r="CF40" i="20"/>
  <c r="CG40" i="20" s="1"/>
  <c r="CF41" i="20"/>
  <c r="CG41" i="20" s="1"/>
  <c r="CF42" i="20"/>
  <c r="CG42" i="20" s="1"/>
  <c r="CF43" i="20"/>
  <c r="CG43" i="20" s="1"/>
  <c r="CF44" i="20"/>
  <c r="CG44" i="20" s="1"/>
  <c r="CF45" i="20"/>
  <c r="CG45" i="20" s="1"/>
  <c r="CF46" i="20"/>
  <c r="CG46" i="20" s="1"/>
  <c r="CF47" i="20"/>
  <c r="CG47" i="20" s="1"/>
  <c r="CF48" i="20"/>
  <c r="CG48" i="20" s="1"/>
  <c r="CF49" i="20"/>
  <c r="CG49" i="20" s="1"/>
  <c r="CF50" i="20"/>
  <c r="CG50" i="20" s="1"/>
  <c r="CF51" i="20"/>
  <c r="CG51" i="20" s="1"/>
  <c r="CF52" i="20"/>
  <c r="CG52" i="20" s="1"/>
  <c r="CF53" i="20"/>
  <c r="CG53" i="20" s="1"/>
  <c r="CF54" i="20"/>
  <c r="CG54" i="20" s="1"/>
  <c r="CF55" i="20"/>
  <c r="CG55" i="20" s="1"/>
  <c r="CF56" i="20"/>
  <c r="CG56" i="20" s="1"/>
  <c r="CF57" i="20"/>
  <c r="CG57" i="20" s="1"/>
  <c r="CF58" i="20"/>
  <c r="CG58" i="20" s="1"/>
  <c r="CF59" i="20"/>
  <c r="CG59" i="20" s="1"/>
  <c r="CF60" i="20"/>
  <c r="CG60" i="20" s="1"/>
  <c r="CF9" i="17"/>
  <c r="CG9" i="17" s="1"/>
  <c r="CF10" i="17"/>
  <c r="CG10" i="17" s="1"/>
  <c r="CF11" i="17"/>
  <c r="CG11" i="17" s="1"/>
  <c r="CF12" i="17"/>
  <c r="CG12" i="17" s="1"/>
  <c r="CF13" i="17"/>
  <c r="CG13" i="17" s="1"/>
  <c r="CF14" i="17"/>
  <c r="CG14" i="17" s="1"/>
  <c r="CF15" i="17"/>
  <c r="CG15" i="17" s="1"/>
  <c r="CF16" i="17"/>
  <c r="CG16" i="17" s="1"/>
  <c r="CF17" i="17"/>
  <c r="CG17" i="17" s="1"/>
  <c r="CF18" i="17"/>
  <c r="CG18" i="17" s="1"/>
  <c r="CF19" i="17"/>
  <c r="CG19" i="17" s="1"/>
  <c r="CF20" i="17"/>
  <c r="CG20" i="17" s="1"/>
  <c r="CF21" i="17"/>
  <c r="CG21" i="17" s="1"/>
  <c r="CF22" i="17"/>
  <c r="CG22" i="17" s="1"/>
  <c r="CF23" i="17"/>
  <c r="CG23" i="17" s="1"/>
  <c r="CF24" i="17"/>
  <c r="CG24" i="17" s="1"/>
  <c r="CF25" i="17"/>
  <c r="CG25" i="17" s="1"/>
  <c r="CF26" i="17"/>
  <c r="CG26" i="17" s="1"/>
  <c r="CF27" i="17"/>
  <c r="CG27" i="17" s="1"/>
  <c r="CF28" i="17"/>
  <c r="CG28" i="17" s="1"/>
  <c r="CF29" i="17"/>
  <c r="CG29" i="17" s="1"/>
  <c r="CF30" i="17"/>
  <c r="CG30" i="17" s="1"/>
  <c r="CF31" i="17"/>
  <c r="CG31" i="17" s="1"/>
  <c r="CF33" i="17"/>
  <c r="CG33" i="17" s="1"/>
  <c r="CF34" i="17"/>
  <c r="CG34" i="17" s="1"/>
  <c r="CF35" i="17"/>
  <c r="CG35" i="17" s="1"/>
  <c r="CF36" i="17"/>
  <c r="CG36" i="17" s="1"/>
  <c r="CF37" i="17"/>
  <c r="CG37" i="17" s="1"/>
  <c r="CF38" i="17"/>
  <c r="CG38" i="17" s="1"/>
  <c r="CF39" i="17"/>
  <c r="CG39" i="17" s="1"/>
  <c r="CF40" i="17"/>
  <c r="CG40" i="17" s="1"/>
  <c r="CF41" i="17"/>
  <c r="CG41" i="17" s="1"/>
  <c r="CF42" i="17"/>
  <c r="CG42" i="17" s="1"/>
  <c r="CF43" i="17"/>
  <c r="CG43" i="17" s="1"/>
  <c r="CF44" i="17"/>
  <c r="CG44" i="17" s="1"/>
  <c r="CF45" i="17"/>
  <c r="CG45" i="17" s="1"/>
  <c r="CF46" i="17"/>
  <c r="CG46" i="17" s="1"/>
  <c r="CF47" i="17"/>
  <c r="CG47" i="17" s="1"/>
  <c r="CF48" i="17"/>
  <c r="CG48" i="17" s="1"/>
  <c r="CF49" i="17"/>
  <c r="CG49" i="17" s="1"/>
  <c r="CF50" i="17"/>
  <c r="CG50" i="17" s="1"/>
  <c r="CF51" i="17"/>
  <c r="CG51" i="17" s="1"/>
  <c r="CF52" i="17"/>
  <c r="CG52" i="17" s="1"/>
  <c r="CF53" i="17"/>
  <c r="CG53" i="17" s="1"/>
  <c r="CF54" i="17"/>
  <c r="CG54" i="17" s="1"/>
  <c r="CF55" i="17"/>
  <c r="CG55" i="17" s="1"/>
  <c r="CF56" i="17"/>
  <c r="CG56" i="17" s="1"/>
  <c r="CF58" i="17"/>
  <c r="CG58" i="17" s="1"/>
  <c r="CF59" i="17"/>
  <c r="CG59" i="17" s="1"/>
  <c r="CF60" i="17"/>
  <c r="CG60" i="17" s="1"/>
  <c r="CF61" i="17"/>
  <c r="CG61" i="17" s="1"/>
  <c r="CF62" i="17"/>
  <c r="CG62" i="17" s="1"/>
  <c r="CF63" i="17"/>
  <c r="CG63" i="17" s="1"/>
  <c r="CF64" i="17"/>
  <c r="CG64" i="17" s="1"/>
  <c r="CF4" i="19"/>
  <c r="CG4" i="19" s="1"/>
  <c r="CF4" i="20"/>
  <c r="CG4" i="20" s="1"/>
  <c r="CF8" i="17"/>
  <c r="CG8" i="17" s="1"/>
  <c r="BP5" i="1" l="1"/>
  <c r="BQ5" i="1"/>
  <c r="BR5" i="1"/>
  <c r="BS5" i="1"/>
  <c r="BT5" i="1"/>
  <c r="BU5" i="1"/>
  <c r="BV5" i="1"/>
  <c r="BW5" i="1"/>
  <c r="BX5" i="1"/>
  <c r="BY5" i="1"/>
  <c r="BZ5" i="1"/>
  <c r="CA5" i="1"/>
  <c r="CB5" i="1"/>
  <c r="CC5" i="1"/>
  <c r="BP8" i="1"/>
  <c r="BQ8" i="1" s="1"/>
  <c r="BT8" i="1"/>
  <c r="BU8" i="1" s="1"/>
  <c r="BX8" i="1"/>
  <c r="BY8" i="1" s="1"/>
  <c r="BZ8" i="1"/>
  <c r="CA8" i="1" s="1"/>
  <c r="CB8" i="1"/>
  <c r="CC8" i="1" s="1"/>
  <c r="CE8" i="1"/>
  <c r="CI8" i="1" s="1"/>
  <c r="CL8" i="1"/>
  <c r="CP8" i="1"/>
  <c r="CT8" i="1"/>
  <c r="CX8" i="1"/>
  <c r="DB8" i="1"/>
  <c r="DF8" i="1"/>
  <c r="DJ8" i="1"/>
  <c r="DQ8" i="1"/>
  <c r="DZ8" i="1"/>
  <c r="ED8" i="1"/>
  <c r="EH8" i="1"/>
  <c r="EL8" i="1"/>
  <c r="EP8" i="1"/>
  <c r="ET8" i="1"/>
  <c r="EY8" i="1"/>
  <c r="FC8" i="1"/>
  <c r="FG8" i="1"/>
  <c r="FK8" i="1"/>
  <c r="FO8" i="1"/>
  <c r="FS8" i="1"/>
  <c r="FW8" i="1"/>
  <c r="GG8" i="1"/>
  <c r="GK8" i="1"/>
  <c r="GO8" i="1"/>
  <c r="GS8" i="1"/>
  <c r="GW8" i="1"/>
  <c r="HA8" i="1"/>
  <c r="BT9" i="1"/>
  <c r="BU9" i="1" s="1"/>
  <c r="BX9" i="1"/>
  <c r="BY9" i="1" s="1"/>
  <c r="BZ9" i="1"/>
  <c r="CA9" i="1" s="1"/>
  <c r="CL9" i="1"/>
  <c r="CP9" i="1"/>
  <c r="CT9" i="1"/>
  <c r="CX9" i="1"/>
  <c r="DB9" i="1"/>
  <c r="DF9" i="1"/>
  <c r="DJ9" i="1"/>
  <c r="DQ9" i="1"/>
  <c r="DZ9" i="1"/>
  <c r="ED9" i="1"/>
  <c r="EH9" i="1"/>
  <c r="EL9" i="1"/>
  <c r="EP9" i="1"/>
  <c r="ET9" i="1"/>
  <c r="FC9" i="1"/>
  <c r="FG9" i="1"/>
  <c r="FK9" i="1"/>
  <c r="FO9" i="1"/>
  <c r="FS9" i="1"/>
  <c r="FW9" i="1"/>
  <c r="GC9" i="1"/>
  <c r="GG9" i="1"/>
  <c r="GK9" i="1"/>
  <c r="GO9" i="1"/>
  <c r="GS9" i="1"/>
  <c r="GW9" i="1"/>
  <c r="HA9" i="1"/>
  <c r="BP10" i="1"/>
  <c r="BQ10" i="1" s="1"/>
  <c r="BR10" i="1"/>
  <c r="BS10" i="1" s="1"/>
  <c r="BT10" i="1"/>
  <c r="BU10" i="1" s="1"/>
  <c r="CB10" i="1"/>
  <c r="CC10" i="1" s="1"/>
  <c r="CL10" i="1"/>
  <c r="CP10" i="1"/>
  <c r="CT10" i="1"/>
  <c r="CX10" i="1"/>
  <c r="DB10" i="1"/>
  <c r="DF10" i="1"/>
  <c r="DJ10" i="1"/>
  <c r="DQ10" i="1"/>
  <c r="DZ10" i="1"/>
  <c r="ED10" i="1"/>
  <c r="EH10" i="1"/>
  <c r="EL10" i="1"/>
  <c r="EP10" i="1"/>
  <c r="ET10" i="1"/>
  <c r="EY10" i="1"/>
  <c r="FC10" i="1"/>
  <c r="FG10" i="1"/>
  <c r="FK10" i="1"/>
  <c r="FO10" i="1"/>
  <c r="FS10" i="1"/>
  <c r="FW10" i="1"/>
  <c r="GC10" i="1"/>
  <c r="GG10" i="1"/>
  <c r="GK10" i="1"/>
  <c r="GO10" i="1"/>
  <c r="GS10" i="1"/>
  <c r="GW10" i="1"/>
  <c r="HA10" i="1"/>
  <c r="BP11" i="1"/>
  <c r="BQ11" i="1" s="1"/>
  <c r="BT11" i="1"/>
  <c r="BU11" i="1" s="1"/>
  <c r="BV11" i="1"/>
  <c r="BW11" i="1" s="1"/>
  <c r="BX11" i="1"/>
  <c r="BY11" i="1" s="1"/>
  <c r="CB11" i="1"/>
  <c r="CC11" i="1" s="1"/>
  <c r="CE11" i="1"/>
  <c r="CI11" i="1" s="1"/>
  <c r="CL11" i="1"/>
  <c r="CP11" i="1"/>
  <c r="CT11" i="1"/>
  <c r="CX11" i="1"/>
  <c r="DB11" i="1"/>
  <c r="DF11" i="1"/>
  <c r="DJ11" i="1"/>
  <c r="DQ11" i="1"/>
  <c r="DZ11" i="1"/>
  <c r="ED11" i="1"/>
  <c r="EH11" i="1"/>
  <c r="EL11" i="1"/>
  <c r="EP11" i="1"/>
  <c r="ET11" i="1"/>
  <c r="EY11" i="1"/>
  <c r="FC11" i="1"/>
  <c r="FG11" i="1"/>
  <c r="FK11" i="1"/>
  <c r="FO11" i="1"/>
  <c r="FS11" i="1"/>
  <c r="FW11" i="1"/>
  <c r="GC11" i="1"/>
  <c r="GG11" i="1"/>
  <c r="GK11" i="1"/>
  <c r="GO11" i="1"/>
  <c r="GS11" i="1"/>
  <c r="GW11" i="1"/>
  <c r="HA11" i="1"/>
  <c r="BR12" i="1"/>
  <c r="BS12" i="1" s="1"/>
  <c r="BT12" i="1"/>
  <c r="BU12" i="1" s="1"/>
  <c r="BX12" i="1"/>
  <c r="BY12" i="1" s="1"/>
  <c r="BZ12" i="1"/>
  <c r="CA12" i="1" s="1"/>
  <c r="CL12" i="1"/>
  <c r="CP12" i="1"/>
  <c r="CT12" i="1"/>
  <c r="CX12" i="1"/>
  <c r="DB12" i="1"/>
  <c r="DF12" i="1"/>
  <c r="DJ12" i="1"/>
  <c r="DQ12" i="1"/>
  <c r="DZ12" i="1"/>
  <c r="ED12" i="1"/>
  <c r="EH12" i="1"/>
  <c r="EL12" i="1"/>
  <c r="EP12" i="1"/>
  <c r="ET12" i="1"/>
  <c r="EY12" i="1"/>
  <c r="FC12" i="1"/>
  <c r="FG12" i="1"/>
  <c r="FK12" i="1"/>
  <c r="FO12" i="1"/>
  <c r="FS12" i="1"/>
  <c r="FW12" i="1"/>
  <c r="GC12" i="1"/>
  <c r="GG12" i="1"/>
  <c r="GK12" i="1"/>
  <c r="GO12" i="1"/>
  <c r="GS12" i="1"/>
  <c r="GW12" i="1"/>
  <c r="HA12" i="1"/>
  <c r="BP13" i="1"/>
  <c r="BQ13" i="1" s="1"/>
  <c r="BR13" i="1"/>
  <c r="BS13" i="1" s="1"/>
  <c r="BT13" i="1"/>
  <c r="BU13" i="1" s="1"/>
  <c r="BX13" i="1"/>
  <c r="BY13" i="1" s="1"/>
  <c r="CB13" i="1"/>
  <c r="CC13" i="1" s="1"/>
  <c r="CL13" i="1"/>
  <c r="CP13" i="1"/>
  <c r="CT13" i="1"/>
  <c r="CX13" i="1"/>
  <c r="DB13" i="1"/>
  <c r="DF13" i="1"/>
  <c r="DJ13" i="1"/>
  <c r="DQ13" i="1"/>
  <c r="DZ13" i="1"/>
  <c r="ED13" i="1"/>
  <c r="EH13" i="1"/>
  <c r="EL13" i="1"/>
  <c r="EP13" i="1"/>
  <c r="ET13" i="1"/>
  <c r="EY13" i="1"/>
  <c r="FC13" i="1"/>
  <c r="FG13" i="1"/>
  <c r="FK13" i="1"/>
  <c r="FO13" i="1"/>
  <c r="FS13" i="1"/>
  <c r="FW13" i="1"/>
  <c r="GC13" i="1"/>
  <c r="GG13" i="1"/>
  <c r="GK13" i="1"/>
  <c r="GO13" i="1"/>
  <c r="GS13" i="1"/>
  <c r="GW13" i="1"/>
  <c r="HA13" i="1"/>
  <c r="BP14" i="1"/>
  <c r="BQ14" i="1" s="1"/>
  <c r="BT14" i="1"/>
  <c r="BU14" i="1" s="1"/>
  <c r="BZ14" i="1"/>
  <c r="CA14" i="1" s="1"/>
  <c r="CB14" i="1"/>
  <c r="CC14" i="1" s="1"/>
  <c r="CL14" i="1"/>
  <c r="CP14" i="1"/>
  <c r="CT14" i="1"/>
  <c r="CX14" i="1"/>
  <c r="DB14" i="1"/>
  <c r="DF14" i="1"/>
  <c r="DJ14" i="1"/>
  <c r="DQ14" i="1"/>
  <c r="DZ14" i="1"/>
  <c r="ED14" i="1"/>
  <c r="EH14" i="1"/>
  <c r="EL14" i="1"/>
  <c r="EP14" i="1"/>
  <c r="ET14" i="1"/>
  <c r="EY14" i="1"/>
  <c r="FC14" i="1"/>
  <c r="FG14" i="1"/>
  <c r="FK14" i="1"/>
  <c r="FO14" i="1"/>
  <c r="FS14" i="1"/>
  <c r="FW14" i="1"/>
  <c r="GC14" i="1"/>
  <c r="GG14" i="1"/>
  <c r="GK14" i="1"/>
  <c r="GO14" i="1"/>
  <c r="GS14" i="1"/>
  <c r="GW14" i="1"/>
  <c r="HA14" i="1"/>
  <c r="BP15" i="1"/>
  <c r="BQ15" i="1" s="1"/>
  <c r="BT15" i="1"/>
  <c r="BU15" i="1" s="1"/>
  <c r="CB15" i="1"/>
  <c r="CC15" i="1" s="1"/>
  <c r="CL15" i="1"/>
  <c r="CP15" i="1"/>
  <c r="CT15" i="1"/>
  <c r="CX15" i="1"/>
  <c r="DB15" i="1"/>
  <c r="DF15" i="1"/>
  <c r="DJ15" i="1"/>
  <c r="DQ15" i="1"/>
  <c r="DZ15" i="1"/>
  <c r="ED15" i="1"/>
  <c r="EH15" i="1"/>
  <c r="EL15" i="1"/>
  <c r="EP15" i="1"/>
  <c r="ET15" i="1"/>
  <c r="EY15" i="1"/>
  <c r="FC15" i="1"/>
  <c r="FG15" i="1"/>
  <c r="FK15" i="1"/>
  <c r="FO15" i="1"/>
  <c r="FS15" i="1"/>
  <c r="FW15" i="1"/>
  <c r="GC15" i="1"/>
  <c r="GG15" i="1"/>
  <c r="GK15" i="1"/>
  <c r="GO15" i="1"/>
  <c r="GS15" i="1"/>
  <c r="GW15" i="1"/>
  <c r="HA15" i="1"/>
  <c r="BP16" i="1"/>
  <c r="BQ16" i="1" s="1"/>
  <c r="BT16" i="1"/>
  <c r="BU16" i="1" s="1"/>
  <c r="BV16" i="1"/>
  <c r="BW16" i="1" s="1"/>
  <c r="CB16" i="1"/>
  <c r="CC16" i="1" s="1"/>
  <c r="CL16" i="1"/>
  <c r="CP16" i="1"/>
  <c r="CT16" i="1"/>
  <c r="CX16" i="1"/>
  <c r="DB16" i="1"/>
  <c r="DF16" i="1"/>
  <c r="DJ16" i="1"/>
  <c r="DQ16" i="1"/>
  <c r="DZ16" i="1"/>
  <c r="ED16" i="1"/>
  <c r="EH16" i="1"/>
  <c r="EL16" i="1"/>
  <c r="EP16" i="1"/>
  <c r="ET16" i="1"/>
  <c r="EY16" i="1"/>
  <c r="FC16" i="1"/>
  <c r="FG16" i="1"/>
  <c r="FK16" i="1"/>
  <c r="FO16" i="1"/>
  <c r="FS16" i="1"/>
  <c r="FW16" i="1"/>
  <c r="GC16" i="1"/>
  <c r="GG16" i="1"/>
  <c r="GK16" i="1"/>
  <c r="GO16" i="1"/>
  <c r="GS16" i="1"/>
  <c r="GW16" i="1"/>
  <c r="HA16" i="1"/>
  <c r="BV17" i="1"/>
  <c r="BW17" i="1" s="1"/>
  <c r="BX17" i="1"/>
  <c r="BY17" i="1" s="1"/>
  <c r="BZ17" i="1"/>
  <c r="CA17" i="1" s="1"/>
  <c r="CL17" i="1"/>
  <c r="CP17" i="1"/>
  <c r="CT17" i="1"/>
  <c r="CX17" i="1"/>
  <c r="DB17" i="1"/>
  <c r="DF17" i="1"/>
  <c r="DJ17" i="1"/>
  <c r="DQ17" i="1"/>
  <c r="DZ17" i="1"/>
  <c r="ED17" i="1"/>
  <c r="EH17" i="1"/>
  <c r="EL17" i="1"/>
  <c r="EP17" i="1"/>
  <c r="ET17" i="1"/>
  <c r="EY17" i="1"/>
  <c r="FC17" i="1"/>
  <c r="FG17" i="1"/>
  <c r="FK17" i="1"/>
  <c r="FO17" i="1"/>
  <c r="FS17" i="1"/>
  <c r="FW17" i="1"/>
  <c r="GC17" i="1"/>
  <c r="GG17" i="1"/>
  <c r="GK17" i="1"/>
  <c r="GO17" i="1"/>
  <c r="GS17" i="1"/>
  <c r="GW17" i="1"/>
  <c r="HA17" i="1"/>
  <c r="BP18" i="1"/>
  <c r="BQ18" i="1" s="1"/>
  <c r="BT18" i="1"/>
  <c r="BU18" i="1" s="1"/>
  <c r="BZ18" i="1"/>
  <c r="CA18" i="1" s="1"/>
  <c r="CB18" i="1"/>
  <c r="CC18" i="1" s="1"/>
  <c r="CL18" i="1"/>
  <c r="CP18" i="1"/>
  <c r="CT18" i="1"/>
  <c r="CX18" i="1"/>
  <c r="DB18" i="1"/>
  <c r="DF18" i="1"/>
  <c r="DJ18" i="1"/>
  <c r="DQ18" i="1"/>
  <c r="DZ18" i="1"/>
  <c r="ED18" i="1"/>
  <c r="EH18" i="1"/>
  <c r="EL18" i="1"/>
  <c r="EP18" i="1"/>
  <c r="ET18" i="1"/>
  <c r="EY18" i="1"/>
  <c r="FC18" i="1"/>
  <c r="FG18" i="1"/>
  <c r="FK18" i="1"/>
  <c r="FO18" i="1"/>
  <c r="FS18" i="1"/>
  <c r="FW18" i="1"/>
  <c r="GC18" i="1"/>
  <c r="GG18" i="1"/>
  <c r="GK18" i="1"/>
  <c r="GO18" i="1"/>
  <c r="GS18" i="1"/>
  <c r="GW18" i="1"/>
  <c r="HA18" i="1"/>
  <c r="BP19" i="1"/>
  <c r="BQ19" i="1" s="1"/>
  <c r="BT19" i="1"/>
  <c r="BU19" i="1" s="1"/>
  <c r="BZ19" i="1"/>
  <c r="CA19" i="1" s="1"/>
  <c r="CB19" i="1"/>
  <c r="CC19" i="1" s="1"/>
  <c r="CE19" i="1"/>
  <c r="CI19" i="1" s="1"/>
  <c r="CL19" i="1"/>
  <c r="CP19" i="1"/>
  <c r="CT19" i="1"/>
  <c r="CX19" i="1"/>
  <c r="DB19" i="1"/>
  <c r="DF19" i="1"/>
  <c r="DJ19" i="1"/>
  <c r="DQ19" i="1"/>
  <c r="DZ19" i="1"/>
  <c r="ED19" i="1"/>
  <c r="EH19" i="1"/>
  <c r="EL19" i="1"/>
  <c r="EP19" i="1"/>
  <c r="ET19" i="1"/>
  <c r="EY19" i="1"/>
  <c r="FC19" i="1"/>
  <c r="FG19" i="1"/>
  <c r="FK19" i="1"/>
  <c r="FO19" i="1"/>
  <c r="FS19" i="1"/>
  <c r="FW19" i="1"/>
  <c r="GC19" i="1"/>
  <c r="GG19" i="1"/>
  <c r="GK19" i="1"/>
  <c r="GO19" i="1"/>
  <c r="GS19" i="1"/>
  <c r="GW19" i="1"/>
  <c r="HA19" i="1"/>
  <c r="BP20" i="1"/>
  <c r="BQ20" i="1" s="1"/>
  <c r="BT20" i="1"/>
  <c r="BU20" i="1" s="1"/>
  <c r="BZ20" i="1"/>
  <c r="CA20" i="1" s="1"/>
  <c r="CB20" i="1"/>
  <c r="CC20" i="1" s="1"/>
  <c r="CL20" i="1"/>
  <c r="CP20" i="1"/>
  <c r="CT20" i="1"/>
  <c r="CX20" i="1"/>
  <c r="DB20" i="1"/>
  <c r="DF20" i="1"/>
  <c r="DJ20" i="1"/>
  <c r="DQ20" i="1"/>
  <c r="DZ20" i="1"/>
  <c r="ED20" i="1"/>
  <c r="EH20" i="1"/>
  <c r="EL20" i="1"/>
  <c r="EP20" i="1"/>
  <c r="ET20" i="1"/>
  <c r="EY20" i="1"/>
  <c r="FC20" i="1"/>
  <c r="FG20" i="1"/>
  <c r="FK20" i="1"/>
  <c r="FO20" i="1"/>
  <c r="FS20" i="1"/>
  <c r="FW20" i="1"/>
  <c r="GC20" i="1"/>
  <c r="GG20" i="1"/>
  <c r="GK20" i="1"/>
  <c r="GO20" i="1"/>
  <c r="GS20" i="1"/>
  <c r="GW20" i="1"/>
  <c r="HA20" i="1"/>
  <c r="BP21" i="1"/>
  <c r="BQ21" i="1" s="1"/>
  <c r="BX21" i="1"/>
  <c r="BY21" i="1" s="1"/>
  <c r="CB21" i="1"/>
  <c r="CC21" i="1" s="1"/>
  <c r="CL21" i="1"/>
  <c r="CP21" i="1"/>
  <c r="CT21" i="1"/>
  <c r="CX21" i="1"/>
  <c r="DB21" i="1"/>
  <c r="DF21" i="1"/>
  <c r="DJ21" i="1"/>
  <c r="DQ21" i="1"/>
  <c r="DZ21" i="1"/>
  <c r="ED21" i="1"/>
  <c r="EH21" i="1"/>
  <c r="EL21" i="1"/>
  <c r="EP21" i="1"/>
  <c r="ET21" i="1"/>
  <c r="EY21" i="1"/>
  <c r="FC21" i="1"/>
  <c r="FG21" i="1"/>
  <c r="FK21" i="1"/>
  <c r="FO21" i="1"/>
  <c r="FS21" i="1"/>
  <c r="FW21" i="1"/>
  <c r="GC21" i="1"/>
  <c r="GG21" i="1"/>
  <c r="GK21" i="1"/>
  <c r="GO21" i="1"/>
  <c r="GS21" i="1"/>
  <c r="GW21" i="1"/>
  <c r="HA21" i="1"/>
  <c r="BP22" i="1"/>
  <c r="BQ22" i="1" s="1"/>
  <c r="BT22" i="1"/>
  <c r="BU22" i="1" s="1"/>
  <c r="BV22" i="1"/>
  <c r="BW22" i="1" s="1"/>
  <c r="BZ22" i="1"/>
  <c r="CA22" i="1" s="1"/>
  <c r="CL22" i="1"/>
  <c r="CP22" i="1"/>
  <c r="CT22" i="1"/>
  <c r="CX22" i="1"/>
  <c r="DB22" i="1"/>
  <c r="DF22" i="1"/>
  <c r="DJ22" i="1"/>
  <c r="DQ22" i="1"/>
  <c r="DZ22" i="1"/>
  <c r="ED22" i="1"/>
  <c r="EH22" i="1"/>
  <c r="EL22" i="1"/>
  <c r="EP22" i="1"/>
  <c r="ET22" i="1"/>
  <c r="EY22" i="1"/>
  <c r="FC22" i="1"/>
  <c r="FG22" i="1"/>
  <c r="FK22" i="1"/>
  <c r="FO22" i="1"/>
  <c r="FS22" i="1"/>
  <c r="FW22" i="1"/>
  <c r="GC22" i="1"/>
  <c r="GG22" i="1"/>
  <c r="GK22" i="1"/>
  <c r="GO22" i="1"/>
  <c r="GS22" i="1"/>
  <c r="GW22" i="1"/>
  <c r="HA22" i="1"/>
  <c r="BP23" i="1"/>
  <c r="BQ23" i="1" s="1"/>
  <c r="BX23" i="1"/>
  <c r="BY23" i="1" s="1"/>
  <c r="CB23" i="1"/>
  <c r="CC23" i="1" s="1"/>
  <c r="CL23" i="1"/>
  <c r="CP23" i="1"/>
  <c r="CT23" i="1"/>
  <c r="CX23" i="1"/>
  <c r="DB23" i="1"/>
  <c r="DF23" i="1"/>
  <c r="DJ23" i="1"/>
  <c r="DQ23" i="1"/>
  <c r="DZ23" i="1"/>
  <c r="ED23" i="1"/>
  <c r="EH23" i="1"/>
  <c r="EL23" i="1"/>
  <c r="EP23" i="1"/>
  <c r="ET23" i="1"/>
  <c r="EY23" i="1"/>
  <c r="FC23" i="1"/>
  <c r="FG23" i="1"/>
  <c r="FK23" i="1"/>
  <c r="FO23" i="1"/>
  <c r="FS23" i="1"/>
  <c r="FW23" i="1"/>
  <c r="GC23" i="1"/>
  <c r="GG23" i="1"/>
  <c r="GK23" i="1"/>
  <c r="GO23" i="1"/>
  <c r="GS23" i="1"/>
  <c r="GW23" i="1"/>
  <c r="HA23" i="1"/>
  <c r="BP24" i="1"/>
  <c r="BQ24" i="1" s="1"/>
  <c r="BT24" i="1"/>
  <c r="BU24" i="1" s="1"/>
  <c r="BV24" i="1"/>
  <c r="BW24" i="1" s="1"/>
  <c r="BX24" i="1"/>
  <c r="BY24" i="1" s="1"/>
  <c r="BZ24" i="1"/>
  <c r="CA24" i="1" s="1"/>
  <c r="CE24" i="1"/>
  <c r="CI24" i="1" s="1"/>
  <c r="CL24" i="1"/>
  <c r="CP24" i="1"/>
  <c r="CT24" i="1"/>
  <c r="CX24" i="1"/>
  <c r="DB24" i="1"/>
  <c r="DF24" i="1"/>
  <c r="DJ24" i="1"/>
  <c r="DQ24" i="1"/>
  <c r="DZ24" i="1"/>
  <c r="ED24" i="1"/>
  <c r="EH24" i="1"/>
  <c r="EL24" i="1"/>
  <c r="EP24" i="1"/>
  <c r="ET24" i="1"/>
  <c r="EY24" i="1"/>
  <c r="FC24" i="1"/>
  <c r="FG24" i="1"/>
  <c r="FK24" i="1"/>
  <c r="FO24" i="1"/>
  <c r="FS24" i="1"/>
  <c r="FW24" i="1"/>
  <c r="GC24" i="1"/>
  <c r="GG24" i="1"/>
  <c r="GK24" i="1"/>
  <c r="GO24" i="1"/>
  <c r="GS24" i="1"/>
  <c r="GW24" i="1"/>
  <c r="HA24" i="1"/>
  <c r="BP25" i="1"/>
  <c r="BQ25" i="1" s="1"/>
  <c r="BT25" i="1"/>
  <c r="CB25" i="1"/>
  <c r="CC25" i="1" s="1"/>
  <c r="CL25" i="1"/>
  <c r="CP25" i="1"/>
  <c r="CT25" i="1"/>
  <c r="CX25" i="1"/>
  <c r="DB25" i="1"/>
  <c r="DF25" i="1"/>
  <c r="DJ25" i="1"/>
  <c r="DQ25" i="1"/>
  <c r="DZ25" i="1"/>
  <c r="ED25" i="1"/>
  <c r="EH25" i="1"/>
  <c r="EL25" i="1"/>
  <c r="EP25" i="1"/>
  <c r="ET25" i="1"/>
  <c r="EY25" i="1"/>
  <c r="FC25" i="1"/>
  <c r="FG25" i="1"/>
  <c r="FK25" i="1"/>
  <c r="FO25" i="1"/>
  <c r="FS25" i="1"/>
  <c r="FW25" i="1"/>
  <c r="GC25" i="1"/>
  <c r="GG25" i="1"/>
  <c r="GK25" i="1"/>
  <c r="GO25" i="1"/>
  <c r="GS25" i="1"/>
  <c r="GW25" i="1"/>
  <c r="HA25" i="1"/>
  <c r="BP26" i="1"/>
  <c r="BQ26" i="1" s="1"/>
  <c r="BT26" i="1"/>
  <c r="BU26" i="1" s="1"/>
  <c r="BV26" i="1"/>
  <c r="BW26" i="1" s="1"/>
  <c r="BX26" i="1"/>
  <c r="BY26" i="1" s="1"/>
  <c r="CL26" i="1"/>
  <c r="CP26" i="1"/>
  <c r="CT26" i="1"/>
  <c r="CX26" i="1"/>
  <c r="DB26" i="1"/>
  <c r="DF26" i="1"/>
  <c r="DJ26" i="1"/>
  <c r="DQ26" i="1"/>
  <c r="DZ26" i="1"/>
  <c r="ED26" i="1"/>
  <c r="EH26" i="1"/>
  <c r="EL26" i="1"/>
  <c r="EP26" i="1"/>
  <c r="ET26" i="1"/>
  <c r="EY26" i="1"/>
  <c r="FC26" i="1"/>
  <c r="FG26" i="1"/>
  <c r="FK26" i="1"/>
  <c r="FO26" i="1"/>
  <c r="FS26" i="1"/>
  <c r="FW26" i="1"/>
  <c r="GC26" i="1"/>
  <c r="GG26" i="1"/>
  <c r="GK26" i="1"/>
  <c r="GO26" i="1"/>
  <c r="GS26" i="1"/>
  <c r="GW26" i="1"/>
  <c r="HA26" i="1"/>
  <c r="BP27" i="1"/>
  <c r="BQ27" i="1" s="1"/>
  <c r="BR27" i="1"/>
  <c r="BS27" i="1" s="1"/>
  <c r="BV27" i="1"/>
  <c r="BW27" i="1" s="1"/>
  <c r="CL27" i="1"/>
  <c r="CP27" i="1"/>
  <c r="CT27" i="1"/>
  <c r="CX27" i="1"/>
  <c r="DB27" i="1"/>
  <c r="DF27" i="1"/>
  <c r="DJ27" i="1"/>
  <c r="DQ27" i="1"/>
  <c r="DZ27" i="1"/>
  <c r="ED27" i="1"/>
  <c r="EH27" i="1"/>
  <c r="EL27" i="1"/>
  <c r="EP27" i="1"/>
  <c r="ET27" i="1"/>
  <c r="EY27" i="1"/>
  <c r="FC27" i="1"/>
  <c r="FG27" i="1"/>
  <c r="FK27" i="1"/>
  <c r="FO27" i="1"/>
  <c r="FS27" i="1"/>
  <c r="FW27" i="1"/>
  <c r="GC27" i="1"/>
  <c r="GG27" i="1"/>
  <c r="GK27" i="1"/>
  <c r="GO27" i="1"/>
  <c r="GS27" i="1"/>
  <c r="GW27" i="1"/>
  <c r="HA27" i="1"/>
  <c r="BP28" i="1"/>
  <c r="BQ28" i="1" s="1"/>
  <c r="BT28" i="1"/>
  <c r="BU28" i="1" s="1"/>
  <c r="BV28" i="1"/>
  <c r="BW28" i="1" s="1"/>
  <c r="BX28" i="1"/>
  <c r="BY28" i="1" s="1"/>
  <c r="CL28" i="1"/>
  <c r="CP28" i="1"/>
  <c r="CT28" i="1"/>
  <c r="CX28" i="1"/>
  <c r="DB28" i="1"/>
  <c r="DF28" i="1"/>
  <c r="DJ28" i="1"/>
  <c r="DQ28" i="1"/>
  <c r="DZ28" i="1"/>
  <c r="ED28" i="1"/>
  <c r="EH28" i="1"/>
  <c r="EL28" i="1"/>
  <c r="EP28" i="1"/>
  <c r="ET28" i="1"/>
  <c r="EY28" i="1"/>
  <c r="FC28" i="1"/>
  <c r="FG28" i="1"/>
  <c r="FK28" i="1"/>
  <c r="FO28" i="1"/>
  <c r="FS28" i="1"/>
  <c r="FW28" i="1"/>
  <c r="GC28" i="1"/>
  <c r="GG28" i="1"/>
  <c r="GK28" i="1"/>
  <c r="GO28" i="1"/>
  <c r="GS28" i="1"/>
  <c r="GW28" i="1"/>
  <c r="HA28" i="1"/>
  <c r="BP29" i="1"/>
  <c r="BQ29" i="1" s="1"/>
  <c r="BT29" i="1"/>
  <c r="BU29" i="1" s="1"/>
  <c r="BV29" i="1"/>
  <c r="BW29" i="1" s="1"/>
  <c r="BX29" i="1"/>
  <c r="BY29" i="1" s="1"/>
  <c r="CL29" i="1"/>
  <c r="CP29" i="1"/>
  <c r="CT29" i="1"/>
  <c r="CX29" i="1"/>
  <c r="DB29" i="1"/>
  <c r="DF29" i="1"/>
  <c r="DJ29" i="1"/>
  <c r="DQ29" i="1"/>
  <c r="DZ29" i="1"/>
  <c r="ED29" i="1"/>
  <c r="EH29" i="1"/>
  <c r="EL29" i="1"/>
  <c r="EP29" i="1"/>
  <c r="ET29" i="1"/>
  <c r="EY29" i="1"/>
  <c r="FC29" i="1"/>
  <c r="FG29" i="1"/>
  <c r="FK29" i="1"/>
  <c r="FO29" i="1"/>
  <c r="FS29" i="1"/>
  <c r="FW29" i="1"/>
  <c r="GC29" i="1"/>
  <c r="GG29" i="1"/>
  <c r="GK29" i="1"/>
  <c r="GO29" i="1"/>
  <c r="GS29" i="1"/>
  <c r="GW29" i="1"/>
  <c r="HA29" i="1"/>
  <c r="BP30" i="1"/>
  <c r="BQ30" i="1" s="1"/>
  <c r="BV30" i="1"/>
  <c r="BZ30" i="1"/>
  <c r="CA30" i="1" s="1"/>
  <c r="CB30" i="1"/>
  <c r="CC30" i="1" s="1"/>
  <c r="CL30" i="1"/>
  <c r="CP30" i="1"/>
  <c r="CT30" i="1"/>
  <c r="CX30" i="1"/>
  <c r="DB30" i="1"/>
  <c r="DF30" i="1"/>
  <c r="DJ30" i="1"/>
  <c r="DQ30" i="1"/>
  <c r="DZ30" i="1"/>
  <c r="ED30" i="1"/>
  <c r="EH30" i="1"/>
  <c r="EL30" i="1"/>
  <c r="EP30" i="1"/>
  <c r="ET30" i="1"/>
  <c r="EY30" i="1"/>
  <c r="FC30" i="1"/>
  <c r="FG30" i="1"/>
  <c r="FK30" i="1"/>
  <c r="FO30" i="1"/>
  <c r="FS30" i="1"/>
  <c r="FW30" i="1"/>
  <c r="GC30" i="1"/>
  <c r="GG30" i="1"/>
  <c r="GK30" i="1"/>
  <c r="GO30" i="1"/>
  <c r="GS30" i="1"/>
  <c r="GW30" i="1"/>
  <c r="HA30" i="1"/>
  <c r="BR31" i="1"/>
  <c r="BS31" i="1" s="1"/>
  <c r="BV31" i="1"/>
  <c r="BW31" i="1" s="1"/>
  <c r="BX31" i="1"/>
  <c r="BY31" i="1" s="1"/>
  <c r="CB31" i="1"/>
  <c r="CL31" i="1"/>
  <c r="CP31" i="1"/>
  <c r="CT31" i="1"/>
  <c r="CX31" i="1"/>
  <c r="DB31" i="1"/>
  <c r="DF31" i="1"/>
  <c r="DJ31" i="1"/>
  <c r="DQ31" i="1"/>
  <c r="DZ31" i="1"/>
  <c r="ED31" i="1"/>
  <c r="EH31" i="1"/>
  <c r="EL31" i="1"/>
  <c r="EP31" i="1"/>
  <c r="ET31" i="1"/>
  <c r="EY31" i="1"/>
  <c r="FC31" i="1"/>
  <c r="FG31" i="1"/>
  <c r="FK31" i="1"/>
  <c r="FO31" i="1"/>
  <c r="FS31" i="1"/>
  <c r="FW31" i="1"/>
  <c r="GC31" i="1"/>
  <c r="GG31" i="1"/>
  <c r="GK31" i="1"/>
  <c r="GO31" i="1"/>
  <c r="GS31" i="1"/>
  <c r="GW31" i="1"/>
  <c r="HA31" i="1"/>
  <c r="BP32" i="1"/>
  <c r="BQ32" i="1" s="1"/>
  <c r="BT32" i="1"/>
  <c r="BU32" i="1" s="1"/>
  <c r="BV32" i="1"/>
  <c r="BW32" i="1" s="1"/>
  <c r="BZ32" i="1"/>
  <c r="CA32" i="1" s="1"/>
  <c r="CL32" i="1"/>
  <c r="CP32" i="1"/>
  <c r="CT32" i="1"/>
  <c r="CX32" i="1"/>
  <c r="DB32" i="1"/>
  <c r="DF32" i="1"/>
  <c r="DJ32" i="1"/>
  <c r="DQ32" i="1"/>
  <c r="DZ32" i="1"/>
  <c r="ED32" i="1"/>
  <c r="EH32" i="1"/>
  <c r="EL32" i="1"/>
  <c r="EP32" i="1"/>
  <c r="ET32" i="1"/>
  <c r="EY32" i="1"/>
  <c r="FC32" i="1"/>
  <c r="FG32" i="1"/>
  <c r="FK32" i="1"/>
  <c r="FO32" i="1"/>
  <c r="FS32" i="1"/>
  <c r="FW32" i="1"/>
  <c r="GC32" i="1"/>
  <c r="GG32" i="1"/>
  <c r="GK32" i="1"/>
  <c r="GO32" i="1"/>
  <c r="GS32" i="1"/>
  <c r="GW32" i="1"/>
  <c r="HA32" i="1"/>
  <c r="BP33" i="1"/>
  <c r="BQ33" i="1" s="1"/>
  <c r="BT33" i="1"/>
  <c r="BU33" i="1" s="1"/>
  <c r="BV33" i="1"/>
  <c r="BW33" i="1" s="1"/>
  <c r="CB33" i="1"/>
  <c r="CC33" i="1" s="1"/>
  <c r="CL33" i="1"/>
  <c r="CP33" i="1"/>
  <c r="CT33" i="1"/>
  <c r="CX33" i="1"/>
  <c r="DB33" i="1"/>
  <c r="DF33" i="1"/>
  <c r="DJ33" i="1"/>
  <c r="DQ33" i="1"/>
  <c r="DZ33" i="1"/>
  <c r="ED33" i="1"/>
  <c r="EH33" i="1"/>
  <c r="EL33" i="1"/>
  <c r="EP33" i="1"/>
  <c r="ET33" i="1"/>
  <c r="EY33" i="1"/>
  <c r="FC33" i="1"/>
  <c r="FG33" i="1"/>
  <c r="FK33" i="1"/>
  <c r="FO33" i="1"/>
  <c r="FS33" i="1"/>
  <c r="FW33" i="1"/>
  <c r="GC33" i="1"/>
  <c r="GG33" i="1"/>
  <c r="GK33" i="1"/>
  <c r="GO33" i="1"/>
  <c r="GS33" i="1"/>
  <c r="GW33" i="1"/>
  <c r="HA33" i="1"/>
  <c r="BP34" i="1"/>
  <c r="BQ34" i="1" s="1"/>
  <c r="BT34" i="1"/>
  <c r="BU34" i="1" s="1"/>
  <c r="BV34" i="1"/>
  <c r="BW34" i="1" s="1"/>
  <c r="BX34" i="1"/>
  <c r="BY34" i="1" s="1"/>
  <c r="BZ34" i="1"/>
  <c r="CA34" i="1" s="1"/>
  <c r="CL34" i="1"/>
  <c r="CP34" i="1"/>
  <c r="CT34" i="1"/>
  <c r="CX34" i="1"/>
  <c r="DB34" i="1"/>
  <c r="DF34" i="1"/>
  <c r="DJ34" i="1"/>
  <c r="DQ34" i="1"/>
  <c r="DZ34" i="1"/>
  <c r="ED34" i="1"/>
  <c r="EH34" i="1"/>
  <c r="EL34" i="1"/>
  <c r="EP34" i="1"/>
  <c r="ET34" i="1"/>
  <c r="EY34" i="1"/>
  <c r="FC34" i="1"/>
  <c r="FG34" i="1"/>
  <c r="FK34" i="1"/>
  <c r="FO34" i="1"/>
  <c r="FS34" i="1"/>
  <c r="FW34" i="1"/>
  <c r="GC34" i="1"/>
  <c r="GG34" i="1"/>
  <c r="GK34" i="1"/>
  <c r="GO34" i="1"/>
  <c r="GS34" i="1"/>
  <c r="GW34" i="1"/>
  <c r="HA34" i="1"/>
  <c r="BP35" i="1"/>
  <c r="BQ35" i="1" s="1"/>
  <c r="BR35" i="1"/>
  <c r="BS35" i="1" s="1"/>
  <c r="BV35" i="1"/>
  <c r="BW35" i="1" s="1"/>
  <c r="CB35" i="1"/>
  <c r="CC35" i="1" s="1"/>
  <c r="CL35" i="1"/>
  <c r="CP35" i="1"/>
  <c r="CT35" i="1"/>
  <c r="CX35" i="1"/>
  <c r="DB35" i="1"/>
  <c r="DF35" i="1"/>
  <c r="DJ35" i="1"/>
  <c r="DQ35" i="1"/>
  <c r="DZ35" i="1"/>
  <c r="ED35" i="1"/>
  <c r="EH35" i="1"/>
  <c r="EL35" i="1"/>
  <c r="EP35" i="1"/>
  <c r="ET35" i="1"/>
  <c r="EY35" i="1"/>
  <c r="FC35" i="1"/>
  <c r="FG35" i="1"/>
  <c r="FK35" i="1"/>
  <c r="FO35" i="1"/>
  <c r="FS35" i="1"/>
  <c r="FW35" i="1"/>
  <c r="GC35" i="1"/>
  <c r="GG35" i="1"/>
  <c r="GK35" i="1"/>
  <c r="GO35" i="1"/>
  <c r="GS35" i="1"/>
  <c r="GW35" i="1"/>
  <c r="HA35" i="1"/>
  <c r="BT36" i="1"/>
  <c r="BU36" i="1" s="1"/>
  <c r="BV36" i="1"/>
  <c r="BW36" i="1" s="1"/>
  <c r="BX36" i="1"/>
  <c r="BY36" i="1" s="1"/>
  <c r="CL36" i="1"/>
  <c r="CP36" i="1"/>
  <c r="CT36" i="1"/>
  <c r="CX36" i="1"/>
  <c r="DB36" i="1"/>
  <c r="DF36" i="1"/>
  <c r="DJ36" i="1"/>
  <c r="DQ36" i="1"/>
  <c r="DZ36" i="1"/>
  <c r="ED36" i="1"/>
  <c r="EH36" i="1"/>
  <c r="EL36" i="1"/>
  <c r="EP36" i="1"/>
  <c r="ET36" i="1"/>
  <c r="EY36" i="1"/>
  <c r="FC36" i="1"/>
  <c r="FG36" i="1"/>
  <c r="FK36" i="1"/>
  <c r="FO36" i="1"/>
  <c r="FS36" i="1"/>
  <c r="FW36" i="1"/>
  <c r="GC36" i="1"/>
  <c r="GG36" i="1"/>
  <c r="GK36" i="1"/>
  <c r="GO36" i="1"/>
  <c r="GS36" i="1"/>
  <c r="GW36" i="1"/>
  <c r="HA36" i="1"/>
  <c r="BP37" i="1"/>
  <c r="BQ37" i="1" s="1"/>
  <c r="BR37" i="1"/>
  <c r="BS37" i="1" s="1"/>
  <c r="BV37" i="1"/>
  <c r="BW37" i="1" s="1"/>
  <c r="BZ37" i="1"/>
  <c r="CA37" i="1" s="1"/>
  <c r="CL37" i="1"/>
  <c r="CP37" i="1"/>
  <c r="CT37" i="1"/>
  <c r="CX37" i="1"/>
  <c r="DB37" i="1"/>
  <c r="DF37" i="1"/>
  <c r="DJ37" i="1"/>
  <c r="DQ37" i="1"/>
  <c r="DZ37" i="1"/>
  <c r="ED37" i="1"/>
  <c r="EH37" i="1"/>
  <c r="EL37" i="1"/>
  <c r="EP37" i="1"/>
  <c r="ET37" i="1"/>
  <c r="EY37" i="1"/>
  <c r="FC37" i="1"/>
  <c r="FG37" i="1"/>
  <c r="FK37" i="1"/>
  <c r="FO37" i="1"/>
  <c r="FS37" i="1"/>
  <c r="FW37" i="1"/>
  <c r="GC37" i="1"/>
  <c r="GG37" i="1"/>
  <c r="GK37" i="1"/>
  <c r="GO37" i="1"/>
  <c r="GS37" i="1"/>
  <c r="GW37" i="1"/>
  <c r="HA37" i="1"/>
  <c r="BP38" i="1"/>
  <c r="BQ38" i="1" s="1"/>
  <c r="BR38" i="1"/>
  <c r="BS38" i="1" s="1"/>
  <c r="BT38" i="1"/>
  <c r="BU38" i="1" s="1"/>
  <c r="BV38" i="1"/>
  <c r="BW38" i="1" s="1"/>
  <c r="CB38" i="1"/>
  <c r="CC38" i="1" s="1"/>
  <c r="CL38" i="1"/>
  <c r="CP38" i="1"/>
  <c r="CT38" i="1"/>
  <c r="CX38" i="1"/>
  <c r="DB38" i="1"/>
  <c r="DF38" i="1"/>
  <c r="DJ38" i="1"/>
  <c r="DQ38" i="1"/>
  <c r="DZ38" i="1"/>
  <c r="ED38" i="1"/>
  <c r="EH38" i="1"/>
  <c r="EL38" i="1"/>
  <c r="EP38" i="1"/>
  <c r="ET38" i="1"/>
  <c r="EY38" i="1"/>
  <c r="FC38" i="1"/>
  <c r="FG38" i="1"/>
  <c r="FK38" i="1"/>
  <c r="FO38" i="1"/>
  <c r="FS38" i="1"/>
  <c r="FW38" i="1"/>
  <c r="GC38" i="1"/>
  <c r="GG38" i="1"/>
  <c r="GK38" i="1"/>
  <c r="GO38" i="1"/>
  <c r="GS38" i="1"/>
  <c r="GW38" i="1"/>
  <c r="HA38" i="1"/>
  <c r="BP39" i="1"/>
  <c r="BQ39" i="1" s="1"/>
  <c r="BT39" i="1"/>
  <c r="BU39" i="1" s="1"/>
  <c r="BV39" i="1"/>
  <c r="BW39" i="1" s="1"/>
  <c r="BX39" i="1"/>
  <c r="BY39" i="1" s="1"/>
  <c r="BZ39" i="1"/>
  <c r="CA39" i="1" s="1"/>
  <c r="CL39" i="1"/>
  <c r="CP39" i="1"/>
  <c r="CT39" i="1"/>
  <c r="CX39" i="1"/>
  <c r="DB39" i="1"/>
  <c r="DF39" i="1"/>
  <c r="DJ39" i="1"/>
  <c r="DQ39" i="1"/>
  <c r="DZ39" i="1"/>
  <c r="ED39" i="1"/>
  <c r="EH39" i="1"/>
  <c r="EL39" i="1"/>
  <c r="EP39" i="1"/>
  <c r="ET39" i="1"/>
  <c r="EY39" i="1"/>
  <c r="FC39" i="1"/>
  <c r="FG39" i="1"/>
  <c r="FK39" i="1"/>
  <c r="FO39" i="1"/>
  <c r="FS39" i="1"/>
  <c r="FW39" i="1"/>
  <c r="GC39" i="1"/>
  <c r="GG39" i="1"/>
  <c r="GK39" i="1"/>
  <c r="GO39" i="1"/>
  <c r="GS39" i="1"/>
  <c r="GW39" i="1"/>
  <c r="HA39" i="1"/>
  <c r="BP40" i="1"/>
  <c r="BQ40" i="1" s="1"/>
  <c r="BR40" i="1"/>
  <c r="BS40" i="1" s="1"/>
  <c r="BV40" i="1"/>
  <c r="BW40" i="1" s="1"/>
  <c r="BZ40" i="1"/>
  <c r="CA40" i="1" s="1"/>
  <c r="CB40" i="1"/>
  <c r="CC40" i="1" s="1"/>
  <c r="CL40" i="1"/>
  <c r="CP40" i="1"/>
  <c r="CT40" i="1"/>
  <c r="CX40" i="1"/>
  <c r="DB40" i="1"/>
  <c r="DF40" i="1"/>
  <c r="DJ40" i="1"/>
  <c r="DQ40" i="1"/>
  <c r="DZ40" i="1"/>
  <c r="ED40" i="1"/>
  <c r="EH40" i="1"/>
  <c r="EL40" i="1"/>
  <c r="EP40" i="1"/>
  <c r="ET40" i="1"/>
  <c r="EY40" i="1"/>
  <c r="FC40" i="1"/>
  <c r="FG40" i="1"/>
  <c r="FK40" i="1"/>
  <c r="FO40" i="1"/>
  <c r="FS40" i="1"/>
  <c r="FW40" i="1"/>
  <c r="GC40" i="1"/>
  <c r="GG40" i="1"/>
  <c r="GK40" i="1"/>
  <c r="GO40" i="1"/>
  <c r="GS40" i="1"/>
  <c r="GW40" i="1"/>
  <c r="HA40" i="1"/>
  <c r="BR41" i="1"/>
  <c r="BS41" i="1" s="1"/>
  <c r="BT41" i="1"/>
  <c r="BU41" i="1" s="1"/>
  <c r="BV41" i="1"/>
  <c r="BW41" i="1" s="1"/>
  <c r="BX41" i="1"/>
  <c r="BY41" i="1" s="1"/>
  <c r="CB41" i="1"/>
  <c r="CC41" i="1" s="1"/>
  <c r="CL41" i="1"/>
  <c r="CP41" i="1"/>
  <c r="CT41" i="1"/>
  <c r="CX41" i="1"/>
  <c r="DB41" i="1"/>
  <c r="DF41" i="1"/>
  <c r="DJ41" i="1"/>
  <c r="DQ41" i="1"/>
  <c r="DZ41" i="1"/>
  <c r="ED41" i="1"/>
  <c r="EH41" i="1"/>
  <c r="EL41" i="1"/>
  <c r="EP41" i="1"/>
  <c r="ET41" i="1"/>
  <c r="EY41" i="1"/>
  <c r="FC41" i="1"/>
  <c r="FG41" i="1"/>
  <c r="FK41" i="1"/>
  <c r="FO41" i="1"/>
  <c r="FS41" i="1"/>
  <c r="FW41" i="1"/>
  <c r="GC41" i="1"/>
  <c r="GG41" i="1"/>
  <c r="GK41" i="1"/>
  <c r="GO41" i="1"/>
  <c r="GS41" i="1"/>
  <c r="GW41" i="1"/>
  <c r="HA41" i="1"/>
  <c r="BP42" i="1"/>
  <c r="BQ42" i="1" s="1"/>
  <c r="BR42" i="1"/>
  <c r="BS42" i="1" s="1"/>
  <c r="BT42" i="1"/>
  <c r="BU42" i="1" s="1"/>
  <c r="BV42" i="1"/>
  <c r="BW42" i="1" s="1"/>
  <c r="BZ42" i="1"/>
  <c r="CA42" i="1" s="1"/>
  <c r="CL42" i="1"/>
  <c r="CP42" i="1"/>
  <c r="CT42" i="1"/>
  <c r="CX42" i="1"/>
  <c r="DB42" i="1"/>
  <c r="DF42" i="1"/>
  <c r="DJ42" i="1"/>
  <c r="DQ42" i="1"/>
  <c r="DZ42" i="1"/>
  <c r="ED42" i="1"/>
  <c r="EH42" i="1"/>
  <c r="EL42" i="1"/>
  <c r="EP42" i="1"/>
  <c r="ET42" i="1"/>
  <c r="EY42" i="1"/>
  <c r="FC42" i="1"/>
  <c r="FG42" i="1"/>
  <c r="FK42" i="1"/>
  <c r="FO42" i="1"/>
  <c r="FS42" i="1"/>
  <c r="FW42" i="1"/>
  <c r="GC42" i="1"/>
  <c r="GG42" i="1"/>
  <c r="GK42" i="1"/>
  <c r="GO42" i="1"/>
  <c r="GS42" i="1"/>
  <c r="GW42" i="1"/>
  <c r="HA42" i="1"/>
  <c r="BP43" i="1"/>
  <c r="BQ43" i="1" s="1"/>
  <c r="BR43" i="1"/>
  <c r="BS43" i="1" s="1"/>
  <c r="BT43" i="1"/>
  <c r="BU43" i="1" s="1"/>
  <c r="BV43" i="1"/>
  <c r="BW43" i="1" s="1"/>
  <c r="BX43" i="1"/>
  <c r="BY43" i="1" s="1"/>
  <c r="CB43" i="1"/>
  <c r="CC43" i="1" s="1"/>
  <c r="CL43" i="1"/>
  <c r="CP43" i="1"/>
  <c r="CT43" i="1"/>
  <c r="CX43" i="1"/>
  <c r="DB43" i="1"/>
  <c r="DF43" i="1"/>
  <c r="DJ43" i="1"/>
  <c r="DQ43" i="1"/>
  <c r="DZ43" i="1"/>
  <c r="ED43" i="1"/>
  <c r="EH43" i="1"/>
  <c r="EL43" i="1"/>
  <c r="EP43" i="1"/>
  <c r="ET43" i="1"/>
  <c r="EY43" i="1"/>
  <c r="FC43" i="1"/>
  <c r="FG43" i="1"/>
  <c r="FK43" i="1"/>
  <c r="FO43" i="1"/>
  <c r="FS43" i="1"/>
  <c r="FW43" i="1"/>
  <c r="GC43" i="1"/>
  <c r="GG43" i="1"/>
  <c r="GK43" i="1"/>
  <c r="GO43" i="1"/>
  <c r="GS43" i="1"/>
  <c r="GW43" i="1"/>
  <c r="HA43" i="1"/>
  <c r="BP44" i="1"/>
  <c r="BQ44" i="1" s="1"/>
  <c r="BR44" i="1"/>
  <c r="BS44" i="1" s="1"/>
  <c r="BT44" i="1"/>
  <c r="BU44" i="1" s="1"/>
  <c r="BV44" i="1"/>
  <c r="BW44" i="1" s="1"/>
  <c r="BX44" i="1"/>
  <c r="BY44" i="1" s="1"/>
  <c r="BZ44" i="1"/>
  <c r="CA44" i="1" s="1"/>
  <c r="CL44" i="1"/>
  <c r="CP44" i="1"/>
  <c r="CT44" i="1"/>
  <c r="CX44" i="1"/>
  <c r="DB44" i="1"/>
  <c r="DF44" i="1"/>
  <c r="DJ44" i="1"/>
  <c r="DQ44" i="1"/>
  <c r="DZ44" i="1"/>
  <c r="ED44" i="1"/>
  <c r="EH44" i="1"/>
  <c r="EL44" i="1"/>
  <c r="EP44" i="1"/>
  <c r="ET44" i="1"/>
  <c r="EY44" i="1"/>
  <c r="FC44" i="1"/>
  <c r="FG44" i="1"/>
  <c r="FK44" i="1"/>
  <c r="FO44" i="1"/>
  <c r="FS44" i="1"/>
  <c r="FW44" i="1"/>
  <c r="GC44" i="1"/>
  <c r="GG44" i="1"/>
  <c r="GK44" i="1"/>
  <c r="GO44" i="1"/>
  <c r="GS44" i="1"/>
  <c r="GW44" i="1"/>
  <c r="HA44" i="1"/>
  <c r="BP45" i="1"/>
  <c r="BQ45" i="1" s="1"/>
  <c r="BR45" i="1"/>
  <c r="BS45" i="1" s="1"/>
  <c r="BV45" i="1"/>
  <c r="BW45" i="1" s="1"/>
  <c r="BZ45" i="1"/>
  <c r="CA45" i="1" s="1"/>
  <c r="CB45" i="1"/>
  <c r="CC45" i="1" s="1"/>
  <c r="CL45" i="1"/>
  <c r="CP45" i="1"/>
  <c r="CT45" i="1"/>
  <c r="CX45" i="1"/>
  <c r="DB45" i="1"/>
  <c r="DF45" i="1"/>
  <c r="DJ45" i="1"/>
  <c r="DQ45" i="1"/>
  <c r="DZ45" i="1"/>
  <c r="ED45" i="1"/>
  <c r="EH45" i="1"/>
  <c r="EL45" i="1"/>
  <c r="EP45" i="1"/>
  <c r="ET45" i="1"/>
  <c r="EY45" i="1"/>
  <c r="FC45" i="1"/>
  <c r="FG45" i="1"/>
  <c r="FK45" i="1"/>
  <c r="FO45" i="1"/>
  <c r="FS45" i="1"/>
  <c r="FW45" i="1"/>
  <c r="GC45" i="1"/>
  <c r="GG45" i="1"/>
  <c r="GK45" i="1"/>
  <c r="GO45" i="1"/>
  <c r="GS45" i="1"/>
  <c r="GW45" i="1"/>
  <c r="HA45" i="1"/>
  <c r="BR46" i="1"/>
  <c r="BS46" i="1" s="1"/>
  <c r="BT46" i="1"/>
  <c r="BU46" i="1" s="1"/>
  <c r="BV46" i="1"/>
  <c r="BW46" i="1" s="1"/>
  <c r="BX46" i="1"/>
  <c r="BY46" i="1" s="1"/>
  <c r="CB46" i="1"/>
  <c r="CC46" i="1" s="1"/>
  <c r="CL46" i="1"/>
  <c r="CP46" i="1"/>
  <c r="CT46" i="1"/>
  <c r="CX46" i="1"/>
  <c r="DB46" i="1"/>
  <c r="DF46" i="1"/>
  <c r="DJ46" i="1"/>
  <c r="DQ46" i="1"/>
  <c r="DZ46" i="1"/>
  <c r="ED46" i="1"/>
  <c r="EH46" i="1"/>
  <c r="EL46" i="1"/>
  <c r="EP46" i="1"/>
  <c r="ET46" i="1"/>
  <c r="EY46" i="1"/>
  <c r="FC46" i="1"/>
  <c r="FG46" i="1"/>
  <c r="FK46" i="1"/>
  <c r="FO46" i="1"/>
  <c r="FS46" i="1"/>
  <c r="FW46" i="1"/>
  <c r="GC46" i="1"/>
  <c r="GG46" i="1"/>
  <c r="GK46" i="1"/>
  <c r="GO46" i="1"/>
  <c r="GS46" i="1"/>
  <c r="GW46" i="1"/>
  <c r="HA46" i="1"/>
  <c r="BP47" i="1"/>
  <c r="BQ47" i="1" s="1"/>
  <c r="BR47" i="1"/>
  <c r="BS47" i="1" s="1"/>
  <c r="BT47" i="1"/>
  <c r="BU47" i="1" s="1"/>
  <c r="BV47" i="1"/>
  <c r="BW47" i="1" s="1"/>
  <c r="BZ47" i="1"/>
  <c r="CA47" i="1" s="1"/>
  <c r="CL47" i="1"/>
  <c r="CP47" i="1"/>
  <c r="CT47" i="1"/>
  <c r="CX47" i="1"/>
  <c r="DB47" i="1"/>
  <c r="DF47" i="1"/>
  <c r="DJ47" i="1"/>
  <c r="DQ47" i="1"/>
  <c r="DZ47" i="1"/>
  <c r="ED47" i="1"/>
  <c r="EH47" i="1"/>
  <c r="EL47" i="1"/>
  <c r="EP47" i="1"/>
  <c r="ET47" i="1"/>
  <c r="EY47" i="1"/>
  <c r="FC47" i="1"/>
  <c r="FG47" i="1"/>
  <c r="FK47" i="1"/>
  <c r="FO47" i="1"/>
  <c r="FS47" i="1"/>
  <c r="FW47" i="1"/>
  <c r="GC47" i="1"/>
  <c r="GG47" i="1"/>
  <c r="GK47" i="1"/>
  <c r="GO47" i="1"/>
  <c r="GS47" i="1"/>
  <c r="GW47" i="1"/>
  <c r="HA47" i="1"/>
  <c r="BP48" i="1"/>
  <c r="BQ48" i="1" s="1"/>
  <c r="BR48" i="1"/>
  <c r="BS48" i="1" s="1"/>
  <c r="BT48" i="1"/>
  <c r="BU48" i="1" s="1"/>
  <c r="BV48" i="1"/>
  <c r="BW48" i="1" s="1"/>
  <c r="BX48" i="1"/>
  <c r="BY48" i="1" s="1"/>
  <c r="CB48" i="1"/>
  <c r="CC48" i="1" s="1"/>
  <c r="CL48" i="1"/>
  <c r="CP48" i="1"/>
  <c r="CT48" i="1"/>
  <c r="CX48" i="1"/>
  <c r="DB48" i="1"/>
  <c r="DF48" i="1"/>
  <c r="DJ48" i="1"/>
  <c r="DQ48" i="1"/>
  <c r="DZ48" i="1"/>
  <c r="ED48" i="1"/>
  <c r="EH48" i="1"/>
  <c r="EL48" i="1"/>
  <c r="EP48" i="1"/>
  <c r="ET48" i="1"/>
  <c r="EY48" i="1"/>
  <c r="FC48" i="1"/>
  <c r="FG48" i="1"/>
  <c r="FK48" i="1"/>
  <c r="FO48" i="1"/>
  <c r="FS48" i="1"/>
  <c r="FW48" i="1"/>
  <c r="GC48" i="1"/>
  <c r="GG48" i="1"/>
  <c r="GK48" i="1"/>
  <c r="GO48" i="1"/>
  <c r="GS48" i="1"/>
  <c r="GW48" i="1"/>
  <c r="HA48" i="1"/>
  <c r="BP49" i="1"/>
  <c r="BQ49" i="1" s="1"/>
  <c r="BR49" i="1"/>
  <c r="BS49" i="1" s="1"/>
  <c r="BT49" i="1"/>
  <c r="BU49" i="1" s="1"/>
  <c r="BV49" i="1"/>
  <c r="BW49" i="1" s="1"/>
  <c r="BX49" i="1"/>
  <c r="BY49" i="1" s="1"/>
  <c r="BZ49" i="1"/>
  <c r="CA49" i="1" s="1"/>
  <c r="CE49" i="1"/>
  <c r="CI49" i="1" s="1"/>
  <c r="CL49" i="1"/>
  <c r="CP49" i="1"/>
  <c r="CT49" i="1"/>
  <c r="CX49" i="1"/>
  <c r="DB49" i="1"/>
  <c r="DF49" i="1"/>
  <c r="DJ49" i="1"/>
  <c r="DQ49" i="1"/>
  <c r="DZ49" i="1"/>
  <c r="ED49" i="1"/>
  <c r="EH49" i="1"/>
  <c r="EL49" i="1"/>
  <c r="EP49" i="1"/>
  <c r="ET49" i="1"/>
  <c r="EY49" i="1"/>
  <c r="FC49" i="1"/>
  <c r="FG49" i="1"/>
  <c r="FK49" i="1"/>
  <c r="FO49" i="1"/>
  <c r="FS49" i="1"/>
  <c r="FW49" i="1"/>
  <c r="GC49" i="1"/>
  <c r="GG49" i="1"/>
  <c r="GK49" i="1"/>
  <c r="GO49" i="1"/>
  <c r="GS49" i="1"/>
  <c r="GW49" i="1"/>
  <c r="HA49" i="1"/>
  <c r="BP50" i="1"/>
  <c r="BQ50" i="1" s="1"/>
  <c r="BR50" i="1"/>
  <c r="BS50" i="1" s="1"/>
  <c r="BT50" i="1"/>
  <c r="BU50" i="1" s="1"/>
  <c r="BV50" i="1"/>
  <c r="BW50" i="1" s="1"/>
  <c r="BZ50" i="1"/>
  <c r="CA50" i="1" s="1"/>
  <c r="CB50" i="1"/>
  <c r="CC50" i="1" s="1"/>
  <c r="CE50" i="1"/>
  <c r="CI50" i="1" s="1"/>
  <c r="CL50" i="1"/>
  <c r="CP50" i="1"/>
  <c r="CT50" i="1"/>
  <c r="CX50" i="1"/>
  <c r="DB50" i="1"/>
  <c r="DF50" i="1"/>
  <c r="DJ50" i="1"/>
  <c r="DQ50" i="1"/>
  <c r="DZ50" i="1"/>
  <c r="ED50" i="1"/>
  <c r="EH50" i="1"/>
  <c r="EL50" i="1"/>
  <c r="EP50" i="1"/>
  <c r="ET50" i="1"/>
  <c r="EY50" i="1"/>
  <c r="FC50" i="1"/>
  <c r="FG50" i="1"/>
  <c r="FK50" i="1"/>
  <c r="FO50" i="1"/>
  <c r="FS50" i="1"/>
  <c r="FW50" i="1"/>
  <c r="GC50" i="1"/>
  <c r="GG50" i="1"/>
  <c r="GK50" i="1"/>
  <c r="GO50" i="1"/>
  <c r="GS50" i="1"/>
  <c r="GW50" i="1"/>
  <c r="HA50" i="1"/>
  <c r="BP51" i="1"/>
  <c r="BQ51" i="1" s="1"/>
  <c r="BR51" i="1"/>
  <c r="BS51" i="1" s="1"/>
  <c r="BT51" i="1"/>
  <c r="BU51" i="1" s="1"/>
  <c r="BV51" i="1"/>
  <c r="BW51" i="1" s="1"/>
  <c r="BX51" i="1"/>
  <c r="BY51" i="1" s="1"/>
  <c r="CB51" i="1"/>
  <c r="CC51" i="1" s="1"/>
  <c r="CE51" i="1"/>
  <c r="CI51" i="1" s="1"/>
  <c r="CL51" i="1"/>
  <c r="CP51" i="1"/>
  <c r="CT51" i="1"/>
  <c r="CX51" i="1"/>
  <c r="DB51" i="1"/>
  <c r="DF51" i="1"/>
  <c r="DJ51" i="1"/>
  <c r="DQ51" i="1"/>
  <c r="DZ51" i="1"/>
  <c r="ED51" i="1"/>
  <c r="EH51" i="1"/>
  <c r="EL51" i="1"/>
  <c r="EP51" i="1"/>
  <c r="ET51" i="1"/>
  <c r="EY51" i="1"/>
  <c r="FC51" i="1"/>
  <c r="FG51" i="1"/>
  <c r="FK51" i="1"/>
  <c r="FO51" i="1"/>
  <c r="FS51" i="1"/>
  <c r="FW51" i="1"/>
  <c r="GC51" i="1"/>
  <c r="GG51" i="1"/>
  <c r="GK51" i="1"/>
  <c r="GO51" i="1"/>
  <c r="GS51" i="1"/>
  <c r="GW51" i="1"/>
  <c r="HA51" i="1"/>
  <c r="BP52" i="1"/>
  <c r="BQ52" i="1" s="1"/>
  <c r="BR52" i="1"/>
  <c r="BS52" i="1" s="1"/>
  <c r="BT52" i="1"/>
  <c r="BU52" i="1" s="1"/>
  <c r="BV52" i="1"/>
  <c r="BW52" i="1" s="1"/>
  <c r="BX52" i="1"/>
  <c r="BY52" i="1" s="1"/>
  <c r="BZ52" i="1"/>
  <c r="CA52" i="1" s="1"/>
  <c r="CE52" i="1"/>
  <c r="CI52" i="1" s="1"/>
  <c r="CL52" i="1"/>
  <c r="CP52" i="1"/>
  <c r="CT52" i="1"/>
  <c r="CX52" i="1"/>
  <c r="DB52" i="1"/>
  <c r="DF52" i="1"/>
  <c r="DJ52" i="1"/>
  <c r="DQ52" i="1"/>
  <c r="DZ52" i="1"/>
  <c r="ED52" i="1"/>
  <c r="EH52" i="1"/>
  <c r="EL52" i="1"/>
  <c r="EP52" i="1"/>
  <c r="ET52" i="1"/>
  <c r="EY52" i="1"/>
  <c r="FC52" i="1"/>
  <c r="FG52" i="1"/>
  <c r="FK52" i="1"/>
  <c r="FO52" i="1"/>
  <c r="FS52" i="1"/>
  <c r="FW52" i="1"/>
  <c r="GC52" i="1"/>
  <c r="GG52" i="1"/>
  <c r="GK52" i="1"/>
  <c r="GO52" i="1"/>
  <c r="GS52" i="1"/>
  <c r="GW52" i="1"/>
  <c r="HA52" i="1"/>
  <c r="BP53" i="1"/>
  <c r="BQ53" i="1" s="1"/>
  <c r="BR53" i="1"/>
  <c r="BS53" i="1" s="1"/>
  <c r="BT53" i="1"/>
  <c r="BU53" i="1" s="1"/>
  <c r="BV53" i="1"/>
  <c r="BW53" i="1" s="1"/>
  <c r="BX53" i="1"/>
  <c r="BY53" i="1" s="1"/>
  <c r="BZ53" i="1"/>
  <c r="CA53" i="1" s="1"/>
  <c r="CB53" i="1"/>
  <c r="CC53" i="1" s="1"/>
  <c r="CE53" i="1"/>
  <c r="CI53" i="1" s="1"/>
  <c r="CL53" i="1"/>
  <c r="CP53" i="1"/>
  <c r="CT53" i="1"/>
  <c r="CX53" i="1"/>
  <c r="DB53" i="1"/>
  <c r="DF53" i="1"/>
  <c r="DJ53" i="1"/>
  <c r="DQ53" i="1"/>
  <c r="DZ53" i="1"/>
  <c r="ED53" i="1"/>
  <c r="EH53" i="1"/>
  <c r="EL53" i="1"/>
  <c r="EP53" i="1"/>
  <c r="ET53" i="1"/>
  <c r="EY53" i="1"/>
  <c r="FC53" i="1"/>
  <c r="FG53" i="1"/>
  <c r="FK53" i="1"/>
  <c r="FO53" i="1"/>
  <c r="FS53" i="1"/>
  <c r="FW53" i="1"/>
  <c r="GC53" i="1"/>
  <c r="GG53" i="1"/>
  <c r="GK53" i="1"/>
  <c r="GO53" i="1"/>
  <c r="GS53" i="1"/>
  <c r="GW53" i="1"/>
  <c r="HA53" i="1"/>
  <c r="BP54" i="1"/>
  <c r="BQ54" i="1" s="1"/>
  <c r="BR54" i="1"/>
  <c r="BS54" i="1" s="1"/>
  <c r="BT54" i="1"/>
  <c r="BU54" i="1" s="1"/>
  <c r="BV54" i="1"/>
  <c r="BW54" i="1" s="1"/>
  <c r="BX54" i="1"/>
  <c r="BY54" i="1" s="1"/>
  <c r="BZ54" i="1"/>
  <c r="CA54" i="1" s="1"/>
  <c r="CB54" i="1"/>
  <c r="CC54" i="1" s="1"/>
  <c r="CE54" i="1"/>
  <c r="CI54" i="1" s="1"/>
  <c r="CL54" i="1"/>
  <c r="CP54" i="1"/>
  <c r="CT54" i="1"/>
  <c r="CX54" i="1"/>
  <c r="DB54" i="1"/>
  <c r="DF54" i="1"/>
  <c r="DJ54" i="1"/>
  <c r="DQ54" i="1"/>
  <c r="DZ54" i="1"/>
  <c r="ED54" i="1"/>
  <c r="EH54" i="1"/>
  <c r="EL54" i="1"/>
  <c r="EP54" i="1"/>
  <c r="ET54" i="1"/>
  <c r="EY54" i="1"/>
  <c r="FC54" i="1"/>
  <c r="FG54" i="1"/>
  <c r="FK54" i="1"/>
  <c r="FO54" i="1"/>
  <c r="FS54" i="1"/>
  <c r="FW54" i="1"/>
  <c r="GC54" i="1"/>
  <c r="GG54" i="1"/>
  <c r="GK54" i="1"/>
  <c r="GO54" i="1"/>
  <c r="GS54" i="1"/>
  <c r="GW54" i="1"/>
  <c r="HA54" i="1"/>
  <c r="BP55" i="1"/>
  <c r="BQ55" i="1" s="1"/>
  <c r="BR55" i="1"/>
  <c r="BS55" i="1" s="1"/>
  <c r="BT55" i="1"/>
  <c r="BU55" i="1" s="1"/>
  <c r="BV55" i="1"/>
  <c r="BW55" i="1" s="1"/>
  <c r="BX55" i="1"/>
  <c r="BZ55" i="1"/>
  <c r="CA55" i="1" s="1"/>
  <c r="CB55" i="1"/>
  <c r="CC55" i="1" s="1"/>
  <c r="CE55" i="1"/>
  <c r="CI55" i="1" s="1"/>
  <c r="CL55" i="1"/>
  <c r="CP55" i="1"/>
  <c r="CT55" i="1"/>
  <c r="CX55" i="1"/>
  <c r="DB55" i="1"/>
  <c r="DF55" i="1"/>
  <c r="DJ55" i="1"/>
  <c r="DQ55" i="1"/>
  <c r="DZ55" i="1"/>
  <c r="ED55" i="1"/>
  <c r="EH55" i="1"/>
  <c r="EL55" i="1"/>
  <c r="EP55" i="1"/>
  <c r="ET55" i="1"/>
  <c r="EY55" i="1"/>
  <c r="FC55" i="1"/>
  <c r="FG55" i="1"/>
  <c r="FK55" i="1"/>
  <c r="FO55" i="1"/>
  <c r="FS55" i="1"/>
  <c r="FW55" i="1"/>
  <c r="GC55" i="1"/>
  <c r="GG55" i="1"/>
  <c r="GK55" i="1"/>
  <c r="GO55" i="1"/>
  <c r="GS55" i="1"/>
  <c r="GW55" i="1"/>
  <c r="HA55" i="1"/>
  <c r="BP56" i="1"/>
  <c r="BQ56" i="1" s="1"/>
  <c r="BR56" i="1"/>
  <c r="BS56" i="1" s="1"/>
  <c r="BT56" i="1"/>
  <c r="BU56" i="1" s="1"/>
  <c r="BV56" i="1"/>
  <c r="BW56" i="1" s="1"/>
  <c r="BX56" i="1"/>
  <c r="BY56" i="1" s="1"/>
  <c r="BZ56" i="1"/>
  <c r="CB56" i="1"/>
  <c r="CC56" i="1" s="1"/>
  <c r="CE56" i="1"/>
  <c r="CI56" i="1" s="1"/>
  <c r="CL56" i="1"/>
  <c r="CP56" i="1"/>
  <c r="CT56" i="1"/>
  <c r="CX56" i="1"/>
  <c r="DB56" i="1"/>
  <c r="DF56" i="1"/>
  <c r="DJ56" i="1"/>
  <c r="DQ56" i="1"/>
  <c r="DZ56" i="1"/>
  <c r="ED56" i="1"/>
  <c r="EH56" i="1"/>
  <c r="EL56" i="1"/>
  <c r="EP56" i="1"/>
  <c r="ET56" i="1"/>
  <c r="EY56" i="1"/>
  <c r="FC56" i="1"/>
  <c r="FG56" i="1"/>
  <c r="FK56" i="1"/>
  <c r="FO56" i="1"/>
  <c r="FS56" i="1"/>
  <c r="FW56" i="1"/>
  <c r="GC56" i="1"/>
  <c r="GG56" i="1"/>
  <c r="GK56" i="1"/>
  <c r="GO56" i="1"/>
  <c r="GS56" i="1"/>
  <c r="GW56" i="1"/>
  <c r="HA56" i="1"/>
  <c r="BP57" i="1"/>
  <c r="BQ57" i="1" s="1"/>
  <c r="BR57" i="1"/>
  <c r="BS57" i="1" s="1"/>
  <c r="BT57" i="1"/>
  <c r="BU57" i="1" s="1"/>
  <c r="BV57" i="1"/>
  <c r="BW57" i="1" s="1"/>
  <c r="BX57" i="1"/>
  <c r="BY57" i="1" s="1"/>
  <c r="BZ57" i="1"/>
  <c r="CA57" i="1" s="1"/>
  <c r="CB57" i="1"/>
  <c r="CC57" i="1" s="1"/>
  <c r="CE57" i="1"/>
  <c r="CI57" i="1" s="1"/>
  <c r="CL57" i="1"/>
  <c r="CP57" i="1"/>
  <c r="CT57" i="1"/>
  <c r="CX57" i="1"/>
  <c r="DB57" i="1"/>
  <c r="DF57" i="1"/>
  <c r="DJ57" i="1"/>
  <c r="DQ57" i="1"/>
  <c r="DZ57" i="1"/>
  <c r="ED57" i="1"/>
  <c r="EH57" i="1"/>
  <c r="EL57" i="1"/>
  <c r="EP57" i="1"/>
  <c r="ET57" i="1"/>
  <c r="EY57" i="1"/>
  <c r="FC57" i="1"/>
  <c r="FG57" i="1"/>
  <c r="FK57" i="1"/>
  <c r="FO57" i="1"/>
  <c r="FS57" i="1"/>
  <c r="FW57" i="1"/>
  <c r="GC57" i="1"/>
  <c r="GG57" i="1"/>
  <c r="GK57" i="1"/>
  <c r="GO57" i="1"/>
  <c r="GS57" i="1"/>
  <c r="GW57" i="1"/>
  <c r="HA57" i="1"/>
  <c r="BP58" i="1"/>
  <c r="BQ58" i="1" s="1"/>
  <c r="BR58" i="1"/>
  <c r="BS58" i="1" s="1"/>
  <c r="BT58" i="1"/>
  <c r="BU58" i="1" s="1"/>
  <c r="BV58" i="1"/>
  <c r="BW58" i="1" s="1"/>
  <c r="BX58" i="1"/>
  <c r="BY58" i="1" s="1"/>
  <c r="BZ58" i="1"/>
  <c r="CA58" i="1" s="1"/>
  <c r="CB58" i="1"/>
  <c r="CC58" i="1" s="1"/>
  <c r="CE58" i="1"/>
  <c r="CI58" i="1" s="1"/>
  <c r="CL58" i="1"/>
  <c r="CP58" i="1"/>
  <c r="CT58" i="1"/>
  <c r="CX58" i="1"/>
  <c r="DB58" i="1"/>
  <c r="DF58" i="1"/>
  <c r="DJ58" i="1"/>
  <c r="DQ58" i="1"/>
  <c r="DZ58" i="1"/>
  <c r="ED58" i="1"/>
  <c r="EH58" i="1"/>
  <c r="EL58" i="1"/>
  <c r="EP58" i="1"/>
  <c r="ET58" i="1"/>
  <c r="EY58" i="1"/>
  <c r="FC58" i="1"/>
  <c r="FG58" i="1"/>
  <c r="FK58" i="1"/>
  <c r="FO58" i="1"/>
  <c r="FS58" i="1"/>
  <c r="FW58" i="1"/>
  <c r="GC58" i="1"/>
  <c r="GG58" i="1"/>
  <c r="GK58" i="1"/>
  <c r="GO58" i="1"/>
  <c r="GS58" i="1"/>
  <c r="GW58" i="1"/>
  <c r="HA58" i="1"/>
  <c r="BP59" i="1"/>
  <c r="BQ59" i="1" s="1"/>
  <c r="BR59" i="1"/>
  <c r="BS59" i="1" s="1"/>
  <c r="BT59" i="1"/>
  <c r="BU59" i="1" s="1"/>
  <c r="BV59" i="1"/>
  <c r="BW59" i="1" s="1"/>
  <c r="BX59" i="1"/>
  <c r="BY59" i="1" s="1"/>
  <c r="BZ59" i="1"/>
  <c r="CA59" i="1" s="1"/>
  <c r="CB59" i="1"/>
  <c r="CC59" i="1" s="1"/>
  <c r="CE59" i="1"/>
  <c r="CI59" i="1" s="1"/>
  <c r="CL59" i="1"/>
  <c r="CP59" i="1"/>
  <c r="CT59" i="1"/>
  <c r="CX59" i="1"/>
  <c r="DB59" i="1"/>
  <c r="DF59" i="1"/>
  <c r="DJ59" i="1"/>
  <c r="DQ59" i="1"/>
  <c r="DZ59" i="1"/>
  <c r="ED59" i="1"/>
  <c r="EH59" i="1"/>
  <c r="EL59" i="1"/>
  <c r="EP59" i="1"/>
  <c r="ET59" i="1"/>
  <c r="EY59" i="1"/>
  <c r="FC59" i="1"/>
  <c r="FG59" i="1"/>
  <c r="FK59" i="1"/>
  <c r="FO59" i="1"/>
  <c r="FS59" i="1"/>
  <c r="FW59" i="1"/>
  <c r="GC59" i="1"/>
  <c r="GG59" i="1"/>
  <c r="GK59" i="1"/>
  <c r="GO59" i="1"/>
  <c r="GS59" i="1"/>
  <c r="GW59" i="1"/>
  <c r="HA59" i="1"/>
  <c r="BP60" i="1"/>
  <c r="BQ60" i="1" s="1"/>
  <c r="BR60" i="1"/>
  <c r="BS60" i="1" s="1"/>
  <c r="BT60" i="1"/>
  <c r="BU60" i="1" s="1"/>
  <c r="BV60" i="1"/>
  <c r="BW60" i="1" s="1"/>
  <c r="BX60" i="1"/>
  <c r="BY60" i="1" s="1"/>
  <c r="BZ60" i="1"/>
  <c r="CA60" i="1" s="1"/>
  <c r="CB60" i="1"/>
  <c r="CC60" i="1" s="1"/>
  <c r="CE60" i="1"/>
  <c r="CI60" i="1" s="1"/>
  <c r="CL60" i="1"/>
  <c r="CP60" i="1"/>
  <c r="CT60" i="1"/>
  <c r="CX60" i="1"/>
  <c r="DB60" i="1"/>
  <c r="DF60" i="1"/>
  <c r="DJ60" i="1"/>
  <c r="DQ60" i="1"/>
  <c r="DZ60" i="1"/>
  <c r="ED60" i="1"/>
  <c r="EH60" i="1"/>
  <c r="EL60" i="1"/>
  <c r="EP60" i="1"/>
  <c r="ET60" i="1"/>
  <c r="EY60" i="1"/>
  <c r="FC60" i="1"/>
  <c r="FG60" i="1"/>
  <c r="FK60" i="1"/>
  <c r="FO60" i="1"/>
  <c r="FS60" i="1"/>
  <c r="FW60" i="1"/>
  <c r="GC60" i="1"/>
  <c r="GG60" i="1"/>
  <c r="GK60" i="1"/>
  <c r="GO60" i="1"/>
  <c r="GS60" i="1"/>
  <c r="GW60" i="1"/>
  <c r="HA60" i="1"/>
  <c r="BP61" i="1"/>
  <c r="BQ61" i="1" s="1"/>
  <c r="BR61" i="1"/>
  <c r="BS61" i="1" s="1"/>
  <c r="BT61" i="1"/>
  <c r="BU61" i="1" s="1"/>
  <c r="BV61" i="1"/>
  <c r="BW61" i="1" s="1"/>
  <c r="BX61" i="1"/>
  <c r="BY61" i="1" s="1"/>
  <c r="BZ61" i="1"/>
  <c r="CA61" i="1" s="1"/>
  <c r="CB61" i="1"/>
  <c r="CC61" i="1" s="1"/>
  <c r="CE61" i="1"/>
  <c r="CI61" i="1" s="1"/>
  <c r="CL61" i="1"/>
  <c r="CP61" i="1"/>
  <c r="CT61" i="1"/>
  <c r="CX61" i="1"/>
  <c r="DB61" i="1"/>
  <c r="DF61" i="1"/>
  <c r="DJ61" i="1"/>
  <c r="DQ61" i="1"/>
  <c r="DZ61" i="1"/>
  <c r="ED61" i="1"/>
  <c r="EH61" i="1"/>
  <c r="EL61" i="1"/>
  <c r="EP61" i="1"/>
  <c r="ET61" i="1"/>
  <c r="EY61" i="1"/>
  <c r="FC61" i="1"/>
  <c r="FG61" i="1"/>
  <c r="FK61" i="1"/>
  <c r="FO61" i="1"/>
  <c r="FS61" i="1"/>
  <c r="FW61" i="1"/>
  <c r="GC61" i="1"/>
  <c r="GG61" i="1"/>
  <c r="GK61" i="1"/>
  <c r="GO61" i="1"/>
  <c r="GS61" i="1"/>
  <c r="GW61" i="1"/>
  <c r="HA61" i="1"/>
  <c r="BP62" i="1"/>
  <c r="BQ62" i="1" s="1"/>
  <c r="BR62" i="1"/>
  <c r="BS62" i="1" s="1"/>
  <c r="BT62" i="1"/>
  <c r="BU62" i="1" s="1"/>
  <c r="BV62" i="1"/>
  <c r="BW62" i="1" s="1"/>
  <c r="BX62" i="1"/>
  <c r="BY62" i="1" s="1"/>
  <c r="BZ62" i="1"/>
  <c r="CA62" i="1" s="1"/>
  <c r="CB62" i="1"/>
  <c r="CC62" i="1" s="1"/>
  <c r="CE62" i="1"/>
  <c r="CI62" i="1" s="1"/>
  <c r="CL62" i="1"/>
  <c r="CP62" i="1"/>
  <c r="CT62" i="1"/>
  <c r="CX62" i="1"/>
  <c r="DB62" i="1"/>
  <c r="DF62" i="1"/>
  <c r="DJ62" i="1"/>
  <c r="DQ62" i="1"/>
  <c r="DZ62" i="1"/>
  <c r="ED62" i="1"/>
  <c r="EH62" i="1"/>
  <c r="EL62" i="1"/>
  <c r="EP62" i="1"/>
  <c r="ET62" i="1"/>
  <c r="EY62" i="1"/>
  <c r="FC62" i="1"/>
  <c r="FG62" i="1"/>
  <c r="FK62" i="1"/>
  <c r="FO62" i="1"/>
  <c r="FS62" i="1"/>
  <c r="FW62" i="1"/>
  <c r="GC62" i="1"/>
  <c r="GG62" i="1"/>
  <c r="GK62" i="1"/>
  <c r="GO62" i="1"/>
  <c r="GS62" i="1"/>
  <c r="GW62" i="1"/>
  <c r="HA62" i="1"/>
  <c r="BP63" i="1"/>
  <c r="BQ63" i="1" s="1"/>
  <c r="BR63" i="1"/>
  <c r="BS63" i="1" s="1"/>
  <c r="BT63" i="1"/>
  <c r="BU63" i="1" s="1"/>
  <c r="BV63" i="1"/>
  <c r="BW63" i="1" s="1"/>
  <c r="BX63" i="1"/>
  <c r="BY63" i="1" s="1"/>
  <c r="BZ63" i="1"/>
  <c r="CA63" i="1" s="1"/>
  <c r="CB63" i="1"/>
  <c r="CC63" i="1" s="1"/>
  <c r="CE63" i="1"/>
  <c r="CI63" i="1" s="1"/>
  <c r="CL63" i="1"/>
  <c r="CP63" i="1"/>
  <c r="CT63" i="1"/>
  <c r="CX63" i="1"/>
  <c r="DB63" i="1"/>
  <c r="DF63" i="1"/>
  <c r="DJ63" i="1"/>
  <c r="DQ63" i="1"/>
  <c r="DZ63" i="1"/>
  <c r="ED63" i="1"/>
  <c r="EH63" i="1"/>
  <c r="EL63" i="1"/>
  <c r="EP63" i="1"/>
  <c r="ET63" i="1"/>
  <c r="EY63" i="1"/>
  <c r="FC63" i="1"/>
  <c r="FG63" i="1"/>
  <c r="FK63" i="1"/>
  <c r="FO63" i="1"/>
  <c r="FS63" i="1"/>
  <c r="FW63" i="1"/>
  <c r="GC63" i="1"/>
  <c r="GG63" i="1"/>
  <c r="GK63" i="1"/>
  <c r="GO63" i="1"/>
  <c r="GS63" i="1"/>
  <c r="GW63" i="1"/>
  <c r="HA63" i="1"/>
  <c r="BP64" i="1"/>
  <c r="BQ64" i="1" s="1"/>
  <c r="BR64" i="1"/>
  <c r="BS64" i="1" s="1"/>
  <c r="BT64" i="1"/>
  <c r="BU64" i="1" s="1"/>
  <c r="BV64" i="1"/>
  <c r="BW64" i="1" s="1"/>
  <c r="BX64" i="1"/>
  <c r="BY64" i="1" s="1"/>
  <c r="BZ64" i="1"/>
  <c r="CA64" i="1" s="1"/>
  <c r="CB64" i="1"/>
  <c r="CC64" i="1" s="1"/>
  <c r="CE64" i="1"/>
  <c r="CI64" i="1" s="1"/>
  <c r="CL64" i="1"/>
  <c r="CP64" i="1"/>
  <c r="CT64" i="1"/>
  <c r="CX64" i="1"/>
  <c r="DB64" i="1"/>
  <c r="DF64" i="1"/>
  <c r="DJ64" i="1"/>
  <c r="DQ64" i="1"/>
  <c r="DZ64" i="1"/>
  <c r="ED64" i="1"/>
  <c r="EH64" i="1"/>
  <c r="EL64" i="1"/>
  <c r="EP64" i="1"/>
  <c r="ET64" i="1"/>
  <c r="EY64" i="1"/>
  <c r="FC64" i="1"/>
  <c r="FG64" i="1"/>
  <c r="FK64" i="1"/>
  <c r="FO64" i="1"/>
  <c r="FS64" i="1"/>
  <c r="FW64" i="1"/>
  <c r="GC64" i="1"/>
  <c r="GG64" i="1"/>
  <c r="GK64" i="1"/>
  <c r="GO64" i="1"/>
  <c r="GS64" i="1"/>
  <c r="GW64" i="1"/>
  <c r="HA64" i="1"/>
  <c r="A8" i="17"/>
  <c r="CC134" i="17"/>
  <c r="CB134" i="17"/>
  <c r="CA134" i="17"/>
  <c r="BZ134" i="17"/>
  <c r="BY134" i="17"/>
  <c r="BX134" i="17"/>
  <c r="BW134" i="17"/>
  <c r="BV134" i="17"/>
  <c r="BU134" i="17"/>
  <c r="BT134" i="17"/>
  <c r="BS134" i="17"/>
  <c r="BR134" i="17"/>
  <c r="BQ134" i="17"/>
  <c r="BP134" i="17"/>
  <c r="HF33" i="1"/>
  <c r="BE29" i="19" s="1"/>
  <c r="HF34" i="1"/>
  <c r="AD30" i="19" s="1"/>
  <c r="HF35" i="1"/>
  <c r="V31" i="20" s="1"/>
  <c r="HF36" i="1"/>
  <c r="HF37" i="1"/>
  <c r="BE33" i="19" s="1"/>
  <c r="HF38" i="1"/>
  <c r="BC34" i="19" s="1"/>
  <c r="HF39" i="1"/>
  <c r="AR35" i="19" s="1"/>
  <c r="HF40" i="1"/>
  <c r="HF41" i="1"/>
  <c r="Q37" i="19" s="1"/>
  <c r="HF42" i="1"/>
  <c r="HF43" i="1"/>
  <c r="V39" i="20" s="1"/>
  <c r="HF44" i="1"/>
  <c r="HF45" i="1"/>
  <c r="V41" i="20" s="1"/>
  <c r="HF46" i="1"/>
  <c r="AV42" i="19" s="1"/>
  <c r="HF47" i="1"/>
  <c r="P43" i="19" s="1"/>
  <c r="HF48" i="1"/>
  <c r="HF49" i="1"/>
  <c r="AE45" i="19" s="1"/>
  <c r="HF50" i="1"/>
  <c r="P46" i="19" s="1"/>
  <c r="HF51" i="1"/>
  <c r="V47" i="20" s="1"/>
  <c r="HF52" i="1"/>
  <c r="Q48" i="19" s="1"/>
  <c r="HF53" i="1"/>
  <c r="V49" i="20" s="1"/>
  <c r="HF54" i="1"/>
  <c r="BD50" i="19" s="1"/>
  <c r="HF55" i="1"/>
  <c r="AQ51" i="19" s="1"/>
  <c r="HF56" i="1"/>
  <c r="HF57" i="1"/>
  <c r="U53" i="19" s="1"/>
  <c r="HF58" i="1"/>
  <c r="HF59" i="1"/>
  <c r="V55" i="20" s="1"/>
  <c r="HF60" i="1"/>
  <c r="HF61" i="1"/>
  <c r="V57" i="20" s="1"/>
  <c r="HF62" i="1"/>
  <c r="AO58" i="19" s="1"/>
  <c r="HF63" i="1"/>
  <c r="AD59" i="19" s="1"/>
  <c r="HF64" i="1"/>
  <c r="U60" i="19" s="1"/>
  <c r="HF8" i="1"/>
  <c r="AE4" i="19" s="1"/>
  <c r="HF9" i="1"/>
  <c r="HF10" i="1"/>
  <c r="BB6" i="19" s="1"/>
  <c r="HF11" i="1"/>
  <c r="HF12" i="1"/>
  <c r="BA8" i="19" s="1"/>
  <c r="HF13" i="1"/>
  <c r="CD13" i="1" s="1"/>
  <c r="HF14" i="1"/>
  <c r="AR10" i="19" s="1"/>
  <c r="HF15" i="1"/>
  <c r="HF16" i="1"/>
  <c r="Y12" i="19" s="1"/>
  <c r="HF17" i="1"/>
  <c r="HF18" i="1"/>
  <c r="BC14" i="19" s="1"/>
  <c r="HF19" i="1"/>
  <c r="HF20" i="1"/>
  <c r="HF21" i="1"/>
  <c r="BE17" i="19" s="1"/>
  <c r="HF22" i="1"/>
  <c r="AW18" i="19" s="1"/>
  <c r="HF23" i="1"/>
  <c r="HF24" i="1"/>
  <c r="Q20" i="19" s="1"/>
  <c r="HF25" i="1"/>
  <c r="AO21" i="19" s="1"/>
  <c r="HF26" i="1"/>
  <c r="HF27" i="1"/>
  <c r="HF28" i="1"/>
  <c r="HF29" i="1"/>
  <c r="AM25" i="19" s="1"/>
  <c r="HF30" i="1"/>
  <c r="AB26" i="19" s="1"/>
  <c r="HF31" i="1"/>
  <c r="AP27" i="19" s="1"/>
  <c r="HF32" i="1"/>
  <c r="N28" i="19" s="1"/>
  <c r="BD58" i="19"/>
  <c r="BD49" i="19"/>
  <c r="AZ41" i="19"/>
  <c r="BC35" i="19"/>
  <c r="BA35" i="19"/>
  <c r="BD33" i="19"/>
  <c r="BB33" i="19"/>
  <c r="AZ33" i="19"/>
  <c r="AX33" i="19"/>
  <c r="AV33" i="19"/>
  <c r="AY31" i="19"/>
  <c r="BA18" i="19"/>
  <c r="BE10" i="19"/>
  <c r="BD10" i="19"/>
  <c r="BB10" i="19"/>
  <c r="AX6" i="19"/>
  <c r="AP59" i="19"/>
  <c r="AP58" i="19"/>
  <c r="AR57" i="19"/>
  <c r="AL57" i="19"/>
  <c r="AJ57" i="19"/>
  <c r="AP55" i="19"/>
  <c r="AP51" i="19"/>
  <c r="AS49" i="19"/>
  <c r="AR49" i="19"/>
  <c r="AQ49" i="19"/>
  <c r="AP49" i="19"/>
  <c r="AO49" i="19"/>
  <c r="AN49" i="19"/>
  <c r="AM49" i="19"/>
  <c r="AL49" i="19"/>
  <c r="AK49" i="19"/>
  <c r="AJ49" i="19"/>
  <c r="AO47" i="19"/>
  <c r="AS41" i="19"/>
  <c r="AR41" i="19"/>
  <c r="AQ41" i="19"/>
  <c r="AP41" i="19"/>
  <c r="AO41" i="19"/>
  <c r="AN41" i="19"/>
  <c r="AM41" i="19"/>
  <c r="AL41" i="19"/>
  <c r="AK41" i="19"/>
  <c r="AJ41" i="19"/>
  <c r="AR39" i="19"/>
  <c r="AQ39" i="19"/>
  <c r="AS33" i="19"/>
  <c r="AR33" i="19"/>
  <c r="AQ33" i="19"/>
  <c r="AP33" i="19"/>
  <c r="AO33" i="19"/>
  <c r="AN33" i="19"/>
  <c r="AM33" i="19"/>
  <c r="AL33" i="19"/>
  <c r="AK33" i="19"/>
  <c r="AJ33" i="19"/>
  <c r="AM31" i="19"/>
  <c r="AL31" i="19"/>
  <c r="AQ26" i="19"/>
  <c r="AS24" i="19"/>
  <c r="AO24" i="19"/>
  <c r="AK24" i="19"/>
  <c r="AN22" i="19"/>
  <c r="AL18" i="19"/>
  <c r="AO16" i="19"/>
  <c r="AR14" i="19"/>
  <c r="AQ14" i="19"/>
  <c r="AS10" i="19"/>
  <c r="AP10" i="19"/>
  <c r="AK10" i="19"/>
  <c r="AJ10" i="19"/>
  <c r="AR9" i="19"/>
  <c r="AK9" i="19"/>
  <c r="AR6" i="19"/>
  <c r="AP6" i="19"/>
  <c r="AM6" i="19"/>
  <c r="AE58" i="19"/>
  <c r="AB58" i="19"/>
  <c r="AA58" i="19"/>
  <c r="Y58" i="19"/>
  <c r="AF57" i="19"/>
  <c r="AE57" i="19"/>
  <c r="AA57" i="19"/>
  <c r="X57" i="19"/>
  <c r="AG51" i="19"/>
  <c r="Y51" i="19"/>
  <c r="Z50" i="19"/>
  <c r="AG49" i="19"/>
  <c r="AF49" i="19"/>
  <c r="AE49" i="19"/>
  <c r="AD49" i="19"/>
  <c r="AC49" i="19"/>
  <c r="AB49" i="19"/>
  <c r="AA49" i="19"/>
  <c r="Z49" i="19"/>
  <c r="Y49" i="19"/>
  <c r="X49" i="19"/>
  <c r="AE47" i="19"/>
  <c r="AB47" i="19"/>
  <c r="AF42" i="19"/>
  <c r="Z42" i="19"/>
  <c r="Y42" i="19"/>
  <c r="AG41" i="19"/>
  <c r="AF41" i="19"/>
  <c r="AE41" i="19"/>
  <c r="AD41" i="19"/>
  <c r="AC41" i="19"/>
  <c r="AB41" i="19"/>
  <c r="AA41" i="19"/>
  <c r="Z41" i="19"/>
  <c r="Y41" i="19"/>
  <c r="X41" i="19"/>
  <c r="AC39" i="19"/>
  <c r="AA39" i="19"/>
  <c r="AD35" i="19"/>
  <c r="AG34" i="19"/>
  <c r="AG33" i="19"/>
  <c r="AF33" i="19"/>
  <c r="AE33" i="19"/>
  <c r="AD33" i="19"/>
  <c r="AC33" i="19"/>
  <c r="AB33" i="19"/>
  <c r="AA33" i="19"/>
  <c r="Z33" i="19"/>
  <c r="Y33" i="19"/>
  <c r="X33" i="19"/>
  <c r="AE31" i="19"/>
  <c r="AB31" i="19"/>
  <c r="AA31" i="19"/>
  <c r="Y31" i="19"/>
  <c r="AE26" i="19"/>
  <c r="AG25" i="19"/>
  <c r="AF25" i="19"/>
  <c r="AE24" i="19"/>
  <c r="AA24" i="19"/>
  <c r="AG22" i="19"/>
  <c r="AC22" i="19"/>
  <c r="Z22" i="19"/>
  <c r="AC18" i="19"/>
  <c r="X18" i="19"/>
  <c r="AG16" i="19"/>
  <c r="AE16" i="19"/>
  <c r="AC16" i="19"/>
  <c r="AA16" i="19"/>
  <c r="Y16" i="19"/>
  <c r="AG14" i="19"/>
  <c r="AE14" i="19"/>
  <c r="AD14" i="19"/>
  <c r="AB14" i="19"/>
  <c r="X14" i="19"/>
  <c r="AE10" i="19"/>
  <c r="AD10" i="19"/>
  <c r="AB10" i="19"/>
  <c r="AG9" i="19"/>
  <c r="AF9" i="19"/>
  <c r="AE8" i="19"/>
  <c r="AF6" i="19"/>
  <c r="AA6" i="19"/>
  <c r="Y6" i="19"/>
  <c r="M6" i="19"/>
  <c r="P6" i="19"/>
  <c r="T6" i="19"/>
  <c r="V6" i="19"/>
  <c r="S8" i="19"/>
  <c r="M9" i="19"/>
  <c r="S9" i="19"/>
  <c r="T9" i="19"/>
  <c r="Q10" i="19"/>
  <c r="R10" i="19"/>
  <c r="U10" i="19"/>
  <c r="M14" i="19"/>
  <c r="N14" i="19"/>
  <c r="O14" i="19"/>
  <c r="P14" i="19"/>
  <c r="Q14" i="19"/>
  <c r="R14" i="19"/>
  <c r="S14" i="19"/>
  <c r="T14" i="19"/>
  <c r="U14" i="19"/>
  <c r="V14" i="19"/>
  <c r="M16" i="19"/>
  <c r="N16" i="19"/>
  <c r="O16" i="19"/>
  <c r="P16" i="19"/>
  <c r="Q16" i="19"/>
  <c r="R16" i="19"/>
  <c r="S16" i="19"/>
  <c r="T16" i="19"/>
  <c r="U16" i="19"/>
  <c r="V16" i="19"/>
  <c r="V17" i="19"/>
  <c r="P18" i="19"/>
  <c r="T18" i="19"/>
  <c r="M22" i="19"/>
  <c r="N22" i="19"/>
  <c r="O22" i="19"/>
  <c r="P22" i="19"/>
  <c r="Q22" i="19"/>
  <c r="R22" i="19"/>
  <c r="S22" i="19"/>
  <c r="T22" i="19"/>
  <c r="U22" i="19"/>
  <c r="V22" i="19"/>
  <c r="M24" i="19"/>
  <c r="N24" i="19"/>
  <c r="O24" i="19"/>
  <c r="P24" i="19"/>
  <c r="Q24" i="19"/>
  <c r="R24" i="19"/>
  <c r="S24" i="19"/>
  <c r="T24" i="19"/>
  <c r="U24" i="19"/>
  <c r="V24" i="19"/>
  <c r="Q25" i="19"/>
  <c r="S25" i="19"/>
  <c r="U25" i="19"/>
  <c r="Q26" i="19"/>
  <c r="M31" i="19"/>
  <c r="N31" i="19"/>
  <c r="O31" i="19"/>
  <c r="P31" i="19"/>
  <c r="Q31" i="19"/>
  <c r="R31" i="19"/>
  <c r="S31" i="19"/>
  <c r="T31" i="19"/>
  <c r="U31" i="19"/>
  <c r="V31" i="19"/>
  <c r="M33" i="19"/>
  <c r="N33" i="19"/>
  <c r="O33" i="19"/>
  <c r="P33" i="19"/>
  <c r="Q33" i="19"/>
  <c r="R33" i="19"/>
  <c r="S33" i="19"/>
  <c r="T33" i="19"/>
  <c r="U33" i="19"/>
  <c r="V33" i="19"/>
  <c r="S34" i="19"/>
  <c r="N35" i="19"/>
  <c r="R35" i="19"/>
  <c r="M36" i="19"/>
  <c r="M39" i="19"/>
  <c r="N39" i="19"/>
  <c r="U39" i="19"/>
  <c r="V39" i="19"/>
  <c r="M41" i="19"/>
  <c r="N41" i="19"/>
  <c r="O41" i="19"/>
  <c r="P41" i="19"/>
  <c r="Q41" i="19"/>
  <c r="R41" i="19"/>
  <c r="S41" i="19"/>
  <c r="T41" i="19"/>
  <c r="U41" i="19"/>
  <c r="V41" i="19"/>
  <c r="P42" i="19"/>
  <c r="S43" i="19"/>
  <c r="M47" i="19"/>
  <c r="T47" i="19"/>
  <c r="U47" i="19"/>
  <c r="M49" i="19"/>
  <c r="N49" i="19"/>
  <c r="O49" i="19"/>
  <c r="P49" i="19"/>
  <c r="Q49" i="19"/>
  <c r="R49" i="19"/>
  <c r="S49" i="19"/>
  <c r="T49" i="19"/>
  <c r="U49" i="19"/>
  <c r="V49" i="19"/>
  <c r="Q50" i="19"/>
  <c r="V50" i="19"/>
  <c r="N51" i="19"/>
  <c r="R55" i="19"/>
  <c r="S55" i="19"/>
  <c r="M57" i="19"/>
  <c r="P57" i="19"/>
  <c r="Q57" i="19"/>
  <c r="U57" i="19"/>
  <c r="M58" i="19"/>
  <c r="Q58" i="19"/>
  <c r="R58" i="19"/>
  <c r="S58" i="19"/>
  <c r="U58" i="19"/>
  <c r="T59" i="19"/>
  <c r="L60" i="20"/>
  <c r="CB60" i="20" s="1"/>
  <c r="CC60" i="20" s="1"/>
  <c r="K60" i="20"/>
  <c r="J60" i="20"/>
  <c r="I60" i="20"/>
  <c r="H60" i="20"/>
  <c r="G60" i="20"/>
  <c r="CD60" i="20" s="1"/>
  <c r="CE60" i="20" s="1"/>
  <c r="CI60" i="20" s="1"/>
  <c r="F60" i="20"/>
  <c r="E60" i="20"/>
  <c r="D60" i="20"/>
  <c r="C60" i="20"/>
  <c r="B60" i="20"/>
  <c r="L59" i="20"/>
  <c r="BV59" i="20" s="1"/>
  <c r="BW59" i="20" s="1"/>
  <c r="K59" i="20"/>
  <c r="J59" i="20"/>
  <c r="I59" i="20"/>
  <c r="H59" i="20"/>
  <c r="G59" i="20"/>
  <c r="CD59" i="20" s="1"/>
  <c r="CE59" i="20" s="1"/>
  <c r="CI59" i="20" s="1"/>
  <c r="F59" i="20"/>
  <c r="E59" i="20"/>
  <c r="D59" i="20"/>
  <c r="C59" i="20"/>
  <c r="B59" i="20"/>
  <c r="L58" i="20"/>
  <c r="BZ58" i="20" s="1"/>
  <c r="CA58" i="20" s="1"/>
  <c r="K58" i="20"/>
  <c r="J58" i="20"/>
  <c r="I58" i="20"/>
  <c r="H58" i="20"/>
  <c r="G58" i="20"/>
  <c r="CD58" i="20" s="1"/>
  <c r="CE58" i="20" s="1"/>
  <c r="CI58" i="20" s="1"/>
  <c r="F58" i="20"/>
  <c r="E58" i="20"/>
  <c r="D58" i="20"/>
  <c r="C58" i="20"/>
  <c r="B58" i="20"/>
  <c r="L57" i="20"/>
  <c r="CB57" i="20" s="1"/>
  <c r="CC57" i="20" s="1"/>
  <c r="K57" i="20"/>
  <c r="J57" i="20"/>
  <c r="I57" i="20"/>
  <c r="H57" i="20"/>
  <c r="G57" i="20"/>
  <c r="CD57" i="20" s="1"/>
  <c r="CE57" i="20" s="1"/>
  <c r="CI57" i="20" s="1"/>
  <c r="F57" i="20"/>
  <c r="E57" i="20"/>
  <c r="D57" i="20"/>
  <c r="C57" i="20"/>
  <c r="B57" i="20"/>
  <c r="L56" i="20"/>
  <c r="BZ56" i="20" s="1"/>
  <c r="CA56" i="20" s="1"/>
  <c r="K56" i="20"/>
  <c r="J56" i="20"/>
  <c r="I56" i="20"/>
  <c r="H56" i="20"/>
  <c r="G56" i="20"/>
  <c r="CD56" i="20" s="1"/>
  <c r="CE56" i="20" s="1"/>
  <c r="CI56" i="20" s="1"/>
  <c r="F56" i="20"/>
  <c r="E56" i="20"/>
  <c r="D56" i="20"/>
  <c r="C56" i="20"/>
  <c r="B56" i="20"/>
  <c r="L55" i="20"/>
  <c r="BR55" i="20" s="1"/>
  <c r="BS55" i="20" s="1"/>
  <c r="K55" i="20"/>
  <c r="J55" i="20"/>
  <c r="I55" i="20"/>
  <c r="H55" i="20"/>
  <c r="G55" i="20"/>
  <c r="CD55" i="20" s="1"/>
  <c r="CE55" i="20" s="1"/>
  <c r="CI55" i="20" s="1"/>
  <c r="F55" i="20"/>
  <c r="E55" i="20"/>
  <c r="D55" i="20"/>
  <c r="C55" i="20"/>
  <c r="B55" i="20"/>
  <c r="L54" i="20"/>
  <c r="BZ54" i="20" s="1"/>
  <c r="CA54" i="20" s="1"/>
  <c r="K54" i="20"/>
  <c r="J54" i="20"/>
  <c r="I54" i="20"/>
  <c r="H54" i="20"/>
  <c r="G54" i="20"/>
  <c r="F54" i="20"/>
  <c r="E54" i="20"/>
  <c r="D54" i="20"/>
  <c r="C54" i="20"/>
  <c r="B54" i="20"/>
  <c r="L53" i="20"/>
  <c r="BV53" i="20" s="1"/>
  <c r="BW53" i="20" s="1"/>
  <c r="K53" i="20"/>
  <c r="J53" i="20"/>
  <c r="I53" i="20"/>
  <c r="H53" i="20"/>
  <c r="G53" i="20"/>
  <c r="CD53" i="20" s="1"/>
  <c r="CE53" i="20" s="1"/>
  <c r="CI53" i="20" s="1"/>
  <c r="F53" i="20"/>
  <c r="E53" i="20"/>
  <c r="D53" i="20"/>
  <c r="C53" i="20"/>
  <c r="B53" i="20"/>
  <c r="L52" i="20"/>
  <c r="CB52" i="20" s="1"/>
  <c r="CC52" i="20" s="1"/>
  <c r="K52" i="20"/>
  <c r="J52" i="20"/>
  <c r="I52" i="20"/>
  <c r="H52" i="20"/>
  <c r="G52" i="20"/>
  <c r="CD52" i="20" s="1"/>
  <c r="CE52" i="20" s="1"/>
  <c r="CI52" i="20" s="1"/>
  <c r="F52" i="20"/>
  <c r="E52" i="20"/>
  <c r="D52" i="20"/>
  <c r="C52" i="20"/>
  <c r="B52" i="20"/>
  <c r="L51" i="20"/>
  <c r="BV51" i="20" s="1"/>
  <c r="BW51" i="20" s="1"/>
  <c r="K51" i="20"/>
  <c r="J51" i="20"/>
  <c r="I51" i="20"/>
  <c r="H51" i="20"/>
  <c r="G51" i="20"/>
  <c r="CD51" i="20" s="1"/>
  <c r="CE51" i="20" s="1"/>
  <c r="CI51" i="20" s="1"/>
  <c r="F51" i="20"/>
  <c r="E51" i="20"/>
  <c r="D51" i="20"/>
  <c r="C51" i="20"/>
  <c r="B51" i="20"/>
  <c r="L50" i="20"/>
  <c r="CB50" i="20" s="1"/>
  <c r="CC50" i="20" s="1"/>
  <c r="K50" i="20"/>
  <c r="J50" i="20"/>
  <c r="I50" i="20"/>
  <c r="H50" i="20"/>
  <c r="G50" i="20"/>
  <c r="F50" i="20"/>
  <c r="E50" i="20"/>
  <c r="D50" i="20"/>
  <c r="C50" i="20"/>
  <c r="B50" i="20"/>
  <c r="L49" i="20"/>
  <c r="K49" i="20"/>
  <c r="J49" i="20"/>
  <c r="I49" i="20"/>
  <c r="H49" i="20"/>
  <c r="G49" i="20"/>
  <c r="CD49" i="20" s="1"/>
  <c r="CE49" i="20" s="1"/>
  <c r="CI49" i="20" s="1"/>
  <c r="F49" i="20"/>
  <c r="E49" i="20"/>
  <c r="D49" i="20"/>
  <c r="C49" i="20"/>
  <c r="B49" i="20"/>
  <c r="L48" i="20"/>
  <c r="K48" i="20"/>
  <c r="J48" i="20"/>
  <c r="I48" i="20"/>
  <c r="H48" i="20"/>
  <c r="G48" i="20"/>
  <c r="CD48" i="20" s="1"/>
  <c r="CE48" i="20" s="1"/>
  <c r="CI48" i="20" s="1"/>
  <c r="F48" i="20"/>
  <c r="E48" i="20"/>
  <c r="D48" i="20"/>
  <c r="C48" i="20"/>
  <c r="B48" i="20"/>
  <c r="L47" i="20"/>
  <c r="CB47" i="20" s="1"/>
  <c r="CC47" i="20" s="1"/>
  <c r="K47" i="20"/>
  <c r="J47" i="20"/>
  <c r="I47" i="20"/>
  <c r="H47" i="20"/>
  <c r="G47" i="20"/>
  <c r="CD47" i="20" s="1"/>
  <c r="CE47" i="20" s="1"/>
  <c r="CI47" i="20" s="1"/>
  <c r="F47" i="20"/>
  <c r="E47" i="20"/>
  <c r="D47" i="20"/>
  <c r="C47" i="20"/>
  <c r="B47" i="20"/>
  <c r="L46" i="20"/>
  <c r="CB46" i="20" s="1"/>
  <c r="CC46" i="20" s="1"/>
  <c r="K46" i="20"/>
  <c r="J46" i="20"/>
  <c r="I46" i="20"/>
  <c r="H46" i="20"/>
  <c r="G46" i="20"/>
  <c r="CD46" i="20" s="1"/>
  <c r="CE46" i="20" s="1"/>
  <c r="CI46" i="20" s="1"/>
  <c r="F46" i="20"/>
  <c r="E46" i="20"/>
  <c r="D46" i="20"/>
  <c r="C46" i="20"/>
  <c r="B46" i="20"/>
  <c r="L45" i="20"/>
  <c r="BX45" i="20" s="1"/>
  <c r="BY45" i="20" s="1"/>
  <c r="K45" i="20"/>
  <c r="J45" i="20"/>
  <c r="I45" i="20"/>
  <c r="H45" i="20"/>
  <c r="G45" i="20"/>
  <c r="F45" i="20"/>
  <c r="E45" i="20"/>
  <c r="D45" i="20"/>
  <c r="C45" i="20"/>
  <c r="B45" i="20"/>
  <c r="L44" i="20"/>
  <c r="BV44" i="20" s="1"/>
  <c r="BW44" i="20" s="1"/>
  <c r="K44" i="20"/>
  <c r="J44" i="20"/>
  <c r="I44" i="20"/>
  <c r="H44" i="20"/>
  <c r="G44" i="20"/>
  <c r="F44" i="20"/>
  <c r="E44" i="20"/>
  <c r="D44" i="20"/>
  <c r="C44" i="20"/>
  <c r="B44" i="20"/>
  <c r="L43" i="20"/>
  <c r="K43" i="20"/>
  <c r="J43" i="20"/>
  <c r="I43" i="20"/>
  <c r="H43" i="20"/>
  <c r="G43" i="20"/>
  <c r="F43" i="20"/>
  <c r="E43" i="20"/>
  <c r="D43" i="20"/>
  <c r="C43" i="20"/>
  <c r="B43" i="20"/>
  <c r="L42" i="20"/>
  <c r="CB42" i="20" s="1"/>
  <c r="CC42" i="20" s="1"/>
  <c r="K42" i="20"/>
  <c r="J42" i="20"/>
  <c r="I42" i="20"/>
  <c r="H42" i="20"/>
  <c r="G42" i="20"/>
  <c r="F42" i="20"/>
  <c r="E42" i="20"/>
  <c r="D42" i="20"/>
  <c r="C42" i="20"/>
  <c r="B42" i="20"/>
  <c r="L41" i="20"/>
  <c r="BZ41" i="20" s="1"/>
  <c r="CA41" i="20" s="1"/>
  <c r="K41" i="20"/>
  <c r="J41" i="20"/>
  <c r="I41" i="20"/>
  <c r="H41" i="20"/>
  <c r="G41" i="20"/>
  <c r="F41" i="20"/>
  <c r="E41" i="20"/>
  <c r="D41" i="20"/>
  <c r="C41" i="20"/>
  <c r="B41" i="20"/>
  <c r="L40" i="20"/>
  <c r="BZ40" i="20" s="1"/>
  <c r="CA40" i="20" s="1"/>
  <c r="K40" i="20"/>
  <c r="J40" i="20"/>
  <c r="I40" i="20"/>
  <c r="H40" i="20"/>
  <c r="G40" i="20"/>
  <c r="F40" i="20"/>
  <c r="E40" i="20"/>
  <c r="D40" i="20"/>
  <c r="C40" i="20"/>
  <c r="B40" i="20"/>
  <c r="L39" i="20"/>
  <c r="CB39" i="20" s="1"/>
  <c r="CC39" i="20" s="1"/>
  <c r="K39" i="20"/>
  <c r="J39" i="20"/>
  <c r="I39" i="20"/>
  <c r="H39" i="20"/>
  <c r="G39" i="20"/>
  <c r="F39" i="20"/>
  <c r="E39" i="20"/>
  <c r="D39" i="20"/>
  <c r="C39" i="20"/>
  <c r="B39" i="20"/>
  <c r="L38" i="20"/>
  <c r="K38" i="20"/>
  <c r="J38" i="20"/>
  <c r="I38" i="20"/>
  <c r="H38" i="20"/>
  <c r="G38" i="20"/>
  <c r="F38" i="20"/>
  <c r="E38" i="20"/>
  <c r="D38" i="20"/>
  <c r="C38" i="20"/>
  <c r="B38" i="20"/>
  <c r="L37" i="20"/>
  <c r="BT37" i="20" s="1"/>
  <c r="BU37" i="20" s="1"/>
  <c r="K37" i="20"/>
  <c r="J37" i="20"/>
  <c r="I37" i="20"/>
  <c r="H37" i="20"/>
  <c r="G37" i="20"/>
  <c r="F37" i="20"/>
  <c r="E37" i="20"/>
  <c r="D37" i="20"/>
  <c r="C37" i="20"/>
  <c r="B37" i="20"/>
  <c r="L36" i="20"/>
  <c r="BZ36" i="20" s="1"/>
  <c r="CA36" i="20" s="1"/>
  <c r="K36" i="20"/>
  <c r="J36" i="20"/>
  <c r="I36" i="20"/>
  <c r="H36" i="20"/>
  <c r="G36" i="20"/>
  <c r="F36" i="20"/>
  <c r="E36" i="20"/>
  <c r="D36" i="20"/>
  <c r="C36" i="20"/>
  <c r="B36" i="20"/>
  <c r="L35" i="20"/>
  <c r="K35" i="20"/>
  <c r="J35" i="20"/>
  <c r="I35" i="20"/>
  <c r="H35" i="20"/>
  <c r="G35" i="20"/>
  <c r="F35" i="20"/>
  <c r="E35" i="20"/>
  <c r="D35" i="20"/>
  <c r="C35" i="20"/>
  <c r="B35" i="20"/>
  <c r="L34" i="20"/>
  <c r="K34" i="20"/>
  <c r="J34" i="20"/>
  <c r="I34" i="20"/>
  <c r="H34" i="20"/>
  <c r="G34" i="20"/>
  <c r="F34" i="20"/>
  <c r="E34" i="20"/>
  <c r="D34" i="20"/>
  <c r="C34" i="20"/>
  <c r="B34" i="20"/>
  <c r="L33" i="20"/>
  <c r="K33" i="20"/>
  <c r="J33" i="20"/>
  <c r="I33" i="20"/>
  <c r="H33" i="20"/>
  <c r="G33" i="20"/>
  <c r="F33" i="20"/>
  <c r="E33" i="20"/>
  <c r="D33" i="20"/>
  <c r="C33" i="20"/>
  <c r="B33" i="20"/>
  <c r="L32" i="20"/>
  <c r="BV32" i="20" s="1"/>
  <c r="BW32" i="20" s="1"/>
  <c r="K32" i="20"/>
  <c r="J32" i="20"/>
  <c r="I32" i="20"/>
  <c r="H32" i="20"/>
  <c r="G32" i="20"/>
  <c r="F32" i="20"/>
  <c r="E32" i="20"/>
  <c r="D32" i="20"/>
  <c r="C32" i="20"/>
  <c r="B32" i="20"/>
  <c r="L31" i="20"/>
  <c r="CB31" i="20" s="1"/>
  <c r="CC31" i="20" s="1"/>
  <c r="K31" i="20"/>
  <c r="J31" i="20"/>
  <c r="I31" i="20"/>
  <c r="H31" i="20"/>
  <c r="G31" i="20"/>
  <c r="F31" i="20"/>
  <c r="E31" i="20"/>
  <c r="D31" i="20"/>
  <c r="C31" i="20"/>
  <c r="B31" i="20"/>
  <c r="L30" i="20"/>
  <c r="BX30" i="20" s="1"/>
  <c r="BY30" i="20" s="1"/>
  <c r="K30" i="20"/>
  <c r="J30" i="20"/>
  <c r="I30" i="20"/>
  <c r="H30" i="20"/>
  <c r="G30" i="20"/>
  <c r="F30" i="20"/>
  <c r="E30" i="20"/>
  <c r="D30" i="20"/>
  <c r="C30" i="20"/>
  <c r="B30" i="20"/>
  <c r="L29" i="20"/>
  <c r="CB29" i="20" s="1"/>
  <c r="CC29" i="20" s="1"/>
  <c r="K29" i="20"/>
  <c r="J29" i="20"/>
  <c r="I29" i="20"/>
  <c r="H29" i="20"/>
  <c r="G29" i="20"/>
  <c r="F29" i="20"/>
  <c r="E29" i="20"/>
  <c r="D29" i="20"/>
  <c r="C29" i="20"/>
  <c r="B29" i="20"/>
  <c r="L28" i="20"/>
  <c r="K28" i="20"/>
  <c r="J28" i="20"/>
  <c r="I28" i="20"/>
  <c r="H28" i="20"/>
  <c r="G28" i="20"/>
  <c r="F28" i="20"/>
  <c r="E28" i="20"/>
  <c r="D28" i="20"/>
  <c r="C28" i="20"/>
  <c r="B28" i="20"/>
  <c r="L27" i="20"/>
  <c r="K27" i="20"/>
  <c r="J27" i="20"/>
  <c r="I27" i="20"/>
  <c r="H27" i="20"/>
  <c r="G27" i="20"/>
  <c r="F27" i="20"/>
  <c r="E27" i="20"/>
  <c r="D27" i="20"/>
  <c r="C27" i="20"/>
  <c r="B27" i="20"/>
  <c r="L26" i="20"/>
  <c r="BZ26" i="20" s="1"/>
  <c r="CA26" i="20" s="1"/>
  <c r="K26" i="20"/>
  <c r="J26" i="20"/>
  <c r="I26" i="20"/>
  <c r="H26" i="20"/>
  <c r="G26" i="20"/>
  <c r="F26" i="20"/>
  <c r="E26" i="20"/>
  <c r="D26" i="20"/>
  <c r="C26" i="20"/>
  <c r="B26" i="20"/>
  <c r="L25" i="20"/>
  <c r="K25" i="20"/>
  <c r="J25" i="20"/>
  <c r="I25" i="20"/>
  <c r="H25" i="20"/>
  <c r="G25" i="20"/>
  <c r="F25" i="20"/>
  <c r="E25" i="20"/>
  <c r="D25" i="20"/>
  <c r="C25" i="20"/>
  <c r="B25" i="20"/>
  <c r="L24" i="20"/>
  <c r="BV24" i="20" s="1"/>
  <c r="BW24" i="20" s="1"/>
  <c r="K24" i="20"/>
  <c r="J24" i="20"/>
  <c r="I24" i="20"/>
  <c r="H24" i="20"/>
  <c r="G24" i="20"/>
  <c r="F24" i="20"/>
  <c r="E24" i="20"/>
  <c r="D24" i="20"/>
  <c r="C24" i="20"/>
  <c r="B24" i="20"/>
  <c r="L23" i="20"/>
  <c r="K23" i="20"/>
  <c r="J23" i="20"/>
  <c r="I23" i="20"/>
  <c r="H23" i="20"/>
  <c r="G23" i="20"/>
  <c r="F23" i="20"/>
  <c r="E23" i="20"/>
  <c r="D23" i="20"/>
  <c r="C23" i="20"/>
  <c r="B23" i="20"/>
  <c r="L22" i="20"/>
  <c r="BV22" i="20" s="1"/>
  <c r="BW22" i="20" s="1"/>
  <c r="K22" i="20"/>
  <c r="J22" i="20"/>
  <c r="I22" i="20"/>
  <c r="H22" i="20"/>
  <c r="G22" i="20"/>
  <c r="F22" i="20"/>
  <c r="E22" i="20"/>
  <c r="D22" i="20"/>
  <c r="C22" i="20"/>
  <c r="B22" i="20"/>
  <c r="L21" i="20"/>
  <c r="CB21" i="20" s="1"/>
  <c r="CC21" i="20" s="1"/>
  <c r="K21" i="20"/>
  <c r="J21" i="20"/>
  <c r="I21" i="20"/>
  <c r="H21" i="20"/>
  <c r="G21" i="20"/>
  <c r="F21" i="20"/>
  <c r="E21" i="20"/>
  <c r="D21" i="20"/>
  <c r="C21" i="20"/>
  <c r="B21" i="20"/>
  <c r="L20" i="20"/>
  <c r="K20" i="20"/>
  <c r="J20" i="20"/>
  <c r="I20" i="20"/>
  <c r="H20" i="20"/>
  <c r="G20" i="20"/>
  <c r="CD20" i="20" s="1"/>
  <c r="CE20" i="20" s="1"/>
  <c r="CI20" i="20" s="1"/>
  <c r="F20" i="20"/>
  <c r="E20" i="20"/>
  <c r="D20" i="20"/>
  <c r="C20" i="20"/>
  <c r="B20" i="20"/>
  <c r="L19" i="20"/>
  <c r="CB19" i="20" s="1"/>
  <c r="CC19" i="20" s="1"/>
  <c r="K19" i="20"/>
  <c r="J19" i="20"/>
  <c r="I19" i="20"/>
  <c r="H19" i="20"/>
  <c r="G19" i="20"/>
  <c r="F19" i="20"/>
  <c r="E19" i="20"/>
  <c r="D19" i="20"/>
  <c r="C19" i="20"/>
  <c r="B19" i="20"/>
  <c r="L18" i="20"/>
  <c r="K18" i="20"/>
  <c r="J18" i="20"/>
  <c r="I18" i="20"/>
  <c r="H18" i="20"/>
  <c r="G18" i="20"/>
  <c r="F18" i="20"/>
  <c r="E18" i="20"/>
  <c r="D18" i="20"/>
  <c r="C18" i="20"/>
  <c r="B18" i="20"/>
  <c r="L17" i="20"/>
  <c r="CB17" i="20" s="1"/>
  <c r="CC17" i="20" s="1"/>
  <c r="K17" i="20"/>
  <c r="J17" i="20"/>
  <c r="I17" i="20"/>
  <c r="H17" i="20"/>
  <c r="G17" i="20"/>
  <c r="F17" i="20"/>
  <c r="E17" i="20"/>
  <c r="D17" i="20"/>
  <c r="C17" i="20"/>
  <c r="B17" i="20"/>
  <c r="L16" i="20"/>
  <c r="CB16" i="20" s="1"/>
  <c r="CC16" i="20" s="1"/>
  <c r="K16" i="20"/>
  <c r="J16" i="20"/>
  <c r="I16" i="20"/>
  <c r="H16" i="20"/>
  <c r="G16" i="20"/>
  <c r="F16" i="20"/>
  <c r="E16" i="20"/>
  <c r="D16" i="20"/>
  <c r="C16" i="20"/>
  <c r="B16" i="20"/>
  <c r="L15" i="20"/>
  <c r="CB15" i="20" s="1"/>
  <c r="CC15" i="20" s="1"/>
  <c r="K15" i="20"/>
  <c r="J15" i="20"/>
  <c r="I15" i="20"/>
  <c r="H15" i="20"/>
  <c r="G15" i="20"/>
  <c r="CD15" i="20" s="1"/>
  <c r="CE15" i="20" s="1"/>
  <c r="CI15" i="20" s="1"/>
  <c r="F15" i="20"/>
  <c r="E15" i="20"/>
  <c r="D15" i="20"/>
  <c r="C15" i="20"/>
  <c r="B15" i="20"/>
  <c r="L14" i="20"/>
  <c r="BZ14" i="20" s="1"/>
  <c r="CA14" i="20" s="1"/>
  <c r="K14" i="20"/>
  <c r="J14" i="20"/>
  <c r="I14" i="20"/>
  <c r="H14" i="20"/>
  <c r="G14" i="20"/>
  <c r="F14" i="20"/>
  <c r="E14" i="20"/>
  <c r="D14" i="20"/>
  <c r="C14" i="20"/>
  <c r="B14" i="20"/>
  <c r="L13" i="20"/>
  <c r="K13" i="20"/>
  <c r="J13" i="20"/>
  <c r="I13" i="20"/>
  <c r="H13" i="20"/>
  <c r="G13" i="20"/>
  <c r="F13" i="20"/>
  <c r="E13" i="20"/>
  <c r="D13" i="20"/>
  <c r="C13" i="20"/>
  <c r="B13" i="20"/>
  <c r="L12" i="20"/>
  <c r="K12" i="20"/>
  <c r="J12" i="20"/>
  <c r="I12" i="20"/>
  <c r="H12" i="20"/>
  <c r="G12" i="20"/>
  <c r="F12" i="20"/>
  <c r="E12" i="20"/>
  <c r="D12" i="20"/>
  <c r="C12" i="20"/>
  <c r="B12" i="20"/>
  <c r="L11" i="20"/>
  <c r="CB11" i="20" s="1"/>
  <c r="CC11" i="20" s="1"/>
  <c r="K11" i="20"/>
  <c r="J11" i="20"/>
  <c r="I11" i="20"/>
  <c r="H11" i="20"/>
  <c r="G11" i="20"/>
  <c r="F11" i="20"/>
  <c r="E11" i="20"/>
  <c r="D11" i="20"/>
  <c r="C11" i="20"/>
  <c r="B11" i="20"/>
  <c r="L10" i="20"/>
  <c r="CB10" i="20" s="1"/>
  <c r="CC10" i="20" s="1"/>
  <c r="K10" i="20"/>
  <c r="J10" i="20"/>
  <c r="I10" i="20"/>
  <c r="H10" i="20"/>
  <c r="G10" i="20"/>
  <c r="F10" i="20"/>
  <c r="E10" i="20"/>
  <c r="D10" i="20"/>
  <c r="C10" i="20"/>
  <c r="B10" i="20"/>
  <c r="L9" i="20"/>
  <c r="CB9" i="20" s="1"/>
  <c r="CC9" i="20" s="1"/>
  <c r="K9" i="20"/>
  <c r="J9" i="20"/>
  <c r="I9" i="20"/>
  <c r="H9" i="20"/>
  <c r="G9" i="20"/>
  <c r="F9" i="20"/>
  <c r="E9" i="20"/>
  <c r="D9" i="20"/>
  <c r="C9" i="20"/>
  <c r="B9" i="20"/>
  <c r="L8" i="20"/>
  <c r="K8" i="20"/>
  <c r="J8" i="20"/>
  <c r="I8" i="20"/>
  <c r="H8" i="20"/>
  <c r="G8" i="20"/>
  <c r="F8" i="20"/>
  <c r="E8" i="20"/>
  <c r="D8" i="20"/>
  <c r="C8" i="20"/>
  <c r="B8" i="20"/>
  <c r="L7" i="20"/>
  <c r="CB7" i="20" s="1"/>
  <c r="CC7" i="20" s="1"/>
  <c r="K7" i="20"/>
  <c r="J7" i="20"/>
  <c r="I7" i="20"/>
  <c r="H7" i="20"/>
  <c r="G7" i="20"/>
  <c r="CD7" i="20" s="1"/>
  <c r="CE7" i="20" s="1"/>
  <c r="CI7" i="20" s="1"/>
  <c r="F7" i="20"/>
  <c r="E7" i="20"/>
  <c r="D7" i="20"/>
  <c r="C7" i="20"/>
  <c r="B7" i="20"/>
  <c r="L6" i="20"/>
  <c r="CB6" i="20" s="1"/>
  <c r="CC6" i="20" s="1"/>
  <c r="K6" i="20"/>
  <c r="J6" i="20"/>
  <c r="I6" i="20"/>
  <c r="H6" i="20"/>
  <c r="G6" i="20"/>
  <c r="F6" i="20"/>
  <c r="E6" i="20"/>
  <c r="D6" i="20"/>
  <c r="C6" i="20"/>
  <c r="B6" i="20"/>
  <c r="L5" i="20"/>
  <c r="K5" i="20"/>
  <c r="J5" i="20"/>
  <c r="I5" i="20"/>
  <c r="H5" i="20"/>
  <c r="G5" i="20"/>
  <c r="F5" i="20"/>
  <c r="E5" i="20"/>
  <c r="D5" i="20"/>
  <c r="C5" i="20"/>
  <c r="B5" i="20"/>
  <c r="L4" i="20"/>
  <c r="BZ4" i="20" s="1"/>
  <c r="CA4" i="20" s="1"/>
  <c r="K4" i="20"/>
  <c r="J4" i="20"/>
  <c r="I4" i="20"/>
  <c r="H4" i="20"/>
  <c r="G4" i="20"/>
  <c r="CD4" i="20" s="1"/>
  <c r="CE4" i="20" s="1"/>
  <c r="CI4" i="20" s="1"/>
  <c r="F4" i="20"/>
  <c r="E4" i="20"/>
  <c r="D4" i="20"/>
  <c r="C4" i="20"/>
  <c r="B4" i="20"/>
  <c r="CC1" i="20"/>
  <c r="CB1" i="20"/>
  <c r="CA1" i="20"/>
  <c r="BZ1" i="20"/>
  <c r="BY1" i="20"/>
  <c r="BX1" i="20"/>
  <c r="BW1" i="20"/>
  <c r="BV1" i="20"/>
  <c r="BU1" i="20"/>
  <c r="BT1" i="20"/>
  <c r="BS1" i="20"/>
  <c r="BR1" i="20"/>
  <c r="BQ1" i="20"/>
  <c r="BP1" i="20"/>
  <c r="B5" i="19"/>
  <c r="C5" i="19"/>
  <c r="D5" i="19"/>
  <c r="E5" i="19"/>
  <c r="F5" i="19"/>
  <c r="G5" i="19"/>
  <c r="H5" i="19"/>
  <c r="I5" i="19"/>
  <c r="J5" i="19"/>
  <c r="K5" i="19"/>
  <c r="L5" i="19"/>
  <c r="B6" i="19"/>
  <c r="C6" i="19"/>
  <c r="D6" i="19"/>
  <c r="E6" i="19"/>
  <c r="F6" i="19"/>
  <c r="G6" i="19"/>
  <c r="H6" i="19"/>
  <c r="I6" i="19"/>
  <c r="J6" i="19"/>
  <c r="K6" i="19"/>
  <c r="L6" i="19"/>
  <c r="B7" i="19"/>
  <c r="C7" i="19"/>
  <c r="D7" i="19"/>
  <c r="E7" i="19"/>
  <c r="F7" i="19"/>
  <c r="G7" i="19"/>
  <c r="H7" i="19"/>
  <c r="I7" i="19"/>
  <c r="J7" i="19"/>
  <c r="K7" i="19"/>
  <c r="L7" i="19"/>
  <c r="BV7" i="19" s="1"/>
  <c r="BW7" i="19" s="1"/>
  <c r="B8" i="19"/>
  <c r="C8" i="19"/>
  <c r="D8" i="19"/>
  <c r="E8" i="19"/>
  <c r="F8" i="19"/>
  <c r="G8" i="19"/>
  <c r="H8" i="19"/>
  <c r="I8" i="19"/>
  <c r="J8" i="19"/>
  <c r="K8" i="19"/>
  <c r="L8" i="19"/>
  <c r="BX8" i="19" s="1"/>
  <c r="BY8" i="19" s="1"/>
  <c r="B9" i="19"/>
  <c r="C9" i="19"/>
  <c r="D9" i="19"/>
  <c r="E9" i="19"/>
  <c r="F9" i="19"/>
  <c r="G9" i="19"/>
  <c r="H9" i="19"/>
  <c r="I9" i="19"/>
  <c r="J9" i="19"/>
  <c r="K9" i="19"/>
  <c r="L9" i="19"/>
  <c r="CB9" i="19" s="1"/>
  <c r="CC9" i="19" s="1"/>
  <c r="B10" i="19"/>
  <c r="C10" i="19"/>
  <c r="D10" i="19"/>
  <c r="E10" i="19"/>
  <c r="F10" i="19"/>
  <c r="G10" i="19"/>
  <c r="H10" i="19"/>
  <c r="I10" i="19"/>
  <c r="J10" i="19"/>
  <c r="K10" i="19"/>
  <c r="L10" i="19"/>
  <c r="BZ10" i="19" s="1"/>
  <c r="CA10" i="19" s="1"/>
  <c r="B11" i="19"/>
  <c r="C11" i="19"/>
  <c r="D11" i="19"/>
  <c r="E11" i="19"/>
  <c r="F11" i="19"/>
  <c r="G11" i="19"/>
  <c r="H11" i="19"/>
  <c r="I11" i="19"/>
  <c r="J11" i="19"/>
  <c r="K11" i="19"/>
  <c r="L11" i="19"/>
  <c r="B12" i="19"/>
  <c r="C12" i="19"/>
  <c r="D12" i="19"/>
  <c r="E12" i="19"/>
  <c r="F12" i="19"/>
  <c r="G12" i="19"/>
  <c r="H12" i="19"/>
  <c r="I12" i="19"/>
  <c r="J12" i="19"/>
  <c r="K12" i="19"/>
  <c r="L12" i="19"/>
  <c r="CB12" i="19" s="1"/>
  <c r="CC12" i="19" s="1"/>
  <c r="B13" i="19"/>
  <c r="C13" i="19"/>
  <c r="D13" i="19"/>
  <c r="E13" i="19"/>
  <c r="F13" i="19"/>
  <c r="G13" i="19"/>
  <c r="H13" i="19"/>
  <c r="I13" i="19"/>
  <c r="J13" i="19"/>
  <c r="K13" i="19"/>
  <c r="L13" i="19"/>
  <c r="BX13" i="19" s="1"/>
  <c r="BY13" i="19" s="1"/>
  <c r="B14" i="19"/>
  <c r="C14" i="19"/>
  <c r="D14" i="19"/>
  <c r="E14" i="19"/>
  <c r="F14" i="19"/>
  <c r="G14" i="19"/>
  <c r="H14" i="19"/>
  <c r="I14" i="19"/>
  <c r="J14" i="19"/>
  <c r="K14" i="19"/>
  <c r="L14" i="19"/>
  <c r="B15" i="19"/>
  <c r="C15" i="19"/>
  <c r="D15" i="19"/>
  <c r="E15" i="19"/>
  <c r="F15" i="19"/>
  <c r="G15" i="19"/>
  <c r="CD15" i="19" s="1"/>
  <c r="CE15" i="19" s="1"/>
  <c r="CI15" i="19" s="1"/>
  <c r="H15" i="19"/>
  <c r="I15" i="19"/>
  <c r="J15" i="19"/>
  <c r="K15" i="19"/>
  <c r="L15" i="19"/>
  <c r="B16" i="19"/>
  <c r="C16" i="19"/>
  <c r="D16" i="19"/>
  <c r="E16" i="19"/>
  <c r="F16" i="19"/>
  <c r="G16" i="19"/>
  <c r="H16" i="19"/>
  <c r="I16" i="19"/>
  <c r="J16" i="19"/>
  <c r="K16" i="19"/>
  <c r="L16" i="19"/>
  <c r="BT16" i="19" s="1"/>
  <c r="BU16" i="19" s="1"/>
  <c r="B17" i="19"/>
  <c r="C17" i="19"/>
  <c r="D17" i="19"/>
  <c r="E17" i="19"/>
  <c r="F17" i="19"/>
  <c r="G17" i="19"/>
  <c r="H17" i="19"/>
  <c r="I17" i="19"/>
  <c r="J17" i="19"/>
  <c r="K17" i="19"/>
  <c r="L17" i="19"/>
  <c r="CB17" i="19" s="1"/>
  <c r="CC17" i="19" s="1"/>
  <c r="B18" i="19"/>
  <c r="C18" i="19"/>
  <c r="D18" i="19"/>
  <c r="E18" i="19"/>
  <c r="F18" i="19"/>
  <c r="G18" i="19"/>
  <c r="H18" i="19"/>
  <c r="I18" i="19"/>
  <c r="J18" i="19"/>
  <c r="K18" i="19"/>
  <c r="L18" i="19"/>
  <c r="BT18" i="19" s="1"/>
  <c r="BU18" i="19" s="1"/>
  <c r="B19" i="19"/>
  <c r="C19" i="19"/>
  <c r="D19" i="19"/>
  <c r="E19" i="19"/>
  <c r="F19" i="19"/>
  <c r="G19" i="19"/>
  <c r="H19" i="19"/>
  <c r="I19" i="19"/>
  <c r="J19" i="19"/>
  <c r="K19" i="19"/>
  <c r="L19" i="19"/>
  <c r="BX19" i="19" s="1"/>
  <c r="BY19" i="19" s="1"/>
  <c r="B20" i="19"/>
  <c r="C20" i="19"/>
  <c r="D20" i="19"/>
  <c r="E20" i="19"/>
  <c r="F20" i="19"/>
  <c r="G20" i="19"/>
  <c r="CD20" i="19" s="1"/>
  <c r="CE20" i="19" s="1"/>
  <c r="CI20" i="19" s="1"/>
  <c r="H20" i="19"/>
  <c r="I20" i="19"/>
  <c r="J20" i="19"/>
  <c r="K20" i="19"/>
  <c r="L20" i="19"/>
  <c r="BX20" i="19" s="1"/>
  <c r="BY20" i="19" s="1"/>
  <c r="B21" i="19"/>
  <c r="C21" i="19"/>
  <c r="D21" i="19"/>
  <c r="E21" i="19"/>
  <c r="F21" i="19"/>
  <c r="G21" i="19"/>
  <c r="H21" i="19"/>
  <c r="I21" i="19"/>
  <c r="J21" i="19"/>
  <c r="K21" i="19"/>
  <c r="L21" i="19"/>
  <c r="B22" i="19"/>
  <c r="C22" i="19"/>
  <c r="D22" i="19"/>
  <c r="E22" i="19"/>
  <c r="F22" i="19"/>
  <c r="G22" i="19"/>
  <c r="H22" i="19"/>
  <c r="I22" i="19"/>
  <c r="J22" i="19"/>
  <c r="K22" i="19"/>
  <c r="L22" i="19"/>
  <c r="B23" i="19"/>
  <c r="C23" i="19"/>
  <c r="D23" i="19"/>
  <c r="E23" i="19"/>
  <c r="F23" i="19"/>
  <c r="G23" i="19"/>
  <c r="H23" i="19"/>
  <c r="I23" i="19"/>
  <c r="J23" i="19"/>
  <c r="K23" i="19"/>
  <c r="L23" i="19"/>
  <c r="B24" i="19"/>
  <c r="C24" i="19"/>
  <c r="D24" i="19"/>
  <c r="E24" i="19"/>
  <c r="F24" i="19"/>
  <c r="G24" i="19"/>
  <c r="H24" i="19"/>
  <c r="I24" i="19"/>
  <c r="J24" i="19"/>
  <c r="K24" i="19"/>
  <c r="L24" i="19"/>
  <c r="BX24" i="19" s="1"/>
  <c r="BY24" i="19" s="1"/>
  <c r="B25" i="19"/>
  <c r="C25" i="19"/>
  <c r="D25" i="19"/>
  <c r="E25" i="19"/>
  <c r="F25" i="19"/>
  <c r="G25" i="19"/>
  <c r="H25" i="19"/>
  <c r="I25" i="19"/>
  <c r="J25" i="19"/>
  <c r="K25" i="19"/>
  <c r="L25" i="19"/>
  <c r="BX25" i="19" s="1"/>
  <c r="BY25" i="19" s="1"/>
  <c r="B26" i="19"/>
  <c r="C26" i="19"/>
  <c r="D26" i="19"/>
  <c r="E26" i="19"/>
  <c r="F26" i="19"/>
  <c r="G26" i="19"/>
  <c r="H26" i="19"/>
  <c r="I26" i="19"/>
  <c r="J26" i="19"/>
  <c r="K26" i="19"/>
  <c r="L26" i="19"/>
  <c r="B27" i="19"/>
  <c r="C27" i="19"/>
  <c r="D27" i="19"/>
  <c r="E27" i="19"/>
  <c r="F27" i="19"/>
  <c r="G27" i="19"/>
  <c r="H27" i="19"/>
  <c r="I27" i="19"/>
  <c r="J27" i="19"/>
  <c r="K27" i="19"/>
  <c r="L27" i="19"/>
  <c r="BV27" i="19" s="1"/>
  <c r="BW27" i="19" s="1"/>
  <c r="B28" i="19"/>
  <c r="C28" i="19"/>
  <c r="D28" i="19"/>
  <c r="E28" i="19"/>
  <c r="F28" i="19"/>
  <c r="G28" i="19"/>
  <c r="H28" i="19"/>
  <c r="I28" i="19"/>
  <c r="J28" i="19"/>
  <c r="K28" i="19"/>
  <c r="L28" i="19"/>
  <c r="BV28" i="19" s="1"/>
  <c r="BW28" i="19" s="1"/>
  <c r="B29" i="19"/>
  <c r="C29" i="19"/>
  <c r="D29" i="19"/>
  <c r="E29" i="19"/>
  <c r="F29" i="19"/>
  <c r="G29" i="19"/>
  <c r="H29" i="19"/>
  <c r="I29" i="19"/>
  <c r="J29" i="19"/>
  <c r="K29" i="19"/>
  <c r="L29" i="19"/>
  <c r="B30" i="19"/>
  <c r="C30" i="19"/>
  <c r="D30" i="19"/>
  <c r="E30" i="19"/>
  <c r="F30" i="19"/>
  <c r="G30" i="19"/>
  <c r="BP30" i="19" s="1"/>
  <c r="BQ30" i="19" s="1"/>
  <c r="H30" i="19"/>
  <c r="I30" i="19"/>
  <c r="J30" i="19"/>
  <c r="K30" i="19"/>
  <c r="L30" i="19"/>
  <c r="B31" i="19"/>
  <c r="C31" i="19"/>
  <c r="D31" i="19"/>
  <c r="E31" i="19"/>
  <c r="F31" i="19"/>
  <c r="G31" i="19"/>
  <c r="H31" i="19"/>
  <c r="I31" i="19"/>
  <c r="J31" i="19"/>
  <c r="K31" i="19"/>
  <c r="L31" i="19"/>
  <c r="B32" i="19"/>
  <c r="C32" i="19"/>
  <c r="D32" i="19"/>
  <c r="E32" i="19"/>
  <c r="F32" i="19"/>
  <c r="G32" i="19"/>
  <c r="H32" i="19"/>
  <c r="I32" i="19"/>
  <c r="J32" i="19"/>
  <c r="K32" i="19"/>
  <c r="L32" i="19"/>
  <c r="BX32" i="19" s="1"/>
  <c r="BY32" i="19" s="1"/>
  <c r="B33" i="19"/>
  <c r="C33" i="19"/>
  <c r="D33" i="19"/>
  <c r="E33" i="19"/>
  <c r="F33" i="19"/>
  <c r="G33" i="19"/>
  <c r="H33" i="19"/>
  <c r="I33" i="19"/>
  <c r="J33" i="19"/>
  <c r="K33" i="19"/>
  <c r="L33" i="19"/>
  <c r="BR33" i="19" s="1"/>
  <c r="BS33" i="19" s="1"/>
  <c r="B34" i="19"/>
  <c r="C34" i="19"/>
  <c r="D34" i="19"/>
  <c r="E34" i="19"/>
  <c r="F34" i="19"/>
  <c r="G34" i="19"/>
  <c r="H34" i="19"/>
  <c r="I34" i="19"/>
  <c r="J34" i="19"/>
  <c r="K34" i="19"/>
  <c r="L34" i="19"/>
  <c r="BT34" i="19" s="1"/>
  <c r="BU34" i="19" s="1"/>
  <c r="B35" i="19"/>
  <c r="C35" i="19"/>
  <c r="D35" i="19"/>
  <c r="E35" i="19"/>
  <c r="F35" i="19"/>
  <c r="G35" i="19"/>
  <c r="H35" i="19"/>
  <c r="I35" i="19"/>
  <c r="J35" i="19"/>
  <c r="K35" i="19"/>
  <c r="L35" i="19"/>
  <c r="B36" i="19"/>
  <c r="C36" i="19"/>
  <c r="D36" i="19"/>
  <c r="E36" i="19"/>
  <c r="F36" i="19"/>
  <c r="G36" i="19"/>
  <c r="H36" i="19"/>
  <c r="I36" i="19"/>
  <c r="J36" i="19"/>
  <c r="K36" i="19"/>
  <c r="L36" i="19"/>
  <c r="BR36" i="19" s="1"/>
  <c r="BS36" i="19" s="1"/>
  <c r="B37" i="19"/>
  <c r="C37" i="19"/>
  <c r="D37" i="19"/>
  <c r="E37" i="19"/>
  <c r="F37" i="19"/>
  <c r="G37" i="19"/>
  <c r="H37" i="19"/>
  <c r="I37" i="19"/>
  <c r="J37" i="19"/>
  <c r="K37" i="19"/>
  <c r="L37" i="19"/>
  <c r="BT37" i="19" s="1"/>
  <c r="BU37" i="19" s="1"/>
  <c r="B38" i="19"/>
  <c r="C38" i="19"/>
  <c r="D38" i="19"/>
  <c r="E38" i="19"/>
  <c r="F38" i="19"/>
  <c r="G38" i="19"/>
  <c r="H38" i="19"/>
  <c r="I38" i="19"/>
  <c r="J38" i="19"/>
  <c r="K38" i="19"/>
  <c r="L38" i="19"/>
  <c r="B39" i="19"/>
  <c r="C39" i="19"/>
  <c r="D39" i="19"/>
  <c r="E39" i="19"/>
  <c r="F39" i="19"/>
  <c r="G39" i="19"/>
  <c r="H39" i="19"/>
  <c r="I39" i="19"/>
  <c r="J39" i="19"/>
  <c r="K39" i="19"/>
  <c r="L39" i="19"/>
  <c r="B40" i="19"/>
  <c r="C40" i="19"/>
  <c r="D40" i="19"/>
  <c r="E40" i="19"/>
  <c r="F40" i="19"/>
  <c r="G40" i="19"/>
  <c r="H40" i="19"/>
  <c r="I40" i="19"/>
  <c r="J40" i="19"/>
  <c r="K40" i="19"/>
  <c r="L40" i="19"/>
  <c r="BX40" i="19" s="1"/>
  <c r="BY40" i="19" s="1"/>
  <c r="B41" i="19"/>
  <c r="C41" i="19"/>
  <c r="D41" i="19"/>
  <c r="E41" i="19"/>
  <c r="F41" i="19"/>
  <c r="G41" i="19"/>
  <c r="H41" i="19"/>
  <c r="I41" i="19"/>
  <c r="J41" i="19"/>
  <c r="K41" i="19"/>
  <c r="L41" i="19"/>
  <c r="BR41" i="19" s="1"/>
  <c r="BS41" i="19" s="1"/>
  <c r="B42" i="19"/>
  <c r="C42" i="19"/>
  <c r="D42" i="19"/>
  <c r="E42" i="19"/>
  <c r="F42" i="19"/>
  <c r="G42" i="19"/>
  <c r="H42" i="19"/>
  <c r="I42" i="19"/>
  <c r="J42" i="19"/>
  <c r="K42" i="19"/>
  <c r="L42" i="19"/>
  <c r="BV42" i="19" s="1"/>
  <c r="BW42" i="19" s="1"/>
  <c r="B43" i="19"/>
  <c r="C43" i="19"/>
  <c r="D43" i="19"/>
  <c r="E43" i="19"/>
  <c r="F43" i="19"/>
  <c r="G43" i="19"/>
  <c r="H43" i="19"/>
  <c r="I43" i="19"/>
  <c r="J43" i="19"/>
  <c r="K43" i="19"/>
  <c r="L43" i="19"/>
  <c r="BV43" i="19" s="1"/>
  <c r="BW43" i="19" s="1"/>
  <c r="B44" i="19"/>
  <c r="C44" i="19"/>
  <c r="D44" i="19"/>
  <c r="E44" i="19"/>
  <c r="F44" i="19"/>
  <c r="G44" i="19"/>
  <c r="H44" i="19"/>
  <c r="I44" i="19"/>
  <c r="J44" i="19"/>
  <c r="K44" i="19"/>
  <c r="L44" i="19"/>
  <c r="BX44" i="19" s="1"/>
  <c r="BY44" i="19" s="1"/>
  <c r="B45" i="19"/>
  <c r="C45" i="19"/>
  <c r="D45" i="19"/>
  <c r="E45" i="19"/>
  <c r="F45" i="19"/>
  <c r="G45" i="19"/>
  <c r="CD45" i="19" s="1"/>
  <c r="CE45" i="19" s="1"/>
  <c r="CI45" i="19" s="1"/>
  <c r="H45" i="19"/>
  <c r="I45" i="19"/>
  <c r="J45" i="19"/>
  <c r="K45" i="19"/>
  <c r="L45" i="19"/>
  <c r="BT45" i="19" s="1"/>
  <c r="BU45" i="19" s="1"/>
  <c r="B46" i="19"/>
  <c r="C46" i="19"/>
  <c r="D46" i="19"/>
  <c r="E46" i="19"/>
  <c r="F46" i="19"/>
  <c r="G46" i="19"/>
  <c r="CD46" i="19" s="1"/>
  <c r="CE46" i="19" s="1"/>
  <c r="CI46" i="19" s="1"/>
  <c r="H46" i="19"/>
  <c r="I46" i="19"/>
  <c r="J46" i="19"/>
  <c r="K46" i="19"/>
  <c r="L46" i="19"/>
  <c r="B47" i="19"/>
  <c r="C47" i="19"/>
  <c r="D47" i="19"/>
  <c r="E47" i="19"/>
  <c r="F47" i="19"/>
  <c r="G47" i="19"/>
  <c r="CD47" i="19" s="1"/>
  <c r="CE47" i="19" s="1"/>
  <c r="CI47" i="19" s="1"/>
  <c r="H47" i="19"/>
  <c r="I47" i="19"/>
  <c r="J47" i="19"/>
  <c r="K47" i="19"/>
  <c r="L47" i="19"/>
  <c r="B48" i="19"/>
  <c r="C48" i="19"/>
  <c r="D48" i="19"/>
  <c r="E48" i="19"/>
  <c r="F48" i="19"/>
  <c r="G48" i="19"/>
  <c r="CD48" i="19" s="1"/>
  <c r="CE48" i="19" s="1"/>
  <c r="CI48" i="19" s="1"/>
  <c r="H48" i="19"/>
  <c r="I48" i="19"/>
  <c r="J48" i="19"/>
  <c r="K48" i="19"/>
  <c r="L48" i="19"/>
  <c r="B49" i="19"/>
  <c r="C49" i="19"/>
  <c r="D49" i="19"/>
  <c r="E49" i="19"/>
  <c r="F49" i="19"/>
  <c r="G49" i="19"/>
  <c r="CD49" i="19" s="1"/>
  <c r="CE49" i="19" s="1"/>
  <c r="CI49" i="19" s="1"/>
  <c r="H49" i="19"/>
  <c r="I49" i="19"/>
  <c r="J49" i="19"/>
  <c r="K49" i="19"/>
  <c r="L49" i="19"/>
  <c r="BT49" i="19" s="1"/>
  <c r="BU49" i="19" s="1"/>
  <c r="B50" i="19"/>
  <c r="C50" i="19"/>
  <c r="D50" i="19"/>
  <c r="E50" i="19"/>
  <c r="F50" i="19"/>
  <c r="G50" i="19"/>
  <c r="CD50" i="19" s="1"/>
  <c r="CE50" i="19" s="1"/>
  <c r="CI50" i="19" s="1"/>
  <c r="H50" i="19"/>
  <c r="I50" i="19"/>
  <c r="J50" i="19"/>
  <c r="K50" i="19"/>
  <c r="L50" i="19"/>
  <c r="BP50" i="19" s="1"/>
  <c r="BQ50" i="19" s="1"/>
  <c r="B51" i="19"/>
  <c r="C51" i="19"/>
  <c r="D51" i="19"/>
  <c r="E51" i="19"/>
  <c r="F51" i="19"/>
  <c r="G51" i="19"/>
  <c r="CD51" i="19" s="1"/>
  <c r="CE51" i="19" s="1"/>
  <c r="CI51" i="19" s="1"/>
  <c r="H51" i="19"/>
  <c r="I51" i="19"/>
  <c r="J51" i="19"/>
  <c r="K51" i="19"/>
  <c r="L51" i="19"/>
  <c r="BV51" i="19" s="1"/>
  <c r="BW51" i="19" s="1"/>
  <c r="B52" i="19"/>
  <c r="C52" i="19"/>
  <c r="D52" i="19"/>
  <c r="E52" i="19"/>
  <c r="F52" i="19"/>
  <c r="G52" i="19"/>
  <c r="CD52" i="19" s="1"/>
  <c r="CE52" i="19" s="1"/>
  <c r="CI52" i="19" s="1"/>
  <c r="H52" i="19"/>
  <c r="I52" i="19"/>
  <c r="J52" i="19"/>
  <c r="K52" i="19"/>
  <c r="L52" i="19"/>
  <c r="BV52" i="19" s="1"/>
  <c r="BW52" i="19" s="1"/>
  <c r="B53" i="19"/>
  <c r="C53" i="19"/>
  <c r="D53" i="19"/>
  <c r="E53" i="19"/>
  <c r="F53" i="19"/>
  <c r="G53" i="19"/>
  <c r="CD53" i="19" s="1"/>
  <c r="CE53" i="19" s="1"/>
  <c r="CI53" i="19" s="1"/>
  <c r="H53" i="19"/>
  <c r="I53" i="19"/>
  <c r="J53" i="19"/>
  <c r="K53" i="19"/>
  <c r="L53" i="19"/>
  <c r="BV53" i="19" s="1"/>
  <c r="BW53" i="19" s="1"/>
  <c r="B54" i="19"/>
  <c r="C54" i="19"/>
  <c r="D54" i="19"/>
  <c r="E54" i="19"/>
  <c r="F54" i="19"/>
  <c r="G54" i="19"/>
  <c r="CD54" i="19" s="1"/>
  <c r="CE54" i="19" s="1"/>
  <c r="CI54" i="19" s="1"/>
  <c r="H54" i="19"/>
  <c r="I54" i="19"/>
  <c r="J54" i="19"/>
  <c r="K54" i="19"/>
  <c r="L54" i="19"/>
  <c r="B55" i="19"/>
  <c r="C55" i="19"/>
  <c r="D55" i="19"/>
  <c r="E55" i="19"/>
  <c r="F55" i="19"/>
  <c r="G55" i="19"/>
  <c r="CD55" i="19" s="1"/>
  <c r="CE55" i="19" s="1"/>
  <c r="CI55" i="19" s="1"/>
  <c r="H55" i="19"/>
  <c r="I55" i="19"/>
  <c r="J55" i="19"/>
  <c r="K55" i="19"/>
  <c r="L55" i="19"/>
  <c r="BZ55" i="19" s="1"/>
  <c r="CA55" i="19" s="1"/>
  <c r="B56" i="19"/>
  <c r="C56" i="19"/>
  <c r="D56" i="19"/>
  <c r="E56" i="19"/>
  <c r="F56" i="19"/>
  <c r="G56" i="19"/>
  <c r="CD56" i="19" s="1"/>
  <c r="CE56" i="19" s="1"/>
  <c r="CI56" i="19" s="1"/>
  <c r="H56" i="19"/>
  <c r="I56" i="19"/>
  <c r="J56" i="19"/>
  <c r="K56" i="19"/>
  <c r="L56" i="19"/>
  <c r="B57" i="19"/>
  <c r="C57" i="19"/>
  <c r="D57" i="19"/>
  <c r="E57" i="19"/>
  <c r="F57" i="19"/>
  <c r="G57" i="19"/>
  <c r="CD57" i="19" s="1"/>
  <c r="CE57" i="19" s="1"/>
  <c r="CI57" i="19" s="1"/>
  <c r="H57" i="19"/>
  <c r="I57" i="19"/>
  <c r="J57" i="19"/>
  <c r="K57" i="19"/>
  <c r="L57" i="19"/>
  <c r="CB57" i="19" s="1"/>
  <c r="CC57" i="19" s="1"/>
  <c r="B58" i="19"/>
  <c r="C58" i="19"/>
  <c r="D58" i="19"/>
  <c r="E58" i="19"/>
  <c r="F58" i="19"/>
  <c r="G58" i="19"/>
  <c r="CD58" i="19" s="1"/>
  <c r="CE58" i="19" s="1"/>
  <c r="CI58" i="19" s="1"/>
  <c r="H58" i="19"/>
  <c r="I58" i="19"/>
  <c r="J58" i="19"/>
  <c r="K58" i="19"/>
  <c r="L58" i="19"/>
  <c r="B59" i="19"/>
  <c r="C59" i="19"/>
  <c r="D59" i="19"/>
  <c r="E59" i="19"/>
  <c r="F59" i="19"/>
  <c r="G59" i="19"/>
  <c r="CD59" i="19" s="1"/>
  <c r="CE59" i="19" s="1"/>
  <c r="CI59" i="19" s="1"/>
  <c r="H59" i="19"/>
  <c r="I59" i="19"/>
  <c r="J59" i="19"/>
  <c r="K59" i="19"/>
  <c r="L59" i="19"/>
  <c r="BV59" i="19" s="1"/>
  <c r="BW59" i="19" s="1"/>
  <c r="B60" i="19"/>
  <c r="C60" i="19"/>
  <c r="D60" i="19"/>
  <c r="E60" i="19"/>
  <c r="F60" i="19"/>
  <c r="G60" i="19"/>
  <c r="CD60" i="19" s="1"/>
  <c r="CE60" i="19" s="1"/>
  <c r="CI60" i="19" s="1"/>
  <c r="H60" i="19"/>
  <c r="I60" i="19"/>
  <c r="J60" i="19"/>
  <c r="K60" i="19"/>
  <c r="L60" i="19"/>
  <c r="BZ60" i="19" s="1"/>
  <c r="CA60" i="19" s="1"/>
  <c r="D4" i="19"/>
  <c r="E4" i="19"/>
  <c r="F4" i="19"/>
  <c r="G4" i="19"/>
  <c r="CD4" i="19" s="1"/>
  <c r="CE4" i="19" s="1"/>
  <c r="CI4" i="19" s="1"/>
  <c r="H4" i="19"/>
  <c r="I4" i="19"/>
  <c r="J4" i="19"/>
  <c r="K4" i="19"/>
  <c r="L4" i="19"/>
  <c r="B4" i="19"/>
  <c r="C4" i="19"/>
  <c r="BP55" i="19"/>
  <c r="BQ55" i="19" s="1"/>
  <c r="BT53" i="19"/>
  <c r="BU53" i="19" s="1"/>
  <c r="BR53" i="19"/>
  <c r="BS53" i="19" s="1"/>
  <c r="CB46" i="19"/>
  <c r="CC46" i="19" s="1"/>
  <c r="BZ46" i="19"/>
  <c r="CA46" i="19" s="1"/>
  <c r="BR45" i="19"/>
  <c r="BS45" i="19" s="1"/>
  <c r="BT38" i="19"/>
  <c r="BU38" i="19" s="1"/>
  <c r="CB36" i="19"/>
  <c r="CC36" i="19" s="1"/>
  <c r="BP33" i="19"/>
  <c r="BQ33" i="19" s="1"/>
  <c r="BZ30" i="19"/>
  <c r="CA30" i="19" s="1"/>
  <c r="BT29" i="19"/>
  <c r="BU29" i="19" s="1"/>
  <c r="BX22" i="19"/>
  <c r="BY22" i="19" s="1"/>
  <c r="BV22" i="19"/>
  <c r="BW22" i="19" s="1"/>
  <c r="BT22" i="19"/>
  <c r="BU22" i="19" s="1"/>
  <c r="BP14" i="19"/>
  <c r="BQ14" i="19" s="1"/>
  <c r="BZ13" i="19"/>
  <c r="CA13" i="19" s="1"/>
  <c r="BP11" i="19"/>
  <c r="BQ11" i="19" s="1"/>
  <c r="BR8" i="19"/>
  <c r="BS8" i="19" s="1"/>
  <c r="CD7" i="19"/>
  <c r="CE7" i="19" s="1"/>
  <c r="CI7" i="19" s="1"/>
  <c r="CB6" i="19"/>
  <c r="CC6" i="19" s="1"/>
  <c r="BT6" i="19"/>
  <c r="BU6" i="19" s="1"/>
  <c r="BZ5" i="19"/>
  <c r="CA5" i="19" s="1"/>
  <c r="CC1" i="19"/>
  <c r="CB1" i="19"/>
  <c r="CA1" i="19"/>
  <c r="BZ1" i="19"/>
  <c r="BY1" i="19"/>
  <c r="BX1" i="19"/>
  <c r="BW1" i="19"/>
  <c r="BV1" i="19"/>
  <c r="BU1" i="19"/>
  <c r="BT1" i="19"/>
  <c r="BS1" i="19"/>
  <c r="BR1" i="19"/>
  <c r="BQ1" i="19"/>
  <c r="BP1" i="19"/>
  <c r="W8" i="1"/>
  <c r="P26" i="19" l="1"/>
  <c r="AS26" i="19"/>
  <c r="S26" i="19"/>
  <c r="AD26" i="19"/>
  <c r="AZ31" i="19"/>
  <c r="S6" i="19"/>
  <c r="X6" i="19"/>
  <c r="AD6" i="19"/>
  <c r="AJ6" i="19"/>
  <c r="AQ6" i="19"/>
  <c r="AV6" i="19"/>
  <c r="U6" i="19"/>
  <c r="N6" i="19"/>
  <c r="Z6" i="19"/>
  <c r="AG6" i="19"/>
  <c r="AO6" i="19"/>
  <c r="BE6" i="19"/>
  <c r="AK29" i="19"/>
  <c r="BE24" i="19"/>
  <c r="CD28" i="1"/>
  <c r="CE28" i="1" s="1"/>
  <c r="CI28" i="1" s="1"/>
  <c r="CB21" i="19"/>
  <c r="CC21" i="19" s="1"/>
  <c r="P22" i="20"/>
  <c r="CD26" i="1"/>
  <c r="CE26" i="1" s="1"/>
  <c r="CI26" i="1" s="1"/>
  <c r="BU25" i="1"/>
  <c r="BP17" i="19"/>
  <c r="BQ17" i="19" s="1"/>
  <c r="BX17" i="19"/>
  <c r="BY17" i="19" s="1"/>
  <c r="Y17" i="19"/>
  <c r="Z17" i="19"/>
  <c r="BC16" i="19"/>
  <c r="AS16" i="19"/>
  <c r="AX16" i="19"/>
  <c r="AK16" i="19"/>
  <c r="R8" i="19"/>
  <c r="AO8" i="19"/>
  <c r="V8" i="19"/>
  <c r="N8" i="19"/>
  <c r="Y8" i="19"/>
  <c r="AS8" i="19"/>
  <c r="U8" i="19"/>
  <c r="M8" i="19"/>
  <c r="AC8" i="19"/>
  <c r="AD4" i="19"/>
  <c r="AV14" i="19"/>
  <c r="BE8" i="19"/>
  <c r="BX53" i="19"/>
  <c r="BY53" i="19" s="1"/>
  <c r="O57" i="19"/>
  <c r="Y57" i="19"/>
  <c r="AG57" i="19"/>
  <c r="AN57" i="19"/>
  <c r="CB53" i="19"/>
  <c r="CC53" i="19" s="1"/>
  <c r="V57" i="19"/>
  <c r="GG57" i="19" s="1"/>
  <c r="N57" i="19"/>
  <c r="Z57" i="19"/>
  <c r="AP57" i="19"/>
  <c r="T57" i="19"/>
  <c r="AB57" i="19"/>
  <c r="AM58" i="19"/>
  <c r="AV57" i="19"/>
  <c r="BV57" i="19"/>
  <c r="BW57" i="19" s="1"/>
  <c r="S57" i="19"/>
  <c r="AC57" i="19"/>
  <c r="AR53" i="19"/>
  <c r="BD57" i="19"/>
  <c r="BP53" i="19"/>
  <c r="BQ53" i="19" s="1"/>
  <c r="BT60" i="19"/>
  <c r="BU60" i="19" s="1"/>
  <c r="R57" i="19"/>
  <c r="M53" i="19"/>
  <c r="AD57" i="19"/>
  <c r="BV37" i="19"/>
  <c r="BW37" i="19" s="1"/>
  <c r="BX45" i="19"/>
  <c r="BY45" i="19" s="1"/>
  <c r="U50" i="19"/>
  <c r="R25" i="19"/>
  <c r="O9" i="19"/>
  <c r="AA17" i="19"/>
  <c r="AE37" i="19"/>
  <c r="AD42" i="19"/>
  <c r="AJ50" i="19"/>
  <c r="AW6" i="19"/>
  <c r="AX47" i="19"/>
  <c r="BV45" i="19"/>
  <c r="BW45" i="19" s="1"/>
  <c r="AJ17" i="19"/>
  <c r="AK50" i="19"/>
  <c r="CB29" i="19"/>
  <c r="CC29" i="19" s="1"/>
  <c r="O50" i="19"/>
  <c r="Q34" i="19"/>
  <c r="V28" i="19"/>
  <c r="M25" i="19"/>
  <c r="T17" i="19"/>
  <c r="X9" i="19"/>
  <c r="AG17" i="19"/>
  <c r="X25" i="19"/>
  <c r="AE28" i="19"/>
  <c r="Y34" i="19"/>
  <c r="AG42" i="19"/>
  <c r="AB50" i="19"/>
  <c r="AM17" i="19"/>
  <c r="AQ25" i="19"/>
  <c r="AM42" i="19"/>
  <c r="AN50" i="19"/>
  <c r="BC6" i="19"/>
  <c r="BB14" i="19"/>
  <c r="AZ50" i="19"/>
  <c r="N29" i="19"/>
  <c r="AE17" i="19"/>
  <c r="BR34" i="19"/>
  <c r="BS34" i="19" s="1"/>
  <c r="BT10" i="19"/>
  <c r="BU10" i="19" s="1"/>
  <c r="BZ20" i="19"/>
  <c r="CA20" i="19" s="1"/>
  <c r="BP36" i="19"/>
  <c r="BQ36" i="19" s="1"/>
  <c r="BR44" i="19"/>
  <c r="BS44" i="19" s="1"/>
  <c r="BT30" i="19"/>
  <c r="BU30" i="19" s="1"/>
  <c r="N50" i="19"/>
  <c r="T42" i="19"/>
  <c r="P34" i="19"/>
  <c r="S17" i="19"/>
  <c r="Y9" i="19"/>
  <c r="Y25" i="19"/>
  <c r="AF29" i="19"/>
  <c r="AA34" i="19"/>
  <c r="AC45" i="19"/>
  <c r="AC50" i="19"/>
  <c r="AN17" i="19"/>
  <c r="AK34" i="19"/>
  <c r="AO42" i="19"/>
  <c r="AS50" i="19"/>
  <c r="BD6" i="19"/>
  <c r="BR37" i="19"/>
  <c r="BS37" i="19" s="1"/>
  <c r="BP21" i="19"/>
  <c r="BQ21" i="19" s="1"/>
  <c r="BZ28" i="19"/>
  <c r="CA28" i="19" s="1"/>
  <c r="BV36" i="19"/>
  <c r="BW36" i="19" s="1"/>
  <c r="BT44" i="19"/>
  <c r="BU44" i="19" s="1"/>
  <c r="M50" i="19"/>
  <c r="R42" i="19"/>
  <c r="O34" i="19"/>
  <c r="R17" i="19"/>
  <c r="Z9" i="19"/>
  <c r="Z25" i="19"/>
  <c r="AB34" i="19"/>
  <c r="AD50" i="19"/>
  <c r="AN34" i="19"/>
  <c r="AR42" i="19"/>
  <c r="BD34" i="19"/>
  <c r="BZ45" i="19"/>
  <c r="CA45" i="19" s="1"/>
  <c r="BV13" i="19"/>
  <c r="BW13" i="19" s="1"/>
  <c r="BP29" i="19"/>
  <c r="BQ29" i="19" s="1"/>
  <c r="BZ36" i="19"/>
  <c r="CA36" i="19" s="1"/>
  <c r="CB44" i="19"/>
  <c r="CC44" i="19" s="1"/>
  <c r="Q42" i="19"/>
  <c r="V37" i="19"/>
  <c r="N17" i="19"/>
  <c r="U9" i="19"/>
  <c r="AD9" i="19"/>
  <c r="AD25" i="19"/>
  <c r="AC34" i="19"/>
  <c r="X42" i="19"/>
  <c r="AH42" i="19" s="1"/>
  <c r="AJ9" i="19"/>
  <c r="AM22" i="19"/>
  <c r="AS28" i="19"/>
  <c r="AP34" i="19"/>
  <c r="T8" i="19"/>
  <c r="AA8" i="19"/>
  <c r="AW8" i="19"/>
  <c r="Q8" i="19"/>
  <c r="AG8" i="19"/>
  <c r="P8" i="19"/>
  <c r="O8" i="19"/>
  <c r="AK8" i="19"/>
  <c r="GW49" i="19"/>
  <c r="BZ4" i="19"/>
  <c r="CA4" i="19" s="1"/>
  <c r="CB4" i="19"/>
  <c r="CC4" i="19" s="1"/>
  <c r="BT39" i="19"/>
  <c r="BU39" i="19" s="1"/>
  <c r="BX39" i="19"/>
  <c r="BY39" i="19" s="1"/>
  <c r="R5" i="19"/>
  <c r="AC5" i="19"/>
  <c r="BZ33" i="19"/>
  <c r="CA33" i="19" s="1"/>
  <c r="BP41" i="19"/>
  <c r="BQ41" i="19" s="1"/>
  <c r="BZ57" i="19"/>
  <c r="CA57" i="19" s="1"/>
  <c r="BV54" i="19"/>
  <c r="BW54" i="19" s="1"/>
  <c r="BP54" i="19"/>
  <c r="BQ54" i="19" s="1"/>
  <c r="BV46" i="19"/>
  <c r="BW46" i="19" s="1"/>
  <c r="BR46" i="19"/>
  <c r="BS46" i="19" s="1"/>
  <c r="BP46" i="19"/>
  <c r="BQ46" i="19" s="1"/>
  <c r="BV38" i="19"/>
  <c r="BW38" i="19" s="1"/>
  <c r="BZ38" i="19"/>
  <c r="CA38" i="19" s="1"/>
  <c r="BP22" i="19"/>
  <c r="BQ22" i="19" s="1"/>
  <c r="BT14" i="19"/>
  <c r="BU14" i="19" s="1"/>
  <c r="CB14" i="19"/>
  <c r="CC14" i="19" s="1"/>
  <c r="BZ14" i="19"/>
  <c r="CA14" i="19" s="1"/>
  <c r="BP6" i="19"/>
  <c r="BQ6" i="19" s="1"/>
  <c r="U59" i="19"/>
  <c r="S35" i="19"/>
  <c r="O26" i="19"/>
  <c r="S10" i="19"/>
  <c r="AF10" i="19"/>
  <c r="AC35" i="19"/>
  <c r="AD51" i="19"/>
  <c r="CB39" i="19"/>
  <c r="CC39" i="19" s="1"/>
  <c r="BR31" i="19"/>
  <c r="BS31" i="19" s="1"/>
  <c r="BP31" i="19"/>
  <c r="BQ31" i="19" s="1"/>
  <c r="BV31" i="19"/>
  <c r="BW31" i="19" s="1"/>
  <c r="BZ15" i="19"/>
  <c r="CA15" i="19" s="1"/>
  <c r="CB15" i="19"/>
  <c r="CC15" i="19" s="1"/>
  <c r="BP57" i="19"/>
  <c r="BQ57" i="19" s="1"/>
  <c r="BX57" i="19"/>
  <c r="BY57" i="19" s="1"/>
  <c r="BT57" i="19"/>
  <c r="BU57" i="19" s="1"/>
  <c r="BR57" i="19"/>
  <c r="BS57" i="19" s="1"/>
  <c r="BV49" i="19"/>
  <c r="BW49" i="19" s="1"/>
  <c r="BR49" i="19"/>
  <c r="BS49" i="19" s="1"/>
  <c r="BP49" i="19"/>
  <c r="BQ49" i="19" s="1"/>
  <c r="CB19" i="19"/>
  <c r="CC19" i="19" s="1"/>
  <c r="BP19" i="19"/>
  <c r="BQ19" i="19" s="1"/>
  <c r="CB11" i="19"/>
  <c r="CC11" i="19" s="1"/>
  <c r="BT11" i="19"/>
  <c r="BU11" i="19" s="1"/>
  <c r="BP25" i="19"/>
  <c r="BQ25" i="19" s="1"/>
  <c r="AY10" i="19"/>
  <c r="AM10" i="19"/>
  <c r="AG10" i="19"/>
  <c r="Y10" i="19"/>
  <c r="P10" i="19"/>
  <c r="AX10" i="19"/>
  <c r="X10" i="19"/>
  <c r="BC10" i="19"/>
  <c r="AQ10" i="19"/>
  <c r="AC10" i="19"/>
  <c r="T10" i="19"/>
  <c r="BA10" i="19"/>
  <c r="AO10" i="19"/>
  <c r="AA10" i="19"/>
  <c r="N10" i="19"/>
  <c r="V10" i="19"/>
  <c r="AL10" i="19"/>
  <c r="AZ10" i="19"/>
  <c r="AN10" i="19"/>
  <c r="Z10" i="19"/>
  <c r="O10" i="19"/>
  <c r="BR39" i="19"/>
  <c r="BS39" i="19" s="1"/>
  <c r="BV41" i="19"/>
  <c r="BW41" i="19" s="1"/>
  <c r="BZ41" i="19"/>
  <c r="CA41" i="19" s="1"/>
  <c r="AN13" i="19"/>
  <c r="AL13" i="19"/>
  <c r="S13" i="19"/>
  <c r="AL38" i="19"/>
  <c r="AM38" i="19"/>
  <c r="BX7" i="19"/>
  <c r="BY7" i="19" s="1"/>
  <c r="BR23" i="19"/>
  <c r="BS23" i="19" s="1"/>
  <c r="BT35" i="19"/>
  <c r="BU35" i="19" s="1"/>
  <c r="BP35" i="19"/>
  <c r="BQ35" i="19" s="1"/>
  <c r="BX27" i="19"/>
  <c r="BY27" i="19" s="1"/>
  <c r="BR27" i="19"/>
  <c r="BS27" i="19" s="1"/>
  <c r="AW26" i="19"/>
  <c r="AN26" i="19"/>
  <c r="AG26" i="19"/>
  <c r="Y26" i="19"/>
  <c r="N26" i="19"/>
  <c r="V26" i="19"/>
  <c r="X26" i="19"/>
  <c r="AF26" i="19"/>
  <c r="AR26" i="19"/>
  <c r="AJ26" i="19"/>
  <c r="AC26" i="19"/>
  <c r="R26" i="19"/>
  <c r="AP26" i="19"/>
  <c r="AA26" i="19"/>
  <c r="T26" i="19"/>
  <c r="M26" i="19"/>
  <c r="U26" i="19"/>
  <c r="AM26" i="19"/>
  <c r="BC26" i="19"/>
  <c r="AO26" i="19"/>
  <c r="Z26" i="19"/>
  <c r="R59" i="20"/>
  <c r="P59" i="19"/>
  <c r="AQ59" i="19"/>
  <c r="AE59" i="19"/>
  <c r="AM59" i="19"/>
  <c r="AA59" i="19"/>
  <c r="M59" i="19"/>
  <c r="CB49" i="19"/>
  <c r="CC49" i="19" s="1"/>
  <c r="R18" i="19"/>
  <c r="M10" i="19"/>
  <c r="AE18" i="19"/>
  <c r="AN18" i="19"/>
  <c r="AK26" i="19"/>
  <c r="AV10" i="19"/>
  <c r="BX9" i="19"/>
  <c r="BY9" i="19" s="1"/>
  <c r="BR9" i="19"/>
  <c r="BS9" i="19" s="1"/>
  <c r="BP9" i="19"/>
  <c r="BQ9" i="19" s="1"/>
  <c r="M54" i="19"/>
  <c r="S54" i="19"/>
  <c r="Y54" i="19"/>
  <c r="BX49" i="19"/>
  <c r="BY49" i="19" s="1"/>
  <c r="CB41" i="19"/>
  <c r="CC41" i="19" s="1"/>
  <c r="BZ49" i="19"/>
  <c r="CA49" i="19" s="1"/>
  <c r="CD22" i="1"/>
  <c r="BE18" i="19"/>
  <c r="AQ18" i="19"/>
  <c r="Z18" i="19"/>
  <c r="O18" i="19"/>
  <c r="BB18" i="19"/>
  <c r="AP18" i="19"/>
  <c r="AG18" i="19"/>
  <c r="AX18" i="19"/>
  <c r="AM18" i="19"/>
  <c r="AD18" i="19"/>
  <c r="S18" i="19"/>
  <c r="AV18" i="19"/>
  <c r="AS18" i="19"/>
  <c r="AK18" i="19"/>
  <c r="AB18" i="19"/>
  <c r="M18" i="19"/>
  <c r="U18" i="19"/>
  <c r="N18" i="19"/>
  <c r="Y18" i="19"/>
  <c r="AR18" i="19"/>
  <c r="AJ18" i="19"/>
  <c r="AA18" i="19"/>
  <c r="V18" i="19"/>
  <c r="V51" i="20"/>
  <c r="AM51" i="19"/>
  <c r="Z51" i="19"/>
  <c r="O51" i="19"/>
  <c r="V51" i="19"/>
  <c r="V43" i="20"/>
  <c r="AO43" i="19"/>
  <c r="AB43" i="19"/>
  <c r="O43" i="19"/>
  <c r="BD43" i="19"/>
  <c r="AF43" i="19"/>
  <c r="AE43" i="19"/>
  <c r="AZ43" i="19"/>
  <c r="AP43" i="19"/>
  <c r="AL43" i="19"/>
  <c r="X43" i="19"/>
  <c r="V35" i="20"/>
  <c r="AJ35" i="19"/>
  <c r="AW35" i="19"/>
  <c r="Z35" i="19"/>
  <c r="V35" i="19"/>
  <c r="AQ35" i="19"/>
  <c r="AN35" i="19"/>
  <c r="BT25" i="19"/>
  <c r="BU25" i="19" s="1"/>
  <c r="BV30" i="19"/>
  <c r="BW30" i="19" s="1"/>
  <c r="BP38" i="19"/>
  <c r="BQ38" i="19" s="1"/>
  <c r="BT9" i="19"/>
  <c r="BU9" i="19" s="1"/>
  <c r="BT15" i="19"/>
  <c r="BU15" i="19" s="1"/>
  <c r="BV25" i="19"/>
  <c r="BW25" i="19" s="1"/>
  <c r="BX30" i="19"/>
  <c r="BY30" i="19" s="1"/>
  <c r="BR38" i="19"/>
  <c r="BS38" i="19" s="1"/>
  <c r="BZ43" i="19"/>
  <c r="CA43" i="19" s="1"/>
  <c r="BT46" i="19"/>
  <c r="BU46" i="19" s="1"/>
  <c r="BX54" i="19"/>
  <c r="BY54" i="19" s="1"/>
  <c r="R51" i="19"/>
  <c r="Q18" i="19"/>
  <c r="AF18" i="19"/>
  <c r="AO18" i="19"/>
  <c r="AL26" i="19"/>
  <c r="AW10" i="19"/>
  <c r="AZ18" i="19"/>
  <c r="AX51" i="19"/>
  <c r="S50" i="19"/>
  <c r="GK24" i="19"/>
  <c r="P17" i="19"/>
  <c r="Q9" i="19"/>
  <c r="AB9" i="19"/>
  <c r="AC17" i="19"/>
  <c r="AB25" i="19"/>
  <c r="AE34" i="19"/>
  <c r="AB42" i="19"/>
  <c r="X50" i="19"/>
  <c r="AF50" i="19"/>
  <c r="AG58" i="19"/>
  <c r="AM9" i="19"/>
  <c r="AO25" i="19"/>
  <c r="AJ42" i="19"/>
  <c r="AQ50" i="19"/>
  <c r="AS58" i="19"/>
  <c r="AY34" i="19"/>
  <c r="AV58" i="19"/>
  <c r="O58" i="19"/>
  <c r="V42" i="19"/>
  <c r="N42" i="19"/>
  <c r="U34" i="19"/>
  <c r="M34" i="19"/>
  <c r="O25" i="19"/>
  <c r="BV29" i="19"/>
  <c r="BW29" i="19" s="1"/>
  <c r="BX37" i="19"/>
  <c r="BY37" i="19" s="1"/>
  <c r="BP45" i="19"/>
  <c r="BQ45" i="19" s="1"/>
  <c r="BP52" i="19"/>
  <c r="BQ52" i="19" s="1"/>
  <c r="BZ53" i="19"/>
  <c r="CA53" i="19" s="1"/>
  <c r="V58" i="19"/>
  <c r="N58" i="19"/>
  <c r="R50" i="19"/>
  <c r="U42" i="19"/>
  <c r="M42" i="19"/>
  <c r="T37" i="19"/>
  <c r="T34" i="19"/>
  <c r="V25" i="19"/>
  <c r="N25" i="19"/>
  <c r="O17" i="19"/>
  <c r="P9" i="19"/>
  <c r="AC9" i="19"/>
  <c r="AD17" i="19"/>
  <c r="AC25" i="19"/>
  <c r="AE29" i="19"/>
  <c r="X34" i="19"/>
  <c r="AF34" i="19"/>
  <c r="AC42" i="19"/>
  <c r="Y50" i="19"/>
  <c r="AG50" i="19"/>
  <c r="X58" i="19"/>
  <c r="AP9" i="19"/>
  <c r="AP25" i="19"/>
  <c r="AL42" i="19"/>
  <c r="AR50" i="19"/>
  <c r="BB34" i="19"/>
  <c r="AZ58" i="19"/>
  <c r="CB37" i="19"/>
  <c r="CC37" i="19" s="1"/>
  <c r="T58" i="19"/>
  <c r="P50" i="19"/>
  <c r="S42" i="19"/>
  <c r="R34" i="19"/>
  <c r="T25" i="19"/>
  <c r="U17" i="19"/>
  <c r="M17" i="19"/>
  <c r="V9" i="19"/>
  <c r="N9" i="19"/>
  <c r="AE9" i="19"/>
  <c r="X17" i="19"/>
  <c r="AF17" i="19"/>
  <c r="AE25" i="19"/>
  <c r="Z34" i="19"/>
  <c r="AE42" i="19"/>
  <c r="FO49" i="19"/>
  <c r="AA50" i="19"/>
  <c r="Z58" i="19"/>
  <c r="AS9" i="19"/>
  <c r="AJ34" i="19"/>
  <c r="AN42" i="19"/>
  <c r="BV44" i="19"/>
  <c r="BW44" i="19" s="1"/>
  <c r="BV23" i="19"/>
  <c r="BW23" i="19" s="1"/>
  <c r="P58" i="19"/>
  <c r="W58" i="19" s="1"/>
  <c r="T50" i="19"/>
  <c r="O42" i="19"/>
  <c r="V34" i="19"/>
  <c r="W34" i="19" s="1"/>
  <c r="N34" i="19"/>
  <c r="P25" i="19"/>
  <c r="R20" i="19"/>
  <c r="Q17" i="19"/>
  <c r="R9" i="19"/>
  <c r="AA9" i="19"/>
  <c r="AB17" i="19"/>
  <c r="AA25" i="19"/>
  <c r="AD34" i="19"/>
  <c r="AG37" i="19"/>
  <c r="AA42" i="19"/>
  <c r="AE50" i="19"/>
  <c r="AF58" i="19"/>
  <c r="AL9" i="19"/>
  <c r="AO17" i="19"/>
  <c r="AL25" i="19"/>
  <c r="AP50" i="19"/>
  <c r="AQ58" i="19"/>
  <c r="BD42" i="19"/>
  <c r="GK31" i="19"/>
  <c r="GO24" i="19"/>
  <c r="HA16" i="19"/>
  <c r="GC14" i="19"/>
  <c r="GG16" i="19"/>
  <c r="BP12" i="19"/>
  <c r="BQ12" i="19" s="1"/>
  <c r="GK16" i="19"/>
  <c r="HA24" i="19"/>
  <c r="GO22" i="19"/>
  <c r="GS14" i="19"/>
  <c r="AE22" i="19"/>
  <c r="AS14" i="19"/>
  <c r="AS22" i="19"/>
  <c r="AN31" i="19"/>
  <c r="BD14" i="19"/>
  <c r="BA31" i="19"/>
  <c r="BT12" i="19"/>
  <c r="BU12" i="19" s="1"/>
  <c r="GO16" i="19"/>
  <c r="AF14" i="19"/>
  <c r="AF22" i="19"/>
  <c r="AG31" i="19"/>
  <c r="AR17" i="19"/>
  <c r="AO31" i="19"/>
  <c r="AQ34" i="19"/>
  <c r="AY9" i="19"/>
  <c r="BE14" i="19"/>
  <c r="AJ14" i="19"/>
  <c r="AR31" i="19"/>
  <c r="AR34" i="19"/>
  <c r="BC9" i="19"/>
  <c r="BV12" i="19"/>
  <c r="BW12" i="19" s="1"/>
  <c r="GW16" i="19"/>
  <c r="BP20" i="19"/>
  <c r="BQ20" i="19" s="1"/>
  <c r="BT20" i="19"/>
  <c r="BU20" i="19" s="1"/>
  <c r="BP28" i="19"/>
  <c r="BQ28" i="19" s="1"/>
  <c r="AK14" i="19"/>
  <c r="AS34" i="19"/>
  <c r="BE9" i="19"/>
  <c r="BC17" i="19"/>
  <c r="BC22" i="19"/>
  <c r="BV20" i="19"/>
  <c r="BW20" i="19" s="1"/>
  <c r="BT28" i="19"/>
  <c r="BU28" i="19" s="1"/>
  <c r="BV33" i="19"/>
  <c r="BW33" i="19" s="1"/>
  <c r="X22" i="19"/>
  <c r="AL14" i="19"/>
  <c r="AK22" i="19"/>
  <c r="Y14" i="19"/>
  <c r="Y22" i="19"/>
  <c r="Z31" i="19"/>
  <c r="AO14" i="19"/>
  <c r="AL17" i="19"/>
  <c r="AL22" i="19"/>
  <c r="AN25" i="19"/>
  <c r="AJ31" i="19"/>
  <c r="AX31" i="19"/>
  <c r="BV35" i="19"/>
  <c r="BW35" i="19" s="1"/>
  <c r="BP44" i="19"/>
  <c r="BQ44" i="19" s="1"/>
  <c r="BR52" i="19"/>
  <c r="BS52" i="19" s="1"/>
  <c r="BX55" i="19"/>
  <c r="BY55" i="19" s="1"/>
  <c r="S59" i="19"/>
  <c r="Q55" i="19"/>
  <c r="U51" i="19"/>
  <c r="M51" i="19"/>
  <c r="S47" i="19"/>
  <c r="V43" i="19"/>
  <c r="N43" i="19"/>
  <c r="T39" i="19"/>
  <c r="Q35" i="19"/>
  <c r="AE35" i="19"/>
  <c r="AD39" i="19"/>
  <c r="Y43" i="19"/>
  <c r="AG43" i="19"/>
  <c r="AG47" i="19"/>
  <c r="AA51" i="19"/>
  <c r="X55" i="19"/>
  <c r="X59" i="19"/>
  <c r="FK59" i="19" s="1"/>
  <c r="AF59" i="19"/>
  <c r="AK35" i="19"/>
  <c r="AS35" i="19"/>
  <c r="AS39" i="19"/>
  <c r="AQ43" i="19"/>
  <c r="AJ51" i="19"/>
  <c r="AR51" i="19"/>
  <c r="AJ59" i="19"/>
  <c r="AR59" i="19"/>
  <c r="BD35" i="19"/>
  <c r="AV43" i="19"/>
  <c r="AZ47" i="19"/>
  <c r="BX35" i="19"/>
  <c r="BY35" i="19" s="1"/>
  <c r="BT40" i="19"/>
  <c r="BU40" i="19" s="1"/>
  <c r="BT52" i="19"/>
  <c r="BU52" i="19" s="1"/>
  <c r="R59" i="19"/>
  <c r="P55" i="19"/>
  <c r="T51" i="19"/>
  <c r="R47" i="19"/>
  <c r="U43" i="19"/>
  <c r="M43" i="19"/>
  <c r="S39" i="19"/>
  <c r="P35" i="19"/>
  <c r="X35" i="19"/>
  <c r="AF35" i="19"/>
  <c r="AE39" i="19"/>
  <c r="Z43" i="19"/>
  <c r="AB51" i="19"/>
  <c r="AA55" i="19"/>
  <c r="Y59" i="19"/>
  <c r="AG59" i="19"/>
  <c r="AL35" i="19"/>
  <c r="AJ43" i="19"/>
  <c r="AR43" i="19"/>
  <c r="AK51" i="19"/>
  <c r="AS51" i="19"/>
  <c r="AK59" i="19"/>
  <c r="AS59" i="19"/>
  <c r="BE35" i="19"/>
  <c r="AX43" i="19"/>
  <c r="BZ35" i="19"/>
  <c r="CA35" i="19" s="1"/>
  <c r="BP43" i="19"/>
  <c r="BQ43" i="19" s="1"/>
  <c r="BR51" i="19"/>
  <c r="BS51" i="19" s="1"/>
  <c r="BX52" i="19"/>
  <c r="BY52" i="19" s="1"/>
  <c r="BP59" i="19"/>
  <c r="BQ59" i="19" s="1"/>
  <c r="Q59" i="19"/>
  <c r="O55" i="19"/>
  <c r="S51" i="19"/>
  <c r="Q47" i="19"/>
  <c r="T43" i="19"/>
  <c r="R39" i="19"/>
  <c r="O35" i="19"/>
  <c r="Y35" i="19"/>
  <c r="AG35" i="19"/>
  <c r="AF39" i="19"/>
  <c r="AA43" i="19"/>
  <c r="AC51" i="19"/>
  <c r="AC55" i="19"/>
  <c r="Z59" i="19"/>
  <c r="AM35" i="19"/>
  <c r="AJ39" i="19"/>
  <c r="AK43" i="19"/>
  <c r="AS43" i="19"/>
  <c r="AL51" i="19"/>
  <c r="AL59" i="19"/>
  <c r="AV35" i="19"/>
  <c r="BA39" i="19"/>
  <c r="AY43" i="19"/>
  <c r="BR43" i="19"/>
  <c r="BS43" i="19" s="1"/>
  <c r="BT51" i="19"/>
  <c r="BU51" i="19" s="1"/>
  <c r="BX59" i="19"/>
  <c r="BY59" i="19" s="1"/>
  <c r="V55" i="19"/>
  <c r="N55" i="19"/>
  <c r="P47" i="19"/>
  <c r="Q39" i="19"/>
  <c r="Y47" i="19"/>
  <c r="AD55" i="19"/>
  <c r="AK39" i="19"/>
  <c r="AL47" i="19"/>
  <c r="AM55" i="19"/>
  <c r="BC39" i="19"/>
  <c r="BT43" i="19"/>
  <c r="BU43" i="19" s="1"/>
  <c r="CB52" i="19"/>
  <c r="CC52" i="19" s="1"/>
  <c r="BZ59" i="19"/>
  <c r="CA59" i="19" s="1"/>
  <c r="O59" i="19"/>
  <c r="U55" i="19"/>
  <c r="M55" i="19"/>
  <c r="Q51" i="19"/>
  <c r="O47" i="19"/>
  <c r="R43" i="19"/>
  <c r="P39" i="19"/>
  <c r="U35" i="19"/>
  <c r="M35" i="19"/>
  <c r="AA35" i="19"/>
  <c r="AC43" i="19"/>
  <c r="Z47" i="19"/>
  <c r="AE51" i="19"/>
  <c r="AE55" i="19"/>
  <c r="AB59" i="19"/>
  <c r="AO35" i="19"/>
  <c r="AN39" i="19"/>
  <c r="AM43" i="19"/>
  <c r="AM47" i="19"/>
  <c r="AN51" i="19"/>
  <c r="AN55" i="19"/>
  <c r="AN59" i="19"/>
  <c r="AY35" i="19"/>
  <c r="BD39" i="19"/>
  <c r="BB43" i="19"/>
  <c r="CB51" i="19"/>
  <c r="CC51" i="19" s="1"/>
  <c r="V59" i="19"/>
  <c r="N59" i="19"/>
  <c r="T55" i="19"/>
  <c r="P51" i="19"/>
  <c r="V47" i="19"/>
  <c r="N47" i="19"/>
  <c r="Q43" i="19"/>
  <c r="O39" i="19"/>
  <c r="T35" i="19"/>
  <c r="AB35" i="19"/>
  <c r="X39" i="19"/>
  <c r="AD43" i="19"/>
  <c r="AA47" i="19"/>
  <c r="X51" i="19"/>
  <c r="AF51" i="19"/>
  <c r="AF55" i="19"/>
  <c r="AC59" i="19"/>
  <c r="AP35" i="19"/>
  <c r="AP39" i="19"/>
  <c r="AN43" i="19"/>
  <c r="AN47" i="19"/>
  <c r="AO51" i="19"/>
  <c r="AO55" i="19"/>
  <c r="AO59" i="19"/>
  <c r="AZ35" i="19"/>
  <c r="BE39" i="19"/>
  <c r="BC43" i="19"/>
  <c r="CB26" i="19"/>
  <c r="CC26" i="19" s="1"/>
  <c r="BX56" i="19"/>
  <c r="BY56" i="19" s="1"/>
  <c r="BV56" i="19"/>
  <c r="BW56" i="19" s="1"/>
  <c r="BT56" i="19"/>
  <c r="BU56" i="19" s="1"/>
  <c r="BR56" i="19"/>
  <c r="BS56" i="19" s="1"/>
  <c r="CB56" i="19"/>
  <c r="CC56" i="19" s="1"/>
  <c r="BR48" i="19"/>
  <c r="BS48" i="19" s="1"/>
  <c r="BP48" i="19"/>
  <c r="BQ48" i="19" s="1"/>
  <c r="BV48" i="19"/>
  <c r="BW48" i="19" s="1"/>
  <c r="BZ40" i="19"/>
  <c r="CA40" i="19" s="1"/>
  <c r="BR40" i="19"/>
  <c r="BS40" i="19" s="1"/>
  <c r="BX42" i="19"/>
  <c r="BY42" i="19" s="1"/>
  <c r="BT42" i="19"/>
  <c r="BU42" i="19" s="1"/>
  <c r="CB42" i="19"/>
  <c r="CC42" i="19" s="1"/>
  <c r="CD25" i="1"/>
  <c r="AL21" i="19"/>
  <c r="AF21" i="19"/>
  <c r="X21" i="19"/>
  <c r="Q21" i="19"/>
  <c r="AS21" i="19"/>
  <c r="AK21" i="19"/>
  <c r="AR21" i="19"/>
  <c r="AJ21" i="19"/>
  <c r="AD21" i="19"/>
  <c r="S21" i="19"/>
  <c r="AQ21" i="19"/>
  <c r="AC21" i="19"/>
  <c r="T21" i="19"/>
  <c r="AB21" i="19"/>
  <c r="N21" i="19"/>
  <c r="AA21" i="19"/>
  <c r="O21" i="19"/>
  <c r="Z21" i="19"/>
  <c r="P21" i="19"/>
  <c r="Y21" i="19"/>
  <c r="R21" i="19"/>
  <c r="AN21" i="19"/>
  <c r="AG21" i="19"/>
  <c r="AV46" i="19"/>
  <c r="AM46" i="19"/>
  <c r="Z46" i="19"/>
  <c r="AL46" i="19"/>
  <c r="AG46" i="19"/>
  <c r="Y46" i="19"/>
  <c r="AS46" i="19"/>
  <c r="AK46" i="19"/>
  <c r="AF46" i="19"/>
  <c r="X46" i="19"/>
  <c r="AR46" i="19"/>
  <c r="AJ46" i="19"/>
  <c r="AE46" i="19"/>
  <c r="BD46" i="19"/>
  <c r="AP46" i="19"/>
  <c r="AD46" i="19"/>
  <c r="S46" i="19"/>
  <c r="AZ46" i="19"/>
  <c r="AO46" i="19"/>
  <c r="AC46" i="19"/>
  <c r="T46" i="19"/>
  <c r="AN46" i="19"/>
  <c r="AB46" i="19"/>
  <c r="M46" i="19"/>
  <c r="U46" i="19"/>
  <c r="AA46" i="19"/>
  <c r="N46" i="19"/>
  <c r="V46" i="19"/>
  <c r="Q46" i="19"/>
  <c r="BT32" i="19"/>
  <c r="BU32" i="19" s="1"/>
  <c r="T38" i="19"/>
  <c r="P30" i="19"/>
  <c r="AE21" i="19"/>
  <c r="AJ38" i="19"/>
  <c r="CB7" i="19"/>
  <c r="CC7" i="19" s="1"/>
  <c r="BP10" i="19"/>
  <c r="BQ10" i="19" s="1"/>
  <c r="BP23" i="19"/>
  <c r="BQ23" i="19" s="1"/>
  <c r="GC24" i="19"/>
  <c r="BV32" i="19"/>
  <c r="BW32" i="19" s="1"/>
  <c r="BP34" i="19"/>
  <c r="BQ34" i="19" s="1"/>
  <c r="BV39" i="19"/>
  <c r="BW39" i="19" s="1"/>
  <c r="BV40" i="19"/>
  <c r="BW40" i="19" s="1"/>
  <c r="BR42" i="19"/>
  <c r="BS42" i="19" s="1"/>
  <c r="U54" i="19"/>
  <c r="R46" i="19"/>
  <c r="S38" i="19"/>
  <c r="R29" i="19"/>
  <c r="AC29" i="19"/>
  <c r="AA37" i="19"/>
  <c r="AG53" i="19"/>
  <c r="AP21" i="19"/>
  <c r="AJ28" i="19"/>
  <c r="AJ54" i="19"/>
  <c r="BX47" i="19"/>
  <c r="BY47" i="19" s="1"/>
  <c r="BV47" i="19"/>
  <c r="BW47" i="19" s="1"/>
  <c r="BT47" i="19"/>
  <c r="BU47" i="19" s="1"/>
  <c r="BR47" i="19"/>
  <c r="BS47" i="19" s="1"/>
  <c r="CB47" i="19"/>
  <c r="CC47" i="19" s="1"/>
  <c r="Q13" i="19"/>
  <c r="Z54" i="19"/>
  <c r="BE12" i="19"/>
  <c r="AG12" i="19"/>
  <c r="O12" i="19"/>
  <c r="AS12" i="19"/>
  <c r="BD12" i="19"/>
  <c r="AO12" i="19"/>
  <c r="AC12" i="19"/>
  <c r="Q12" i="19"/>
  <c r="AV12" i="19"/>
  <c r="AK12" i="19"/>
  <c r="AA12" i="19"/>
  <c r="R12" i="19"/>
  <c r="S12" i="19"/>
  <c r="T12" i="19"/>
  <c r="U12" i="19"/>
  <c r="V12" i="19"/>
  <c r="N12" i="19"/>
  <c r="BV50" i="19"/>
  <c r="BW50" i="19" s="1"/>
  <c r="CB50" i="19"/>
  <c r="CC50" i="19" s="1"/>
  <c r="BX50" i="19"/>
  <c r="BY50" i="19" s="1"/>
  <c r="BT50" i="19"/>
  <c r="BU50" i="19" s="1"/>
  <c r="Z13" i="20"/>
  <c r="AX13" i="19"/>
  <c r="AR13" i="19"/>
  <c r="AJ13" i="19"/>
  <c r="AE13" i="19"/>
  <c r="M13" i="19"/>
  <c r="U13" i="19"/>
  <c r="AW13" i="19"/>
  <c r="AQ13" i="19"/>
  <c r="AP13" i="19"/>
  <c r="AC13" i="19"/>
  <c r="O13" i="19"/>
  <c r="AO13" i="19"/>
  <c r="AB13" i="19"/>
  <c r="P13" i="19"/>
  <c r="BB13" i="19"/>
  <c r="AK13" i="19"/>
  <c r="AA13" i="19"/>
  <c r="T13" i="19"/>
  <c r="BC13" i="19"/>
  <c r="Z13" i="19"/>
  <c r="V13" i="19"/>
  <c r="BA13" i="19"/>
  <c r="Y13" i="19"/>
  <c r="X13" i="19"/>
  <c r="AM13" i="19"/>
  <c r="AF13" i="19"/>
  <c r="R13" i="19"/>
  <c r="AZ38" i="19"/>
  <c r="AQ38" i="19"/>
  <c r="AD38" i="19"/>
  <c r="AP38" i="19"/>
  <c r="AO38" i="19"/>
  <c r="AB38" i="19"/>
  <c r="P38" i="19"/>
  <c r="AN38" i="19"/>
  <c r="AA38" i="19"/>
  <c r="Q38" i="19"/>
  <c r="AV38" i="19"/>
  <c r="AC38" i="19"/>
  <c r="M38" i="19"/>
  <c r="Z38" i="19"/>
  <c r="N38" i="19"/>
  <c r="AS38" i="19"/>
  <c r="Y38" i="19"/>
  <c r="O38" i="19"/>
  <c r="AR38" i="19"/>
  <c r="X38" i="19"/>
  <c r="R38" i="19"/>
  <c r="AK38" i="19"/>
  <c r="AF38" i="19"/>
  <c r="U38" i="19"/>
  <c r="R54" i="19"/>
  <c r="BC20" i="19"/>
  <c r="S20" i="19"/>
  <c r="BA20" i="19"/>
  <c r="AA20" i="19"/>
  <c r="M20" i="19"/>
  <c r="U20" i="19"/>
  <c r="AS20" i="19"/>
  <c r="N20" i="19"/>
  <c r="V20" i="19"/>
  <c r="AO20" i="19"/>
  <c r="AK20" i="19"/>
  <c r="O20" i="19"/>
  <c r="P20" i="19"/>
  <c r="T20" i="19"/>
  <c r="R45" i="20"/>
  <c r="AO45" i="19"/>
  <c r="AB45" i="19"/>
  <c r="AW45" i="19"/>
  <c r="AN45" i="19"/>
  <c r="AA45" i="19"/>
  <c r="AM45" i="19"/>
  <c r="Z45" i="19"/>
  <c r="AL45" i="19"/>
  <c r="AG45" i="19"/>
  <c r="Y45" i="19"/>
  <c r="AJ45" i="19"/>
  <c r="X45" i="19"/>
  <c r="M45" i="19"/>
  <c r="U45" i="19"/>
  <c r="N45" i="19"/>
  <c r="V45" i="19"/>
  <c r="O45" i="19"/>
  <c r="AS45" i="19"/>
  <c r="P45" i="19"/>
  <c r="AP45" i="19"/>
  <c r="AD45" i="19"/>
  <c r="S45" i="19"/>
  <c r="BP4" i="19"/>
  <c r="BQ4" i="19" s="1"/>
  <c r="BT8" i="19"/>
  <c r="BU8" i="19" s="1"/>
  <c r="CB10" i="19"/>
  <c r="CC10" i="19" s="1"/>
  <c r="BP16" i="19"/>
  <c r="BQ16" i="19" s="1"/>
  <c r="BP24" i="19"/>
  <c r="BQ24" i="19" s="1"/>
  <c r="GS24" i="19"/>
  <c r="CB34" i="19"/>
  <c r="CC34" i="19" s="1"/>
  <c r="HA58" i="19"/>
  <c r="T45" i="19"/>
  <c r="N13" i="19"/>
  <c r="V5" i="19"/>
  <c r="AE12" i="19"/>
  <c r="AE38" i="19"/>
  <c r="AF45" i="19"/>
  <c r="AS13" i="19"/>
  <c r="AP29" i="19"/>
  <c r="AK45" i="19"/>
  <c r="BD54" i="19"/>
  <c r="AN54" i="19"/>
  <c r="AD54" i="19"/>
  <c r="AM54" i="19"/>
  <c r="AC54" i="19"/>
  <c r="AL54" i="19"/>
  <c r="AB54" i="19"/>
  <c r="AZ54" i="19"/>
  <c r="AS54" i="19"/>
  <c r="AK54" i="19"/>
  <c r="AA54" i="19"/>
  <c r="AR54" i="19"/>
  <c r="N54" i="19"/>
  <c r="V54" i="19"/>
  <c r="AQ54" i="19"/>
  <c r="AG54" i="19"/>
  <c r="O54" i="19"/>
  <c r="AV54" i="19"/>
  <c r="AP54" i="19"/>
  <c r="AF54" i="19"/>
  <c r="P54" i="19"/>
  <c r="AO54" i="19"/>
  <c r="AE54" i="19"/>
  <c r="Q54" i="19"/>
  <c r="X54" i="19"/>
  <c r="T54" i="19"/>
  <c r="BD30" i="19"/>
  <c r="AM30" i="19"/>
  <c r="Z30" i="19"/>
  <c r="S30" i="19"/>
  <c r="AL30" i="19"/>
  <c r="BC30" i="19"/>
  <c r="AS30" i="19"/>
  <c r="AK30" i="19"/>
  <c r="AF30" i="19"/>
  <c r="X30" i="19"/>
  <c r="M30" i="19"/>
  <c r="U30" i="19"/>
  <c r="BB30" i="19"/>
  <c r="AR30" i="19"/>
  <c r="AJ30" i="19"/>
  <c r="AE30" i="19"/>
  <c r="N30" i="19"/>
  <c r="V30" i="19"/>
  <c r="AV30" i="19"/>
  <c r="AN30" i="19"/>
  <c r="AC30" i="19"/>
  <c r="AB30" i="19"/>
  <c r="AA30" i="19"/>
  <c r="Y30" i="19"/>
  <c r="O30" i="19"/>
  <c r="AX30" i="19"/>
  <c r="AP30" i="19"/>
  <c r="AG30" i="19"/>
  <c r="R30" i="19"/>
  <c r="O46" i="19"/>
  <c r="BD38" i="19"/>
  <c r="Q4" i="20"/>
  <c r="AA4" i="19"/>
  <c r="BB4" i="19"/>
  <c r="AS4" i="19"/>
  <c r="AG4" i="19"/>
  <c r="Y4" i="19"/>
  <c r="AO4" i="19"/>
  <c r="AF4" i="19"/>
  <c r="X4" i="19"/>
  <c r="Z4" i="19"/>
  <c r="T4" i="19"/>
  <c r="U4" i="19"/>
  <c r="N4" i="19"/>
  <c r="V4" i="19"/>
  <c r="O4" i="19"/>
  <c r="AK4" i="19"/>
  <c r="AC4" i="19"/>
  <c r="R4" i="19"/>
  <c r="R37" i="20"/>
  <c r="AS37" i="19"/>
  <c r="AK37" i="19"/>
  <c r="AF37" i="19"/>
  <c r="X37" i="19"/>
  <c r="P37" i="19"/>
  <c r="AR37" i="19"/>
  <c r="AJ37" i="19"/>
  <c r="AQ37" i="19"/>
  <c r="AD37" i="19"/>
  <c r="R37" i="19"/>
  <c r="AP37" i="19"/>
  <c r="AC37" i="19"/>
  <c r="S37" i="19"/>
  <c r="AO37" i="19"/>
  <c r="Z37" i="19"/>
  <c r="AN37" i="19"/>
  <c r="Y37" i="19"/>
  <c r="M37" i="19"/>
  <c r="AM37" i="19"/>
  <c r="N37" i="19"/>
  <c r="AL37" i="19"/>
  <c r="O37" i="19"/>
  <c r="AB37" i="19"/>
  <c r="U37" i="19"/>
  <c r="BP7" i="19"/>
  <c r="BQ7" i="19" s="1"/>
  <c r="BP18" i="19"/>
  <c r="BQ18" i="19" s="1"/>
  <c r="BT24" i="19"/>
  <c r="BU24" i="19" s="1"/>
  <c r="BP26" i="19"/>
  <c r="BQ26" i="19" s="1"/>
  <c r="CB31" i="19"/>
  <c r="CC31" i="19" s="1"/>
  <c r="BT48" i="19"/>
  <c r="BU48" i="19" s="1"/>
  <c r="BP56" i="19"/>
  <c r="BQ56" i="19" s="1"/>
  <c r="S4" i="19"/>
  <c r="GS57" i="19"/>
  <c r="R45" i="19"/>
  <c r="V21" i="19"/>
  <c r="P12" i="19"/>
  <c r="AD13" i="19"/>
  <c r="AG38" i="19"/>
  <c r="EY49" i="19"/>
  <c r="AO30" i="19"/>
  <c r="AQ45" i="19"/>
  <c r="BA5" i="19"/>
  <c r="AM5" i="19"/>
  <c r="AG5" i="19"/>
  <c r="Y5" i="19"/>
  <c r="Q5" i="19"/>
  <c r="AX5" i="19"/>
  <c r="AK5" i="19"/>
  <c r="AE5" i="19"/>
  <c r="S5" i="19"/>
  <c r="AD5" i="19"/>
  <c r="T5" i="19"/>
  <c r="BC5" i="19"/>
  <c r="AB5" i="19"/>
  <c r="AA5" i="19"/>
  <c r="M5" i="19"/>
  <c r="Z5" i="19"/>
  <c r="N5" i="19"/>
  <c r="AS5" i="19"/>
  <c r="X5" i="19"/>
  <c r="O5" i="19"/>
  <c r="AF5" i="19"/>
  <c r="U5" i="19"/>
  <c r="BV34" i="19"/>
  <c r="BW34" i="19" s="1"/>
  <c r="BV55" i="19"/>
  <c r="BW55" i="19" s="1"/>
  <c r="BR55" i="19"/>
  <c r="BS55" i="19" s="1"/>
  <c r="BC28" i="19"/>
  <c r="AQ28" i="19"/>
  <c r="AD28" i="19"/>
  <c r="O28" i="19"/>
  <c r="AP28" i="19"/>
  <c r="AO28" i="19"/>
  <c r="AB28" i="19"/>
  <c r="Q28" i="19"/>
  <c r="AN28" i="19"/>
  <c r="AA28" i="19"/>
  <c r="R28" i="19"/>
  <c r="BD28" i="19"/>
  <c r="AR28" i="19"/>
  <c r="X28" i="19"/>
  <c r="P28" i="19"/>
  <c r="AY28" i="19"/>
  <c r="AM28" i="19"/>
  <c r="S28" i="19"/>
  <c r="AL28" i="19"/>
  <c r="AG28" i="19"/>
  <c r="T28" i="19"/>
  <c r="AK28" i="19"/>
  <c r="AF28" i="19"/>
  <c r="U28" i="19"/>
  <c r="Z28" i="19"/>
  <c r="M28" i="19"/>
  <c r="R53" i="20"/>
  <c r="AL53" i="19"/>
  <c r="AF53" i="19"/>
  <c r="X53" i="19"/>
  <c r="AJ53" i="19"/>
  <c r="AE53" i="19"/>
  <c r="AD53" i="19"/>
  <c r="AC53" i="19"/>
  <c r="AB53" i="19"/>
  <c r="P53" i="19"/>
  <c r="AA53" i="19"/>
  <c r="Q53" i="19"/>
  <c r="Z53" i="19"/>
  <c r="R53" i="19"/>
  <c r="AZ53" i="19"/>
  <c r="Y53" i="19"/>
  <c r="S53" i="19"/>
  <c r="AP53" i="19"/>
  <c r="N53" i="19"/>
  <c r="V53" i="19"/>
  <c r="R29" i="20"/>
  <c r="BC29" i="19"/>
  <c r="AO29" i="19"/>
  <c r="AB29" i="19"/>
  <c r="M29" i="19"/>
  <c r="U29" i="19"/>
  <c r="BA29" i="19"/>
  <c r="AN29" i="19"/>
  <c r="AY29" i="19"/>
  <c r="AM29" i="19"/>
  <c r="Z29" i="19"/>
  <c r="O29" i="19"/>
  <c r="AW29" i="19"/>
  <c r="AL29" i="19"/>
  <c r="AG29" i="19"/>
  <c r="Y29" i="19"/>
  <c r="P29" i="19"/>
  <c r="AA29" i="19"/>
  <c r="S29" i="19"/>
  <c r="AS29" i="19"/>
  <c r="X29" i="19"/>
  <c r="T29" i="19"/>
  <c r="AR29" i="19"/>
  <c r="V29" i="19"/>
  <c r="AQ29" i="19"/>
  <c r="AJ29" i="19"/>
  <c r="AD29" i="19"/>
  <c r="Q29" i="19"/>
  <c r="BT4" i="19"/>
  <c r="BU4" i="19" s="1"/>
  <c r="BX4" i="19"/>
  <c r="BY4" i="19" s="1"/>
  <c r="BT7" i="19"/>
  <c r="BU7" i="19" s="1"/>
  <c r="BZ16" i="19"/>
  <c r="CA16" i="19" s="1"/>
  <c r="BV18" i="19"/>
  <c r="BW18" i="19" s="1"/>
  <c r="BV24" i="19"/>
  <c r="BW24" i="19" s="1"/>
  <c r="BP47" i="19"/>
  <c r="BQ47" i="19" s="1"/>
  <c r="BX48" i="19"/>
  <c r="BY48" i="19" s="1"/>
  <c r="BZ56" i="19"/>
  <c r="CA56" i="19" s="1"/>
  <c r="Q4" i="19"/>
  <c r="T53" i="19"/>
  <c r="DQ49" i="19"/>
  <c r="GG49" i="19"/>
  <c r="Q45" i="19"/>
  <c r="T30" i="19"/>
  <c r="GW24" i="19"/>
  <c r="W24" i="19"/>
  <c r="GG24" i="19"/>
  <c r="U21" i="19"/>
  <c r="M12" i="19"/>
  <c r="P5" i="19"/>
  <c r="AG13" i="19"/>
  <c r="Y28" i="19"/>
  <c r="AO5" i="19"/>
  <c r="AQ30" i="19"/>
  <c r="AR45" i="19"/>
  <c r="AZ30" i="19"/>
  <c r="BP15" i="19"/>
  <c r="BQ15" i="19" s="1"/>
  <c r="CB16" i="19"/>
  <c r="CC16" i="19" s="1"/>
  <c r="BZ18" i="19"/>
  <c r="CA18" i="19" s="1"/>
  <c r="BZ26" i="19"/>
  <c r="CA26" i="19" s="1"/>
  <c r="BP39" i="19"/>
  <c r="BQ39" i="19" s="1"/>
  <c r="BP40" i="19"/>
  <c r="BQ40" i="19" s="1"/>
  <c r="BZ48" i="19"/>
  <c r="CA48" i="19" s="1"/>
  <c r="P4" i="19"/>
  <c r="O53" i="19"/>
  <c r="V38" i="19"/>
  <c r="Q30" i="19"/>
  <c r="M21" i="19"/>
  <c r="GS16" i="19"/>
  <c r="GC16" i="19"/>
  <c r="AB4" i="19"/>
  <c r="AE20" i="19"/>
  <c r="AC28" i="19"/>
  <c r="AQ5" i="19"/>
  <c r="AM21" i="19"/>
  <c r="AQ46" i="19"/>
  <c r="EH49" i="19"/>
  <c r="AN53" i="19"/>
  <c r="BZ51" i="19"/>
  <c r="CA51" i="19" s="1"/>
  <c r="BR59" i="19"/>
  <c r="BS59" i="19" s="1"/>
  <c r="BP51" i="19"/>
  <c r="BQ51" i="19" s="1"/>
  <c r="BX60" i="19"/>
  <c r="BY60" i="19" s="1"/>
  <c r="R6" i="19"/>
  <c r="AB6" i="19"/>
  <c r="Z14" i="19"/>
  <c r="AA22" i="19"/>
  <c r="AC31" i="19"/>
  <c r="Y39" i="19"/>
  <c r="AG39" i="19"/>
  <c r="AC47" i="19"/>
  <c r="Y55" i="19"/>
  <c r="AG55" i="19"/>
  <c r="AC58" i="19"/>
  <c r="AK6" i="19"/>
  <c r="AS6" i="19"/>
  <c r="AN9" i="19"/>
  <c r="AM14" i="19"/>
  <c r="AP17" i="19"/>
  <c r="AO22" i="19"/>
  <c r="AJ25" i="19"/>
  <c r="AR25" i="19"/>
  <c r="AP31" i="19"/>
  <c r="AL34" i="19"/>
  <c r="AL39" i="19"/>
  <c r="AP42" i="19"/>
  <c r="AP47" i="19"/>
  <c r="AL50" i="19"/>
  <c r="AQ55" i="19"/>
  <c r="AK58" i="19"/>
  <c r="AY6" i="19"/>
  <c r="AW14" i="19"/>
  <c r="AY17" i="19"/>
  <c r="BB31" i="19"/>
  <c r="AV39" i="19"/>
  <c r="BB47" i="19"/>
  <c r="Q6" i="19"/>
  <c r="AC6" i="19"/>
  <c r="AA14" i="19"/>
  <c r="AB22" i="19"/>
  <c r="AD31" i="19"/>
  <c r="Z39" i="19"/>
  <c r="AD47" i="19"/>
  <c r="Z55" i="19"/>
  <c r="AD58" i="19"/>
  <c r="AL6" i="19"/>
  <c r="AO9" i="19"/>
  <c r="AN14" i="19"/>
  <c r="AQ17" i="19"/>
  <c r="AP22" i="19"/>
  <c r="AK25" i="19"/>
  <c r="AS25" i="19"/>
  <c r="AQ31" i="19"/>
  <c r="AM34" i="19"/>
  <c r="AM39" i="19"/>
  <c r="AQ42" i="19"/>
  <c r="AQ47" i="19"/>
  <c r="AM50" i="19"/>
  <c r="AJ55" i="19"/>
  <c r="AR55" i="19"/>
  <c r="AL58" i="19"/>
  <c r="AZ6" i="19"/>
  <c r="AX9" i="19"/>
  <c r="AX14" i="19"/>
  <c r="BA17" i="19"/>
  <c r="BC31" i="19"/>
  <c r="AV34" i="19"/>
  <c r="AW39" i="19"/>
  <c r="AZ42" i="19"/>
  <c r="AV49" i="19"/>
  <c r="AX55" i="19"/>
  <c r="AQ22" i="19"/>
  <c r="AJ47" i="19"/>
  <c r="AR47" i="19"/>
  <c r="AK55" i="19"/>
  <c r="AS55" i="19"/>
  <c r="BA6" i="19"/>
  <c r="AZ14" i="19"/>
  <c r="AV31" i="19"/>
  <c r="BD31" i="19"/>
  <c r="AY39" i="19"/>
  <c r="O6" i="19"/>
  <c r="AE6" i="19"/>
  <c r="AC14" i="19"/>
  <c r="AD22" i="19"/>
  <c r="X31" i="19"/>
  <c r="AF31" i="19"/>
  <c r="AB39" i="19"/>
  <c r="X47" i="19"/>
  <c r="AF47" i="19"/>
  <c r="AB55" i="19"/>
  <c r="AN6" i="19"/>
  <c r="AQ9" i="19"/>
  <c r="AP14" i="19"/>
  <c r="AK17" i="19"/>
  <c r="AS17" i="19"/>
  <c r="AJ22" i="19"/>
  <c r="AR22" i="19"/>
  <c r="AK31" i="19"/>
  <c r="AS31" i="19"/>
  <c r="AO34" i="19"/>
  <c r="AO39" i="19"/>
  <c r="AK42" i="19"/>
  <c r="AS42" i="19"/>
  <c r="AK47" i="19"/>
  <c r="AS47" i="19"/>
  <c r="AO50" i="19"/>
  <c r="AL55" i="19"/>
  <c r="BA9" i="19"/>
  <c r="BA14" i="19"/>
  <c r="AY22" i="19"/>
  <c r="AW31" i="19"/>
  <c r="BE31" i="19"/>
  <c r="AZ34" i="19"/>
  <c r="AZ39" i="19"/>
  <c r="AV50" i="19"/>
  <c r="AM53" i="19"/>
  <c r="AQ53" i="19"/>
  <c r="AK57" i="19"/>
  <c r="AO57" i="19"/>
  <c r="AS57" i="19"/>
  <c r="AZ12" i="19"/>
  <c r="BB16" i="19"/>
  <c r="AV28" i="19"/>
  <c r="AZ28" i="19"/>
  <c r="AV29" i="19"/>
  <c r="AZ29" i="19"/>
  <c r="BD29" i="19"/>
  <c r="AY33" i="19"/>
  <c r="BC33" i="19"/>
  <c r="CX33" i="19" s="1"/>
  <c r="AW37" i="19"/>
  <c r="BC41" i="19"/>
  <c r="BA45" i="19"/>
  <c r="AX49" i="19"/>
  <c r="BB51" i="19"/>
  <c r="BB53" i="19"/>
  <c r="AV55" i="19"/>
  <c r="AX57" i="19"/>
  <c r="BR50" i="19"/>
  <c r="BS50" i="19" s="1"/>
  <c r="BZ50" i="19"/>
  <c r="CA50" i="19" s="1"/>
  <c r="BR54" i="19"/>
  <c r="BS54" i="19" s="1"/>
  <c r="BZ54" i="19"/>
  <c r="CA54" i="19" s="1"/>
  <c r="AW28" i="19"/>
  <c r="BB28" i="19"/>
  <c r="BA37" i="19"/>
  <c r="AV41" i="19"/>
  <c r="BD41" i="19"/>
  <c r="AZ49" i="19"/>
  <c r="AV53" i="19"/>
  <c r="BD53" i="19"/>
  <c r="AZ57" i="19"/>
  <c r="BT54" i="19"/>
  <c r="BU54" i="19" s="1"/>
  <c r="CB54" i="19"/>
  <c r="CC54" i="19" s="1"/>
  <c r="AK53" i="19"/>
  <c r="AO53" i="19"/>
  <c r="AS53" i="19"/>
  <c r="AM57" i="19"/>
  <c r="AQ57" i="19"/>
  <c r="AX4" i="19"/>
  <c r="BC24" i="19"/>
  <c r="AX28" i="19"/>
  <c r="AX29" i="19"/>
  <c r="BB29" i="19"/>
  <c r="AW33" i="19"/>
  <c r="BA33" i="19"/>
  <c r="BE37" i="19"/>
  <c r="AY41" i="19"/>
  <c r="BB49" i="19"/>
  <c r="AV51" i="19"/>
  <c r="AX53" i="19"/>
  <c r="BB55" i="19"/>
  <c r="BB57" i="19"/>
  <c r="BZ58" i="19"/>
  <c r="CA58" i="19" s="1"/>
  <c r="BR58" i="19"/>
  <c r="BS58" i="19" s="1"/>
  <c r="BX58" i="19"/>
  <c r="BY58" i="19" s="1"/>
  <c r="BP58" i="19"/>
  <c r="BQ58" i="19" s="1"/>
  <c r="BV58" i="19"/>
  <c r="BW58" i="19" s="1"/>
  <c r="AX23" i="19"/>
  <c r="AP23" i="19"/>
  <c r="AL23" i="19"/>
  <c r="AS23" i="19"/>
  <c r="AO23" i="19"/>
  <c r="AK23" i="19"/>
  <c r="BB23" i="19"/>
  <c r="AR23" i="19"/>
  <c r="AN23" i="19"/>
  <c r="AJ23" i="19"/>
  <c r="AQ23" i="19"/>
  <c r="AG23" i="19"/>
  <c r="AC23" i="19"/>
  <c r="Y23" i="19"/>
  <c r="P23" i="19"/>
  <c r="T23" i="19"/>
  <c r="AZ23" i="19"/>
  <c r="AM23" i="19"/>
  <c r="AF23" i="19"/>
  <c r="AB23" i="19"/>
  <c r="X23" i="19"/>
  <c r="M23" i="19"/>
  <c r="Q23" i="19"/>
  <c r="U23" i="19"/>
  <c r="AE23" i="19"/>
  <c r="AA23" i="19"/>
  <c r="N23" i="19"/>
  <c r="R23" i="19"/>
  <c r="V23" i="19"/>
  <c r="O23" i="19"/>
  <c r="AD23" i="19"/>
  <c r="S23" i="19"/>
  <c r="Z23" i="19"/>
  <c r="Z15" i="20"/>
  <c r="BC15" i="19"/>
  <c r="AX15" i="19"/>
  <c r="AR15" i="19"/>
  <c r="AN15" i="19"/>
  <c r="AJ15" i="19"/>
  <c r="BB15" i="19"/>
  <c r="AW15" i="19"/>
  <c r="AQ15" i="19"/>
  <c r="AM15" i="19"/>
  <c r="BA15" i="19"/>
  <c r="AP15" i="19"/>
  <c r="AL15" i="19"/>
  <c r="AO15" i="19"/>
  <c r="AF15" i="19"/>
  <c r="AB15" i="19"/>
  <c r="X15" i="19"/>
  <c r="P15" i="19"/>
  <c r="T15" i="19"/>
  <c r="BE15" i="19"/>
  <c r="AK15" i="19"/>
  <c r="AE15" i="19"/>
  <c r="AA15" i="19"/>
  <c r="M15" i="19"/>
  <c r="Q15" i="19"/>
  <c r="U15" i="19"/>
  <c r="AY15" i="19"/>
  <c r="AD15" i="19"/>
  <c r="Z15" i="19"/>
  <c r="N15" i="19"/>
  <c r="R15" i="19"/>
  <c r="V15" i="19"/>
  <c r="AG15" i="19"/>
  <c r="O15" i="19"/>
  <c r="AC15" i="19"/>
  <c r="S15" i="19"/>
  <c r="AS15" i="19"/>
  <c r="Y15" i="19"/>
  <c r="AP60" i="19"/>
  <c r="AL60" i="19"/>
  <c r="AD60" i="19"/>
  <c r="Z60" i="19"/>
  <c r="BE60" i="19"/>
  <c r="AS60" i="19"/>
  <c r="AO60" i="19"/>
  <c r="AK60" i="19"/>
  <c r="BA60" i="19"/>
  <c r="AR60" i="19"/>
  <c r="AN60" i="19"/>
  <c r="AJ60" i="19"/>
  <c r="AF60" i="19"/>
  <c r="AB60" i="19"/>
  <c r="X60" i="19"/>
  <c r="AG60" i="19"/>
  <c r="Y60" i="19"/>
  <c r="N60" i="19"/>
  <c r="R60" i="19"/>
  <c r="V60" i="19"/>
  <c r="AW60" i="19"/>
  <c r="AQ60" i="19"/>
  <c r="AE60" i="19"/>
  <c r="O60" i="19"/>
  <c r="S60" i="19"/>
  <c r="AM60" i="19"/>
  <c r="AC60" i="19"/>
  <c r="P60" i="19"/>
  <c r="T60" i="19"/>
  <c r="AA60" i="19"/>
  <c r="M60" i="19"/>
  <c r="Q60" i="19"/>
  <c r="BE48" i="19"/>
  <c r="AQ48" i="19"/>
  <c r="AM48" i="19"/>
  <c r="AD48" i="19"/>
  <c r="Z48" i="19"/>
  <c r="BC48" i="19"/>
  <c r="AP48" i="19"/>
  <c r="AL48" i="19"/>
  <c r="BA48" i="19"/>
  <c r="AS48" i="19"/>
  <c r="AO48" i="19"/>
  <c r="AK48" i="19"/>
  <c r="AW48" i="19"/>
  <c r="AR48" i="19"/>
  <c r="AC48" i="19"/>
  <c r="X48" i="19"/>
  <c r="N48" i="19"/>
  <c r="R48" i="19"/>
  <c r="V48" i="19"/>
  <c r="AN48" i="19"/>
  <c r="AG48" i="19"/>
  <c r="AB48" i="19"/>
  <c r="O48" i="19"/>
  <c r="S48" i="19"/>
  <c r="AJ48" i="19"/>
  <c r="AF48" i="19"/>
  <c r="AA48" i="19"/>
  <c r="P48" i="19"/>
  <c r="T48" i="19"/>
  <c r="Y48" i="19"/>
  <c r="U48" i="19"/>
  <c r="M48" i="19"/>
  <c r="AZ32" i="19"/>
  <c r="BB32" i="19"/>
  <c r="AQ32" i="19"/>
  <c r="AM32" i="19"/>
  <c r="AV32" i="19"/>
  <c r="AP32" i="19"/>
  <c r="AL32" i="19"/>
  <c r="AS32" i="19"/>
  <c r="AO32" i="19"/>
  <c r="AK32" i="19"/>
  <c r="AR32" i="19"/>
  <c r="AE32" i="19"/>
  <c r="AA32" i="19"/>
  <c r="N32" i="19"/>
  <c r="R32" i="19"/>
  <c r="V32" i="19"/>
  <c r="AN32" i="19"/>
  <c r="AD32" i="19"/>
  <c r="Z32" i="19"/>
  <c r="O32" i="19"/>
  <c r="S32" i="19"/>
  <c r="AJ32" i="19"/>
  <c r="AG32" i="19"/>
  <c r="AC32" i="19"/>
  <c r="Y32" i="19"/>
  <c r="P32" i="19"/>
  <c r="T32" i="19"/>
  <c r="X32" i="19"/>
  <c r="U32" i="19"/>
  <c r="AF32" i="19"/>
  <c r="M32" i="19"/>
  <c r="P19" i="20"/>
  <c r="BB19" i="19"/>
  <c r="AQ19" i="19"/>
  <c r="AM19" i="19"/>
  <c r="AZ19" i="19"/>
  <c r="AP19" i="19"/>
  <c r="AL19" i="19"/>
  <c r="AX19" i="19"/>
  <c r="AS19" i="19"/>
  <c r="AO19" i="19"/>
  <c r="AK19" i="19"/>
  <c r="AG19" i="19"/>
  <c r="AC19" i="19"/>
  <c r="Y19" i="19"/>
  <c r="P19" i="19"/>
  <c r="T19" i="19"/>
  <c r="AR19" i="19"/>
  <c r="AF19" i="19"/>
  <c r="AB19" i="19"/>
  <c r="X19" i="19"/>
  <c r="M19" i="19"/>
  <c r="Q19" i="19"/>
  <c r="U19" i="19"/>
  <c r="AN19" i="19"/>
  <c r="AE19" i="19"/>
  <c r="AA19" i="19"/>
  <c r="N19" i="19"/>
  <c r="R19" i="19"/>
  <c r="V19" i="19"/>
  <c r="O19" i="19"/>
  <c r="AD19" i="19"/>
  <c r="S19" i="19"/>
  <c r="AJ19" i="19"/>
  <c r="Z19" i="19"/>
  <c r="Z7" i="20"/>
  <c r="BE7" i="19"/>
  <c r="BA7" i="19"/>
  <c r="AW7" i="19"/>
  <c r="AP7" i="19"/>
  <c r="AL7" i="19"/>
  <c r="BD7" i="19"/>
  <c r="AZ7" i="19"/>
  <c r="AV7" i="19"/>
  <c r="BC7" i="19"/>
  <c r="AY7" i="19"/>
  <c r="AR7" i="19"/>
  <c r="AN7" i="19"/>
  <c r="AJ7" i="19"/>
  <c r="BB7" i="19"/>
  <c r="AM7" i="19"/>
  <c r="AD7" i="19"/>
  <c r="Z7" i="19"/>
  <c r="P7" i="19"/>
  <c r="T7" i="19"/>
  <c r="AX7" i="19"/>
  <c r="AS7" i="19"/>
  <c r="AK7" i="19"/>
  <c r="AG7" i="19"/>
  <c r="AC7" i="19"/>
  <c r="Y7" i="19"/>
  <c r="M7" i="19"/>
  <c r="Q7" i="19"/>
  <c r="U7" i="19"/>
  <c r="AQ7" i="19"/>
  <c r="AF7" i="19"/>
  <c r="AB7" i="19"/>
  <c r="X7" i="19"/>
  <c r="N7" i="19"/>
  <c r="R7" i="19"/>
  <c r="V7" i="19"/>
  <c r="AE7" i="19"/>
  <c r="O7" i="19"/>
  <c r="AA7" i="19"/>
  <c r="S7" i="19"/>
  <c r="AO7" i="19"/>
  <c r="BE52" i="19"/>
  <c r="AQ52" i="19"/>
  <c r="AM52" i="19"/>
  <c r="AD52" i="19"/>
  <c r="Z52" i="19"/>
  <c r="BC52" i="19"/>
  <c r="AP52" i="19"/>
  <c r="AL52" i="19"/>
  <c r="BA52" i="19"/>
  <c r="AS52" i="19"/>
  <c r="AO52" i="19"/>
  <c r="AK52" i="19"/>
  <c r="AF52" i="19"/>
  <c r="AB52" i="19"/>
  <c r="X52" i="19"/>
  <c r="AN52" i="19"/>
  <c r="AC52" i="19"/>
  <c r="N52" i="19"/>
  <c r="R52" i="19"/>
  <c r="V52" i="19"/>
  <c r="AW52" i="19"/>
  <c r="AJ52" i="19"/>
  <c r="AA52" i="19"/>
  <c r="O52" i="19"/>
  <c r="S52" i="19"/>
  <c r="AG52" i="19"/>
  <c r="Y52" i="19"/>
  <c r="P52" i="19"/>
  <c r="T52" i="19"/>
  <c r="AE52" i="19"/>
  <c r="Q52" i="19"/>
  <c r="AR52" i="19"/>
  <c r="U52" i="19"/>
  <c r="BD44" i="19"/>
  <c r="AQ44" i="19"/>
  <c r="AM44" i="19"/>
  <c r="AD44" i="19"/>
  <c r="AP44" i="19"/>
  <c r="AL44" i="19"/>
  <c r="AX44" i="19"/>
  <c r="AS44" i="19"/>
  <c r="AO44" i="19"/>
  <c r="AK44" i="19"/>
  <c r="AF44" i="19"/>
  <c r="AA44" i="19"/>
  <c r="N44" i="19"/>
  <c r="R44" i="19"/>
  <c r="V44" i="19"/>
  <c r="AV44" i="19"/>
  <c r="AR44" i="19"/>
  <c r="AE44" i="19"/>
  <c r="Z44" i="19"/>
  <c r="O44" i="19"/>
  <c r="S44" i="19"/>
  <c r="AN44" i="19"/>
  <c r="AC44" i="19"/>
  <c r="Y44" i="19"/>
  <c r="P44" i="19"/>
  <c r="T44" i="19"/>
  <c r="AB44" i="19"/>
  <c r="X44" i="19"/>
  <c r="M44" i="19"/>
  <c r="AJ44" i="19"/>
  <c r="Q44" i="19"/>
  <c r="AV36" i="19"/>
  <c r="AQ36" i="19"/>
  <c r="AM36" i="19"/>
  <c r="BD36" i="19"/>
  <c r="AP36" i="19"/>
  <c r="AL36" i="19"/>
  <c r="BB36" i="19"/>
  <c r="AS36" i="19"/>
  <c r="AO36" i="19"/>
  <c r="AK36" i="19"/>
  <c r="AN36" i="19"/>
  <c r="AE36" i="19"/>
  <c r="AA36" i="19"/>
  <c r="N36" i="19"/>
  <c r="R36" i="19"/>
  <c r="V36" i="19"/>
  <c r="AJ36" i="19"/>
  <c r="AD36" i="19"/>
  <c r="Z36" i="19"/>
  <c r="O36" i="19"/>
  <c r="S36" i="19"/>
  <c r="AX36" i="19"/>
  <c r="AG36" i="19"/>
  <c r="AC36" i="19"/>
  <c r="Y36" i="19"/>
  <c r="P36" i="19"/>
  <c r="T36" i="19"/>
  <c r="AR36" i="19"/>
  <c r="Q36" i="19"/>
  <c r="AF36" i="19"/>
  <c r="U36" i="19"/>
  <c r="AB36" i="19"/>
  <c r="M52" i="19"/>
  <c r="W49" i="19"/>
  <c r="GS49" i="19"/>
  <c r="GC49" i="19"/>
  <c r="FK49" i="19"/>
  <c r="ET49" i="19"/>
  <c r="ED49" i="19"/>
  <c r="GO49" i="19"/>
  <c r="FW49" i="19"/>
  <c r="FG49" i="19"/>
  <c r="EP49" i="19"/>
  <c r="DZ49" i="19"/>
  <c r="HA49" i="19"/>
  <c r="GK49" i="19"/>
  <c r="FS49" i="19"/>
  <c r="FC49" i="19"/>
  <c r="EL49" i="19"/>
  <c r="DV49" i="19"/>
  <c r="BT58" i="19"/>
  <c r="BU58" i="19" s="1"/>
  <c r="X36" i="19"/>
  <c r="AE48" i="19"/>
  <c r="P27" i="20"/>
  <c r="AS27" i="19"/>
  <c r="AO27" i="19"/>
  <c r="AK27" i="19"/>
  <c r="BB27" i="19"/>
  <c r="AR27" i="19"/>
  <c r="AN27" i="19"/>
  <c r="AJ27" i="19"/>
  <c r="AX27" i="19"/>
  <c r="AQ27" i="19"/>
  <c r="AM27" i="19"/>
  <c r="AL27" i="19"/>
  <c r="AG27" i="19"/>
  <c r="AC27" i="19"/>
  <c r="Y27" i="19"/>
  <c r="P27" i="19"/>
  <c r="T27" i="19"/>
  <c r="AF27" i="19"/>
  <c r="AB27" i="19"/>
  <c r="X27" i="19"/>
  <c r="M27" i="19"/>
  <c r="Q27" i="19"/>
  <c r="U27" i="19"/>
  <c r="AE27" i="19"/>
  <c r="AA27" i="19"/>
  <c r="N27" i="19"/>
  <c r="R27" i="19"/>
  <c r="V27" i="19"/>
  <c r="O27" i="19"/>
  <c r="AD27" i="19"/>
  <c r="S27" i="19"/>
  <c r="Z27" i="19"/>
  <c r="BC11" i="19"/>
  <c r="AY11" i="19"/>
  <c r="AS11" i="19"/>
  <c r="AO11" i="19"/>
  <c r="AK11" i="19"/>
  <c r="BB11" i="19"/>
  <c r="AX11" i="19"/>
  <c r="BE11" i="19"/>
  <c r="BA11" i="19"/>
  <c r="AW11" i="19"/>
  <c r="AQ11" i="19"/>
  <c r="AM11" i="19"/>
  <c r="AZ11" i="19"/>
  <c r="AL11" i="19"/>
  <c r="AE11" i="19"/>
  <c r="AA11" i="19"/>
  <c r="P11" i="19"/>
  <c r="T11" i="19"/>
  <c r="AV11" i="19"/>
  <c r="AR11" i="19"/>
  <c r="AJ11" i="19"/>
  <c r="AD11" i="19"/>
  <c r="Z11" i="19"/>
  <c r="M11" i="19"/>
  <c r="Q11" i="19"/>
  <c r="U11" i="19"/>
  <c r="AP11" i="19"/>
  <c r="AG11" i="19"/>
  <c r="AC11" i="19"/>
  <c r="Y11" i="19"/>
  <c r="N11" i="19"/>
  <c r="R11" i="19"/>
  <c r="V11" i="19"/>
  <c r="AF11" i="19"/>
  <c r="O11" i="19"/>
  <c r="BD11" i="19"/>
  <c r="AB11" i="19"/>
  <c r="S11" i="19"/>
  <c r="AN11" i="19"/>
  <c r="X11" i="19"/>
  <c r="AQ56" i="19"/>
  <c r="AM56" i="19"/>
  <c r="AD56" i="19"/>
  <c r="Z56" i="19"/>
  <c r="BE56" i="19"/>
  <c r="AP56" i="19"/>
  <c r="AL56" i="19"/>
  <c r="BA56" i="19"/>
  <c r="AS56" i="19"/>
  <c r="AO56" i="19"/>
  <c r="AK56" i="19"/>
  <c r="AF56" i="19"/>
  <c r="AB56" i="19"/>
  <c r="X56" i="19"/>
  <c r="AJ56" i="19"/>
  <c r="AE56" i="19"/>
  <c r="N56" i="19"/>
  <c r="R56" i="19"/>
  <c r="V56" i="19"/>
  <c r="AC56" i="19"/>
  <c r="O56" i="19"/>
  <c r="S56" i="19"/>
  <c r="AW56" i="19"/>
  <c r="AR56" i="19"/>
  <c r="AA56" i="19"/>
  <c r="P56" i="19"/>
  <c r="T56" i="19"/>
  <c r="AG56" i="19"/>
  <c r="M56" i="19"/>
  <c r="Y56" i="19"/>
  <c r="Q56" i="19"/>
  <c r="AN56" i="19"/>
  <c r="U56" i="19"/>
  <c r="AX40" i="19"/>
  <c r="AQ40" i="19"/>
  <c r="AM40" i="19"/>
  <c r="AP40" i="19"/>
  <c r="AL40" i="19"/>
  <c r="BB40" i="19"/>
  <c r="AS40" i="19"/>
  <c r="AO40" i="19"/>
  <c r="AK40" i="19"/>
  <c r="AZ40" i="19"/>
  <c r="AJ40" i="19"/>
  <c r="AE40" i="19"/>
  <c r="AA40" i="19"/>
  <c r="N40" i="19"/>
  <c r="R40" i="19"/>
  <c r="V40" i="19"/>
  <c r="AD40" i="19"/>
  <c r="Z40" i="19"/>
  <c r="O40" i="19"/>
  <c r="S40" i="19"/>
  <c r="AR40" i="19"/>
  <c r="AG40" i="19"/>
  <c r="AC40" i="19"/>
  <c r="Y40" i="19"/>
  <c r="P40" i="19"/>
  <c r="T40" i="19"/>
  <c r="AF40" i="19"/>
  <c r="M40" i="19"/>
  <c r="AN40" i="19"/>
  <c r="AB40" i="19"/>
  <c r="Q40" i="19"/>
  <c r="X40" i="19"/>
  <c r="U40" i="19"/>
  <c r="CB58" i="19"/>
  <c r="CC58" i="19" s="1"/>
  <c r="U44" i="19"/>
  <c r="Q32" i="19"/>
  <c r="AB32" i="19"/>
  <c r="AG44" i="19"/>
  <c r="BT55" i="19"/>
  <c r="BU55" i="19" s="1"/>
  <c r="CB55" i="19"/>
  <c r="CC55" i="19" s="1"/>
  <c r="BT59" i="19"/>
  <c r="BU59" i="19" s="1"/>
  <c r="CB59" i="19"/>
  <c r="CC59" i="19" s="1"/>
  <c r="AH57" i="19"/>
  <c r="AH49" i="19"/>
  <c r="AW9" i="19"/>
  <c r="BB9" i="19"/>
  <c r="AY13" i="19"/>
  <c r="BE13" i="19"/>
  <c r="AY14" i="19"/>
  <c r="AW17" i="19"/>
  <c r="AY18" i="19"/>
  <c r="BC18" i="19"/>
  <c r="AY30" i="19"/>
  <c r="AX34" i="19"/>
  <c r="AX35" i="19"/>
  <c r="BB35" i="19"/>
  <c r="AX39" i="19"/>
  <c r="BB39" i="19"/>
  <c r="AW43" i="19"/>
  <c r="BA43" i="19"/>
  <c r="BE43" i="19"/>
  <c r="AV47" i="19"/>
  <c r="BD47" i="19"/>
  <c r="BD51" i="19"/>
  <c r="BD55" i="19"/>
  <c r="AX59" i="19"/>
  <c r="BR8" i="20"/>
  <c r="BS8" i="20" s="1"/>
  <c r="BV60" i="19"/>
  <c r="BW60" i="19" s="1"/>
  <c r="AT49" i="19"/>
  <c r="BV13" i="20"/>
  <c r="BW13" i="20" s="1"/>
  <c r="BR50" i="20"/>
  <c r="BS50" i="20" s="1"/>
  <c r="BP60" i="19"/>
  <c r="BQ60" i="19" s="1"/>
  <c r="CB60" i="19"/>
  <c r="CC60" i="19" s="1"/>
  <c r="BB59" i="19"/>
  <c r="N58" i="20"/>
  <c r="CF62" i="1"/>
  <c r="CG62" i="1" s="1"/>
  <c r="A62" i="1" s="1"/>
  <c r="N54" i="20"/>
  <c r="CF58" i="1"/>
  <c r="CG58" i="1" s="1"/>
  <c r="A58" i="1" s="1"/>
  <c r="N50" i="20"/>
  <c r="N46" i="20"/>
  <c r="BD59" i="19"/>
  <c r="N57" i="20"/>
  <c r="CF61" i="1"/>
  <c r="CG61" i="1" s="1"/>
  <c r="A61" i="1" s="1"/>
  <c r="V53" i="20"/>
  <c r="CF57" i="1"/>
  <c r="CG57" i="1" s="1"/>
  <c r="A57" i="1" s="1"/>
  <c r="N49" i="20"/>
  <c r="R57" i="20"/>
  <c r="N53" i="20"/>
  <c r="R49" i="20"/>
  <c r="AV59" i="19"/>
  <c r="Q60" i="20"/>
  <c r="CF64" i="1"/>
  <c r="CG64" i="1" s="1"/>
  <c r="A64" i="1" s="1"/>
  <c r="N56" i="20"/>
  <c r="CF60" i="1"/>
  <c r="CG60" i="1" s="1"/>
  <c r="A60" i="1" s="1"/>
  <c r="N52" i="20"/>
  <c r="CF56" i="1"/>
  <c r="CG56" i="1" s="1"/>
  <c r="A56" i="1" s="1"/>
  <c r="N48" i="20"/>
  <c r="CF52" i="1"/>
  <c r="CG52" i="1" s="1"/>
  <c r="A52" i="1" s="1"/>
  <c r="Q59" i="20"/>
  <c r="CF63" i="1"/>
  <c r="CG63" i="1" s="1"/>
  <c r="A63" i="1" s="1"/>
  <c r="P55" i="20"/>
  <c r="CF59" i="1"/>
  <c r="CG59" i="1" s="1"/>
  <c r="A59" i="1" s="1"/>
  <c r="P51" i="20"/>
  <c r="CF55" i="1"/>
  <c r="P47" i="20"/>
  <c r="CF51" i="1"/>
  <c r="CG51" i="1" s="1"/>
  <c r="A51" i="1" s="1"/>
  <c r="M59" i="20"/>
  <c r="N55" i="20"/>
  <c r="N51" i="20"/>
  <c r="N47" i="20"/>
  <c r="GG33" i="19"/>
  <c r="DQ33" i="19"/>
  <c r="GG22" i="19"/>
  <c r="GW22" i="19"/>
  <c r="HA14" i="19"/>
  <c r="GO14" i="19"/>
  <c r="GG14" i="19"/>
  <c r="GW14" i="19"/>
  <c r="GK14" i="19"/>
  <c r="P25" i="20"/>
  <c r="CD29" i="1"/>
  <c r="CE29" i="1" s="1"/>
  <c r="CI29" i="1" s="1"/>
  <c r="P17" i="20"/>
  <c r="BB8" i="19"/>
  <c r="Z11" i="20"/>
  <c r="CD15" i="1"/>
  <c r="CE15" i="1" s="1"/>
  <c r="CI15" i="1" s="1"/>
  <c r="AD14" i="20"/>
  <c r="AD10" i="20"/>
  <c r="AD6" i="20"/>
  <c r="AZ45" i="19"/>
  <c r="AV45" i="19"/>
  <c r="BD45" i="19"/>
  <c r="DZ41" i="19"/>
  <c r="HA41" i="19"/>
  <c r="GC31" i="19"/>
  <c r="GS22" i="19"/>
  <c r="W16" i="19"/>
  <c r="FO33" i="19"/>
  <c r="EY33" i="19"/>
  <c r="GK22" i="19"/>
  <c r="HA22" i="19"/>
  <c r="GK41" i="19"/>
  <c r="DQ41" i="19"/>
  <c r="HA33" i="19"/>
  <c r="GK33" i="19"/>
  <c r="GS33" i="19"/>
  <c r="GC33" i="19"/>
  <c r="GO33" i="19"/>
  <c r="GW31" i="19"/>
  <c r="GG31" i="19"/>
  <c r="GO31" i="19"/>
  <c r="HA31" i="19"/>
  <c r="FS33" i="19"/>
  <c r="FC33" i="19"/>
  <c r="FK33" i="19"/>
  <c r="FW33" i="19"/>
  <c r="FG33" i="19"/>
  <c r="FG41" i="19"/>
  <c r="FS41" i="19"/>
  <c r="EL33" i="19"/>
  <c r="DV33" i="19"/>
  <c r="ET33" i="19"/>
  <c r="ED33" i="19"/>
  <c r="EP33" i="19"/>
  <c r="DZ33" i="19"/>
  <c r="AT41" i="19"/>
  <c r="EH41" i="19"/>
  <c r="EP41" i="19"/>
  <c r="DV41" i="19"/>
  <c r="EL41" i="19"/>
  <c r="GC22" i="19"/>
  <c r="GS31" i="19"/>
  <c r="EH33" i="19"/>
  <c r="GW33" i="19"/>
  <c r="FC41" i="19"/>
  <c r="W41" i="19"/>
  <c r="W33" i="19"/>
  <c r="AT33" i="19"/>
  <c r="FW41" i="19"/>
  <c r="GO41" i="19"/>
  <c r="ED41" i="19"/>
  <c r="ET41" i="19"/>
  <c r="FK41" i="19"/>
  <c r="GC41" i="19"/>
  <c r="GS41" i="19"/>
  <c r="EY41" i="19"/>
  <c r="FO41" i="19"/>
  <c r="GG41" i="19"/>
  <c r="GW41" i="19"/>
  <c r="AW41" i="19"/>
  <c r="BA41" i="19"/>
  <c r="BE41" i="19"/>
  <c r="BB44" i="19"/>
  <c r="AX45" i="19"/>
  <c r="BB45" i="19"/>
  <c r="P43" i="20"/>
  <c r="N43" i="20"/>
  <c r="AX41" i="19"/>
  <c r="BB41" i="19"/>
  <c r="AY45" i="19"/>
  <c r="BC45" i="19"/>
  <c r="N42" i="20"/>
  <c r="V45" i="20"/>
  <c r="N41" i="20"/>
  <c r="N45" i="20"/>
  <c r="R41" i="20"/>
  <c r="BR42" i="20"/>
  <c r="BS42" i="20" s="1"/>
  <c r="BE45" i="19"/>
  <c r="N44" i="20"/>
  <c r="CD48" i="1"/>
  <c r="CE48" i="1" s="1"/>
  <c r="CI48" i="1" s="1"/>
  <c r="AV37" i="19"/>
  <c r="AZ37" i="19"/>
  <c r="BD37" i="19"/>
  <c r="N38" i="20"/>
  <c r="V37" i="20"/>
  <c r="N37" i="20"/>
  <c r="AX37" i="19"/>
  <c r="BB37" i="19"/>
  <c r="N40" i="20"/>
  <c r="CD44" i="1"/>
  <c r="CE44" i="1" s="1"/>
  <c r="CI44" i="1" s="1"/>
  <c r="N36" i="20"/>
  <c r="AY37" i="19"/>
  <c r="BC37" i="19"/>
  <c r="P39" i="20"/>
  <c r="CD43" i="1"/>
  <c r="CE43" i="1" s="1"/>
  <c r="CI43" i="1" s="1"/>
  <c r="N39" i="20"/>
  <c r="N33" i="20"/>
  <c r="R33" i="20"/>
  <c r="N32" i="20"/>
  <c r="AX32" i="19"/>
  <c r="BC32" i="19"/>
  <c r="P35" i="20"/>
  <c r="CD39" i="1"/>
  <c r="CE39" i="1" s="1"/>
  <c r="CI39" i="1" s="1"/>
  <c r="P31" i="20"/>
  <c r="N35" i="20"/>
  <c r="N31" i="20"/>
  <c r="AY32" i="19"/>
  <c r="BD32" i="19"/>
  <c r="N34" i="20"/>
  <c r="V33" i="20"/>
  <c r="P26" i="20"/>
  <c r="N30" i="20"/>
  <c r="CD34" i="1"/>
  <c r="CE34" i="1" s="1"/>
  <c r="CI34" i="1" s="1"/>
  <c r="V29" i="20"/>
  <c r="CD33" i="1"/>
  <c r="CE33" i="1" s="1"/>
  <c r="CI33" i="1" s="1"/>
  <c r="N29" i="20"/>
  <c r="AY21" i="19"/>
  <c r="AY25" i="19"/>
  <c r="BC21" i="19"/>
  <c r="BC25" i="19"/>
  <c r="AL5" i="19"/>
  <c r="AP5" i="19"/>
  <c r="AY5" i="19"/>
  <c r="BE5" i="19"/>
  <c r="AJ5" i="19"/>
  <c r="AN5" i="19"/>
  <c r="AR5" i="19"/>
  <c r="AW5" i="19"/>
  <c r="BB5" i="19"/>
  <c r="Y20" i="19"/>
  <c r="AC20" i="19"/>
  <c r="AG20" i="19"/>
  <c r="Y24" i="19"/>
  <c r="AC24" i="19"/>
  <c r="AG24" i="19"/>
  <c r="AM4" i="19"/>
  <c r="AQ4" i="19"/>
  <c r="AM8" i="19"/>
  <c r="AQ8" i="19"/>
  <c r="AM12" i="19"/>
  <c r="AQ12" i="19"/>
  <c r="AM16" i="19"/>
  <c r="AQ16" i="19"/>
  <c r="AM20" i="19"/>
  <c r="AQ20" i="19"/>
  <c r="AM24" i="19"/>
  <c r="AQ24" i="19"/>
  <c r="AV4" i="19"/>
  <c r="AZ4" i="19"/>
  <c r="BD4" i="19"/>
  <c r="AY8" i="19"/>
  <c r="BC8" i="19"/>
  <c r="AX12" i="19"/>
  <c r="BB12" i="19"/>
  <c r="AV16" i="19"/>
  <c r="AZ16" i="19"/>
  <c r="BD16" i="19"/>
  <c r="AW20" i="19"/>
  <c r="BE20" i="19"/>
  <c r="AY24" i="19"/>
  <c r="Z8" i="19"/>
  <c r="AD8" i="19"/>
  <c r="Z12" i="19"/>
  <c r="AD12" i="19"/>
  <c r="Z16" i="19"/>
  <c r="AD16" i="19"/>
  <c r="Z20" i="19"/>
  <c r="AD20" i="19"/>
  <c r="Z24" i="19"/>
  <c r="AD24" i="19"/>
  <c r="AJ4" i="19"/>
  <c r="AN4" i="19"/>
  <c r="AR4" i="19"/>
  <c r="AJ8" i="19"/>
  <c r="AN8" i="19"/>
  <c r="AR8" i="19"/>
  <c r="AJ12" i="19"/>
  <c r="AN12" i="19"/>
  <c r="AR12" i="19"/>
  <c r="AJ16" i="19"/>
  <c r="AN16" i="19"/>
  <c r="AR16" i="19"/>
  <c r="AJ20" i="19"/>
  <c r="AN20" i="19"/>
  <c r="AR20" i="19"/>
  <c r="AJ24" i="19"/>
  <c r="AN24" i="19"/>
  <c r="AR24" i="19"/>
  <c r="AW4" i="19"/>
  <c r="BA4" i="19"/>
  <c r="BE4" i="19"/>
  <c r="AV8" i="19"/>
  <c r="AZ8" i="19"/>
  <c r="BD8" i="19"/>
  <c r="AY12" i="19"/>
  <c r="BC12" i="19"/>
  <c r="AW16" i="19"/>
  <c r="BA16" i="19"/>
  <c r="BE16" i="19"/>
  <c r="AY20" i="19"/>
  <c r="BA22" i="19"/>
  <c r="BA24" i="19"/>
  <c r="BE26" i="19"/>
  <c r="X8" i="19"/>
  <c r="AB8" i="19"/>
  <c r="AF8" i="19"/>
  <c r="X12" i="19"/>
  <c r="AB12" i="19"/>
  <c r="AF12" i="19"/>
  <c r="X16" i="19"/>
  <c r="AB16" i="19"/>
  <c r="AF16" i="19"/>
  <c r="X20" i="19"/>
  <c r="AB20" i="19"/>
  <c r="AF20" i="19"/>
  <c r="X24" i="19"/>
  <c r="AB24" i="19"/>
  <c r="AF24" i="19"/>
  <c r="AL4" i="19"/>
  <c r="AP4" i="19"/>
  <c r="AL8" i="19"/>
  <c r="AP8" i="19"/>
  <c r="AL12" i="19"/>
  <c r="AP12" i="19"/>
  <c r="AL16" i="19"/>
  <c r="AP16" i="19"/>
  <c r="AL20" i="19"/>
  <c r="AP20" i="19"/>
  <c r="AL24" i="19"/>
  <c r="AP24" i="19"/>
  <c r="AY4" i="19"/>
  <c r="BC4" i="19"/>
  <c r="AX8" i="19"/>
  <c r="AW12" i="19"/>
  <c r="BA12" i="19"/>
  <c r="AY16" i="19"/>
  <c r="BD18" i="19"/>
  <c r="AW22" i="19"/>
  <c r="BE22" i="19"/>
  <c r="AW24" i="19"/>
  <c r="BA26" i="19"/>
  <c r="AT18" i="19"/>
  <c r="P21" i="20"/>
  <c r="Z9" i="20"/>
  <c r="Z5" i="20"/>
  <c r="S4" i="20"/>
  <c r="O4" i="20"/>
  <c r="P23" i="20"/>
  <c r="M4" i="20"/>
  <c r="BV25" i="20"/>
  <c r="BW25" i="20" s="1"/>
  <c r="P18" i="20"/>
  <c r="U4" i="20"/>
  <c r="CH60" i="1"/>
  <c r="W22" i="19"/>
  <c r="CH53" i="1"/>
  <c r="CH59" i="1"/>
  <c r="W14" i="19"/>
  <c r="CH58" i="1"/>
  <c r="CH57" i="1"/>
  <c r="CH63" i="1"/>
  <c r="CH62" i="1"/>
  <c r="CH61" i="1"/>
  <c r="BV7" i="20"/>
  <c r="BW7" i="20" s="1"/>
  <c r="BT46" i="20"/>
  <c r="BU46" i="20" s="1"/>
  <c r="BR54" i="20"/>
  <c r="BS54" i="20" s="1"/>
  <c r="BV55" i="20"/>
  <c r="BW55" i="20" s="1"/>
  <c r="BT56" i="20"/>
  <c r="BU56" i="20" s="1"/>
  <c r="BR58" i="20"/>
  <c r="BS58" i="20" s="1"/>
  <c r="BV28" i="20"/>
  <c r="BW28" i="20" s="1"/>
  <c r="BV29" i="20"/>
  <c r="BW29" i="20" s="1"/>
  <c r="BZ46" i="20"/>
  <c r="CA46" i="20" s="1"/>
  <c r="CB56" i="20"/>
  <c r="CC56" i="20" s="1"/>
  <c r="CH64" i="1"/>
  <c r="BR60" i="19"/>
  <c r="BS60" i="19" s="1"/>
  <c r="W31" i="19"/>
  <c r="BR31" i="20"/>
  <c r="BS31" i="20" s="1"/>
  <c r="BV38" i="20"/>
  <c r="BW38" i="20" s="1"/>
  <c r="BV46" i="20"/>
  <c r="BW46" i="20" s="1"/>
  <c r="BZ50" i="20"/>
  <c r="CA50" i="20" s="1"/>
  <c r="AJ58" i="19"/>
  <c r="AN58" i="19"/>
  <c r="AR58" i="19"/>
  <c r="AV5" i="19"/>
  <c r="AZ5" i="19"/>
  <c r="BD5" i="19"/>
  <c r="AV9" i="19"/>
  <c r="AZ9" i="19"/>
  <c r="BD9" i="19"/>
  <c r="AV13" i="19"/>
  <c r="AZ13" i="19"/>
  <c r="BD13" i="19"/>
  <c r="AV15" i="19"/>
  <c r="AZ15" i="19"/>
  <c r="BD15" i="19"/>
  <c r="AV17" i="19"/>
  <c r="AZ17" i="19"/>
  <c r="BD17" i="19"/>
  <c r="AV19" i="19"/>
  <c r="BD19" i="19"/>
  <c r="BA21" i="19"/>
  <c r="AV23" i="19"/>
  <c r="BD23" i="19"/>
  <c r="BA25" i="19"/>
  <c r="AY26" i="19"/>
  <c r="AV27" i="19"/>
  <c r="BD27" i="19"/>
  <c r="AW30" i="19"/>
  <c r="BA30" i="19"/>
  <c r="BE30" i="19"/>
  <c r="AW32" i="19"/>
  <c r="BA32" i="19"/>
  <c r="BE32" i="19"/>
  <c r="AW34" i="19"/>
  <c r="BA34" i="19"/>
  <c r="AZ36" i="19"/>
  <c r="BB38" i="19"/>
  <c r="AV40" i="19"/>
  <c r="BD40" i="19"/>
  <c r="AX42" i="19"/>
  <c r="AZ44" i="19"/>
  <c r="BB46" i="19"/>
  <c r="AY48" i="19"/>
  <c r="BB50" i="19"/>
  <c r="AZ51" i="19"/>
  <c r="AY52" i="19"/>
  <c r="BB54" i="19"/>
  <c r="AZ55" i="19"/>
  <c r="AY56" i="19"/>
  <c r="BB58" i="19"/>
  <c r="AZ59" i="19"/>
  <c r="AY60" i="19"/>
  <c r="P59" i="20"/>
  <c r="R51" i="20"/>
  <c r="R43" i="20"/>
  <c r="R35" i="20"/>
  <c r="CH54" i="1"/>
  <c r="BV18" i="20"/>
  <c r="BW18" i="20" s="1"/>
  <c r="BV35" i="20"/>
  <c r="BW35" i="20" s="1"/>
  <c r="BV41" i="20"/>
  <c r="BW41" i="20" s="1"/>
  <c r="BT45" i="20"/>
  <c r="BU45" i="20" s="1"/>
  <c r="AX17" i="19"/>
  <c r="BB17" i="19"/>
  <c r="AW21" i="19"/>
  <c r="BE21" i="19"/>
  <c r="AW25" i="19"/>
  <c r="BE25" i="19"/>
  <c r="AZ27" i="19"/>
  <c r="AX38" i="19"/>
  <c r="BB42" i="19"/>
  <c r="AX46" i="19"/>
  <c r="AX50" i="19"/>
  <c r="AX54" i="19"/>
  <c r="BC56" i="19"/>
  <c r="AX58" i="19"/>
  <c r="BC60" i="19"/>
  <c r="U59" i="20"/>
  <c r="R55" i="20"/>
  <c r="R47" i="20"/>
  <c r="R39" i="20"/>
  <c r="R31" i="20"/>
  <c r="BZ13" i="20"/>
  <c r="CA13" i="20" s="1"/>
  <c r="BZ18" i="20"/>
  <c r="CA18" i="20" s="1"/>
  <c r="BZ28" i="20"/>
  <c r="CA28" i="20" s="1"/>
  <c r="BV30" i="20"/>
  <c r="BW30" i="20" s="1"/>
  <c r="BZ35" i="20"/>
  <c r="CA35" i="20" s="1"/>
  <c r="BZ38" i="20"/>
  <c r="CA38" i="20" s="1"/>
  <c r="BR41" i="20"/>
  <c r="BS41" i="20" s="1"/>
  <c r="BV42" i="20"/>
  <c r="BW42" i="20" s="1"/>
  <c r="BR46" i="20"/>
  <c r="BS46" i="20" s="1"/>
  <c r="BR47" i="20"/>
  <c r="BS47" i="20" s="1"/>
  <c r="BV50" i="20"/>
  <c r="BW50" i="20" s="1"/>
  <c r="BZ55" i="20"/>
  <c r="CA55" i="20" s="1"/>
  <c r="BV58" i="20"/>
  <c r="BW58" i="20" s="1"/>
  <c r="AY19" i="19"/>
  <c r="BC19" i="19"/>
  <c r="AV21" i="19"/>
  <c r="AZ21" i="19"/>
  <c r="BD21" i="19"/>
  <c r="AW23" i="19"/>
  <c r="BA23" i="19"/>
  <c r="BE23" i="19"/>
  <c r="AX25" i="19"/>
  <c r="BB25" i="19"/>
  <c r="AY27" i="19"/>
  <c r="BC27" i="19"/>
  <c r="AY36" i="19"/>
  <c r="BC36" i="19"/>
  <c r="AY38" i="19"/>
  <c r="BC38" i="19"/>
  <c r="AY40" i="19"/>
  <c r="BC40" i="19"/>
  <c r="AY42" i="19"/>
  <c r="BC42" i="19"/>
  <c r="AY44" i="19"/>
  <c r="BC44" i="19"/>
  <c r="AY46" i="19"/>
  <c r="BC46" i="19"/>
  <c r="AV48" i="19"/>
  <c r="AZ48" i="19"/>
  <c r="BD48" i="19"/>
  <c r="AW50" i="19"/>
  <c r="BA50" i="19"/>
  <c r="BE50" i="19"/>
  <c r="AX52" i="19"/>
  <c r="BB52" i="19"/>
  <c r="AY54" i="19"/>
  <c r="BC54" i="19"/>
  <c r="AV56" i="19"/>
  <c r="AZ56" i="19"/>
  <c r="BD56" i="19"/>
  <c r="AW58" i="19"/>
  <c r="BA58" i="19"/>
  <c r="BE58" i="19"/>
  <c r="AX60" i="19"/>
  <c r="BB60" i="19"/>
  <c r="BE28" i="19"/>
  <c r="BB28" i="20"/>
  <c r="AX28" i="20"/>
  <c r="BE28" i="20"/>
  <c r="BA28" i="20"/>
  <c r="AW28" i="20"/>
  <c r="AQ28" i="20"/>
  <c r="AM28" i="20"/>
  <c r="BD28" i="20"/>
  <c r="AZ28" i="20"/>
  <c r="AV28" i="20"/>
  <c r="BC28" i="20"/>
  <c r="AY28" i="20"/>
  <c r="AS28" i="20"/>
  <c r="AO28" i="20"/>
  <c r="AK28" i="20"/>
  <c r="AL28" i="20"/>
  <c r="AF28" i="20"/>
  <c r="AB28" i="20"/>
  <c r="X28" i="20"/>
  <c r="AR28" i="20"/>
  <c r="AJ28" i="20"/>
  <c r="AE28" i="20"/>
  <c r="AA28" i="20"/>
  <c r="O28" i="20"/>
  <c r="S28" i="20"/>
  <c r="AP28" i="20"/>
  <c r="AD28" i="20"/>
  <c r="Z28" i="20"/>
  <c r="AN28" i="20"/>
  <c r="AG28" i="20"/>
  <c r="AC28" i="20"/>
  <c r="Y28" i="20"/>
  <c r="M28" i="20"/>
  <c r="Q28" i="20"/>
  <c r="U28" i="20"/>
  <c r="BD24" i="19"/>
  <c r="BB24" i="20"/>
  <c r="AX24" i="20"/>
  <c r="BE24" i="20"/>
  <c r="BA24" i="20"/>
  <c r="AW24" i="20"/>
  <c r="AQ24" i="20"/>
  <c r="AM24" i="20"/>
  <c r="BD24" i="20"/>
  <c r="AZ24" i="20"/>
  <c r="AV24" i="20"/>
  <c r="BC24" i="20"/>
  <c r="AY24" i="20"/>
  <c r="AS24" i="20"/>
  <c r="AO24" i="20"/>
  <c r="AK24" i="20"/>
  <c r="AL24" i="20"/>
  <c r="AF24" i="20"/>
  <c r="AB24" i="20"/>
  <c r="X24" i="20"/>
  <c r="AR24" i="20"/>
  <c r="AJ24" i="20"/>
  <c r="AE24" i="20"/>
  <c r="AA24" i="20"/>
  <c r="O24" i="20"/>
  <c r="S24" i="20"/>
  <c r="AP24" i="20"/>
  <c r="AD24" i="20"/>
  <c r="Z24" i="20"/>
  <c r="AN24" i="20"/>
  <c r="AG24" i="20"/>
  <c r="AC24" i="20"/>
  <c r="Y24" i="20"/>
  <c r="M24" i="20"/>
  <c r="Q24" i="20"/>
  <c r="U24" i="20"/>
  <c r="BD20" i="19"/>
  <c r="BB20" i="20"/>
  <c r="AX20" i="20"/>
  <c r="BE20" i="20"/>
  <c r="BA20" i="20"/>
  <c r="AW20" i="20"/>
  <c r="AQ20" i="20"/>
  <c r="AM20" i="20"/>
  <c r="BD20" i="20"/>
  <c r="AZ20" i="20"/>
  <c r="AV20" i="20"/>
  <c r="BC20" i="20"/>
  <c r="AY20" i="20"/>
  <c r="AS20" i="20"/>
  <c r="AO20" i="20"/>
  <c r="AK20" i="20"/>
  <c r="AL20" i="20"/>
  <c r="AF20" i="20"/>
  <c r="AR20" i="20"/>
  <c r="AJ20" i="20"/>
  <c r="AE20" i="20"/>
  <c r="AA20" i="20"/>
  <c r="O20" i="20"/>
  <c r="S20" i="20"/>
  <c r="AP20" i="20"/>
  <c r="AD20" i="20"/>
  <c r="Z20" i="20"/>
  <c r="AN20" i="20"/>
  <c r="AG20" i="20"/>
  <c r="AC20" i="20"/>
  <c r="Y20" i="20"/>
  <c r="M20" i="20"/>
  <c r="Q20" i="20"/>
  <c r="U20" i="20"/>
  <c r="BB16" i="20"/>
  <c r="AX16" i="20"/>
  <c r="BE16" i="20"/>
  <c r="BA16" i="20"/>
  <c r="AW16" i="20"/>
  <c r="AQ16" i="20"/>
  <c r="AM16" i="20"/>
  <c r="BD16" i="20"/>
  <c r="AZ16" i="20"/>
  <c r="AV16" i="20"/>
  <c r="BC16" i="20"/>
  <c r="AY16" i="20"/>
  <c r="AS16" i="20"/>
  <c r="AO16" i="20"/>
  <c r="AK16" i="20"/>
  <c r="AL16" i="20"/>
  <c r="AR16" i="20"/>
  <c r="AJ16" i="20"/>
  <c r="AE16" i="20"/>
  <c r="AA16" i="20"/>
  <c r="O16" i="20"/>
  <c r="S16" i="20"/>
  <c r="AP16" i="20"/>
  <c r="AD16" i="20"/>
  <c r="AN16" i="20"/>
  <c r="AG16" i="20"/>
  <c r="AC16" i="20"/>
  <c r="Y16" i="20"/>
  <c r="M16" i="20"/>
  <c r="Q16" i="20"/>
  <c r="U16" i="20"/>
  <c r="BB12" i="20"/>
  <c r="AX12" i="20"/>
  <c r="BE12" i="20"/>
  <c r="BA12" i="20"/>
  <c r="AW12" i="20"/>
  <c r="AQ12" i="20"/>
  <c r="AM12" i="20"/>
  <c r="BD12" i="20"/>
  <c r="AZ12" i="20"/>
  <c r="AV12" i="20"/>
  <c r="BC12" i="20"/>
  <c r="AY12" i="20"/>
  <c r="AS12" i="20"/>
  <c r="AO12" i="20"/>
  <c r="AK12" i="20"/>
  <c r="AL12" i="20"/>
  <c r="AR12" i="20"/>
  <c r="AJ12" i="20"/>
  <c r="AE12" i="20"/>
  <c r="AA12" i="20"/>
  <c r="O12" i="20"/>
  <c r="S12" i="20"/>
  <c r="AP12" i="20"/>
  <c r="AN12" i="20"/>
  <c r="AG12" i="20"/>
  <c r="AC12" i="20"/>
  <c r="Y12" i="20"/>
  <c r="M12" i="20"/>
  <c r="Q12" i="20"/>
  <c r="U12" i="20"/>
  <c r="BB8" i="20"/>
  <c r="AX8" i="20"/>
  <c r="BE8" i="20"/>
  <c r="BA8" i="20"/>
  <c r="AW8" i="20"/>
  <c r="AQ8" i="20"/>
  <c r="AM8" i="20"/>
  <c r="BC8" i="20"/>
  <c r="AY8" i="20"/>
  <c r="AS8" i="20"/>
  <c r="AO8" i="20"/>
  <c r="AK8" i="20"/>
  <c r="BD8" i="20"/>
  <c r="AL8" i="20"/>
  <c r="AZ8" i="20"/>
  <c r="AR8" i="20"/>
  <c r="AJ8" i="20"/>
  <c r="AE8" i="20"/>
  <c r="AA8" i="20"/>
  <c r="O8" i="20"/>
  <c r="S8" i="20"/>
  <c r="AV8" i="20"/>
  <c r="AP8" i="20"/>
  <c r="AN8" i="20"/>
  <c r="AG8" i="20"/>
  <c r="AC8" i="20"/>
  <c r="Y8" i="20"/>
  <c r="M8" i="20"/>
  <c r="Q8" i="20"/>
  <c r="U8" i="20"/>
  <c r="M4" i="19"/>
  <c r="BB4" i="20"/>
  <c r="AX4" i="20"/>
  <c r="BE4" i="20"/>
  <c r="BA4" i="20"/>
  <c r="AW4" i="20"/>
  <c r="AQ4" i="20"/>
  <c r="AM4" i="20"/>
  <c r="BC4" i="20"/>
  <c r="AY4" i="20"/>
  <c r="AS4" i="20"/>
  <c r="AO4" i="20"/>
  <c r="AK4" i="20"/>
  <c r="AV4" i="20"/>
  <c r="AL4" i="20"/>
  <c r="AR4" i="20"/>
  <c r="AJ4" i="20"/>
  <c r="AE4" i="20"/>
  <c r="AA4" i="20"/>
  <c r="BD4" i="20"/>
  <c r="AP4" i="20"/>
  <c r="AZ4" i="20"/>
  <c r="AN4" i="20"/>
  <c r="AG4" i="20"/>
  <c r="AC4" i="20"/>
  <c r="Y4" i="20"/>
  <c r="BC57" i="19"/>
  <c r="BD57" i="20"/>
  <c r="AZ57" i="20"/>
  <c r="AV57" i="20"/>
  <c r="AP57" i="20"/>
  <c r="AL57" i="20"/>
  <c r="BC57" i="20"/>
  <c r="AY57" i="20"/>
  <c r="AS57" i="20"/>
  <c r="AO57" i="20"/>
  <c r="AK57" i="20"/>
  <c r="AE57" i="20"/>
  <c r="AA57" i="20"/>
  <c r="BB57" i="20"/>
  <c r="AX57" i="20"/>
  <c r="BE57" i="20"/>
  <c r="BA57" i="20"/>
  <c r="AW57" i="20"/>
  <c r="AQ57" i="20"/>
  <c r="AM57" i="20"/>
  <c r="AG57" i="20"/>
  <c r="AC57" i="20"/>
  <c r="Y57" i="20"/>
  <c r="AR57" i="20"/>
  <c r="Z57" i="20"/>
  <c r="AN57" i="20"/>
  <c r="AF57" i="20"/>
  <c r="X57" i="20"/>
  <c r="M57" i="20"/>
  <c r="Q57" i="20"/>
  <c r="U57" i="20"/>
  <c r="AJ57" i="20"/>
  <c r="AD57" i="20"/>
  <c r="AB57" i="20"/>
  <c r="O57" i="20"/>
  <c r="S57" i="20"/>
  <c r="BC53" i="19"/>
  <c r="BD53" i="20"/>
  <c r="AZ53" i="20"/>
  <c r="AV53" i="20"/>
  <c r="AP53" i="20"/>
  <c r="AL53" i="20"/>
  <c r="BC53" i="20"/>
  <c r="AY53" i="20"/>
  <c r="AS53" i="20"/>
  <c r="AO53" i="20"/>
  <c r="AK53" i="20"/>
  <c r="BB53" i="20"/>
  <c r="AX53" i="20"/>
  <c r="BE53" i="20"/>
  <c r="BA53" i="20"/>
  <c r="AW53" i="20"/>
  <c r="AQ53" i="20"/>
  <c r="AM53" i="20"/>
  <c r="AJ53" i="20"/>
  <c r="AD53" i="20"/>
  <c r="Z53" i="20"/>
  <c r="AG53" i="20"/>
  <c r="AC53" i="20"/>
  <c r="Y53" i="20"/>
  <c r="M53" i="20"/>
  <c r="Q53" i="20"/>
  <c r="U53" i="20"/>
  <c r="AR53" i="20"/>
  <c r="AF53" i="20"/>
  <c r="AB53" i="20"/>
  <c r="X53" i="20"/>
  <c r="AN53" i="20"/>
  <c r="AE53" i="20"/>
  <c r="AA53" i="20"/>
  <c r="O53" i="20"/>
  <c r="S53" i="20"/>
  <c r="BC49" i="19"/>
  <c r="BD49" i="20"/>
  <c r="AZ49" i="20"/>
  <c r="AV49" i="20"/>
  <c r="BC49" i="20"/>
  <c r="AY49" i="20"/>
  <c r="AS49" i="20"/>
  <c r="AO49" i="20"/>
  <c r="AK49" i="20"/>
  <c r="BB49" i="20"/>
  <c r="AX49" i="20"/>
  <c r="BE49" i="20"/>
  <c r="BA49" i="20"/>
  <c r="AW49" i="20"/>
  <c r="AQ49" i="20"/>
  <c r="AM49" i="20"/>
  <c r="AR49" i="20"/>
  <c r="AJ49" i="20"/>
  <c r="AD49" i="20"/>
  <c r="Z49" i="20"/>
  <c r="AP49" i="20"/>
  <c r="AG49" i="20"/>
  <c r="AC49" i="20"/>
  <c r="Y49" i="20"/>
  <c r="M49" i="20"/>
  <c r="Q49" i="20"/>
  <c r="U49" i="20"/>
  <c r="AN49" i="20"/>
  <c r="AF49" i="20"/>
  <c r="AB49" i="20"/>
  <c r="X49" i="20"/>
  <c r="AL49" i="20"/>
  <c r="AE49" i="20"/>
  <c r="AA49" i="20"/>
  <c r="O49" i="20"/>
  <c r="S49" i="20"/>
  <c r="BD45" i="20"/>
  <c r="AZ45" i="20"/>
  <c r="AV45" i="20"/>
  <c r="BC45" i="20"/>
  <c r="AY45" i="20"/>
  <c r="AS45" i="20"/>
  <c r="AO45" i="20"/>
  <c r="AK45" i="20"/>
  <c r="BB45" i="20"/>
  <c r="AX45" i="20"/>
  <c r="BE45" i="20"/>
  <c r="BA45" i="20"/>
  <c r="AW45" i="20"/>
  <c r="AQ45" i="20"/>
  <c r="AM45" i="20"/>
  <c r="AR45" i="20"/>
  <c r="AJ45" i="20"/>
  <c r="AD45" i="20"/>
  <c r="Z45" i="20"/>
  <c r="AP45" i="20"/>
  <c r="AG45" i="20"/>
  <c r="AC45" i="20"/>
  <c r="Y45" i="20"/>
  <c r="M45" i="20"/>
  <c r="Q45" i="20"/>
  <c r="U45" i="20"/>
  <c r="AN45" i="20"/>
  <c r="AF45" i="20"/>
  <c r="AB45" i="20"/>
  <c r="X45" i="20"/>
  <c r="AL45" i="20"/>
  <c r="AE45" i="20"/>
  <c r="AA45" i="20"/>
  <c r="O45" i="20"/>
  <c r="S45" i="20"/>
  <c r="BD41" i="20"/>
  <c r="AZ41" i="20"/>
  <c r="AV41" i="20"/>
  <c r="BC41" i="20"/>
  <c r="AY41" i="20"/>
  <c r="AS41" i="20"/>
  <c r="AO41" i="20"/>
  <c r="AK41" i="20"/>
  <c r="BB41" i="20"/>
  <c r="AX41" i="20"/>
  <c r="BE41" i="20"/>
  <c r="BA41" i="20"/>
  <c r="AW41" i="20"/>
  <c r="AQ41" i="20"/>
  <c r="AM41" i="20"/>
  <c r="AR41" i="20"/>
  <c r="AJ41" i="20"/>
  <c r="AD41" i="20"/>
  <c r="Z41" i="20"/>
  <c r="AP41" i="20"/>
  <c r="AG41" i="20"/>
  <c r="AC41" i="20"/>
  <c r="Y41" i="20"/>
  <c r="M41" i="20"/>
  <c r="Q41" i="20"/>
  <c r="U41" i="20"/>
  <c r="AN41" i="20"/>
  <c r="AF41" i="20"/>
  <c r="AB41" i="20"/>
  <c r="X41" i="20"/>
  <c r="AL41" i="20"/>
  <c r="AE41" i="20"/>
  <c r="AA41" i="20"/>
  <c r="O41" i="20"/>
  <c r="S41" i="20"/>
  <c r="BD37" i="20"/>
  <c r="AZ37" i="20"/>
  <c r="AV37" i="20"/>
  <c r="BC37" i="20"/>
  <c r="AY37" i="20"/>
  <c r="AS37" i="20"/>
  <c r="AO37" i="20"/>
  <c r="AK37" i="20"/>
  <c r="BB37" i="20"/>
  <c r="AX37" i="20"/>
  <c r="BE37" i="20"/>
  <c r="BA37" i="20"/>
  <c r="AW37" i="20"/>
  <c r="AQ37" i="20"/>
  <c r="AM37" i="20"/>
  <c r="AR37" i="20"/>
  <c r="AJ37" i="20"/>
  <c r="AD37" i="20"/>
  <c r="Z37" i="20"/>
  <c r="AP37" i="20"/>
  <c r="AG37" i="20"/>
  <c r="AC37" i="20"/>
  <c r="Y37" i="20"/>
  <c r="M37" i="20"/>
  <c r="Q37" i="20"/>
  <c r="U37" i="20"/>
  <c r="AN37" i="20"/>
  <c r="AF37" i="20"/>
  <c r="AB37" i="20"/>
  <c r="X37" i="20"/>
  <c r="AL37" i="20"/>
  <c r="AE37" i="20"/>
  <c r="AA37" i="20"/>
  <c r="O37" i="20"/>
  <c r="S37" i="20"/>
  <c r="BD33" i="20"/>
  <c r="AZ33" i="20"/>
  <c r="AV33" i="20"/>
  <c r="BC33" i="20"/>
  <c r="AY33" i="20"/>
  <c r="AS33" i="20"/>
  <c r="AO33" i="20"/>
  <c r="AK33" i="20"/>
  <c r="BB33" i="20"/>
  <c r="AX33" i="20"/>
  <c r="BE33" i="20"/>
  <c r="BA33" i="20"/>
  <c r="AW33" i="20"/>
  <c r="AQ33" i="20"/>
  <c r="AM33" i="20"/>
  <c r="AR33" i="20"/>
  <c r="AJ33" i="20"/>
  <c r="AD33" i="20"/>
  <c r="Z33" i="20"/>
  <c r="AP33" i="20"/>
  <c r="AG33" i="20"/>
  <c r="AC33" i="20"/>
  <c r="Y33" i="20"/>
  <c r="M33" i="20"/>
  <c r="Q33" i="20"/>
  <c r="U33" i="20"/>
  <c r="AN33" i="20"/>
  <c r="AF33" i="20"/>
  <c r="AB33" i="20"/>
  <c r="X33" i="20"/>
  <c r="AL33" i="20"/>
  <c r="AE33" i="20"/>
  <c r="AA33" i="20"/>
  <c r="O33" i="20"/>
  <c r="S33" i="20"/>
  <c r="BD29" i="20"/>
  <c r="AZ29" i="20"/>
  <c r="AV29" i="20"/>
  <c r="BC29" i="20"/>
  <c r="AY29" i="20"/>
  <c r="AS29" i="20"/>
  <c r="AO29" i="20"/>
  <c r="AK29" i="20"/>
  <c r="BB29" i="20"/>
  <c r="AX29" i="20"/>
  <c r="BE29" i="20"/>
  <c r="BA29" i="20"/>
  <c r="AW29" i="20"/>
  <c r="AQ29" i="20"/>
  <c r="AM29" i="20"/>
  <c r="AR29" i="20"/>
  <c r="AJ29" i="20"/>
  <c r="AD29" i="20"/>
  <c r="Z29" i="20"/>
  <c r="AP29" i="20"/>
  <c r="AG29" i="20"/>
  <c r="AC29" i="20"/>
  <c r="Y29" i="20"/>
  <c r="M29" i="20"/>
  <c r="Q29" i="20"/>
  <c r="U29" i="20"/>
  <c r="AN29" i="20"/>
  <c r="AF29" i="20"/>
  <c r="AB29" i="20"/>
  <c r="X29" i="20"/>
  <c r="AL29" i="20"/>
  <c r="AE29" i="20"/>
  <c r="AA29" i="20"/>
  <c r="O29" i="20"/>
  <c r="S29" i="20"/>
  <c r="T4" i="20"/>
  <c r="P4" i="20"/>
  <c r="U60" i="20"/>
  <c r="V59" i="20"/>
  <c r="V58" i="20"/>
  <c r="P58" i="20"/>
  <c r="T57" i="20"/>
  <c r="V56" i="20"/>
  <c r="R54" i="20"/>
  <c r="T53" i="20"/>
  <c r="V52" i="20"/>
  <c r="R50" i="20"/>
  <c r="T49" i="20"/>
  <c r="V48" i="20"/>
  <c r="R46" i="20"/>
  <c r="T45" i="20"/>
  <c r="V44" i="20"/>
  <c r="R42" i="20"/>
  <c r="T41" i="20"/>
  <c r="V40" i="20"/>
  <c r="R38" i="20"/>
  <c r="T37" i="20"/>
  <c r="V36" i="20"/>
  <c r="R34" i="20"/>
  <c r="T33" i="20"/>
  <c r="V32" i="20"/>
  <c r="R30" i="20"/>
  <c r="T29" i="20"/>
  <c r="V28" i="20"/>
  <c r="N28" i="20"/>
  <c r="R26" i="20"/>
  <c r="T25" i="20"/>
  <c r="V24" i="20"/>
  <c r="N24" i="20"/>
  <c r="R22" i="20"/>
  <c r="T21" i="20"/>
  <c r="V20" i="20"/>
  <c r="N20" i="20"/>
  <c r="R18" i="20"/>
  <c r="T17" i="20"/>
  <c r="V16" i="20"/>
  <c r="N16" i="20"/>
  <c r="P15" i="20"/>
  <c r="R14" i="20"/>
  <c r="T13" i="20"/>
  <c r="V12" i="20"/>
  <c r="N12" i="20"/>
  <c r="P11" i="20"/>
  <c r="R10" i="20"/>
  <c r="T9" i="20"/>
  <c r="V8" i="20"/>
  <c r="N8" i="20"/>
  <c r="P7" i="20"/>
  <c r="R6" i="20"/>
  <c r="T5" i="20"/>
  <c r="X4" i="20"/>
  <c r="AF4" i="20"/>
  <c r="AD5" i="20"/>
  <c r="AB6" i="20"/>
  <c r="X8" i="20"/>
  <c r="AF8" i="20"/>
  <c r="AD9" i="20"/>
  <c r="AB10" i="20"/>
  <c r="X12" i="20"/>
  <c r="AF12" i="20"/>
  <c r="AD13" i="20"/>
  <c r="AB14" i="20"/>
  <c r="X16" i="20"/>
  <c r="Z17" i="20"/>
  <c r="AF18" i="20"/>
  <c r="AB20" i="20"/>
  <c r="BV12" i="20"/>
  <c r="BW12" i="20" s="1"/>
  <c r="BZ30" i="20"/>
  <c r="CA30" i="20" s="1"/>
  <c r="BR36" i="20"/>
  <c r="BS36" i="20" s="1"/>
  <c r="CB37" i="20"/>
  <c r="CC37" i="20" s="1"/>
  <c r="BR39" i="20"/>
  <c r="BS39" i="20" s="1"/>
  <c r="BV47" i="20"/>
  <c r="BW47" i="20" s="1"/>
  <c r="BR60" i="20"/>
  <c r="BS60" i="20" s="1"/>
  <c r="BD27" i="20"/>
  <c r="AZ27" i="20"/>
  <c r="AV27" i="20"/>
  <c r="BC27" i="20"/>
  <c r="AY27" i="20"/>
  <c r="AS27" i="20"/>
  <c r="AO27" i="20"/>
  <c r="AK27" i="20"/>
  <c r="BB27" i="20"/>
  <c r="AX27" i="20"/>
  <c r="BE27" i="20"/>
  <c r="BA27" i="20"/>
  <c r="AW27" i="20"/>
  <c r="AQ27" i="20"/>
  <c r="AM27" i="20"/>
  <c r="AN27" i="20"/>
  <c r="AD27" i="20"/>
  <c r="Z27" i="20"/>
  <c r="AL27" i="20"/>
  <c r="AG27" i="20"/>
  <c r="AC27" i="20"/>
  <c r="Y27" i="20"/>
  <c r="M27" i="20"/>
  <c r="Q27" i="20"/>
  <c r="U27" i="20"/>
  <c r="AR27" i="20"/>
  <c r="AJ27" i="20"/>
  <c r="AF27" i="20"/>
  <c r="AB27" i="20"/>
  <c r="X27" i="20"/>
  <c r="AP27" i="20"/>
  <c r="AE27" i="20"/>
  <c r="AA27" i="20"/>
  <c r="O27" i="20"/>
  <c r="S27" i="20"/>
  <c r="BD23" i="20"/>
  <c r="AZ23" i="20"/>
  <c r="AV23" i="20"/>
  <c r="BC23" i="20"/>
  <c r="AY23" i="20"/>
  <c r="AS23" i="20"/>
  <c r="AO23" i="20"/>
  <c r="AK23" i="20"/>
  <c r="BB23" i="20"/>
  <c r="AX23" i="20"/>
  <c r="BE23" i="20"/>
  <c r="BA23" i="20"/>
  <c r="AW23" i="20"/>
  <c r="AQ23" i="20"/>
  <c r="AM23" i="20"/>
  <c r="AN23" i="20"/>
  <c r="AD23" i="20"/>
  <c r="Z23" i="20"/>
  <c r="AL23" i="20"/>
  <c r="AG23" i="20"/>
  <c r="AC23" i="20"/>
  <c r="Y23" i="20"/>
  <c r="M23" i="20"/>
  <c r="Q23" i="20"/>
  <c r="U23" i="20"/>
  <c r="AR23" i="20"/>
  <c r="AJ23" i="20"/>
  <c r="AF23" i="20"/>
  <c r="AB23" i="20"/>
  <c r="X23" i="20"/>
  <c r="AP23" i="20"/>
  <c r="AE23" i="20"/>
  <c r="AA23" i="20"/>
  <c r="O23" i="20"/>
  <c r="S23" i="20"/>
  <c r="BD19" i="20"/>
  <c r="AZ19" i="20"/>
  <c r="AV19" i="20"/>
  <c r="BC19" i="20"/>
  <c r="AY19" i="20"/>
  <c r="AS19" i="20"/>
  <c r="AO19" i="20"/>
  <c r="AK19" i="20"/>
  <c r="BB19" i="20"/>
  <c r="AX19" i="20"/>
  <c r="BE19" i="20"/>
  <c r="BA19" i="20"/>
  <c r="AW19" i="20"/>
  <c r="AQ19" i="20"/>
  <c r="AM19" i="20"/>
  <c r="AN19" i="20"/>
  <c r="AL19" i="20"/>
  <c r="AG19" i="20"/>
  <c r="AC19" i="20"/>
  <c r="Y19" i="20"/>
  <c r="M19" i="20"/>
  <c r="Q19" i="20"/>
  <c r="U19" i="20"/>
  <c r="AR19" i="20"/>
  <c r="AJ19" i="20"/>
  <c r="AF19" i="20"/>
  <c r="AB19" i="20"/>
  <c r="X19" i="20"/>
  <c r="AP19" i="20"/>
  <c r="AE19" i="20"/>
  <c r="AA19" i="20"/>
  <c r="O19" i="20"/>
  <c r="S19" i="20"/>
  <c r="BD15" i="20"/>
  <c r="AZ15" i="20"/>
  <c r="AV15" i="20"/>
  <c r="BC15" i="20"/>
  <c r="AY15" i="20"/>
  <c r="AS15" i="20"/>
  <c r="AO15" i="20"/>
  <c r="AK15" i="20"/>
  <c r="BB15" i="20"/>
  <c r="AX15" i="20"/>
  <c r="BE15" i="20"/>
  <c r="BA15" i="20"/>
  <c r="AW15" i="20"/>
  <c r="AQ15" i="20"/>
  <c r="AM15" i="20"/>
  <c r="AN15" i="20"/>
  <c r="AL15" i="20"/>
  <c r="AG15" i="20"/>
  <c r="AC15" i="20"/>
  <c r="Y15" i="20"/>
  <c r="M15" i="20"/>
  <c r="Q15" i="20"/>
  <c r="U15" i="20"/>
  <c r="AR15" i="20"/>
  <c r="AJ15" i="20"/>
  <c r="AP15" i="20"/>
  <c r="AE15" i="20"/>
  <c r="AA15" i="20"/>
  <c r="O15" i="20"/>
  <c r="S15" i="20"/>
  <c r="BD11" i="20"/>
  <c r="AZ11" i="20"/>
  <c r="AV11" i="20"/>
  <c r="BC11" i="20"/>
  <c r="AY11" i="20"/>
  <c r="AS11" i="20"/>
  <c r="AO11" i="20"/>
  <c r="AK11" i="20"/>
  <c r="BB11" i="20"/>
  <c r="AX11" i="20"/>
  <c r="BE11" i="20"/>
  <c r="BA11" i="20"/>
  <c r="AW11" i="20"/>
  <c r="AQ11" i="20"/>
  <c r="AM11" i="20"/>
  <c r="AN11" i="20"/>
  <c r="AL11" i="20"/>
  <c r="AG11" i="20"/>
  <c r="AC11" i="20"/>
  <c r="Y11" i="20"/>
  <c r="M11" i="20"/>
  <c r="Q11" i="20"/>
  <c r="U11" i="20"/>
  <c r="AR11" i="20"/>
  <c r="AJ11" i="20"/>
  <c r="AP11" i="20"/>
  <c r="AE11" i="20"/>
  <c r="AA11" i="20"/>
  <c r="O11" i="20"/>
  <c r="S11" i="20"/>
  <c r="BD7" i="20"/>
  <c r="AZ7" i="20"/>
  <c r="AV7" i="20"/>
  <c r="BC7" i="20"/>
  <c r="AY7" i="20"/>
  <c r="AS7" i="20"/>
  <c r="AO7" i="20"/>
  <c r="AK7" i="20"/>
  <c r="BE7" i="20"/>
  <c r="BA7" i="20"/>
  <c r="AW7" i="20"/>
  <c r="AQ7" i="20"/>
  <c r="AM7" i="20"/>
  <c r="AX7" i="20"/>
  <c r="AN7" i="20"/>
  <c r="AL7" i="20"/>
  <c r="AG7" i="20"/>
  <c r="AC7" i="20"/>
  <c r="Y7" i="20"/>
  <c r="M7" i="20"/>
  <c r="Q7" i="20"/>
  <c r="U7" i="20"/>
  <c r="AR7" i="20"/>
  <c r="AJ7" i="20"/>
  <c r="BB7" i="20"/>
  <c r="AP7" i="20"/>
  <c r="AE7" i="20"/>
  <c r="AA7" i="20"/>
  <c r="O7" i="20"/>
  <c r="S7" i="20"/>
  <c r="BB60" i="20"/>
  <c r="AX60" i="20"/>
  <c r="AR60" i="20"/>
  <c r="AN60" i="20"/>
  <c r="AJ60" i="20"/>
  <c r="BE60" i="20"/>
  <c r="BA60" i="20"/>
  <c r="AW60" i="20"/>
  <c r="AQ60" i="20"/>
  <c r="AM60" i="20"/>
  <c r="AG60" i="20"/>
  <c r="AC60" i="20"/>
  <c r="Y60" i="20"/>
  <c r="BD60" i="20"/>
  <c r="AZ60" i="20"/>
  <c r="AV60" i="20"/>
  <c r="BC60" i="20"/>
  <c r="AY60" i="20"/>
  <c r="AS60" i="20"/>
  <c r="AO60" i="20"/>
  <c r="AK60" i="20"/>
  <c r="AE60" i="20"/>
  <c r="AA60" i="20"/>
  <c r="AB60" i="20"/>
  <c r="AP60" i="20"/>
  <c r="Z60" i="20"/>
  <c r="AL60" i="20"/>
  <c r="AF60" i="20"/>
  <c r="X60" i="20"/>
  <c r="AD60" i="20"/>
  <c r="M60" i="20"/>
  <c r="BB56" i="20"/>
  <c r="AX56" i="20"/>
  <c r="AR56" i="20"/>
  <c r="AN56" i="20"/>
  <c r="AJ56" i="20"/>
  <c r="BE56" i="20"/>
  <c r="BA56" i="20"/>
  <c r="AW56" i="20"/>
  <c r="AQ56" i="20"/>
  <c r="AM56" i="20"/>
  <c r="AG56" i="20"/>
  <c r="AC56" i="20"/>
  <c r="Y56" i="20"/>
  <c r="BD56" i="20"/>
  <c r="AZ56" i="20"/>
  <c r="AV56" i="20"/>
  <c r="BC56" i="20"/>
  <c r="AY56" i="20"/>
  <c r="AS56" i="20"/>
  <c r="AO56" i="20"/>
  <c r="AK56" i="20"/>
  <c r="AE56" i="20"/>
  <c r="AA56" i="20"/>
  <c r="AL56" i="20"/>
  <c r="AB56" i="20"/>
  <c r="Z56" i="20"/>
  <c r="O56" i="20"/>
  <c r="S56" i="20"/>
  <c r="AF56" i="20"/>
  <c r="X56" i="20"/>
  <c r="AP56" i="20"/>
  <c r="AD56" i="20"/>
  <c r="M56" i="20"/>
  <c r="Q56" i="20"/>
  <c r="U56" i="20"/>
  <c r="BB52" i="20"/>
  <c r="AX52" i="20"/>
  <c r="AR52" i="20"/>
  <c r="AN52" i="20"/>
  <c r="AJ52" i="20"/>
  <c r="BE52" i="20"/>
  <c r="BA52" i="20"/>
  <c r="AW52" i="20"/>
  <c r="AQ52" i="20"/>
  <c r="AM52" i="20"/>
  <c r="BD52" i="20"/>
  <c r="AZ52" i="20"/>
  <c r="AV52" i="20"/>
  <c r="BC52" i="20"/>
  <c r="AY52" i="20"/>
  <c r="AS52" i="20"/>
  <c r="AO52" i="20"/>
  <c r="AK52" i="20"/>
  <c r="AF52" i="20"/>
  <c r="AB52" i="20"/>
  <c r="X52" i="20"/>
  <c r="AP52" i="20"/>
  <c r="AE52" i="20"/>
  <c r="AA52" i="20"/>
  <c r="O52" i="20"/>
  <c r="S52" i="20"/>
  <c r="AL52" i="20"/>
  <c r="AD52" i="20"/>
  <c r="Z52" i="20"/>
  <c r="AG52" i="20"/>
  <c r="AC52" i="20"/>
  <c r="Y52" i="20"/>
  <c r="M52" i="20"/>
  <c r="Q52" i="20"/>
  <c r="U52" i="20"/>
  <c r="BB48" i="20"/>
  <c r="AX48" i="20"/>
  <c r="BE48" i="20"/>
  <c r="BA48" i="20"/>
  <c r="AW48" i="20"/>
  <c r="AQ48" i="20"/>
  <c r="AM48" i="20"/>
  <c r="BD48" i="20"/>
  <c r="AZ48" i="20"/>
  <c r="AV48" i="20"/>
  <c r="BC48" i="20"/>
  <c r="AY48" i="20"/>
  <c r="AS48" i="20"/>
  <c r="AO48" i="20"/>
  <c r="AK48" i="20"/>
  <c r="AL48" i="20"/>
  <c r="AF48" i="20"/>
  <c r="AB48" i="20"/>
  <c r="X48" i="20"/>
  <c r="AR48" i="20"/>
  <c r="AJ48" i="20"/>
  <c r="AE48" i="20"/>
  <c r="AA48" i="20"/>
  <c r="O48" i="20"/>
  <c r="S48" i="20"/>
  <c r="AP48" i="20"/>
  <c r="AD48" i="20"/>
  <c r="Z48" i="20"/>
  <c r="AN48" i="20"/>
  <c r="AG48" i="20"/>
  <c r="AC48" i="20"/>
  <c r="Y48" i="20"/>
  <c r="M48" i="20"/>
  <c r="Q48" i="20"/>
  <c r="U48" i="20"/>
  <c r="BB44" i="20"/>
  <c r="AX44" i="20"/>
  <c r="BE44" i="20"/>
  <c r="BA44" i="20"/>
  <c r="AW44" i="20"/>
  <c r="AQ44" i="20"/>
  <c r="AM44" i="20"/>
  <c r="BD44" i="20"/>
  <c r="AZ44" i="20"/>
  <c r="AV44" i="20"/>
  <c r="BC44" i="20"/>
  <c r="AY44" i="20"/>
  <c r="AS44" i="20"/>
  <c r="AO44" i="20"/>
  <c r="AK44" i="20"/>
  <c r="AL44" i="20"/>
  <c r="AF44" i="20"/>
  <c r="AB44" i="20"/>
  <c r="X44" i="20"/>
  <c r="AR44" i="20"/>
  <c r="AJ44" i="20"/>
  <c r="AE44" i="20"/>
  <c r="AA44" i="20"/>
  <c r="O44" i="20"/>
  <c r="S44" i="20"/>
  <c r="AP44" i="20"/>
  <c r="AD44" i="20"/>
  <c r="Z44" i="20"/>
  <c r="AN44" i="20"/>
  <c r="AG44" i="20"/>
  <c r="AC44" i="20"/>
  <c r="Y44" i="20"/>
  <c r="M44" i="20"/>
  <c r="Q44" i="20"/>
  <c r="U44" i="20"/>
  <c r="BB40" i="20"/>
  <c r="AX40" i="20"/>
  <c r="BE40" i="20"/>
  <c r="BA40" i="20"/>
  <c r="AW40" i="20"/>
  <c r="AQ40" i="20"/>
  <c r="AM40" i="20"/>
  <c r="BD40" i="20"/>
  <c r="AZ40" i="20"/>
  <c r="AV40" i="20"/>
  <c r="BC40" i="20"/>
  <c r="AY40" i="20"/>
  <c r="AS40" i="20"/>
  <c r="AO40" i="20"/>
  <c r="AK40" i="20"/>
  <c r="AL40" i="20"/>
  <c r="AF40" i="20"/>
  <c r="AB40" i="20"/>
  <c r="X40" i="20"/>
  <c r="AR40" i="20"/>
  <c r="AJ40" i="20"/>
  <c r="AE40" i="20"/>
  <c r="AA40" i="20"/>
  <c r="O40" i="20"/>
  <c r="S40" i="20"/>
  <c r="AP40" i="20"/>
  <c r="AD40" i="20"/>
  <c r="Z40" i="20"/>
  <c r="AN40" i="20"/>
  <c r="AG40" i="20"/>
  <c r="AC40" i="20"/>
  <c r="Y40" i="20"/>
  <c r="M40" i="20"/>
  <c r="Q40" i="20"/>
  <c r="U40" i="20"/>
  <c r="BB36" i="20"/>
  <c r="AX36" i="20"/>
  <c r="BE36" i="20"/>
  <c r="BA36" i="20"/>
  <c r="AW36" i="20"/>
  <c r="AQ36" i="20"/>
  <c r="AM36" i="20"/>
  <c r="BD36" i="20"/>
  <c r="AZ36" i="20"/>
  <c r="AV36" i="20"/>
  <c r="BC36" i="20"/>
  <c r="AY36" i="20"/>
  <c r="AS36" i="20"/>
  <c r="AO36" i="20"/>
  <c r="AK36" i="20"/>
  <c r="AL36" i="20"/>
  <c r="AF36" i="20"/>
  <c r="AB36" i="20"/>
  <c r="X36" i="20"/>
  <c r="AR36" i="20"/>
  <c r="AJ36" i="20"/>
  <c r="AE36" i="20"/>
  <c r="AA36" i="20"/>
  <c r="O36" i="20"/>
  <c r="S36" i="20"/>
  <c r="AP36" i="20"/>
  <c r="AD36" i="20"/>
  <c r="Z36" i="20"/>
  <c r="AN36" i="20"/>
  <c r="AG36" i="20"/>
  <c r="AC36" i="20"/>
  <c r="Y36" i="20"/>
  <c r="M36" i="20"/>
  <c r="Q36" i="20"/>
  <c r="U36" i="20"/>
  <c r="BB32" i="20"/>
  <c r="AX32" i="20"/>
  <c r="BE32" i="20"/>
  <c r="BA32" i="20"/>
  <c r="AW32" i="20"/>
  <c r="AQ32" i="20"/>
  <c r="AM32" i="20"/>
  <c r="BD32" i="20"/>
  <c r="AZ32" i="20"/>
  <c r="AV32" i="20"/>
  <c r="BC32" i="20"/>
  <c r="AY32" i="20"/>
  <c r="AS32" i="20"/>
  <c r="AO32" i="20"/>
  <c r="AK32" i="20"/>
  <c r="AL32" i="20"/>
  <c r="AF32" i="20"/>
  <c r="AB32" i="20"/>
  <c r="X32" i="20"/>
  <c r="AR32" i="20"/>
  <c r="AJ32" i="20"/>
  <c r="AE32" i="20"/>
  <c r="AA32" i="20"/>
  <c r="O32" i="20"/>
  <c r="S32" i="20"/>
  <c r="AP32" i="20"/>
  <c r="AD32" i="20"/>
  <c r="Z32" i="20"/>
  <c r="AN32" i="20"/>
  <c r="AG32" i="20"/>
  <c r="AC32" i="20"/>
  <c r="Y32" i="20"/>
  <c r="M32" i="20"/>
  <c r="Q32" i="20"/>
  <c r="U32" i="20"/>
  <c r="T60" i="20"/>
  <c r="P60" i="20"/>
  <c r="T58" i="20"/>
  <c r="O58" i="20"/>
  <c r="T56" i="20"/>
  <c r="P54" i="20"/>
  <c r="T52" i="20"/>
  <c r="P50" i="20"/>
  <c r="T48" i="20"/>
  <c r="P46" i="20"/>
  <c r="T44" i="20"/>
  <c r="P42" i="20"/>
  <c r="T40" i="20"/>
  <c r="P38" i="20"/>
  <c r="T36" i="20"/>
  <c r="P34" i="20"/>
  <c r="T32" i="20"/>
  <c r="P30" i="20"/>
  <c r="T28" i="20"/>
  <c r="V27" i="20"/>
  <c r="N27" i="20"/>
  <c r="R25" i="20"/>
  <c r="T24" i="20"/>
  <c r="V23" i="20"/>
  <c r="N23" i="20"/>
  <c r="R21" i="20"/>
  <c r="T20" i="20"/>
  <c r="V19" i="20"/>
  <c r="N19" i="20"/>
  <c r="R17" i="20"/>
  <c r="T16" i="20"/>
  <c r="V15" i="20"/>
  <c r="N15" i="20"/>
  <c r="P14" i="20"/>
  <c r="R13" i="20"/>
  <c r="T12" i="20"/>
  <c r="V11" i="20"/>
  <c r="N11" i="20"/>
  <c r="P10" i="20"/>
  <c r="R9" i="20"/>
  <c r="T8" i="20"/>
  <c r="V7" i="20"/>
  <c r="N7" i="20"/>
  <c r="P6" i="20"/>
  <c r="R5" i="20"/>
  <c r="Z4" i="20"/>
  <c r="X5" i="20"/>
  <c r="AF5" i="20"/>
  <c r="AB7" i="20"/>
  <c r="Z8" i="20"/>
  <c r="X9" i="20"/>
  <c r="AF9" i="20"/>
  <c r="AB11" i="20"/>
  <c r="Z12" i="20"/>
  <c r="X13" i="20"/>
  <c r="AF13" i="20"/>
  <c r="AB15" i="20"/>
  <c r="Z16" i="20"/>
  <c r="AD17" i="20"/>
  <c r="Z19" i="20"/>
  <c r="AH41" i="19"/>
  <c r="AH33" i="19"/>
  <c r="BV31" i="20"/>
  <c r="BW31" i="20" s="1"/>
  <c r="BV36" i="20"/>
  <c r="BW36" i="20" s="1"/>
  <c r="BR37" i="20"/>
  <c r="BS37" i="20" s="1"/>
  <c r="BR38" i="20"/>
  <c r="BS38" i="20" s="1"/>
  <c r="BV39" i="20"/>
  <c r="BW39" i="20" s="1"/>
  <c r="BV60" i="20"/>
  <c r="BW60" i="20" s="1"/>
  <c r="AW19" i="19"/>
  <c r="BA19" i="19"/>
  <c r="BE19" i="19"/>
  <c r="AX21" i="19"/>
  <c r="BB21" i="19"/>
  <c r="AY23" i="19"/>
  <c r="BC23" i="19"/>
  <c r="AV25" i="19"/>
  <c r="AZ25" i="19"/>
  <c r="BD25" i="19"/>
  <c r="AW27" i="19"/>
  <c r="BA27" i="19"/>
  <c r="BE27" i="19"/>
  <c r="BE34" i="19"/>
  <c r="AW36" i="19"/>
  <c r="BA36" i="19"/>
  <c r="BE36" i="19"/>
  <c r="AW38" i="19"/>
  <c r="BA38" i="19"/>
  <c r="BE38" i="19"/>
  <c r="AW40" i="19"/>
  <c r="BA40" i="19"/>
  <c r="BE40" i="19"/>
  <c r="AW42" i="19"/>
  <c r="BA42" i="19"/>
  <c r="BE42" i="19"/>
  <c r="AW44" i="19"/>
  <c r="BA44" i="19"/>
  <c r="BE44" i="19"/>
  <c r="AW46" i="19"/>
  <c r="BA46" i="19"/>
  <c r="BE46" i="19"/>
  <c r="AX48" i="19"/>
  <c r="BB48" i="19"/>
  <c r="AY50" i="19"/>
  <c r="BC50" i="19"/>
  <c r="AV52" i="19"/>
  <c r="AZ52" i="19"/>
  <c r="BD52" i="19"/>
  <c r="AW54" i="19"/>
  <c r="BA54" i="19"/>
  <c r="BE54" i="19"/>
  <c r="AX56" i="19"/>
  <c r="BB56" i="19"/>
  <c r="AY58" i="19"/>
  <c r="BC58" i="19"/>
  <c r="AV60" i="19"/>
  <c r="AZ60" i="19"/>
  <c r="BD60" i="19"/>
  <c r="BD26" i="19"/>
  <c r="BB26" i="20"/>
  <c r="AX26" i="20"/>
  <c r="BE26" i="20"/>
  <c r="BA26" i="20"/>
  <c r="AW26" i="20"/>
  <c r="AQ26" i="20"/>
  <c r="AM26" i="20"/>
  <c r="BD26" i="20"/>
  <c r="AZ26" i="20"/>
  <c r="AV26" i="20"/>
  <c r="BC26" i="20"/>
  <c r="AY26" i="20"/>
  <c r="AS26" i="20"/>
  <c r="AO26" i="20"/>
  <c r="AK26" i="20"/>
  <c r="AP26" i="20"/>
  <c r="AF26" i="20"/>
  <c r="AB26" i="20"/>
  <c r="X26" i="20"/>
  <c r="AN26" i="20"/>
  <c r="AE26" i="20"/>
  <c r="AA26" i="20"/>
  <c r="O26" i="20"/>
  <c r="S26" i="20"/>
  <c r="AL26" i="20"/>
  <c r="AD26" i="20"/>
  <c r="Z26" i="20"/>
  <c r="AR26" i="20"/>
  <c r="AJ26" i="20"/>
  <c r="AG26" i="20"/>
  <c r="AC26" i="20"/>
  <c r="Y26" i="20"/>
  <c r="M26" i="20"/>
  <c r="Q26" i="20"/>
  <c r="U26" i="20"/>
  <c r="BD22" i="19"/>
  <c r="BB22" i="20"/>
  <c r="AX22" i="20"/>
  <c r="BE22" i="20"/>
  <c r="BA22" i="20"/>
  <c r="AW22" i="20"/>
  <c r="AQ22" i="20"/>
  <c r="AM22" i="20"/>
  <c r="BD22" i="20"/>
  <c r="AZ22" i="20"/>
  <c r="AV22" i="20"/>
  <c r="BC22" i="20"/>
  <c r="AY22" i="20"/>
  <c r="AS22" i="20"/>
  <c r="AO22" i="20"/>
  <c r="AK22" i="20"/>
  <c r="AP22" i="20"/>
  <c r="AF22" i="20"/>
  <c r="AB22" i="20"/>
  <c r="X22" i="20"/>
  <c r="AN22" i="20"/>
  <c r="AE22" i="20"/>
  <c r="AA22" i="20"/>
  <c r="O22" i="20"/>
  <c r="S22" i="20"/>
  <c r="AL22" i="20"/>
  <c r="AD22" i="20"/>
  <c r="Z22" i="20"/>
  <c r="AR22" i="20"/>
  <c r="AJ22" i="20"/>
  <c r="AG22" i="20"/>
  <c r="AC22" i="20"/>
  <c r="Y22" i="20"/>
  <c r="M22" i="20"/>
  <c r="Q22" i="20"/>
  <c r="U22" i="20"/>
  <c r="BB18" i="20"/>
  <c r="AX18" i="20"/>
  <c r="BE18" i="20"/>
  <c r="BA18" i="20"/>
  <c r="AW18" i="20"/>
  <c r="AQ18" i="20"/>
  <c r="AM18" i="20"/>
  <c r="BD18" i="20"/>
  <c r="AZ18" i="20"/>
  <c r="AV18" i="20"/>
  <c r="BC18" i="20"/>
  <c r="AY18" i="20"/>
  <c r="AS18" i="20"/>
  <c r="AO18" i="20"/>
  <c r="AK18" i="20"/>
  <c r="AP18" i="20"/>
  <c r="AN18" i="20"/>
  <c r="AE18" i="20"/>
  <c r="AA18" i="20"/>
  <c r="O18" i="20"/>
  <c r="S18" i="20"/>
  <c r="AL18" i="20"/>
  <c r="AD18" i="20"/>
  <c r="Z18" i="20"/>
  <c r="AR18" i="20"/>
  <c r="AJ18" i="20"/>
  <c r="AG18" i="20"/>
  <c r="AC18" i="20"/>
  <c r="Y18" i="20"/>
  <c r="M18" i="20"/>
  <c r="Q18" i="20"/>
  <c r="U18" i="20"/>
  <c r="BB14" i="20"/>
  <c r="AX14" i="20"/>
  <c r="BE14" i="20"/>
  <c r="BA14" i="20"/>
  <c r="AW14" i="20"/>
  <c r="AQ14" i="20"/>
  <c r="AM14" i="20"/>
  <c r="BD14" i="20"/>
  <c r="AZ14" i="20"/>
  <c r="AV14" i="20"/>
  <c r="BC14" i="20"/>
  <c r="AY14" i="20"/>
  <c r="AS14" i="20"/>
  <c r="AO14" i="20"/>
  <c r="AK14" i="20"/>
  <c r="AP14" i="20"/>
  <c r="AN14" i="20"/>
  <c r="AE14" i="20"/>
  <c r="AA14" i="20"/>
  <c r="O14" i="20"/>
  <c r="S14" i="20"/>
  <c r="AL14" i="20"/>
  <c r="AR14" i="20"/>
  <c r="AJ14" i="20"/>
  <c r="AG14" i="20"/>
  <c r="AC14" i="20"/>
  <c r="Y14" i="20"/>
  <c r="M14" i="20"/>
  <c r="Q14" i="20"/>
  <c r="U14" i="20"/>
  <c r="BB10" i="20"/>
  <c r="AX10" i="20"/>
  <c r="BE10" i="20"/>
  <c r="BA10" i="20"/>
  <c r="AW10" i="20"/>
  <c r="AQ10" i="20"/>
  <c r="AM10" i="20"/>
  <c r="BD10" i="20"/>
  <c r="AZ10" i="20"/>
  <c r="AV10" i="20"/>
  <c r="BC10" i="20"/>
  <c r="AY10" i="20"/>
  <c r="AS10" i="20"/>
  <c r="AO10" i="20"/>
  <c r="AK10" i="20"/>
  <c r="AP10" i="20"/>
  <c r="AN10" i="20"/>
  <c r="AE10" i="20"/>
  <c r="AA10" i="20"/>
  <c r="O10" i="20"/>
  <c r="S10" i="20"/>
  <c r="AL10" i="20"/>
  <c r="AR10" i="20"/>
  <c r="AJ10" i="20"/>
  <c r="AG10" i="20"/>
  <c r="AC10" i="20"/>
  <c r="Y10" i="20"/>
  <c r="M10" i="20"/>
  <c r="Q10" i="20"/>
  <c r="U10" i="20"/>
  <c r="BB6" i="20"/>
  <c r="AX6" i="20"/>
  <c r="BE6" i="20"/>
  <c r="BA6" i="20"/>
  <c r="AW6" i="20"/>
  <c r="AQ6" i="20"/>
  <c r="AM6" i="20"/>
  <c r="BC6" i="20"/>
  <c r="AY6" i="20"/>
  <c r="AS6" i="20"/>
  <c r="AO6" i="20"/>
  <c r="AK6" i="20"/>
  <c r="AP6" i="20"/>
  <c r="BD6" i="20"/>
  <c r="AN6" i="20"/>
  <c r="AE6" i="20"/>
  <c r="AA6" i="20"/>
  <c r="O6" i="20"/>
  <c r="S6" i="20"/>
  <c r="AZ6" i="20"/>
  <c r="AL6" i="20"/>
  <c r="AV6" i="20"/>
  <c r="AR6" i="20"/>
  <c r="AJ6" i="20"/>
  <c r="AG6" i="20"/>
  <c r="AC6" i="20"/>
  <c r="Y6" i="20"/>
  <c r="M6" i="20"/>
  <c r="Q6" i="20"/>
  <c r="U6" i="20"/>
  <c r="BC59" i="19"/>
  <c r="BD59" i="20"/>
  <c r="AZ59" i="20"/>
  <c r="AV59" i="20"/>
  <c r="AP59" i="20"/>
  <c r="AL59" i="20"/>
  <c r="BC59" i="20"/>
  <c r="AY59" i="20"/>
  <c r="AS59" i="20"/>
  <c r="AO59" i="20"/>
  <c r="AK59" i="20"/>
  <c r="AE59" i="20"/>
  <c r="AA59" i="20"/>
  <c r="BB59" i="20"/>
  <c r="AX59" i="20"/>
  <c r="BE59" i="20"/>
  <c r="BA59" i="20"/>
  <c r="AW59" i="20"/>
  <c r="AQ59" i="20"/>
  <c r="AM59" i="20"/>
  <c r="AG59" i="20"/>
  <c r="AC59" i="20"/>
  <c r="Y59" i="20"/>
  <c r="AN59" i="20"/>
  <c r="AD59" i="20"/>
  <c r="AJ59" i="20"/>
  <c r="AB59" i="20"/>
  <c r="Z59" i="20"/>
  <c r="AR59" i="20"/>
  <c r="AF59" i="20"/>
  <c r="X59" i="20"/>
  <c r="O59" i="20"/>
  <c r="S59" i="20"/>
  <c r="BC55" i="19"/>
  <c r="BD55" i="20"/>
  <c r="AZ55" i="20"/>
  <c r="AV55" i="20"/>
  <c r="AP55" i="20"/>
  <c r="AL55" i="20"/>
  <c r="BC55" i="20"/>
  <c r="AY55" i="20"/>
  <c r="AS55" i="20"/>
  <c r="AO55" i="20"/>
  <c r="AK55" i="20"/>
  <c r="AE55" i="20"/>
  <c r="AA55" i="20"/>
  <c r="BB55" i="20"/>
  <c r="AX55" i="20"/>
  <c r="BE55" i="20"/>
  <c r="BA55" i="20"/>
  <c r="AW55" i="20"/>
  <c r="AQ55" i="20"/>
  <c r="AM55" i="20"/>
  <c r="AG55" i="20"/>
  <c r="AC55" i="20"/>
  <c r="Y55" i="20"/>
  <c r="AD55" i="20"/>
  <c r="AR55" i="20"/>
  <c r="AB55" i="20"/>
  <c r="M55" i="20"/>
  <c r="Q55" i="20"/>
  <c r="U55" i="20"/>
  <c r="AN55" i="20"/>
  <c r="Z55" i="20"/>
  <c r="AJ55" i="20"/>
  <c r="AF55" i="20"/>
  <c r="X55" i="20"/>
  <c r="O55" i="20"/>
  <c r="S55" i="20"/>
  <c r="BC51" i="19"/>
  <c r="BD51" i="20"/>
  <c r="AZ51" i="20"/>
  <c r="AV51" i="20"/>
  <c r="AP51" i="20"/>
  <c r="AL51" i="20"/>
  <c r="BC51" i="20"/>
  <c r="AY51" i="20"/>
  <c r="AS51" i="20"/>
  <c r="AO51" i="20"/>
  <c r="AK51" i="20"/>
  <c r="BB51" i="20"/>
  <c r="AX51" i="20"/>
  <c r="BE51" i="20"/>
  <c r="BA51" i="20"/>
  <c r="AW51" i="20"/>
  <c r="AQ51" i="20"/>
  <c r="AM51" i="20"/>
  <c r="AN51" i="20"/>
  <c r="AD51" i="20"/>
  <c r="Z51" i="20"/>
  <c r="AJ51" i="20"/>
  <c r="AG51" i="20"/>
  <c r="AC51" i="20"/>
  <c r="Y51" i="20"/>
  <c r="M51" i="20"/>
  <c r="Q51" i="20"/>
  <c r="U51" i="20"/>
  <c r="AF51" i="20"/>
  <c r="AB51" i="20"/>
  <c r="X51" i="20"/>
  <c r="AR51" i="20"/>
  <c r="AE51" i="20"/>
  <c r="AA51" i="20"/>
  <c r="O51" i="20"/>
  <c r="S51" i="20"/>
  <c r="BC47" i="19"/>
  <c r="BD47" i="20"/>
  <c r="AZ47" i="20"/>
  <c r="AV47" i="20"/>
  <c r="BC47" i="20"/>
  <c r="AY47" i="20"/>
  <c r="AS47" i="20"/>
  <c r="AO47" i="20"/>
  <c r="AK47" i="20"/>
  <c r="BB47" i="20"/>
  <c r="AX47" i="20"/>
  <c r="BE47" i="20"/>
  <c r="BA47" i="20"/>
  <c r="AW47" i="20"/>
  <c r="AQ47" i="20"/>
  <c r="AM47" i="20"/>
  <c r="AN47" i="20"/>
  <c r="AD47" i="20"/>
  <c r="Z47" i="20"/>
  <c r="AL47" i="20"/>
  <c r="AG47" i="20"/>
  <c r="AC47" i="20"/>
  <c r="Y47" i="20"/>
  <c r="M47" i="20"/>
  <c r="Q47" i="20"/>
  <c r="U47" i="20"/>
  <c r="AR47" i="20"/>
  <c r="AJ47" i="20"/>
  <c r="AF47" i="20"/>
  <c r="AB47" i="20"/>
  <c r="X47" i="20"/>
  <c r="AP47" i="20"/>
  <c r="AE47" i="20"/>
  <c r="AA47" i="20"/>
  <c r="O47" i="20"/>
  <c r="S47" i="20"/>
  <c r="BD43" i="20"/>
  <c r="AZ43" i="20"/>
  <c r="AV43" i="20"/>
  <c r="BC43" i="20"/>
  <c r="AY43" i="20"/>
  <c r="AS43" i="20"/>
  <c r="AO43" i="20"/>
  <c r="AK43" i="20"/>
  <c r="BB43" i="20"/>
  <c r="AX43" i="20"/>
  <c r="BE43" i="20"/>
  <c r="BA43" i="20"/>
  <c r="AW43" i="20"/>
  <c r="AQ43" i="20"/>
  <c r="AM43" i="20"/>
  <c r="AN43" i="20"/>
  <c r="AD43" i="20"/>
  <c r="Z43" i="20"/>
  <c r="AL43" i="20"/>
  <c r="AG43" i="20"/>
  <c r="AC43" i="20"/>
  <c r="Y43" i="20"/>
  <c r="M43" i="20"/>
  <c r="Q43" i="20"/>
  <c r="U43" i="20"/>
  <c r="AR43" i="20"/>
  <c r="AJ43" i="20"/>
  <c r="AF43" i="20"/>
  <c r="AB43" i="20"/>
  <c r="X43" i="20"/>
  <c r="AP43" i="20"/>
  <c r="AE43" i="20"/>
  <c r="AA43" i="20"/>
  <c r="O43" i="20"/>
  <c r="S43" i="20"/>
  <c r="BD39" i="20"/>
  <c r="AZ39" i="20"/>
  <c r="AV39" i="20"/>
  <c r="BC39" i="20"/>
  <c r="AY39" i="20"/>
  <c r="AS39" i="20"/>
  <c r="AO39" i="20"/>
  <c r="AK39" i="20"/>
  <c r="BB39" i="20"/>
  <c r="AX39" i="20"/>
  <c r="BE39" i="20"/>
  <c r="BA39" i="20"/>
  <c r="AW39" i="20"/>
  <c r="AQ39" i="20"/>
  <c r="AM39" i="20"/>
  <c r="AN39" i="20"/>
  <c r="AD39" i="20"/>
  <c r="Z39" i="20"/>
  <c r="AL39" i="20"/>
  <c r="AG39" i="20"/>
  <c r="AC39" i="20"/>
  <c r="Y39" i="20"/>
  <c r="M39" i="20"/>
  <c r="Q39" i="20"/>
  <c r="U39" i="20"/>
  <c r="AR39" i="20"/>
  <c r="AJ39" i="20"/>
  <c r="AF39" i="20"/>
  <c r="AB39" i="20"/>
  <c r="X39" i="20"/>
  <c r="AP39" i="20"/>
  <c r="AE39" i="20"/>
  <c r="AA39" i="20"/>
  <c r="O39" i="20"/>
  <c r="S39" i="20"/>
  <c r="BD35" i="20"/>
  <c r="AZ35" i="20"/>
  <c r="AV35" i="20"/>
  <c r="BC35" i="20"/>
  <c r="AY35" i="20"/>
  <c r="AS35" i="20"/>
  <c r="AO35" i="20"/>
  <c r="AK35" i="20"/>
  <c r="BB35" i="20"/>
  <c r="AX35" i="20"/>
  <c r="BE35" i="20"/>
  <c r="BA35" i="20"/>
  <c r="AW35" i="20"/>
  <c r="AQ35" i="20"/>
  <c r="AM35" i="20"/>
  <c r="AN35" i="20"/>
  <c r="AD35" i="20"/>
  <c r="Z35" i="20"/>
  <c r="AL35" i="20"/>
  <c r="AG35" i="20"/>
  <c r="AC35" i="20"/>
  <c r="Y35" i="20"/>
  <c r="M35" i="20"/>
  <c r="Q35" i="20"/>
  <c r="U35" i="20"/>
  <c r="AR35" i="20"/>
  <c r="AJ35" i="20"/>
  <c r="AF35" i="20"/>
  <c r="AB35" i="20"/>
  <c r="X35" i="20"/>
  <c r="AP35" i="20"/>
  <c r="AE35" i="20"/>
  <c r="AA35" i="20"/>
  <c r="O35" i="20"/>
  <c r="S35" i="20"/>
  <c r="BD31" i="20"/>
  <c r="AZ31" i="20"/>
  <c r="AV31" i="20"/>
  <c r="BC31" i="20"/>
  <c r="AY31" i="20"/>
  <c r="AS31" i="20"/>
  <c r="AO31" i="20"/>
  <c r="AK31" i="20"/>
  <c r="BB31" i="20"/>
  <c r="AX31" i="20"/>
  <c r="BE31" i="20"/>
  <c r="BA31" i="20"/>
  <c r="AW31" i="20"/>
  <c r="AQ31" i="20"/>
  <c r="AM31" i="20"/>
  <c r="AN31" i="20"/>
  <c r="AD31" i="20"/>
  <c r="Z31" i="20"/>
  <c r="AL31" i="20"/>
  <c r="AG31" i="20"/>
  <c r="AC31" i="20"/>
  <c r="Y31" i="20"/>
  <c r="M31" i="20"/>
  <c r="Q31" i="20"/>
  <c r="U31" i="20"/>
  <c r="AR31" i="20"/>
  <c r="AJ31" i="20"/>
  <c r="AF31" i="20"/>
  <c r="AB31" i="20"/>
  <c r="X31" i="20"/>
  <c r="AP31" i="20"/>
  <c r="AE31" i="20"/>
  <c r="AA31" i="20"/>
  <c r="O31" i="20"/>
  <c r="S31" i="20"/>
  <c r="V4" i="20"/>
  <c r="R4" i="20"/>
  <c r="N4" i="20"/>
  <c r="S60" i="20"/>
  <c r="O60" i="20"/>
  <c r="T59" i="20"/>
  <c r="N59" i="20"/>
  <c r="S58" i="20"/>
  <c r="P57" i="20"/>
  <c r="R56" i="20"/>
  <c r="T55" i="20"/>
  <c r="V54" i="20"/>
  <c r="P53" i="20"/>
  <c r="R52" i="20"/>
  <c r="T51" i="20"/>
  <c r="V50" i="20"/>
  <c r="P49" i="20"/>
  <c r="R48" i="20"/>
  <c r="T47" i="20"/>
  <c r="V46" i="20"/>
  <c r="P45" i="20"/>
  <c r="R44" i="20"/>
  <c r="T43" i="20"/>
  <c r="V42" i="20"/>
  <c r="P41" i="20"/>
  <c r="R40" i="20"/>
  <c r="T39" i="20"/>
  <c r="V38" i="20"/>
  <c r="P37" i="20"/>
  <c r="R36" i="20"/>
  <c r="T35" i="20"/>
  <c r="V34" i="20"/>
  <c r="P33" i="20"/>
  <c r="R32" i="20"/>
  <c r="T31" i="20"/>
  <c r="V30" i="20"/>
  <c r="P29" i="20"/>
  <c r="R28" i="20"/>
  <c r="T27" i="20"/>
  <c r="V26" i="20"/>
  <c r="N26" i="20"/>
  <c r="R24" i="20"/>
  <c r="T23" i="20"/>
  <c r="V22" i="20"/>
  <c r="N22" i="20"/>
  <c r="R20" i="20"/>
  <c r="T19" i="20"/>
  <c r="V18" i="20"/>
  <c r="N18" i="20"/>
  <c r="R16" i="20"/>
  <c r="T15" i="20"/>
  <c r="V14" i="20"/>
  <c r="N14" i="20"/>
  <c r="P13" i="20"/>
  <c r="R12" i="20"/>
  <c r="T11" i="20"/>
  <c r="V10" i="20"/>
  <c r="N10" i="20"/>
  <c r="P9" i="20"/>
  <c r="R8" i="20"/>
  <c r="T7" i="20"/>
  <c r="V6" i="20"/>
  <c r="N6" i="20"/>
  <c r="P5" i="20"/>
  <c r="AB4" i="20"/>
  <c r="X6" i="20"/>
  <c r="AF6" i="20"/>
  <c r="AD7" i="20"/>
  <c r="AB8" i="20"/>
  <c r="X10" i="20"/>
  <c r="AF10" i="20"/>
  <c r="AD11" i="20"/>
  <c r="AB12" i="20"/>
  <c r="X14" i="20"/>
  <c r="AF14" i="20"/>
  <c r="AD15" i="20"/>
  <c r="AB16" i="20"/>
  <c r="X18" i="20"/>
  <c r="AD19" i="20"/>
  <c r="BZ60" i="20"/>
  <c r="CA60" i="20" s="1"/>
  <c r="BD25" i="20"/>
  <c r="AZ25" i="20"/>
  <c r="AV25" i="20"/>
  <c r="BC25" i="20"/>
  <c r="AY25" i="20"/>
  <c r="AS25" i="20"/>
  <c r="AO25" i="20"/>
  <c r="AK25" i="20"/>
  <c r="BB25" i="20"/>
  <c r="AX25" i="20"/>
  <c r="BE25" i="20"/>
  <c r="BA25" i="20"/>
  <c r="AW25" i="20"/>
  <c r="AQ25" i="20"/>
  <c r="AM25" i="20"/>
  <c r="AR25" i="20"/>
  <c r="AJ25" i="20"/>
  <c r="AD25" i="20"/>
  <c r="Z25" i="20"/>
  <c r="AP25" i="20"/>
  <c r="AG25" i="20"/>
  <c r="AC25" i="20"/>
  <c r="Y25" i="20"/>
  <c r="M25" i="20"/>
  <c r="Q25" i="20"/>
  <c r="U25" i="20"/>
  <c r="AN25" i="20"/>
  <c r="AF25" i="20"/>
  <c r="AB25" i="20"/>
  <c r="X25" i="20"/>
  <c r="AL25" i="20"/>
  <c r="AE25" i="20"/>
  <c r="AA25" i="20"/>
  <c r="O25" i="20"/>
  <c r="S25" i="20"/>
  <c r="BD21" i="20"/>
  <c r="AZ21" i="20"/>
  <c r="AV21" i="20"/>
  <c r="BC21" i="20"/>
  <c r="AY21" i="20"/>
  <c r="AS21" i="20"/>
  <c r="AO21" i="20"/>
  <c r="AK21" i="20"/>
  <c r="BB21" i="20"/>
  <c r="AX21" i="20"/>
  <c r="BE21" i="20"/>
  <c r="BA21" i="20"/>
  <c r="AW21" i="20"/>
  <c r="AQ21" i="20"/>
  <c r="AM21" i="20"/>
  <c r="AR21" i="20"/>
  <c r="AJ21" i="20"/>
  <c r="AD21" i="20"/>
  <c r="Z21" i="20"/>
  <c r="AP21" i="20"/>
  <c r="AG21" i="20"/>
  <c r="AC21" i="20"/>
  <c r="Y21" i="20"/>
  <c r="M21" i="20"/>
  <c r="Q21" i="20"/>
  <c r="U21" i="20"/>
  <c r="AN21" i="20"/>
  <c r="AF21" i="20"/>
  <c r="AB21" i="20"/>
  <c r="X21" i="20"/>
  <c r="AL21" i="20"/>
  <c r="AE21" i="20"/>
  <c r="AA21" i="20"/>
  <c r="O21" i="20"/>
  <c r="S21" i="20"/>
  <c r="BD17" i="20"/>
  <c r="AZ17" i="20"/>
  <c r="AV17" i="20"/>
  <c r="BC17" i="20"/>
  <c r="AY17" i="20"/>
  <c r="AS17" i="20"/>
  <c r="AO17" i="20"/>
  <c r="AK17" i="20"/>
  <c r="BB17" i="20"/>
  <c r="AX17" i="20"/>
  <c r="BE17" i="20"/>
  <c r="BA17" i="20"/>
  <c r="AW17" i="20"/>
  <c r="AQ17" i="20"/>
  <c r="AM17" i="20"/>
  <c r="AR17" i="20"/>
  <c r="AJ17" i="20"/>
  <c r="AP17" i="20"/>
  <c r="AG17" i="20"/>
  <c r="AC17" i="20"/>
  <c r="Y17" i="20"/>
  <c r="M17" i="20"/>
  <c r="Q17" i="20"/>
  <c r="U17" i="20"/>
  <c r="AN17" i="20"/>
  <c r="AF17" i="20"/>
  <c r="AB17" i="20"/>
  <c r="X17" i="20"/>
  <c r="AL17" i="20"/>
  <c r="AE17" i="20"/>
  <c r="AA17" i="20"/>
  <c r="O17" i="20"/>
  <c r="S17" i="20"/>
  <c r="BD13" i="20"/>
  <c r="AZ13" i="20"/>
  <c r="AV13" i="20"/>
  <c r="BC13" i="20"/>
  <c r="AY13" i="20"/>
  <c r="AS13" i="20"/>
  <c r="AO13" i="20"/>
  <c r="AK13" i="20"/>
  <c r="BB13" i="20"/>
  <c r="AX13" i="20"/>
  <c r="BE13" i="20"/>
  <c r="BA13" i="20"/>
  <c r="AW13" i="20"/>
  <c r="AQ13" i="20"/>
  <c r="AM13" i="20"/>
  <c r="AR13" i="20"/>
  <c r="AJ13" i="20"/>
  <c r="AP13" i="20"/>
  <c r="AG13" i="20"/>
  <c r="AC13" i="20"/>
  <c r="Y13" i="20"/>
  <c r="M13" i="20"/>
  <c r="Q13" i="20"/>
  <c r="U13" i="20"/>
  <c r="AN13" i="20"/>
  <c r="AL13" i="20"/>
  <c r="AE13" i="20"/>
  <c r="AA13" i="20"/>
  <c r="O13" i="20"/>
  <c r="S13" i="20"/>
  <c r="BD9" i="20"/>
  <c r="AZ9" i="20"/>
  <c r="AV9" i="20"/>
  <c r="BC9" i="20"/>
  <c r="AY9" i="20"/>
  <c r="AS9" i="20"/>
  <c r="AO9" i="20"/>
  <c r="AK9" i="20"/>
  <c r="BB9" i="20"/>
  <c r="BE9" i="20"/>
  <c r="BA9" i="20"/>
  <c r="AW9" i="20"/>
  <c r="AQ9" i="20"/>
  <c r="AM9" i="20"/>
  <c r="AR9" i="20"/>
  <c r="AJ9" i="20"/>
  <c r="AP9" i="20"/>
  <c r="AG9" i="20"/>
  <c r="AC9" i="20"/>
  <c r="Y9" i="20"/>
  <c r="M9" i="20"/>
  <c r="Q9" i="20"/>
  <c r="U9" i="20"/>
  <c r="AN9" i="20"/>
  <c r="AX9" i="20"/>
  <c r="AL9" i="20"/>
  <c r="AE9" i="20"/>
  <c r="AA9" i="20"/>
  <c r="O9" i="20"/>
  <c r="S9" i="20"/>
  <c r="BD5" i="20"/>
  <c r="AZ5" i="20"/>
  <c r="AV5" i="20"/>
  <c r="BC5" i="20"/>
  <c r="AY5" i="20"/>
  <c r="AS5" i="20"/>
  <c r="AO5" i="20"/>
  <c r="AK5" i="20"/>
  <c r="BE5" i="20"/>
  <c r="BA5" i="20"/>
  <c r="AW5" i="20"/>
  <c r="AQ5" i="20"/>
  <c r="AM5" i="20"/>
  <c r="BB5" i="20"/>
  <c r="AR5" i="20"/>
  <c r="AJ5" i="20"/>
  <c r="AX5" i="20"/>
  <c r="AP5" i="20"/>
  <c r="AG5" i="20"/>
  <c r="AC5" i="20"/>
  <c r="Y5" i="20"/>
  <c r="M5" i="20"/>
  <c r="Q5" i="20"/>
  <c r="U5" i="20"/>
  <c r="AN5" i="20"/>
  <c r="AL5" i="20"/>
  <c r="AE5" i="20"/>
  <c r="AA5" i="20"/>
  <c r="O5" i="20"/>
  <c r="S5" i="20"/>
  <c r="BB58" i="20"/>
  <c r="AX58" i="20"/>
  <c r="AR58" i="20"/>
  <c r="AN58" i="20"/>
  <c r="AJ58" i="20"/>
  <c r="BE58" i="20"/>
  <c r="BA58" i="20"/>
  <c r="AW58" i="20"/>
  <c r="AQ58" i="20"/>
  <c r="AM58" i="20"/>
  <c r="AG58" i="20"/>
  <c r="AC58" i="20"/>
  <c r="Y58" i="20"/>
  <c r="BD58" i="20"/>
  <c r="AZ58" i="20"/>
  <c r="AV58" i="20"/>
  <c r="BC58" i="20"/>
  <c r="AY58" i="20"/>
  <c r="AS58" i="20"/>
  <c r="AO58" i="20"/>
  <c r="AK58" i="20"/>
  <c r="AE58" i="20"/>
  <c r="AA58" i="20"/>
  <c r="AF58" i="20"/>
  <c r="X58" i="20"/>
  <c r="AD58" i="20"/>
  <c r="AP58" i="20"/>
  <c r="AB58" i="20"/>
  <c r="AL58" i="20"/>
  <c r="Z58" i="20"/>
  <c r="M58" i="20"/>
  <c r="Q58" i="20"/>
  <c r="U58" i="20"/>
  <c r="BB54" i="20"/>
  <c r="AX54" i="20"/>
  <c r="AR54" i="20"/>
  <c r="AN54" i="20"/>
  <c r="AJ54" i="20"/>
  <c r="BE54" i="20"/>
  <c r="BA54" i="20"/>
  <c r="AW54" i="20"/>
  <c r="AQ54" i="20"/>
  <c r="AM54" i="20"/>
  <c r="BD54" i="20"/>
  <c r="AZ54" i="20"/>
  <c r="AV54" i="20"/>
  <c r="BC54" i="20"/>
  <c r="AY54" i="20"/>
  <c r="AS54" i="20"/>
  <c r="AO54" i="20"/>
  <c r="AK54" i="20"/>
  <c r="AE54" i="20"/>
  <c r="AP54" i="20"/>
  <c r="AG54" i="20"/>
  <c r="AB54" i="20"/>
  <c r="X54" i="20"/>
  <c r="AL54" i="20"/>
  <c r="AF54" i="20"/>
  <c r="AA54" i="20"/>
  <c r="O54" i="20"/>
  <c r="S54" i="20"/>
  <c r="AD54" i="20"/>
  <c r="Z54" i="20"/>
  <c r="AC54" i="20"/>
  <c r="Y54" i="20"/>
  <c r="M54" i="20"/>
  <c r="Q54" i="20"/>
  <c r="U54" i="20"/>
  <c r="BB50" i="20"/>
  <c r="AX50" i="20"/>
  <c r="AR50" i="20"/>
  <c r="AN50" i="20"/>
  <c r="AJ50" i="20"/>
  <c r="BE50" i="20"/>
  <c r="BA50" i="20"/>
  <c r="AW50" i="20"/>
  <c r="AQ50" i="20"/>
  <c r="AM50" i="20"/>
  <c r="BD50" i="20"/>
  <c r="AZ50" i="20"/>
  <c r="AV50" i="20"/>
  <c r="BC50" i="20"/>
  <c r="AY50" i="20"/>
  <c r="AS50" i="20"/>
  <c r="AO50" i="20"/>
  <c r="AK50" i="20"/>
  <c r="AF50" i="20"/>
  <c r="AB50" i="20"/>
  <c r="X50" i="20"/>
  <c r="AE50" i="20"/>
  <c r="AA50" i="20"/>
  <c r="O50" i="20"/>
  <c r="S50" i="20"/>
  <c r="AP50" i="20"/>
  <c r="AD50" i="20"/>
  <c r="Z50" i="20"/>
  <c r="AL50" i="20"/>
  <c r="AG50" i="20"/>
  <c r="AC50" i="20"/>
  <c r="Y50" i="20"/>
  <c r="M50" i="20"/>
  <c r="Q50" i="20"/>
  <c r="U50" i="20"/>
  <c r="BB46" i="20"/>
  <c r="AX46" i="20"/>
  <c r="BE46" i="20"/>
  <c r="BA46" i="20"/>
  <c r="AW46" i="20"/>
  <c r="AQ46" i="20"/>
  <c r="AM46" i="20"/>
  <c r="BD46" i="20"/>
  <c r="AZ46" i="20"/>
  <c r="AV46" i="20"/>
  <c r="BC46" i="20"/>
  <c r="AY46" i="20"/>
  <c r="AS46" i="20"/>
  <c r="AO46" i="20"/>
  <c r="AK46" i="20"/>
  <c r="AP46" i="20"/>
  <c r="AF46" i="20"/>
  <c r="AB46" i="20"/>
  <c r="X46" i="20"/>
  <c r="AN46" i="20"/>
  <c r="AE46" i="20"/>
  <c r="AA46" i="20"/>
  <c r="O46" i="20"/>
  <c r="S46" i="20"/>
  <c r="AL46" i="20"/>
  <c r="AD46" i="20"/>
  <c r="Z46" i="20"/>
  <c r="AR46" i="20"/>
  <c r="AJ46" i="20"/>
  <c r="AG46" i="20"/>
  <c r="AC46" i="20"/>
  <c r="Y46" i="20"/>
  <c r="M46" i="20"/>
  <c r="Q46" i="20"/>
  <c r="U46" i="20"/>
  <c r="BB42" i="20"/>
  <c r="AX42" i="20"/>
  <c r="BE42" i="20"/>
  <c r="BA42" i="20"/>
  <c r="AW42" i="20"/>
  <c r="AQ42" i="20"/>
  <c r="AM42" i="20"/>
  <c r="BD42" i="20"/>
  <c r="AZ42" i="20"/>
  <c r="AV42" i="20"/>
  <c r="BC42" i="20"/>
  <c r="AY42" i="20"/>
  <c r="AS42" i="20"/>
  <c r="AO42" i="20"/>
  <c r="AK42" i="20"/>
  <c r="AP42" i="20"/>
  <c r="AF42" i="20"/>
  <c r="AB42" i="20"/>
  <c r="X42" i="20"/>
  <c r="AN42" i="20"/>
  <c r="AE42" i="20"/>
  <c r="AA42" i="20"/>
  <c r="O42" i="20"/>
  <c r="S42" i="20"/>
  <c r="AL42" i="20"/>
  <c r="AD42" i="20"/>
  <c r="Z42" i="20"/>
  <c r="AR42" i="20"/>
  <c r="AJ42" i="20"/>
  <c r="AG42" i="20"/>
  <c r="AC42" i="20"/>
  <c r="Y42" i="20"/>
  <c r="M42" i="20"/>
  <c r="Q42" i="20"/>
  <c r="U42" i="20"/>
  <c r="BB38" i="20"/>
  <c r="AX38" i="20"/>
  <c r="BE38" i="20"/>
  <c r="BA38" i="20"/>
  <c r="AW38" i="20"/>
  <c r="AQ38" i="20"/>
  <c r="AM38" i="20"/>
  <c r="BD38" i="20"/>
  <c r="AZ38" i="20"/>
  <c r="AV38" i="20"/>
  <c r="BC38" i="20"/>
  <c r="AY38" i="20"/>
  <c r="AS38" i="20"/>
  <c r="AO38" i="20"/>
  <c r="AK38" i="20"/>
  <c r="AP38" i="20"/>
  <c r="AF38" i="20"/>
  <c r="AB38" i="20"/>
  <c r="X38" i="20"/>
  <c r="AN38" i="20"/>
  <c r="AE38" i="20"/>
  <c r="AA38" i="20"/>
  <c r="O38" i="20"/>
  <c r="S38" i="20"/>
  <c r="AL38" i="20"/>
  <c r="AD38" i="20"/>
  <c r="Z38" i="20"/>
  <c r="AR38" i="20"/>
  <c r="AJ38" i="20"/>
  <c r="AG38" i="20"/>
  <c r="AC38" i="20"/>
  <c r="Y38" i="20"/>
  <c r="M38" i="20"/>
  <c r="Q38" i="20"/>
  <c r="U38" i="20"/>
  <c r="BB34" i="20"/>
  <c r="AX34" i="20"/>
  <c r="BE34" i="20"/>
  <c r="BA34" i="20"/>
  <c r="AW34" i="20"/>
  <c r="AQ34" i="20"/>
  <c r="AM34" i="20"/>
  <c r="BD34" i="20"/>
  <c r="AZ34" i="20"/>
  <c r="AV34" i="20"/>
  <c r="BC34" i="20"/>
  <c r="AY34" i="20"/>
  <c r="AS34" i="20"/>
  <c r="AO34" i="20"/>
  <c r="AK34" i="20"/>
  <c r="AP34" i="20"/>
  <c r="AF34" i="20"/>
  <c r="AB34" i="20"/>
  <c r="X34" i="20"/>
  <c r="AN34" i="20"/>
  <c r="AE34" i="20"/>
  <c r="AA34" i="20"/>
  <c r="O34" i="20"/>
  <c r="S34" i="20"/>
  <c r="AL34" i="20"/>
  <c r="AD34" i="20"/>
  <c r="Z34" i="20"/>
  <c r="AR34" i="20"/>
  <c r="AJ34" i="20"/>
  <c r="AG34" i="20"/>
  <c r="AC34" i="20"/>
  <c r="Y34" i="20"/>
  <c r="M34" i="20"/>
  <c r="Q34" i="20"/>
  <c r="U34" i="20"/>
  <c r="BB30" i="20"/>
  <c r="AX30" i="20"/>
  <c r="BE30" i="20"/>
  <c r="BA30" i="20"/>
  <c r="AW30" i="20"/>
  <c r="AQ30" i="20"/>
  <c r="AM30" i="20"/>
  <c r="BD30" i="20"/>
  <c r="AZ30" i="20"/>
  <c r="AV30" i="20"/>
  <c r="BC30" i="20"/>
  <c r="AY30" i="20"/>
  <c r="AS30" i="20"/>
  <c r="AO30" i="20"/>
  <c r="AK30" i="20"/>
  <c r="AP30" i="20"/>
  <c r="AF30" i="20"/>
  <c r="AB30" i="20"/>
  <c r="X30" i="20"/>
  <c r="AN30" i="20"/>
  <c r="AE30" i="20"/>
  <c r="AA30" i="20"/>
  <c r="O30" i="20"/>
  <c r="S30" i="20"/>
  <c r="AL30" i="20"/>
  <c r="AD30" i="20"/>
  <c r="Z30" i="20"/>
  <c r="AR30" i="20"/>
  <c r="AJ30" i="20"/>
  <c r="AG30" i="20"/>
  <c r="AC30" i="20"/>
  <c r="Y30" i="20"/>
  <c r="M30" i="20"/>
  <c r="Q30" i="20"/>
  <c r="U30" i="20"/>
  <c r="V60" i="20"/>
  <c r="R60" i="20"/>
  <c r="N60" i="20"/>
  <c r="R58" i="20"/>
  <c r="P56" i="20"/>
  <c r="T54" i="20"/>
  <c r="P52" i="20"/>
  <c r="T50" i="20"/>
  <c r="P48" i="20"/>
  <c r="T46" i="20"/>
  <c r="P44" i="20"/>
  <c r="T42" i="20"/>
  <c r="P40" i="20"/>
  <c r="T38" i="20"/>
  <c r="P36" i="20"/>
  <c r="T34" i="20"/>
  <c r="P32" i="20"/>
  <c r="T30" i="20"/>
  <c r="P28" i="20"/>
  <c r="R27" i="20"/>
  <c r="T26" i="20"/>
  <c r="V25" i="20"/>
  <c r="N25" i="20"/>
  <c r="P24" i="20"/>
  <c r="R23" i="20"/>
  <c r="T22" i="20"/>
  <c r="V21" i="20"/>
  <c r="N21" i="20"/>
  <c r="P20" i="20"/>
  <c r="R19" i="20"/>
  <c r="T18" i="20"/>
  <c r="V17" i="20"/>
  <c r="N17" i="20"/>
  <c r="P16" i="20"/>
  <c r="R15" i="20"/>
  <c r="T14" i="20"/>
  <c r="V13" i="20"/>
  <c r="N13" i="20"/>
  <c r="P12" i="20"/>
  <c r="R11" i="20"/>
  <c r="T10" i="20"/>
  <c r="V9" i="20"/>
  <c r="N9" i="20"/>
  <c r="P8" i="20"/>
  <c r="R7" i="20"/>
  <c r="T6" i="20"/>
  <c r="V5" i="20"/>
  <c r="N5" i="20"/>
  <c r="AD4" i="20"/>
  <c r="AB5" i="20"/>
  <c r="Z6" i="20"/>
  <c r="X7" i="20"/>
  <c r="AF7" i="20"/>
  <c r="AD8" i="20"/>
  <c r="AB9" i="20"/>
  <c r="Z10" i="20"/>
  <c r="X11" i="20"/>
  <c r="AF11" i="20"/>
  <c r="AD12" i="20"/>
  <c r="AB13" i="20"/>
  <c r="Z14" i="20"/>
  <c r="X15" i="20"/>
  <c r="AF15" i="20"/>
  <c r="AF16" i="20"/>
  <c r="AB18" i="20"/>
  <c r="X20" i="20"/>
  <c r="AW47" i="19"/>
  <c r="BA47" i="19"/>
  <c r="BE47" i="19"/>
  <c r="AW49" i="19"/>
  <c r="BA49" i="19"/>
  <c r="BE49" i="19"/>
  <c r="AW51" i="19"/>
  <c r="BA51" i="19"/>
  <c r="BE51" i="19"/>
  <c r="AW53" i="19"/>
  <c r="BA53" i="19"/>
  <c r="BE53" i="19"/>
  <c r="AW55" i="19"/>
  <c r="BA55" i="19"/>
  <c r="BE55" i="19"/>
  <c r="AW57" i="19"/>
  <c r="BA57" i="19"/>
  <c r="BE57" i="19"/>
  <c r="AW59" i="19"/>
  <c r="BA59" i="19"/>
  <c r="BE59" i="19"/>
  <c r="AY47" i="19"/>
  <c r="AY49" i="19"/>
  <c r="AY51" i="19"/>
  <c r="AY53" i="19"/>
  <c r="AY55" i="19"/>
  <c r="AY57" i="19"/>
  <c r="AY59" i="19"/>
  <c r="AX20" i="19"/>
  <c r="BB20" i="19"/>
  <c r="AX22" i="19"/>
  <c r="BB22" i="19"/>
  <c r="AX24" i="19"/>
  <c r="BB24" i="19"/>
  <c r="AX26" i="19"/>
  <c r="BB26" i="19"/>
  <c r="AV20" i="19"/>
  <c r="AZ20" i="19"/>
  <c r="AV22" i="19"/>
  <c r="AZ22" i="19"/>
  <c r="AV24" i="19"/>
  <c r="AZ24" i="19"/>
  <c r="AV26" i="19"/>
  <c r="AZ26" i="19"/>
  <c r="BA28" i="19"/>
  <c r="BZ5" i="20"/>
  <c r="CA5" i="20" s="1"/>
  <c r="BP7" i="20"/>
  <c r="BQ7" i="20" s="1"/>
  <c r="BT7" i="20"/>
  <c r="BU7" i="20" s="1"/>
  <c r="BX7" i="20"/>
  <c r="BY7" i="20" s="1"/>
  <c r="BR9" i="20"/>
  <c r="BS9" i="20" s="1"/>
  <c r="BP11" i="20"/>
  <c r="BQ11" i="20" s="1"/>
  <c r="BT11" i="20"/>
  <c r="BU11" i="20" s="1"/>
  <c r="BP14" i="20"/>
  <c r="BQ14" i="20" s="1"/>
  <c r="BP4" i="20"/>
  <c r="BQ4" i="20" s="1"/>
  <c r="BT4" i="20"/>
  <c r="BU4" i="20" s="1"/>
  <c r="BX4" i="20"/>
  <c r="BY4" i="20" s="1"/>
  <c r="CB4" i="20"/>
  <c r="CC4" i="20" s="1"/>
  <c r="BT8" i="20"/>
  <c r="BU8" i="20" s="1"/>
  <c r="BX8" i="20"/>
  <c r="BY8" i="20" s="1"/>
  <c r="BZ10" i="20"/>
  <c r="CA10" i="20" s="1"/>
  <c r="BP12" i="20"/>
  <c r="BQ12" i="20" s="1"/>
  <c r="BT12" i="20"/>
  <c r="BU12" i="20" s="1"/>
  <c r="CB12" i="20"/>
  <c r="CC12" i="20" s="1"/>
  <c r="BP9" i="20"/>
  <c r="BQ9" i="20" s="1"/>
  <c r="BT9" i="20"/>
  <c r="BU9" i="20" s="1"/>
  <c r="BX9" i="20"/>
  <c r="BY9" i="20" s="1"/>
  <c r="BX13" i="20"/>
  <c r="BY13" i="20" s="1"/>
  <c r="BT14" i="20"/>
  <c r="BU14" i="20" s="1"/>
  <c r="CB14" i="20"/>
  <c r="CC14" i="20" s="1"/>
  <c r="BP6" i="20"/>
  <c r="BQ6" i="20" s="1"/>
  <c r="BT6" i="20"/>
  <c r="BU6" i="20" s="1"/>
  <c r="BP10" i="20"/>
  <c r="BQ10" i="20" s="1"/>
  <c r="BT10" i="20"/>
  <c r="BU10" i="20" s="1"/>
  <c r="BZ15" i="20"/>
  <c r="CA15" i="20" s="1"/>
  <c r="BP17" i="20"/>
  <c r="BQ17" i="20" s="1"/>
  <c r="BX17" i="20"/>
  <c r="BY17" i="20" s="1"/>
  <c r="BP21" i="20"/>
  <c r="BQ21" i="20" s="1"/>
  <c r="BZ16" i="20"/>
  <c r="CA16" i="20" s="1"/>
  <c r="BP18" i="20"/>
  <c r="BQ18" i="20" s="1"/>
  <c r="BT18" i="20"/>
  <c r="BU18" i="20" s="1"/>
  <c r="BV20" i="20"/>
  <c r="BW20" i="20" s="1"/>
  <c r="BZ20" i="20"/>
  <c r="CA20" i="20" s="1"/>
  <c r="BP22" i="20"/>
  <c r="BQ22" i="20" s="1"/>
  <c r="BT22" i="20"/>
  <c r="BU22" i="20" s="1"/>
  <c r="BX22" i="20"/>
  <c r="BY22" i="20" s="1"/>
  <c r="BT24" i="20"/>
  <c r="BU24" i="20" s="1"/>
  <c r="BP15" i="20"/>
  <c r="BQ15" i="20" s="1"/>
  <c r="BT15" i="20"/>
  <c r="BU15" i="20" s="1"/>
  <c r="BP19" i="20"/>
  <c r="BQ19" i="20" s="1"/>
  <c r="BX19" i="20"/>
  <c r="BY19" i="20" s="1"/>
  <c r="BP16" i="20"/>
  <c r="BQ16" i="20" s="1"/>
  <c r="BT16" i="20"/>
  <c r="BU16" i="20" s="1"/>
  <c r="BP20" i="20"/>
  <c r="BQ20" i="20" s="1"/>
  <c r="BT20" i="20"/>
  <c r="BU20" i="20" s="1"/>
  <c r="BX20" i="20"/>
  <c r="BY20" i="20" s="1"/>
  <c r="BP24" i="20"/>
  <c r="BQ24" i="20" s="1"/>
  <c r="BX24" i="20"/>
  <c r="BY24" i="20" s="1"/>
  <c r="BR23" i="20"/>
  <c r="BS23" i="20" s="1"/>
  <c r="BV23" i="20"/>
  <c r="BW23" i="20" s="1"/>
  <c r="BP25" i="20"/>
  <c r="BQ25" i="20" s="1"/>
  <c r="BT25" i="20"/>
  <c r="BU25" i="20" s="1"/>
  <c r="BX25" i="20"/>
  <c r="BY25" i="20" s="1"/>
  <c r="BR27" i="20"/>
  <c r="BS27" i="20" s="1"/>
  <c r="BV27" i="20"/>
  <c r="BW27" i="20" s="1"/>
  <c r="BP29" i="20"/>
  <c r="BQ29" i="20" s="1"/>
  <c r="BT29" i="20"/>
  <c r="BU29" i="20" s="1"/>
  <c r="BP30" i="20"/>
  <c r="BQ30" i="20" s="1"/>
  <c r="BP26" i="20"/>
  <c r="BQ26" i="20" s="1"/>
  <c r="CB26" i="20"/>
  <c r="CC26" i="20" s="1"/>
  <c r="BT32" i="20"/>
  <c r="BU32" i="20" s="1"/>
  <c r="BP23" i="20"/>
  <c r="BQ23" i="20" s="1"/>
  <c r="BX27" i="20"/>
  <c r="BY27" i="20" s="1"/>
  <c r="BT30" i="20"/>
  <c r="BU30" i="20" s="1"/>
  <c r="BP28" i="20"/>
  <c r="BQ28" i="20" s="1"/>
  <c r="BT28" i="20"/>
  <c r="BU28" i="20" s="1"/>
  <c r="BX32" i="20"/>
  <c r="BY32" i="20" s="1"/>
  <c r="CB34" i="20"/>
  <c r="CC34" i="20" s="1"/>
  <c r="BT34" i="20"/>
  <c r="BU34" i="20" s="1"/>
  <c r="BP34" i="20"/>
  <c r="BQ34" i="20" s="1"/>
  <c r="BV34" i="20"/>
  <c r="BW34" i="20" s="1"/>
  <c r="BR34" i="20"/>
  <c r="BS34" i="20" s="1"/>
  <c r="BP31" i="20"/>
  <c r="BQ31" i="20" s="1"/>
  <c r="BR33" i="20"/>
  <c r="BS33" i="20" s="1"/>
  <c r="BV33" i="20"/>
  <c r="BW33" i="20" s="1"/>
  <c r="BZ33" i="20"/>
  <c r="CA33" i="20" s="1"/>
  <c r="BP35" i="20"/>
  <c r="BQ35" i="20" s="1"/>
  <c r="BT35" i="20"/>
  <c r="BU35" i="20" s="1"/>
  <c r="BX35" i="20"/>
  <c r="BY35" i="20" s="1"/>
  <c r="BX37" i="20"/>
  <c r="BY37" i="20" s="1"/>
  <c r="BT39" i="20"/>
  <c r="BU39" i="20" s="1"/>
  <c r="BP36" i="20"/>
  <c r="BQ36" i="20" s="1"/>
  <c r="CB36" i="20"/>
  <c r="CC36" i="20" s="1"/>
  <c r="BP33" i="20"/>
  <c r="BQ33" i="20" s="1"/>
  <c r="BV37" i="20"/>
  <c r="BW37" i="20" s="1"/>
  <c r="BP39" i="20"/>
  <c r="BQ39" i="20" s="1"/>
  <c r="BX39" i="20"/>
  <c r="BY39" i="20" s="1"/>
  <c r="BP40" i="20"/>
  <c r="BQ40" i="20" s="1"/>
  <c r="BT40" i="20"/>
  <c r="BU40" i="20" s="1"/>
  <c r="BX40" i="20"/>
  <c r="BY40" i="20" s="1"/>
  <c r="CD45" i="20"/>
  <c r="CE45" i="20" s="1"/>
  <c r="CI45" i="20" s="1"/>
  <c r="BP41" i="20"/>
  <c r="BQ41" i="20" s="1"/>
  <c r="CB41" i="20"/>
  <c r="CC41" i="20" s="1"/>
  <c r="BP44" i="20"/>
  <c r="BQ44" i="20" s="1"/>
  <c r="BX44" i="20"/>
  <c r="BY44" i="20" s="1"/>
  <c r="BP38" i="20"/>
  <c r="BQ38" i="20" s="1"/>
  <c r="BT38" i="20"/>
  <c r="BU38" i="20" s="1"/>
  <c r="BR40" i="20"/>
  <c r="BS40" i="20" s="1"/>
  <c r="BV40" i="20"/>
  <c r="BW40" i="20" s="1"/>
  <c r="BT42" i="20"/>
  <c r="BU42" i="20" s="1"/>
  <c r="BX42" i="20"/>
  <c r="BY42" i="20" s="1"/>
  <c r="BR44" i="20"/>
  <c r="BS44" i="20" s="1"/>
  <c r="BT44" i="20"/>
  <c r="BU44" i="20" s="1"/>
  <c r="CB44" i="20"/>
  <c r="CC44" i="20" s="1"/>
  <c r="BP48" i="20"/>
  <c r="BQ48" i="20" s="1"/>
  <c r="BX48" i="20"/>
  <c r="BY48" i="20" s="1"/>
  <c r="BV49" i="20"/>
  <c r="BW49" i="20" s="1"/>
  <c r="BP49" i="20"/>
  <c r="BQ49" i="20" s="1"/>
  <c r="BZ49" i="20"/>
  <c r="CA49" i="20" s="1"/>
  <c r="BT49" i="20"/>
  <c r="BU49" i="20" s="1"/>
  <c r="CB49" i="20"/>
  <c r="CC49" i="20" s="1"/>
  <c r="BR49" i="20"/>
  <c r="BS49" i="20" s="1"/>
  <c r="BX49" i="20"/>
  <c r="BY49" i="20" s="1"/>
  <c r="BR43" i="20"/>
  <c r="BS43" i="20" s="1"/>
  <c r="BV43" i="20"/>
  <c r="BW43" i="20" s="1"/>
  <c r="BZ43" i="20"/>
  <c r="CA43" i="20" s="1"/>
  <c r="BZ45" i="20"/>
  <c r="CA45" i="20" s="1"/>
  <c r="BV45" i="20"/>
  <c r="BW45" i="20" s="1"/>
  <c r="BR45" i="20"/>
  <c r="BS45" i="20" s="1"/>
  <c r="BP45" i="20"/>
  <c r="BQ45" i="20" s="1"/>
  <c r="BP46" i="20"/>
  <c r="BQ46" i="20" s="1"/>
  <c r="BR48" i="20"/>
  <c r="BS48" i="20" s="1"/>
  <c r="BZ48" i="20"/>
  <c r="CA48" i="20" s="1"/>
  <c r="CD50" i="20"/>
  <c r="CE50" i="20" s="1"/>
  <c r="CI50" i="20" s="1"/>
  <c r="BT48" i="20"/>
  <c r="BU48" i="20" s="1"/>
  <c r="BP43" i="20"/>
  <c r="BQ43" i="20" s="1"/>
  <c r="BT43" i="20"/>
  <c r="BU43" i="20" s="1"/>
  <c r="BV48" i="20"/>
  <c r="BW48" i="20" s="1"/>
  <c r="CB51" i="20"/>
  <c r="CC51" i="20" s="1"/>
  <c r="BT51" i="20"/>
  <c r="BU51" i="20" s="1"/>
  <c r="BP51" i="20"/>
  <c r="BQ51" i="20" s="1"/>
  <c r="BZ51" i="20"/>
  <c r="CA51" i="20" s="1"/>
  <c r="BP47" i="20"/>
  <c r="BQ47" i="20" s="1"/>
  <c r="BT47" i="20"/>
  <c r="BU47" i="20" s="1"/>
  <c r="BX47" i="20"/>
  <c r="BY47" i="20" s="1"/>
  <c r="BR51" i="20"/>
  <c r="BS51" i="20" s="1"/>
  <c r="BP50" i="20"/>
  <c r="BQ50" i="20" s="1"/>
  <c r="BT50" i="20"/>
  <c r="BU50" i="20" s="1"/>
  <c r="BX50" i="20"/>
  <c r="BY50" i="20" s="1"/>
  <c r="BR52" i="20"/>
  <c r="BS52" i="20" s="1"/>
  <c r="BV52" i="20"/>
  <c r="BW52" i="20" s="1"/>
  <c r="BR53" i="20"/>
  <c r="BS53" i="20" s="1"/>
  <c r="BZ53" i="20"/>
  <c r="CA53" i="20" s="1"/>
  <c r="BT53" i="20"/>
  <c r="BU53" i="20" s="1"/>
  <c r="CB53" i="20"/>
  <c r="CC53" i="20" s="1"/>
  <c r="BP52" i="20"/>
  <c r="BQ52" i="20" s="1"/>
  <c r="BT52" i="20"/>
  <c r="BU52" i="20" s="1"/>
  <c r="BX52" i="20"/>
  <c r="BY52" i="20" s="1"/>
  <c r="CD54" i="20"/>
  <c r="CE54" i="20" s="1"/>
  <c r="CI54" i="20" s="1"/>
  <c r="BP53" i="20"/>
  <c r="BQ53" i="20" s="1"/>
  <c r="BX53" i="20"/>
  <c r="BY53" i="20" s="1"/>
  <c r="BP54" i="20"/>
  <c r="BQ54" i="20" s="1"/>
  <c r="BT54" i="20"/>
  <c r="BU54" i="20" s="1"/>
  <c r="BX54" i="20"/>
  <c r="BY54" i="20" s="1"/>
  <c r="CB54" i="20"/>
  <c r="CC54" i="20" s="1"/>
  <c r="BV56" i="20"/>
  <c r="BW56" i="20" s="1"/>
  <c r="BP55" i="20"/>
  <c r="BQ55" i="20" s="1"/>
  <c r="BT55" i="20"/>
  <c r="BU55" i="20" s="1"/>
  <c r="BX55" i="20"/>
  <c r="BY55" i="20" s="1"/>
  <c r="CB55" i="20"/>
  <c r="CC55" i="20" s="1"/>
  <c r="BP56" i="20"/>
  <c r="BQ56" i="20" s="1"/>
  <c r="BX56" i="20"/>
  <c r="BY56" i="20" s="1"/>
  <c r="BV54" i="20"/>
  <c r="BW54" i="20" s="1"/>
  <c r="BR56" i="20"/>
  <c r="BS56" i="20" s="1"/>
  <c r="BR57" i="20"/>
  <c r="BS57" i="20" s="1"/>
  <c r="BV57" i="20"/>
  <c r="BW57" i="20" s="1"/>
  <c r="BZ57" i="20"/>
  <c r="CA57" i="20" s="1"/>
  <c r="BP57" i="20"/>
  <c r="BQ57" i="20" s="1"/>
  <c r="BT57" i="20"/>
  <c r="BU57" i="20" s="1"/>
  <c r="BX57" i="20"/>
  <c r="BY57" i="20" s="1"/>
  <c r="BP58" i="20"/>
  <c r="BQ58" i="20" s="1"/>
  <c r="BT58" i="20"/>
  <c r="BU58" i="20" s="1"/>
  <c r="BX58" i="20"/>
  <c r="BY58" i="20" s="1"/>
  <c r="CB58" i="20"/>
  <c r="CC58" i="20" s="1"/>
  <c r="CB59" i="20"/>
  <c r="CC59" i="20" s="1"/>
  <c r="BX59" i="20"/>
  <c r="BY59" i="20" s="1"/>
  <c r="BT59" i="20"/>
  <c r="BU59" i="20" s="1"/>
  <c r="BP59" i="20"/>
  <c r="BQ59" i="20" s="1"/>
  <c r="BR59" i="20"/>
  <c r="BS59" i="20" s="1"/>
  <c r="BZ59" i="20"/>
  <c r="CA59" i="20" s="1"/>
  <c r="BP60" i="20"/>
  <c r="BQ60" i="20" s="1"/>
  <c r="BT60" i="20"/>
  <c r="BU60" i="20" s="1"/>
  <c r="BX60" i="20"/>
  <c r="BY60" i="20" s="1"/>
  <c r="AT8" i="1"/>
  <c r="AH8" i="1"/>
  <c r="W9" i="1"/>
  <c r="W10" i="1"/>
  <c r="W11" i="1"/>
  <c r="W12" i="1"/>
  <c r="W13" i="1"/>
  <c r="W14" i="1"/>
  <c r="W15" i="1"/>
  <c r="W16" i="1"/>
  <c r="W17" i="1"/>
  <c r="W18" i="1"/>
  <c r="W19" i="1"/>
  <c r="W20" i="1"/>
  <c r="W21"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AH9" i="1"/>
  <c r="AH10" i="1"/>
  <c r="AI10" i="1" s="1"/>
  <c r="AH11" i="1"/>
  <c r="AH12" i="1"/>
  <c r="AH13" i="1"/>
  <c r="AH14" i="1"/>
  <c r="AI14" i="1" s="1"/>
  <c r="AH15" i="1"/>
  <c r="AH16" i="1"/>
  <c r="AH17" i="1"/>
  <c r="AH18" i="1"/>
  <c r="AI18" i="1" s="1"/>
  <c r="AH19" i="1"/>
  <c r="AI19" i="1" s="1"/>
  <c r="AH20" i="1"/>
  <c r="AH21" i="1"/>
  <c r="AH22" i="1"/>
  <c r="AI22" i="1" s="1"/>
  <c r="AH23" i="1"/>
  <c r="AH24" i="1"/>
  <c r="AH25" i="1"/>
  <c r="AH26" i="1"/>
  <c r="AH27" i="1"/>
  <c r="AH28" i="1"/>
  <c r="AH29" i="1"/>
  <c r="AH30" i="1"/>
  <c r="AH31" i="1"/>
  <c r="AH32" i="1"/>
  <c r="AI32" i="1" s="1"/>
  <c r="AH33" i="1"/>
  <c r="AH34" i="1"/>
  <c r="AH35" i="1"/>
  <c r="AH36" i="1"/>
  <c r="AI36" i="1" s="1"/>
  <c r="AH37" i="1"/>
  <c r="AI37" i="1" s="1"/>
  <c r="AH38" i="1"/>
  <c r="AI38" i="1" s="1"/>
  <c r="AH39" i="1"/>
  <c r="AH40" i="1"/>
  <c r="AH41" i="1"/>
  <c r="AI41" i="1" s="1"/>
  <c r="AH42" i="1"/>
  <c r="AI42" i="1" s="1"/>
  <c r="AH43" i="1"/>
  <c r="AH44" i="1"/>
  <c r="AI44" i="1" s="1"/>
  <c r="AH45" i="1"/>
  <c r="AH46" i="1"/>
  <c r="AI46" i="1" s="1"/>
  <c r="AH47" i="1"/>
  <c r="AH48" i="1"/>
  <c r="AH49" i="1"/>
  <c r="AI49" i="1" s="1"/>
  <c r="AH50" i="1"/>
  <c r="AI50" i="1" s="1"/>
  <c r="AH51" i="1"/>
  <c r="AI51" i="1" s="1"/>
  <c r="AH52" i="1"/>
  <c r="AH53" i="1"/>
  <c r="AI53" i="1" s="1"/>
  <c r="AH54" i="1"/>
  <c r="AH55" i="1"/>
  <c r="AI55" i="1" s="1"/>
  <c r="AH56" i="1"/>
  <c r="AI56" i="1" s="1"/>
  <c r="AH57" i="1"/>
  <c r="AI57" i="1" s="1"/>
  <c r="AH58" i="1"/>
  <c r="AI58" i="1" s="1"/>
  <c r="AH59" i="1"/>
  <c r="AI59" i="1" s="1"/>
  <c r="AH60" i="1"/>
  <c r="AI60" i="1" s="1"/>
  <c r="AH61" i="1"/>
  <c r="AI61" i="1" s="1"/>
  <c r="AH62" i="1"/>
  <c r="AI62" i="1" s="1"/>
  <c r="AH63" i="1"/>
  <c r="AI63" i="1" s="1"/>
  <c r="AH64" i="1"/>
  <c r="AI64" i="1" s="1"/>
  <c r="AT9" i="1"/>
  <c r="AT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08" i="17"/>
  <c r="A84" i="17"/>
  <c r="A85" i="17"/>
  <c r="A86" i="17"/>
  <c r="A87" i="17"/>
  <c r="A88" i="17"/>
  <c r="A89" i="17"/>
  <c r="A90" i="17"/>
  <c r="A91" i="17"/>
  <c r="A92" i="17"/>
  <c r="A93" i="17"/>
  <c r="A94" i="17"/>
  <c r="A95" i="17"/>
  <c r="A96" i="17"/>
  <c r="A97" i="17"/>
  <c r="A98" i="17"/>
  <c r="A99" i="17"/>
  <c r="A100" i="17"/>
  <c r="A101" i="17"/>
  <c r="A102" i="17"/>
  <c r="A103" i="17"/>
  <c r="A104" i="17"/>
  <c r="A105" i="17"/>
  <c r="A106" i="17"/>
  <c r="A83" i="17"/>
  <c r="A59" i="17"/>
  <c r="A60" i="17"/>
  <c r="A61" i="17"/>
  <c r="A62" i="17"/>
  <c r="A63" i="17"/>
  <c r="A64" i="17"/>
  <c r="A65" i="17"/>
  <c r="A66" i="17"/>
  <c r="A67" i="17"/>
  <c r="A68" i="17"/>
  <c r="A69" i="17"/>
  <c r="A70" i="17"/>
  <c r="A71" i="17"/>
  <c r="A72" i="17"/>
  <c r="A73" i="17"/>
  <c r="A74" i="17"/>
  <c r="A75" i="17"/>
  <c r="A76" i="17"/>
  <c r="A77" i="17"/>
  <c r="A78" i="17"/>
  <c r="A79" i="17"/>
  <c r="A80" i="17"/>
  <c r="A81" i="17"/>
  <c r="A58" i="17"/>
  <c r="A34" i="17"/>
  <c r="A35" i="17"/>
  <c r="A36" i="17"/>
  <c r="A37" i="17"/>
  <c r="A38" i="17"/>
  <c r="A39" i="17"/>
  <c r="A40" i="17"/>
  <c r="A41" i="17"/>
  <c r="A42" i="17"/>
  <c r="A43" i="17"/>
  <c r="A44" i="17"/>
  <c r="A45" i="17"/>
  <c r="A46" i="17"/>
  <c r="A47" i="17"/>
  <c r="A48" i="17"/>
  <c r="A49" i="17"/>
  <c r="A50" i="17"/>
  <c r="A51" i="17"/>
  <c r="A52" i="17"/>
  <c r="A53" i="17"/>
  <c r="A54" i="17"/>
  <c r="A55" i="17"/>
  <c r="A56" i="17"/>
  <c r="A33" i="17"/>
  <c r="A10" i="17"/>
  <c r="A11" i="17"/>
  <c r="A12" i="17"/>
  <c r="A13" i="17"/>
  <c r="A14" i="17"/>
  <c r="A15" i="17"/>
  <c r="A16" i="17"/>
  <c r="A17" i="17"/>
  <c r="A18" i="17"/>
  <c r="A19" i="17"/>
  <c r="A20" i="17"/>
  <c r="A21" i="17"/>
  <c r="A22" i="17"/>
  <c r="A23" i="17"/>
  <c r="A24" i="17"/>
  <c r="A25" i="17"/>
  <c r="A26" i="17"/>
  <c r="A27" i="17"/>
  <c r="A28" i="17"/>
  <c r="A29" i="17"/>
  <c r="A30" i="17"/>
  <c r="A31" i="17"/>
  <c r="A9" i="17"/>
  <c r="CC5" i="2"/>
  <c r="CB5" i="2"/>
  <c r="CC5" i="17"/>
  <c r="CB5" i="17"/>
  <c r="CA5" i="2"/>
  <c r="BZ5" i="2"/>
  <c r="BY5" i="2"/>
  <c r="BX5" i="2"/>
  <c r="BW5" i="2"/>
  <c r="BV5" i="2"/>
  <c r="BU5" i="2"/>
  <c r="BT5" i="2"/>
  <c r="BS5" i="2"/>
  <c r="BR5" i="2"/>
  <c r="BQ5" i="2"/>
  <c r="BP5" i="2"/>
  <c r="CA5" i="17"/>
  <c r="BZ5" i="17"/>
  <c r="BY5" i="17"/>
  <c r="BX5" i="17"/>
  <c r="BW5" i="17"/>
  <c r="BV5" i="17"/>
  <c r="BU5" i="17"/>
  <c r="BT5" i="17"/>
  <c r="BS5" i="17"/>
  <c r="BR5" i="17"/>
  <c r="BQ5" i="17"/>
  <c r="BP5" i="17"/>
  <c r="AI33" i="1" l="1"/>
  <c r="AI30" i="1"/>
  <c r="W17" i="19"/>
  <c r="AI9" i="1"/>
  <c r="AU9" i="1" s="1"/>
  <c r="HA6" i="19"/>
  <c r="BF29" i="20"/>
  <c r="GC17" i="19"/>
  <c r="GW8" i="19"/>
  <c r="GC25" i="19"/>
  <c r="AI54" i="1"/>
  <c r="AT31" i="20"/>
  <c r="BF47" i="20"/>
  <c r="DS41" i="19"/>
  <c r="AH31" i="20"/>
  <c r="BF31" i="20"/>
  <c r="AT37" i="19"/>
  <c r="BF6" i="19"/>
  <c r="BF31" i="19"/>
  <c r="EY50" i="19"/>
  <c r="AI26" i="1"/>
  <c r="AT31" i="19"/>
  <c r="BF10" i="19"/>
  <c r="HA50" i="19"/>
  <c r="AI52" i="1"/>
  <c r="GW34" i="19"/>
  <c r="CH53" i="19"/>
  <c r="A53" i="19" s="1"/>
  <c r="ET43" i="19"/>
  <c r="AU59" i="1"/>
  <c r="FO57" i="19"/>
  <c r="GO57" i="19"/>
  <c r="HA57" i="19"/>
  <c r="GS59" i="20"/>
  <c r="GW57" i="19"/>
  <c r="FS57" i="19"/>
  <c r="AT57" i="20"/>
  <c r="DS57" i="20" s="1"/>
  <c r="GO58" i="19"/>
  <c r="W57" i="19"/>
  <c r="HA58" i="20"/>
  <c r="FW57" i="19"/>
  <c r="EY57" i="19"/>
  <c r="GC56" i="20"/>
  <c r="GO54" i="20"/>
  <c r="AH54" i="20"/>
  <c r="AI54" i="20" s="1"/>
  <c r="BG54" i="20" s="1"/>
  <c r="DF58" i="20"/>
  <c r="AH58" i="20"/>
  <c r="GS55" i="20"/>
  <c r="DV55" i="20"/>
  <c r="FS55" i="20"/>
  <c r="CL59" i="20"/>
  <c r="FC57" i="19"/>
  <c r="GW58" i="20"/>
  <c r="FG57" i="19"/>
  <c r="GS55" i="19"/>
  <c r="GC57" i="19"/>
  <c r="AU60" i="1"/>
  <c r="FK57" i="19"/>
  <c r="GK57" i="19"/>
  <c r="GG34" i="19"/>
  <c r="GD13" i="1"/>
  <c r="GD53" i="1"/>
  <c r="DV50" i="19"/>
  <c r="GC47" i="19"/>
  <c r="GD37" i="1"/>
  <c r="GD29" i="1"/>
  <c r="GS17" i="19"/>
  <c r="HA8" i="19"/>
  <c r="GD45" i="1"/>
  <c r="GD60" i="1"/>
  <c r="GD21" i="1"/>
  <c r="GD62" i="1"/>
  <c r="GD52" i="1"/>
  <c r="GD44" i="1"/>
  <c r="GD36" i="1"/>
  <c r="GD28" i="1"/>
  <c r="GD20" i="1"/>
  <c r="GD12" i="1"/>
  <c r="HA25" i="19"/>
  <c r="GO25" i="19"/>
  <c r="FG34" i="19"/>
  <c r="GO34" i="19"/>
  <c r="GD61" i="1"/>
  <c r="GD51" i="1"/>
  <c r="GD43" i="1"/>
  <c r="GD35" i="1"/>
  <c r="GD27" i="1"/>
  <c r="GD19" i="1"/>
  <c r="GD11" i="1"/>
  <c r="GK25" i="19"/>
  <c r="HA34" i="19"/>
  <c r="GD59" i="1"/>
  <c r="GD50" i="1"/>
  <c r="GD42" i="1"/>
  <c r="GD34" i="1"/>
  <c r="GD26" i="1"/>
  <c r="GD18" i="1"/>
  <c r="GD10" i="1"/>
  <c r="W25" i="19"/>
  <c r="GW25" i="19"/>
  <c r="FO34" i="19"/>
  <c r="GD49" i="1"/>
  <c r="GD33" i="1"/>
  <c r="GD9" i="1"/>
  <c r="GG25" i="19"/>
  <c r="GD58" i="1"/>
  <c r="GD41" i="1"/>
  <c r="GD25" i="1"/>
  <c r="GD17" i="1"/>
  <c r="GD48" i="1"/>
  <c r="GD40" i="1"/>
  <c r="GD32" i="1"/>
  <c r="GD24" i="1"/>
  <c r="GD16" i="1"/>
  <c r="GK34" i="19"/>
  <c r="FW34" i="19"/>
  <c r="GC34" i="19"/>
  <c r="GS25" i="19"/>
  <c r="GK17" i="19"/>
  <c r="GD64" i="1"/>
  <c r="GD57" i="1"/>
  <c r="GD31" i="1"/>
  <c r="GD15" i="1"/>
  <c r="FC34" i="19"/>
  <c r="GS34" i="19"/>
  <c r="GD63" i="1"/>
  <c r="GD56" i="1"/>
  <c r="GD47" i="1"/>
  <c r="GD39" i="1"/>
  <c r="GD23" i="1"/>
  <c r="GD54" i="1"/>
  <c r="GD46" i="1"/>
  <c r="GD38" i="1"/>
  <c r="GD30" i="1"/>
  <c r="GD22" i="1"/>
  <c r="GD14" i="1"/>
  <c r="GD55" i="1"/>
  <c r="GD8" i="1"/>
  <c r="DS49" i="19"/>
  <c r="BF52" i="20"/>
  <c r="AH51" i="20"/>
  <c r="AI51" i="20" s="1"/>
  <c r="BF50" i="20"/>
  <c r="FG43" i="20"/>
  <c r="CT51" i="20"/>
  <c r="AT15" i="20"/>
  <c r="EY34" i="19"/>
  <c r="GG28" i="19"/>
  <c r="AT28" i="19"/>
  <c r="FG45" i="19"/>
  <c r="GG47" i="19"/>
  <c r="FW48" i="20"/>
  <c r="GS49" i="20"/>
  <c r="GW38" i="19"/>
  <c r="GG18" i="19"/>
  <c r="FG14" i="19"/>
  <c r="GK9" i="19"/>
  <c r="GG8" i="19"/>
  <c r="GS8" i="19"/>
  <c r="GC8" i="19"/>
  <c r="GK8" i="19"/>
  <c r="GO8" i="19"/>
  <c r="W8" i="19"/>
  <c r="CH57" i="19"/>
  <c r="A57" i="19" s="1"/>
  <c r="AH4" i="19"/>
  <c r="GK51" i="19"/>
  <c r="GS42" i="19"/>
  <c r="HA51" i="20"/>
  <c r="FC10" i="19"/>
  <c r="GW50" i="20"/>
  <c r="GO40" i="20"/>
  <c r="GO52" i="20"/>
  <c r="DF52" i="20"/>
  <c r="FK9" i="19"/>
  <c r="GO9" i="19"/>
  <c r="GW17" i="19"/>
  <c r="GK40" i="20"/>
  <c r="W36" i="19"/>
  <c r="ET50" i="20"/>
  <c r="W44" i="20"/>
  <c r="AU52" i="1"/>
  <c r="CH49" i="19"/>
  <c r="A49" i="19" s="1"/>
  <c r="GK60" i="20"/>
  <c r="GG60" i="20"/>
  <c r="EH56" i="20"/>
  <c r="DZ56" i="20"/>
  <c r="BF18" i="19"/>
  <c r="GG37" i="19"/>
  <c r="ED43" i="19"/>
  <c r="FW43" i="19"/>
  <c r="ET59" i="19"/>
  <c r="GK43" i="19"/>
  <c r="ET51" i="19"/>
  <c r="FO17" i="19"/>
  <c r="FW17" i="19"/>
  <c r="EY17" i="19"/>
  <c r="FK17" i="19"/>
  <c r="AH17" i="19"/>
  <c r="FC17" i="19"/>
  <c r="FS17" i="19"/>
  <c r="FG17" i="19"/>
  <c r="CX60" i="20"/>
  <c r="GO53" i="20"/>
  <c r="AT9" i="19"/>
  <c r="FW9" i="19"/>
  <c r="FO9" i="19"/>
  <c r="EY9" i="19"/>
  <c r="FS9" i="19"/>
  <c r="FG9" i="19"/>
  <c r="FC9" i="19"/>
  <c r="AH9" i="19"/>
  <c r="GG50" i="19"/>
  <c r="GW50" i="19"/>
  <c r="FG50" i="19"/>
  <c r="AH50" i="19"/>
  <c r="FO50" i="19"/>
  <c r="GS9" i="19"/>
  <c r="HA9" i="19"/>
  <c r="GW9" i="19"/>
  <c r="GG9" i="19"/>
  <c r="W9" i="19"/>
  <c r="GW42" i="19"/>
  <c r="AH43" i="19"/>
  <c r="FO10" i="19"/>
  <c r="AT10" i="19"/>
  <c r="CL43" i="20"/>
  <c r="FC25" i="19"/>
  <c r="AH25" i="19"/>
  <c r="AI25" i="19" s="1"/>
  <c r="FG25" i="19"/>
  <c r="FK25" i="19"/>
  <c r="FS25" i="19"/>
  <c r="EY25" i="19"/>
  <c r="FO25" i="19"/>
  <c r="DB10" i="19"/>
  <c r="CP10" i="19"/>
  <c r="FC50" i="20"/>
  <c r="AT59" i="20"/>
  <c r="CT10" i="19"/>
  <c r="FO18" i="19"/>
  <c r="FK18" i="19"/>
  <c r="DZ26" i="19"/>
  <c r="AT43" i="19"/>
  <c r="FC18" i="19"/>
  <c r="GC26" i="19"/>
  <c r="DZ10" i="19"/>
  <c r="GK10" i="19"/>
  <c r="CP54" i="20"/>
  <c r="EP54" i="20"/>
  <c r="GW47" i="20"/>
  <c r="GC42" i="19"/>
  <c r="EY42" i="19"/>
  <c r="HA42" i="19"/>
  <c r="DQ10" i="19"/>
  <c r="GS10" i="19"/>
  <c r="HA10" i="19"/>
  <c r="CP59" i="20"/>
  <c r="EL57" i="20"/>
  <c r="DF10" i="19"/>
  <c r="DV40" i="19"/>
  <c r="EP60" i="19"/>
  <c r="EH60" i="19"/>
  <c r="FS42" i="19"/>
  <c r="FS50" i="19"/>
  <c r="GK50" i="19"/>
  <c r="DV18" i="19"/>
  <c r="ED46" i="20"/>
  <c r="CL46" i="20"/>
  <c r="FK56" i="20"/>
  <c r="AH56" i="20"/>
  <c r="GC18" i="19"/>
  <c r="GO18" i="19"/>
  <c r="W18" i="19"/>
  <c r="GW18" i="19"/>
  <c r="EH18" i="19"/>
  <c r="GS18" i="19"/>
  <c r="GK18" i="19"/>
  <c r="HA18" i="19"/>
  <c r="EY18" i="19"/>
  <c r="DQ18" i="19"/>
  <c r="FC26" i="19"/>
  <c r="FS26" i="19"/>
  <c r="AH26" i="19"/>
  <c r="FG26" i="19"/>
  <c r="FK26" i="19"/>
  <c r="FW26" i="19"/>
  <c r="EY26" i="19"/>
  <c r="FO26" i="19"/>
  <c r="GG10" i="19"/>
  <c r="DB33" i="19"/>
  <c r="DZ25" i="19"/>
  <c r="DZ42" i="19"/>
  <c r="FW50" i="19"/>
  <c r="CL47" i="20"/>
  <c r="CT47" i="20"/>
  <c r="DV58" i="20"/>
  <c r="CL52" i="20"/>
  <c r="FO42" i="19"/>
  <c r="EY22" i="19"/>
  <c r="FC22" i="19"/>
  <c r="FW25" i="19"/>
  <c r="EP39" i="19"/>
  <c r="AT39" i="19"/>
  <c r="FC59" i="19"/>
  <c r="W54" i="20"/>
  <c r="DF55" i="20"/>
  <c r="DV10" i="19"/>
  <c r="AH11" i="19"/>
  <c r="GO39" i="19"/>
  <c r="AH31" i="19"/>
  <c r="FW42" i="19"/>
  <c r="FS10" i="19"/>
  <c r="GS46" i="20"/>
  <c r="EP47" i="19"/>
  <c r="GW47" i="19"/>
  <c r="GS26" i="19"/>
  <c r="GG17" i="19"/>
  <c r="GC44" i="20"/>
  <c r="W10" i="19"/>
  <c r="DS10" i="19" s="1"/>
  <c r="AH10" i="19"/>
  <c r="FG42" i="19"/>
  <c r="FC42" i="19"/>
  <c r="HA26" i="19"/>
  <c r="FK10" i="19"/>
  <c r="FW10" i="19"/>
  <c r="EL10" i="19"/>
  <c r="GW10" i="19"/>
  <c r="FW18" i="19"/>
  <c r="FS18" i="19"/>
  <c r="ED18" i="19"/>
  <c r="GC51" i="20"/>
  <c r="GO56" i="20"/>
  <c r="GW49" i="20"/>
  <c r="GW23" i="19"/>
  <c r="GS6" i="19"/>
  <c r="GC58" i="19"/>
  <c r="DV26" i="19"/>
  <c r="GG39" i="19"/>
  <c r="GO17" i="19"/>
  <c r="HA17" i="19"/>
  <c r="CX58" i="20"/>
  <c r="GO43" i="20"/>
  <c r="W55" i="20"/>
  <c r="AI55" i="20" s="1"/>
  <c r="GO42" i="19"/>
  <c r="GK42" i="19"/>
  <c r="FW14" i="19"/>
  <c r="GS54" i="19"/>
  <c r="GG51" i="19"/>
  <c r="EL34" i="19"/>
  <c r="GC9" i="19"/>
  <c r="AH18" i="19"/>
  <c r="W26" i="19"/>
  <c r="DJ33" i="19"/>
  <c r="GC10" i="19"/>
  <c r="CX10" i="19"/>
  <c r="DQ37" i="19"/>
  <c r="GO55" i="19"/>
  <c r="AU51" i="1"/>
  <c r="GC55" i="20"/>
  <c r="GK39" i="20"/>
  <c r="EH26" i="19"/>
  <c r="GK26" i="19"/>
  <c r="ET10" i="19"/>
  <c r="FG10" i="19"/>
  <c r="CL10" i="19"/>
  <c r="EY10" i="19"/>
  <c r="FG18" i="19"/>
  <c r="ET18" i="19"/>
  <c r="W50" i="19"/>
  <c r="FK50" i="19"/>
  <c r="FC50" i="19"/>
  <c r="FS34" i="19"/>
  <c r="DZ47" i="19"/>
  <c r="DQ9" i="19"/>
  <c r="ED26" i="19"/>
  <c r="GO50" i="19"/>
  <c r="AH34" i="19"/>
  <c r="AI34" i="19" s="1"/>
  <c r="ET26" i="19"/>
  <c r="FG51" i="20"/>
  <c r="FK59" i="20"/>
  <c r="BF7" i="20"/>
  <c r="DV59" i="19"/>
  <c r="FS51" i="19"/>
  <c r="FK42" i="19"/>
  <c r="W59" i="19"/>
  <c r="GK58" i="19"/>
  <c r="GG26" i="19"/>
  <c r="GO26" i="19"/>
  <c r="GO10" i="19"/>
  <c r="GS47" i="20"/>
  <c r="ED37" i="19"/>
  <c r="GG58" i="19"/>
  <c r="FK43" i="19"/>
  <c r="DJ55" i="20"/>
  <c r="W42" i="19"/>
  <c r="DQ26" i="19"/>
  <c r="CP33" i="19"/>
  <c r="CL33" i="19"/>
  <c r="EP26" i="19"/>
  <c r="GW26" i="19"/>
  <c r="ED10" i="19"/>
  <c r="EP10" i="19"/>
  <c r="EH10" i="19"/>
  <c r="EP18" i="19"/>
  <c r="EL18" i="19"/>
  <c r="FK34" i="19"/>
  <c r="GC50" i="19"/>
  <c r="AT57" i="19"/>
  <c r="DS57" i="19" s="1"/>
  <c r="FK39" i="19"/>
  <c r="FG22" i="19"/>
  <c r="GS58" i="19"/>
  <c r="AH45" i="19"/>
  <c r="FW38" i="19"/>
  <c r="AH51" i="19"/>
  <c r="EL26" i="19"/>
  <c r="FS58" i="20"/>
  <c r="ET59" i="20"/>
  <c r="CX43" i="19"/>
  <c r="GO43" i="19"/>
  <c r="ED51" i="19"/>
  <c r="W55" i="19"/>
  <c r="CT33" i="19"/>
  <c r="FS37" i="19"/>
  <c r="AT26" i="19"/>
  <c r="FS59" i="20"/>
  <c r="GK29" i="20"/>
  <c r="W31" i="20"/>
  <c r="DB44" i="20"/>
  <c r="AH48" i="20"/>
  <c r="GW48" i="20"/>
  <c r="EY56" i="20"/>
  <c r="CT60" i="20"/>
  <c r="DQ50" i="20"/>
  <c r="GO59" i="20"/>
  <c r="EP45" i="20"/>
  <c r="DJ53" i="20"/>
  <c r="FS57" i="20"/>
  <c r="BF57" i="20"/>
  <c r="GG42" i="19"/>
  <c r="DQ43" i="19"/>
  <c r="DF33" i="19"/>
  <c r="DJ10" i="19"/>
  <c r="DZ18" i="19"/>
  <c r="GS50" i="19"/>
  <c r="GK60" i="19"/>
  <c r="FO60" i="19"/>
  <c r="DZ60" i="19"/>
  <c r="EP42" i="19"/>
  <c r="EL39" i="19"/>
  <c r="AT53" i="19"/>
  <c r="EL59" i="19"/>
  <c r="GW58" i="19"/>
  <c r="GO38" i="19"/>
  <c r="EP38" i="19"/>
  <c r="HA47" i="19"/>
  <c r="FS46" i="19"/>
  <c r="ET46" i="19"/>
  <c r="FG59" i="19"/>
  <c r="W5" i="19"/>
  <c r="FS4" i="19"/>
  <c r="AH5" i="19"/>
  <c r="EH22" i="19"/>
  <c r="AT27" i="19"/>
  <c r="ET17" i="19"/>
  <c r="DQ34" i="19"/>
  <c r="ET13" i="19"/>
  <c r="AT35" i="20"/>
  <c r="ET25" i="19"/>
  <c r="CL29" i="19"/>
  <c r="EP31" i="19"/>
  <c r="CT14" i="19"/>
  <c r="FO31" i="19"/>
  <c r="GC4" i="19"/>
  <c r="GS4" i="19"/>
  <c r="EY6" i="19"/>
  <c r="DQ6" i="19"/>
  <c r="DQ30" i="19"/>
  <c r="DQ35" i="19"/>
  <c r="FO35" i="19"/>
  <c r="GK31" i="20"/>
  <c r="FW31" i="20"/>
  <c r="DZ26" i="20"/>
  <c r="CL11" i="19"/>
  <c r="GO27" i="19"/>
  <c r="DQ15" i="19"/>
  <c r="FO13" i="19"/>
  <c r="FW29" i="19"/>
  <c r="DB29" i="19"/>
  <c r="ET28" i="19"/>
  <c r="GK28" i="19"/>
  <c r="FC30" i="19"/>
  <c r="GO20" i="19"/>
  <c r="GC13" i="19"/>
  <c r="CL6" i="19"/>
  <c r="HA4" i="19"/>
  <c r="FC4" i="19"/>
  <c r="GK6" i="20"/>
  <c r="CT6" i="19"/>
  <c r="GO32" i="20"/>
  <c r="BF19" i="20"/>
  <c r="AT27" i="20"/>
  <c r="ED13" i="19"/>
  <c r="FW22" i="19"/>
  <c r="AT14" i="19"/>
  <c r="FK31" i="19"/>
  <c r="FG28" i="19"/>
  <c r="FS31" i="19"/>
  <c r="AH28" i="19"/>
  <c r="HA13" i="19"/>
  <c r="EY29" i="19"/>
  <c r="AT34" i="19"/>
  <c r="ED31" i="19"/>
  <c r="FK22" i="19"/>
  <c r="DZ34" i="19"/>
  <c r="FG31" i="19"/>
  <c r="GW13" i="19"/>
  <c r="GK13" i="19"/>
  <c r="BF33" i="19"/>
  <c r="GG11" i="20"/>
  <c r="BF17" i="20"/>
  <c r="AT25" i="20"/>
  <c r="HA31" i="20"/>
  <c r="AH22" i="19"/>
  <c r="AI22" i="19" s="1"/>
  <c r="CT31" i="19"/>
  <c r="EP34" i="19"/>
  <c r="FW31" i="19"/>
  <c r="GG13" i="19"/>
  <c r="W13" i="19"/>
  <c r="DJ14" i="19"/>
  <c r="FO22" i="19"/>
  <c r="GO30" i="19"/>
  <c r="FG21" i="19"/>
  <c r="EH9" i="19"/>
  <c r="ET35" i="19"/>
  <c r="GG35" i="19"/>
  <c r="GO18" i="20"/>
  <c r="GC25" i="20"/>
  <c r="ED34" i="19"/>
  <c r="EY31" i="19"/>
  <c r="FW30" i="19"/>
  <c r="DF31" i="19"/>
  <c r="EL25" i="19"/>
  <c r="EP17" i="19"/>
  <c r="FG35" i="19"/>
  <c r="EH34" i="19"/>
  <c r="ET34" i="19"/>
  <c r="DZ31" i="19"/>
  <c r="GS13" i="19"/>
  <c r="HA29" i="19"/>
  <c r="FK28" i="19"/>
  <c r="DV34" i="19"/>
  <c r="FS22" i="19"/>
  <c r="BF14" i="19"/>
  <c r="DF11" i="19"/>
  <c r="CH59" i="19"/>
  <c r="A59" i="19" s="1"/>
  <c r="CH56" i="19"/>
  <c r="A56" i="19" s="1"/>
  <c r="CH54" i="19"/>
  <c r="A54" i="19" s="1"/>
  <c r="CH50" i="19"/>
  <c r="A50" i="19" s="1"/>
  <c r="CH58" i="19"/>
  <c r="A58" i="19" s="1"/>
  <c r="CH55" i="19"/>
  <c r="A55" i="19" s="1"/>
  <c r="FW60" i="19"/>
  <c r="GW59" i="20"/>
  <c r="FC56" i="20"/>
  <c r="GW56" i="20"/>
  <c r="CP60" i="20"/>
  <c r="HA45" i="20"/>
  <c r="FO53" i="20"/>
  <c r="GK53" i="20"/>
  <c r="EP53" i="20"/>
  <c r="HA57" i="20"/>
  <c r="FS38" i="19"/>
  <c r="CT39" i="19"/>
  <c r="EH35" i="19"/>
  <c r="FG38" i="19"/>
  <c r="EY35" i="19"/>
  <c r="FW45" i="19"/>
  <c r="DQ59" i="19"/>
  <c r="HA51" i="19"/>
  <c r="FK51" i="19"/>
  <c r="ED57" i="19"/>
  <c r="FO59" i="19"/>
  <c r="FW59" i="19"/>
  <c r="GW39" i="19"/>
  <c r="GW51" i="19"/>
  <c r="DJ60" i="19"/>
  <c r="AI48" i="1"/>
  <c r="DZ45" i="20"/>
  <c r="HA60" i="19"/>
  <c r="FC60" i="19"/>
  <c r="EL60" i="20"/>
  <c r="W58" i="20"/>
  <c r="DS58" i="20" s="1"/>
  <c r="HA59" i="20"/>
  <c r="CT59" i="20"/>
  <c r="DZ58" i="20"/>
  <c r="EL56" i="20"/>
  <c r="GK54" i="20"/>
  <c r="ED54" i="20"/>
  <c r="CP56" i="20"/>
  <c r="DZ55" i="20"/>
  <c r="DQ55" i="20"/>
  <c r="CT50" i="20"/>
  <c r="GC50" i="20"/>
  <c r="DJ47" i="20"/>
  <c r="EH51" i="20"/>
  <c r="HA39" i="20"/>
  <c r="AI41" i="19"/>
  <c r="AU41" i="19" s="1"/>
  <c r="CP52" i="20"/>
  <c r="CH60" i="19"/>
  <c r="A60" i="19" s="1"/>
  <c r="FS43" i="19"/>
  <c r="DJ43" i="19"/>
  <c r="EP43" i="19"/>
  <c r="ED39" i="19"/>
  <c r="DZ35" i="19"/>
  <c r="GS35" i="19"/>
  <c r="EH59" i="19"/>
  <c r="DZ51" i="19"/>
  <c r="GC51" i="19"/>
  <c r="FW58" i="19"/>
  <c r="FS59" i="19"/>
  <c r="FC58" i="19"/>
  <c r="EY59" i="19"/>
  <c r="GS47" i="19"/>
  <c r="DQ51" i="19"/>
  <c r="EH54" i="20"/>
  <c r="DZ49" i="20"/>
  <c r="FS60" i="19"/>
  <c r="DF60" i="20"/>
  <c r="FG58" i="20"/>
  <c r="GG59" i="20"/>
  <c r="FW59" i="20"/>
  <c r="DJ59" i="20"/>
  <c r="ET58" i="20"/>
  <c r="DJ56" i="20"/>
  <c r="GG54" i="20"/>
  <c r="DQ54" i="20"/>
  <c r="AT56" i="20"/>
  <c r="FO56" i="20"/>
  <c r="AH55" i="20"/>
  <c r="AT55" i="20"/>
  <c r="EL55" i="20"/>
  <c r="GK55" i="20"/>
  <c r="DF50" i="20"/>
  <c r="GO50" i="20"/>
  <c r="EH47" i="20"/>
  <c r="W47" i="20"/>
  <c r="EY51" i="20"/>
  <c r="FK43" i="20"/>
  <c r="DQ47" i="20"/>
  <c r="HA54" i="20"/>
  <c r="DJ44" i="20"/>
  <c r="AH44" i="20"/>
  <c r="AH52" i="20"/>
  <c r="CT52" i="20"/>
  <c r="DQ56" i="20"/>
  <c r="FW56" i="20"/>
  <c r="DF56" i="20"/>
  <c r="W35" i="19"/>
  <c r="FC43" i="19"/>
  <c r="EH42" i="19"/>
  <c r="GW43" i="19"/>
  <c r="CT43" i="19"/>
  <c r="HA43" i="19"/>
  <c r="EL35" i="19"/>
  <c r="CP43" i="19"/>
  <c r="ET39" i="19"/>
  <c r="EP35" i="19"/>
  <c r="GK35" i="19"/>
  <c r="GC35" i="19"/>
  <c r="AI57" i="19"/>
  <c r="EL57" i="19"/>
  <c r="EP51" i="19"/>
  <c r="GS51" i="19"/>
  <c r="GC53" i="19"/>
  <c r="GK39" i="19"/>
  <c r="EY51" i="19"/>
  <c r="GW55" i="19"/>
  <c r="GS59" i="19"/>
  <c r="DF47" i="20"/>
  <c r="FG60" i="19"/>
  <c r="ET60" i="19"/>
  <c r="GG58" i="20"/>
  <c r="FK58" i="20"/>
  <c r="EY59" i="20"/>
  <c r="DF59" i="20"/>
  <c r="FO57" i="20"/>
  <c r="DV59" i="20"/>
  <c r="DB56" i="20"/>
  <c r="GC54" i="20"/>
  <c r="DF54" i="20"/>
  <c r="FG56" i="20"/>
  <c r="GW55" i="20"/>
  <c r="EY55" i="20"/>
  <c r="CL55" i="20"/>
  <c r="EP55" i="20"/>
  <c r="FO50" i="20"/>
  <c r="HA55" i="20"/>
  <c r="DV50" i="20"/>
  <c r="AT47" i="20"/>
  <c r="DF51" i="20"/>
  <c r="GC47" i="20"/>
  <c r="W39" i="19"/>
  <c r="EL43" i="19"/>
  <c r="DQ42" i="19"/>
  <c r="GG43" i="19"/>
  <c r="AT42" i="19"/>
  <c r="DS42" i="19" s="1"/>
  <c r="DZ43" i="19"/>
  <c r="DQ39" i="19"/>
  <c r="AT35" i="19"/>
  <c r="FG43" i="19"/>
  <c r="O3" i="19"/>
  <c r="FS35" i="19"/>
  <c r="FK35" i="19"/>
  <c r="AT51" i="19"/>
  <c r="DZ57" i="19"/>
  <c r="DV51" i="19"/>
  <c r="FG51" i="19"/>
  <c r="FG58" i="19"/>
  <c r="FO51" i="19"/>
  <c r="GC55" i="19"/>
  <c r="GW59" i="19"/>
  <c r="GO59" i="19"/>
  <c r="AT46" i="19"/>
  <c r="GC59" i="19"/>
  <c r="GO47" i="19"/>
  <c r="AH59" i="19"/>
  <c r="AI59" i="19" s="1"/>
  <c r="DF60" i="19"/>
  <c r="CX56" i="20"/>
  <c r="CP50" i="20"/>
  <c r="DJ52" i="20"/>
  <c r="AH37" i="20"/>
  <c r="GW60" i="19"/>
  <c r="DV60" i="19"/>
  <c r="GK58" i="20"/>
  <c r="GC59" i="20"/>
  <c r="AH59" i="20"/>
  <c r="DS59" i="20" s="1"/>
  <c r="ED59" i="20"/>
  <c r="W56" i="20"/>
  <c r="GS56" i="20"/>
  <c r="CT56" i="20"/>
  <c r="FS54" i="20"/>
  <c r="CX54" i="20"/>
  <c r="GG55" i="20"/>
  <c r="FC55" i="20"/>
  <c r="CX55" i="20"/>
  <c r="ET55" i="20"/>
  <c r="AT52" i="20"/>
  <c r="ED50" i="20"/>
  <c r="GK51" i="20"/>
  <c r="AT46" i="20"/>
  <c r="DJ43" i="20"/>
  <c r="GG47" i="20"/>
  <c r="BF38" i="20"/>
  <c r="BF42" i="20"/>
  <c r="FK50" i="20"/>
  <c r="DZ50" i="20"/>
  <c r="FG54" i="20"/>
  <c r="BF54" i="20"/>
  <c r="DV54" i="20"/>
  <c r="FW58" i="20"/>
  <c r="EY43" i="20"/>
  <c r="DB59" i="20"/>
  <c r="BF35" i="20"/>
  <c r="DB43" i="20"/>
  <c r="DB47" i="20"/>
  <c r="FW51" i="20"/>
  <c r="CX51" i="20"/>
  <c r="FO55" i="20"/>
  <c r="W43" i="19"/>
  <c r="DV43" i="19"/>
  <c r="FO43" i="19"/>
  <c r="ET42" i="19"/>
  <c r="GS43" i="19"/>
  <c r="DF43" i="19"/>
  <c r="DV42" i="19"/>
  <c r="EH39" i="19"/>
  <c r="FC35" i="19"/>
  <c r="DV35" i="19"/>
  <c r="FK46" i="19"/>
  <c r="DZ59" i="19"/>
  <c r="EP57" i="19"/>
  <c r="EL51" i="19"/>
  <c r="FW51" i="19"/>
  <c r="ET47" i="19"/>
  <c r="AH47" i="19"/>
  <c r="FS58" i="19"/>
  <c r="GG55" i="19"/>
  <c r="HA54" i="19"/>
  <c r="GC39" i="19"/>
  <c r="GG59" i="19"/>
  <c r="HA55" i="19"/>
  <c r="HA59" i="19"/>
  <c r="W59" i="20"/>
  <c r="GC60" i="19"/>
  <c r="GO58" i="20"/>
  <c r="AT60" i="20"/>
  <c r="GK59" i="20"/>
  <c r="FC59" i="20"/>
  <c r="EH59" i="20"/>
  <c r="EL59" i="20"/>
  <c r="AT58" i="20"/>
  <c r="GK56" i="20"/>
  <c r="CL56" i="20"/>
  <c r="FO54" i="20"/>
  <c r="EP56" i="20"/>
  <c r="FG55" i="20"/>
  <c r="DB55" i="20"/>
  <c r="EH50" i="20"/>
  <c r="DV51" i="20"/>
  <c r="ED51" i="20"/>
  <c r="GO47" i="20"/>
  <c r="GK52" i="20"/>
  <c r="FW50" i="20"/>
  <c r="DB58" i="20"/>
  <c r="GK43" i="20"/>
  <c r="EH55" i="20"/>
  <c r="W47" i="19"/>
  <c r="DB43" i="19"/>
  <c r="EY43" i="19"/>
  <c r="ED42" i="19"/>
  <c r="GC43" i="19"/>
  <c r="EL42" i="19"/>
  <c r="DV39" i="19"/>
  <c r="ED35" i="19"/>
  <c r="GW35" i="19"/>
  <c r="HA35" i="19"/>
  <c r="FC46" i="19"/>
  <c r="AH35" i="19"/>
  <c r="EP59" i="19"/>
  <c r="ET57" i="19"/>
  <c r="FC51" i="19"/>
  <c r="GO51" i="19"/>
  <c r="GO35" i="19"/>
  <c r="HA39" i="19"/>
  <c r="GK55" i="19"/>
  <c r="DQ54" i="19"/>
  <c r="GS39" i="19"/>
  <c r="GS38" i="19"/>
  <c r="EH51" i="19"/>
  <c r="GK47" i="19"/>
  <c r="GK59" i="19"/>
  <c r="EP60" i="20"/>
  <c r="CX59" i="20"/>
  <c r="FC54" i="20"/>
  <c r="W51" i="19"/>
  <c r="CL43" i="19"/>
  <c r="EH43" i="19"/>
  <c r="AT59" i="19"/>
  <c r="FW35" i="19"/>
  <c r="ED59" i="19"/>
  <c r="AH39" i="19"/>
  <c r="HA37" i="19"/>
  <c r="W54" i="19"/>
  <c r="GS41" i="20"/>
  <c r="GC41" i="20"/>
  <c r="CL60" i="19"/>
  <c r="GC60" i="20"/>
  <c r="EH60" i="20"/>
  <c r="DB60" i="20"/>
  <c r="EY54" i="20"/>
  <c r="DJ54" i="20"/>
  <c r="DQ57" i="20"/>
  <c r="GS52" i="20"/>
  <c r="DQ53" i="20"/>
  <c r="W52" i="20"/>
  <c r="DJ50" i="20"/>
  <c r="EY50" i="20"/>
  <c r="GS50" i="20"/>
  <c r="GW51" i="20"/>
  <c r="ET51" i="20"/>
  <c r="CP47" i="20"/>
  <c r="ET47" i="20"/>
  <c r="GK45" i="20"/>
  <c r="EP51" i="20"/>
  <c r="CT36" i="20"/>
  <c r="EY40" i="20"/>
  <c r="AH40" i="20"/>
  <c r="FC40" i="20"/>
  <c r="FS40" i="20"/>
  <c r="DQ40" i="20"/>
  <c r="FG44" i="20"/>
  <c r="FW44" i="20"/>
  <c r="FK44" i="20"/>
  <c r="EY48" i="20"/>
  <c r="HA15" i="20"/>
  <c r="HA42" i="20"/>
  <c r="DB37" i="20"/>
  <c r="FC41" i="20"/>
  <c r="FW45" i="20"/>
  <c r="FG45" i="20"/>
  <c r="DB45" i="20"/>
  <c r="CL45" i="20"/>
  <c r="ET49" i="20"/>
  <c r="EL49" i="20"/>
  <c r="EY21" i="19"/>
  <c r="AT41" i="20"/>
  <c r="CX41" i="20"/>
  <c r="ED60" i="20"/>
  <c r="ED57" i="20"/>
  <c r="GK57" i="20"/>
  <c r="GW52" i="20"/>
  <c r="EY53" i="20"/>
  <c r="FG52" i="20"/>
  <c r="AH36" i="20"/>
  <c r="FG36" i="20"/>
  <c r="FS36" i="20"/>
  <c r="EH40" i="20"/>
  <c r="DJ40" i="20"/>
  <c r="GW44" i="20"/>
  <c r="GS44" i="20"/>
  <c r="GO44" i="20"/>
  <c r="DQ44" i="20"/>
  <c r="EL44" i="20"/>
  <c r="CX44" i="20"/>
  <c r="EH44" i="20"/>
  <c r="DZ44" i="20"/>
  <c r="DV44" i="20"/>
  <c r="EP44" i="20"/>
  <c r="AT48" i="20"/>
  <c r="CL48" i="20"/>
  <c r="CP48" i="20"/>
  <c r="EL21" i="19"/>
  <c r="W29" i="19"/>
  <c r="GC29" i="19"/>
  <c r="DQ29" i="19"/>
  <c r="GO29" i="19"/>
  <c r="GS29" i="19"/>
  <c r="GG29" i="19"/>
  <c r="GW29" i="19"/>
  <c r="FK29" i="19"/>
  <c r="AH29" i="19"/>
  <c r="FG29" i="19"/>
  <c r="FC29" i="19"/>
  <c r="FS29" i="19"/>
  <c r="DJ29" i="19"/>
  <c r="CT29" i="19"/>
  <c r="EL29" i="19"/>
  <c r="DZ29" i="19"/>
  <c r="CX29" i="19"/>
  <c r="DV29" i="19"/>
  <c r="CP29" i="19"/>
  <c r="DF29" i="19"/>
  <c r="ET29" i="19"/>
  <c r="AT29" i="19"/>
  <c r="EH29" i="19"/>
  <c r="ED29" i="19"/>
  <c r="FW53" i="19"/>
  <c r="FS53" i="19"/>
  <c r="FO53" i="19"/>
  <c r="FK53" i="19"/>
  <c r="EY53" i="19"/>
  <c r="FG53" i="19"/>
  <c r="FC53" i="19"/>
  <c r="AH53" i="19"/>
  <c r="EL28" i="19"/>
  <c r="DZ28" i="19"/>
  <c r="EH28" i="19"/>
  <c r="EP28" i="19"/>
  <c r="ED28" i="19"/>
  <c r="DV28" i="19"/>
  <c r="FC28" i="19"/>
  <c r="FS28" i="19"/>
  <c r="EY28" i="19"/>
  <c r="FO28" i="19"/>
  <c r="ET29" i="20"/>
  <c r="FS60" i="20"/>
  <c r="AU61" i="1"/>
  <c r="AU53" i="1"/>
  <c r="W60" i="20"/>
  <c r="FO60" i="20"/>
  <c r="DZ60" i="20"/>
  <c r="DJ57" i="20"/>
  <c r="EP57" i="20"/>
  <c r="EL54" i="20"/>
  <c r="DB54" i="20"/>
  <c r="DQ52" i="20"/>
  <c r="HA52" i="20"/>
  <c r="ET54" i="20"/>
  <c r="FK52" i="20"/>
  <c r="ET52" i="20"/>
  <c r="CL50" i="20"/>
  <c r="FG50" i="20"/>
  <c r="HA50" i="20"/>
  <c r="DJ51" i="20"/>
  <c r="GG44" i="20"/>
  <c r="GO35" i="20"/>
  <c r="DV21" i="19"/>
  <c r="EH6" i="19"/>
  <c r="EL6" i="19"/>
  <c r="ET6" i="19"/>
  <c r="AT6" i="19"/>
  <c r="DB6" i="19"/>
  <c r="DJ6" i="19"/>
  <c r="CX6" i="19"/>
  <c r="DV6" i="19"/>
  <c r="ED6" i="19"/>
  <c r="CP14" i="19"/>
  <c r="DQ14" i="19"/>
  <c r="DV14" i="19"/>
  <c r="DF14" i="19"/>
  <c r="EH14" i="19"/>
  <c r="EL14" i="19"/>
  <c r="DZ14" i="19"/>
  <c r="EY14" i="19"/>
  <c r="FC14" i="19"/>
  <c r="AH14" i="19"/>
  <c r="AI14" i="19" s="1"/>
  <c r="EP14" i="19"/>
  <c r="FO14" i="19"/>
  <c r="FS14" i="19"/>
  <c r="ED14" i="19"/>
  <c r="FK14" i="19"/>
  <c r="CL14" i="19"/>
  <c r="CX14" i="19"/>
  <c r="DB14" i="19"/>
  <c r="DZ50" i="19"/>
  <c r="ED50" i="19"/>
  <c r="EH50" i="19"/>
  <c r="DQ50" i="19"/>
  <c r="AT50" i="19"/>
  <c r="EP50" i="19"/>
  <c r="EL50" i="19"/>
  <c r="ET50" i="19"/>
  <c r="ED22" i="19"/>
  <c r="DZ22" i="19"/>
  <c r="AT22" i="19"/>
  <c r="DQ22" i="19"/>
  <c r="DV22" i="19"/>
  <c r="ET22" i="19"/>
  <c r="EP22" i="19"/>
  <c r="EL22" i="19"/>
  <c r="FG55" i="19"/>
  <c r="FC55" i="19"/>
  <c r="EY55" i="19"/>
  <c r="FO55" i="19"/>
  <c r="FW55" i="19"/>
  <c r="FS55" i="19"/>
  <c r="FK55" i="19"/>
  <c r="AH55" i="19"/>
  <c r="AI55" i="19" s="1"/>
  <c r="DQ55" i="19"/>
  <c r="W6" i="19"/>
  <c r="GG6" i="19"/>
  <c r="GC6" i="19"/>
  <c r="GW6" i="19"/>
  <c r="GK6" i="19"/>
  <c r="HA53" i="19"/>
  <c r="DQ28" i="19"/>
  <c r="AT54" i="19"/>
  <c r="AU56" i="1"/>
  <c r="FK60" i="20"/>
  <c r="CP57" i="20"/>
  <c r="CX52" i="20"/>
  <c r="FC52" i="20"/>
  <c r="FO52" i="20"/>
  <c r="ED52" i="20"/>
  <c r="FC49" i="20"/>
  <c r="EH41" i="20"/>
  <c r="FS30" i="20"/>
  <c r="HA38" i="20"/>
  <c r="GK38" i="20"/>
  <c r="CL38" i="20"/>
  <c r="EP38" i="20"/>
  <c r="DB38" i="20"/>
  <c r="CX42" i="20"/>
  <c r="EH42" i="20"/>
  <c r="AT42" i="20"/>
  <c r="GK46" i="20"/>
  <c r="W46" i="20"/>
  <c r="CX46" i="20"/>
  <c r="CP46" i="20"/>
  <c r="DB46" i="20"/>
  <c r="DZ46" i="20"/>
  <c r="EL46" i="20"/>
  <c r="DF46" i="20"/>
  <c r="AT50" i="20"/>
  <c r="ED31" i="20"/>
  <c r="DF31" i="20"/>
  <c r="FC31" i="20"/>
  <c r="DJ35" i="20"/>
  <c r="FC35" i="20"/>
  <c r="FS35" i="20"/>
  <c r="CT35" i="20"/>
  <c r="FK39" i="20"/>
  <c r="AH39" i="20"/>
  <c r="ED39" i="20"/>
  <c r="DF39" i="20"/>
  <c r="AT43" i="20"/>
  <c r="CT43" i="20"/>
  <c r="EP43" i="20"/>
  <c r="ET43" i="20"/>
  <c r="CX43" i="20"/>
  <c r="DV43" i="20"/>
  <c r="DZ43" i="20"/>
  <c r="BF43" i="20"/>
  <c r="FC47" i="20"/>
  <c r="EY47" i="20"/>
  <c r="AH47" i="20"/>
  <c r="FS47" i="20"/>
  <c r="FO47" i="20"/>
  <c r="DV47" i="20"/>
  <c r="EP47" i="20"/>
  <c r="EL47" i="20"/>
  <c r="CX47" i="20"/>
  <c r="DZ51" i="20"/>
  <c r="GG26" i="20"/>
  <c r="GW26" i="20"/>
  <c r="DF26" i="20"/>
  <c r="CX4" i="19"/>
  <c r="DF4" i="19"/>
  <c r="CT4" i="19"/>
  <c r="GS34" i="20"/>
  <c r="HA34" i="20"/>
  <c r="FW21" i="19"/>
  <c r="GO21" i="19"/>
  <c r="DB35" i="19"/>
  <c r="CX35" i="19"/>
  <c r="DF35" i="19"/>
  <c r="CT35" i="19"/>
  <c r="CP35" i="19"/>
  <c r="DZ27" i="19"/>
  <c r="ED27" i="19"/>
  <c r="DB39" i="19"/>
  <c r="AH54" i="19"/>
  <c r="FO21" i="19"/>
  <c r="AH21" i="19"/>
  <c r="FS21" i="19"/>
  <c r="FC21" i="19"/>
  <c r="ET21" i="19"/>
  <c r="EH21" i="19"/>
  <c r="AT21" i="19"/>
  <c r="ED21" i="19"/>
  <c r="GW60" i="20"/>
  <c r="FC60" i="20"/>
  <c r="HA60" i="20"/>
  <c r="GC52" i="20"/>
  <c r="DV52" i="20"/>
  <c r="FS52" i="20"/>
  <c r="FG49" i="20"/>
  <c r="DQ41" i="20"/>
  <c r="BF30" i="20"/>
  <c r="FK38" i="20"/>
  <c r="FO38" i="20"/>
  <c r="FG38" i="20"/>
  <c r="FC46" i="20"/>
  <c r="FW46" i="20"/>
  <c r="FO46" i="20"/>
  <c r="FG46" i="20"/>
  <c r="FS46" i="20"/>
  <c r="FK46" i="20"/>
  <c r="W50" i="20"/>
  <c r="HA43" i="20"/>
  <c r="AH43" i="20"/>
  <c r="FC43" i="20"/>
  <c r="FS43" i="20"/>
  <c r="FS51" i="20"/>
  <c r="FK51" i="20"/>
  <c r="FC51" i="20"/>
  <c r="DQ51" i="20"/>
  <c r="AH26" i="20"/>
  <c r="EH36" i="19"/>
  <c r="HA45" i="19"/>
  <c r="GW45" i="19"/>
  <c r="GS45" i="19"/>
  <c r="DQ45" i="19"/>
  <c r="GO45" i="19"/>
  <c r="GC45" i="19"/>
  <c r="GK45" i="19"/>
  <c r="GG45" i="19"/>
  <c r="W45" i="19"/>
  <c r="HA20" i="19"/>
  <c r="GK20" i="19"/>
  <c r="GG20" i="19"/>
  <c r="GW20" i="19"/>
  <c r="ET38" i="19"/>
  <c r="AT38" i="19"/>
  <c r="ED38" i="19"/>
  <c r="DV38" i="19"/>
  <c r="EL38" i="19"/>
  <c r="DZ38" i="19"/>
  <c r="EH38" i="19"/>
  <c r="FK38" i="19"/>
  <c r="FO38" i="19"/>
  <c r="EY38" i="19"/>
  <c r="AH38" i="19"/>
  <c r="EH46" i="19"/>
  <c r="FO46" i="19"/>
  <c r="DQ21" i="19"/>
  <c r="AU64" i="1"/>
  <c r="DV60" i="20"/>
  <c r="CX60" i="19"/>
  <c r="GS60" i="20"/>
  <c r="DQ60" i="20"/>
  <c r="CL60" i="20"/>
  <c r="CL57" i="20"/>
  <c r="GO60" i="20"/>
  <c r="EY60" i="20"/>
  <c r="DJ60" i="20"/>
  <c r="DQ59" i="20"/>
  <c r="EP59" i="20"/>
  <c r="ED56" i="20"/>
  <c r="GW54" i="20"/>
  <c r="FK54" i="20"/>
  <c r="DZ54" i="20"/>
  <c r="CL54" i="20"/>
  <c r="GG56" i="20"/>
  <c r="FK55" i="20"/>
  <c r="GG52" i="20"/>
  <c r="CP55" i="20"/>
  <c r="ED55" i="20"/>
  <c r="AT54" i="20"/>
  <c r="DB52" i="20"/>
  <c r="FW52" i="20"/>
  <c r="EP52" i="20"/>
  <c r="CX50" i="20"/>
  <c r="EL50" i="20"/>
  <c r="GG50" i="20"/>
  <c r="DB51" i="20"/>
  <c r="AT51" i="20"/>
  <c r="DJ48" i="20"/>
  <c r="DZ47" i="20"/>
  <c r="DV46" i="20"/>
  <c r="FO51" i="20"/>
  <c r="EL43" i="20"/>
  <c r="EH46" i="20"/>
  <c r="CX40" i="20"/>
  <c r="FC36" i="20"/>
  <c r="FS31" i="20"/>
  <c r="EP29" i="19"/>
  <c r="GK29" i="19"/>
  <c r="FG37" i="19"/>
  <c r="FO37" i="19"/>
  <c r="EY37" i="19"/>
  <c r="FK37" i="19"/>
  <c r="AH37" i="19"/>
  <c r="FW37" i="19"/>
  <c r="FW4" i="19"/>
  <c r="EY4" i="19"/>
  <c r="FG4" i="19"/>
  <c r="FK4" i="19"/>
  <c r="FO4" i="19"/>
  <c r="HA30" i="19"/>
  <c r="GC30" i="19"/>
  <c r="W30" i="19"/>
  <c r="GW30" i="19"/>
  <c r="GS30" i="19"/>
  <c r="GK30" i="19"/>
  <c r="FO30" i="19"/>
  <c r="FG30" i="19"/>
  <c r="FS30" i="19"/>
  <c r="FK30" i="19"/>
  <c r="EL30" i="19"/>
  <c r="DV30" i="19"/>
  <c r="DZ30" i="19"/>
  <c r="AT30" i="19"/>
  <c r="EH30" i="19"/>
  <c r="EP30" i="19"/>
  <c r="ET30" i="19"/>
  <c r="ED30" i="19"/>
  <c r="ET45" i="19"/>
  <c r="FK13" i="19"/>
  <c r="EH13" i="19"/>
  <c r="DV56" i="20"/>
  <c r="GS54" i="20"/>
  <c r="CT55" i="20"/>
  <c r="FS50" i="20"/>
  <c r="DZ52" i="20"/>
  <c r="W51" i="20"/>
  <c r="DB50" i="20"/>
  <c r="EP50" i="20"/>
  <c r="GK50" i="20"/>
  <c r="CL51" i="20"/>
  <c r="ED47" i="20"/>
  <c r="CT46" i="20"/>
  <c r="CP51" i="20"/>
  <c r="FC48" i="20"/>
  <c r="EH43" i="20"/>
  <c r="FK47" i="20"/>
  <c r="EP46" i="20"/>
  <c r="DJ36" i="20"/>
  <c r="CT37" i="20"/>
  <c r="EP26" i="20"/>
  <c r="DJ35" i="19"/>
  <c r="FW28" i="19"/>
  <c r="FO29" i="19"/>
  <c r="EP37" i="19"/>
  <c r="AI33" i="19"/>
  <c r="AU33" i="19" s="1"/>
  <c r="AH6" i="19"/>
  <c r="CP31" i="19"/>
  <c r="DQ31" i="19"/>
  <c r="GC37" i="19"/>
  <c r="DQ38" i="19"/>
  <c r="DJ31" i="19"/>
  <c r="DB31" i="19"/>
  <c r="ET31" i="19"/>
  <c r="HA38" i="19"/>
  <c r="EL13" i="19"/>
  <c r="DV25" i="19"/>
  <c r="EL17" i="19"/>
  <c r="BF43" i="19"/>
  <c r="FC47" i="19"/>
  <c r="FK47" i="19"/>
  <c r="DV46" i="19"/>
  <c r="DZ45" i="19"/>
  <c r="DV57" i="19"/>
  <c r="BF29" i="19"/>
  <c r="FC31" i="19"/>
  <c r="HA12" i="19"/>
  <c r="GK12" i="19"/>
  <c r="W12" i="19"/>
  <c r="GO12" i="19"/>
  <c r="GG12" i="19"/>
  <c r="GC12" i="19"/>
  <c r="GW12" i="19"/>
  <c r="GS12" i="19"/>
  <c r="GK53" i="19"/>
  <c r="EY58" i="19"/>
  <c r="FS54" i="19"/>
  <c r="FO54" i="19"/>
  <c r="FK54" i="19"/>
  <c r="FG54" i="19"/>
  <c r="FW54" i="19"/>
  <c r="FC54" i="19"/>
  <c r="EY54" i="19"/>
  <c r="DZ13" i="19"/>
  <c r="EP13" i="19"/>
  <c r="W53" i="19"/>
  <c r="DZ21" i="19"/>
  <c r="EP21" i="19"/>
  <c r="GG54" i="19"/>
  <c r="GW4" i="19"/>
  <c r="W4" i="19"/>
  <c r="W28" i="19"/>
  <c r="GK27" i="19"/>
  <c r="GS37" i="19"/>
  <c r="GG38" i="19"/>
  <c r="HA28" i="19"/>
  <c r="FO6" i="19"/>
  <c r="DV13" i="19"/>
  <c r="EP25" i="19"/>
  <c r="DV17" i="19"/>
  <c r="AI49" i="19"/>
  <c r="AU49" i="19" s="1"/>
  <c r="FS47" i="19"/>
  <c r="ED46" i="19"/>
  <c r="EL46" i="19"/>
  <c r="EP45" i="19"/>
  <c r="ED25" i="19"/>
  <c r="FW6" i="19"/>
  <c r="FG6" i="19"/>
  <c r="DV9" i="19"/>
  <c r="FK5" i="19"/>
  <c r="FG5" i="19"/>
  <c r="FC5" i="19"/>
  <c r="EY5" i="19"/>
  <c r="FW5" i="19"/>
  <c r="FS5" i="19"/>
  <c r="FO5" i="19"/>
  <c r="FC37" i="19"/>
  <c r="W20" i="19"/>
  <c r="GS20" i="19"/>
  <c r="GC20" i="19"/>
  <c r="GO46" i="19"/>
  <c r="GK46" i="19"/>
  <c r="GG46" i="19"/>
  <c r="GC46" i="19"/>
  <c r="GW46" i="19"/>
  <c r="W46" i="19"/>
  <c r="HA46" i="19"/>
  <c r="GS46" i="19"/>
  <c r="GK54" i="19"/>
  <c r="CL31" i="19"/>
  <c r="DV31" i="19"/>
  <c r="DZ55" i="19"/>
  <c r="DV55" i="19"/>
  <c r="ET55" i="19"/>
  <c r="EH55" i="19"/>
  <c r="EP55" i="19"/>
  <c r="EL55" i="19"/>
  <c r="ED55" i="19"/>
  <c r="AT55" i="19"/>
  <c r="EY45" i="19"/>
  <c r="FO45" i="19"/>
  <c r="FW13" i="19"/>
  <c r="FG13" i="19"/>
  <c r="GC54" i="19"/>
  <c r="W37" i="19"/>
  <c r="GS28" i="19"/>
  <c r="CX39" i="19"/>
  <c r="ET37" i="19"/>
  <c r="CX31" i="19"/>
  <c r="GW28" i="19"/>
  <c r="GW37" i="19"/>
  <c r="GK38" i="19"/>
  <c r="EY13" i="19"/>
  <c r="CL35" i="19"/>
  <c r="FG47" i="19"/>
  <c r="DQ46" i="19"/>
  <c r="DV45" i="19"/>
  <c r="ED45" i="19"/>
  <c r="GO6" i="19"/>
  <c r="ET14" i="19"/>
  <c r="FK58" i="19"/>
  <c r="GG30" i="19"/>
  <c r="EH45" i="19"/>
  <c r="FC38" i="19"/>
  <c r="AH58" i="19"/>
  <c r="AI58" i="19" s="1"/>
  <c r="GG53" i="19"/>
  <c r="GO54" i="19"/>
  <c r="W21" i="19"/>
  <c r="W38" i="19"/>
  <c r="AT13" i="19"/>
  <c r="EH37" i="19"/>
  <c r="EH31" i="19"/>
  <c r="GO28" i="19"/>
  <c r="GO37" i="19"/>
  <c r="GS27" i="19"/>
  <c r="GK37" i="19"/>
  <c r="EL37" i="19"/>
  <c r="DV37" i="19"/>
  <c r="GC28" i="19"/>
  <c r="FS6" i="19"/>
  <c r="EH25" i="19"/>
  <c r="ED17" i="19"/>
  <c r="AT47" i="19"/>
  <c r="FW47" i="19"/>
  <c r="EL45" i="19"/>
  <c r="FO47" i="19"/>
  <c r="EY47" i="19"/>
  <c r="EH47" i="19"/>
  <c r="DZ39" i="19"/>
  <c r="EL9" i="19"/>
  <c r="EP9" i="19"/>
  <c r="ED9" i="19"/>
  <c r="FO39" i="19"/>
  <c r="FG39" i="19"/>
  <c r="FC39" i="19"/>
  <c r="EY39" i="19"/>
  <c r="FW39" i="19"/>
  <c r="FS39" i="19"/>
  <c r="GO53" i="19"/>
  <c r="GS5" i="19"/>
  <c r="GO5" i="19"/>
  <c r="GK5" i="19"/>
  <c r="GG5" i="19"/>
  <c r="GC5" i="19"/>
  <c r="HA5" i="19"/>
  <c r="GW5" i="19"/>
  <c r="FO58" i="19"/>
  <c r="AH30" i="19"/>
  <c r="EY30" i="19"/>
  <c r="GS53" i="19"/>
  <c r="EP46" i="19"/>
  <c r="DZ46" i="19"/>
  <c r="FK21" i="19"/>
  <c r="AT45" i="19"/>
  <c r="DJ27" i="20"/>
  <c r="DZ37" i="19"/>
  <c r="GC38" i="19"/>
  <c r="AT17" i="19"/>
  <c r="DS17" i="19" s="1"/>
  <c r="FK6" i="19"/>
  <c r="FC6" i="19"/>
  <c r="DQ13" i="19"/>
  <c r="FS13" i="19"/>
  <c r="DQ25" i="19"/>
  <c r="DZ17" i="19"/>
  <c r="DV47" i="19"/>
  <c r="ED47" i="19"/>
  <c r="EY46" i="19"/>
  <c r="FC45" i="19"/>
  <c r="FK45" i="19"/>
  <c r="ET9" i="19"/>
  <c r="GO13" i="19"/>
  <c r="EL54" i="19"/>
  <c r="EH54" i="19"/>
  <c r="ED54" i="19"/>
  <c r="DZ54" i="19"/>
  <c r="ET54" i="19"/>
  <c r="DV54" i="19"/>
  <c r="EP54" i="19"/>
  <c r="DQ47" i="19"/>
  <c r="GW53" i="19"/>
  <c r="DZ9" i="19"/>
  <c r="GW54" i="19"/>
  <c r="EL31" i="19"/>
  <c r="AT25" i="19"/>
  <c r="FC13" i="19"/>
  <c r="AH13" i="19"/>
  <c r="AI13" i="19" s="1"/>
  <c r="AH46" i="19"/>
  <c r="EL47" i="19"/>
  <c r="FS45" i="19"/>
  <c r="EH17" i="19"/>
  <c r="DQ17" i="19"/>
  <c r="DF6" i="19"/>
  <c r="CP6" i="19"/>
  <c r="EP6" i="19"/>
  <c r="DZ6" i="19"/>
  <c r="HA21" i="19"/>
  <c r="GG21" i="19"/>
  <c r="GK21" i="19"/>
  <c r="GC21" i="19"/>
  <c r="GW21" i="19"/>
  <c r="GS21" i="19"/>
  <c r="FW46" i="19"/>
  <c r="FG46" i="19"/>
  <c r="AU57" i="1"/>
  <c r="AU49" i="1"/>
  <c r="GO42" i="20"/>
  <c r="GW36" i="20"/>
  <c r="ED36" i="20"/>
  <c r="GW40" i="20"/>
  <c r="CT40" i="20"/>
  <c r="FO40" i="20"/>
  <c r="HA44" i="20"/>
  <c r="CP44" i="20"/>
  <c r="AH15" i="20"/>
  <c r="BF15" i="20"/>
  <c r="AT19" i="20"/>
  <c r="AH27" i="20"/>
  <c r="BF27" i="20"/>
  <c r="AI31" i="19"/>
  <c r="CT11" i="19"/>
  <c r="T3" i="19"/>
  <c r="DV34" i="20"/>
  <c r="DZ38" i="20"/>
  <c r="CT42" i="20"/>
  <c r="DQ46" i="20"/>
  <c r="AH46" i="20"/>
  <c r="DJ46" i="20"/>
  <c r="AH50" i="20"/>
  <c r="GG19" i="20"/>
  <c r="CP31" i="20"/>
  <c r="ED35" i="20"/>
  <c r="ET39" i="20"/>
  <c r="CP43" i="20"/>
  <c r="DQ43" i="20"/>
  <c r="HA47" i="20"/>
  <c r="FW47" i="20"/>
  <c r="FS18" i="20"/>
  <c r="CP26" i="20"/>
  <c r="FK26" i="20"/>
  <c r="BF13" i="19"/>
  <c r="EL53" i="19"/>
  <c r="DV53" i="19"/>
  <c r="EH53" i="19"/>
  <c r="DQ53" i="19"/>
  <c r="ET53" i="19"/>
  <c r="ED53" i="19"/>
  <c r="EP53" i="19"/>
  <c r="DZ53" i="19"/>
  <c r="GO16" i="20"/>
  <c r="GC32" i="20"/>
  <c r="DJ42" i="20"/>
  <c r="CX48" i="20"/>
  <c r="FC58" i="20"/>
  <c r="GW4" i="20"/>
  <c r="BF33" i="20"/>
  <c r="W41" i="20"/>
  <c r="FG41" i="20"/>
  <c r="CL41" i="20"/>
  <c r="FS45" i="20"/>
  <c r="W45" i="20"/>
  <c r="EL45" i="20"/>
  <c r="BF45" i="20"/>
  <c r="AH49" i="20"/>
  <c r="DQ49" i="20"/>
  <c r="CX49" i="20"/>
  <c r="GG53" i="20"/>
  <c r="FK53" i="20"/>
  <c r="CL53" i="20"/>
  <c r="GW57" i="20"/>
  <c r="EY57" i="20"/>
  <c r="EH57" i="20"/>
  <c r="AT8" i="20"/>
  <c r="AT16" i="20"/>
  <c r="AT20" i="20"/>
  <c r="AI42" i="19"/>
  <c r="AU42" i="19" s="1"/>
  <c r="DQ44" i="19"/>
  <c r="AO3" i="19"/>
  <c r="AE3" i="19"/>
  <c r="U3" i="19"/>
  <c r="FK32" i="19"/>
  <c r="R3" i="19"/>
  <c r="S3" i="19"/>
  <c r="EH57" i="19"/>
  <c r="DQ57" i="19"/>
  <c r="AU55" i="1"/>
  <c r="GK28" i="20"/>
  <c r="W28" i="20"/>
  <c r="GO28" i="20"/>
  <c r="GS28" i="20"/>
  <c r="FW29" i="20"/>
  <c r="FG29" i="20"/>
  <c r="FS29" i="20"/>
  <c r="FC29" i="20"/>
  <c r="AH29" i="20"/>
  <c r="FO29" i="20"/>
  <c r="EY29" i="20"/>
  <c r="GW29" i="20"/>
  <c r="GG29" i="20"/>
  <c r="GS29" i="20"/>
  <c r="GC29" i="20"/>
  <c r="GO29" i="20"/>
  <c r="DQ29" i="20"/>
  <c r="W29" i="20"/>
  <c r="EP29" i="20"/>
  <c r="CL29" i="20"/>
  <c r="DF29" i="20"/>
  <c r="DZ29" i="20"/>
  <c r="EL29" i="20"/>
  <c r="CP29" i="20"/>
  <c r="DJ29" i="20"/>
  <c r="ED29" i="20"/>
  <c r="EH29" i="20"/>
  <c r="AT29" i="20"/>
  <c r="CT29" i="20"/>
  <c r="EY33" i="20"/>
  <c r="AH33" i="20"/>
  <c r="FG33" i="20"/>
  <c r="FO33" i="20"/>
  <c r="GS33" i="20"/>
  <c r="GC33" i="20"/>
  <c r="AT33" i="20"/>
  <c r="DF33" i="20"/>
  <c r="DV33" i="20"/>
  <c r="CP33" i="20"/>
  <c r="ED33" i="20"/>
  <c r="GC37" i="20"/>
  <c r="DQ37" i="20"/>
  <c r="GG37" i="20"/>
  <c r="GS37" i="20"/>
  <c r="W37" i="20"/>
  <c r="GW37" i="20"/>
  <c r="GK37" i="20"/>
  <c r="CX37" i="20"/>
  <c r="DJ37" i="20"/>
  <c r="AT37" i="20"/>
  <c r="DF37" i="20"/>
  <c r="ED37" i="20"/>
  <c r="DZ37" i="20"/>
  <c r="EH37" i="20"/>
  <c r="ET37" i="20"/>
  <c r="CL37" i="20"/>
  <c r="FO37" i="20"/>
  <c r="FC37" i="20"/>
  <c r="FG37" i="20"/>
  <c r="BF37" i="20"/>
  <c r="EY28" i="20"/>
  <c r="EH28" i="20"/>
  <c r="FG36" i="19"/>
  <c r="FO36" i="19"/>
  <c r="AH36" i="19"/>
  <c r="AI36" i="19" s="1"/>
  <c r="EY36" i="19"/>
  <c r="FS36" i="19"/>
  <c r="ET36" i="19"/>
  <c r="DV36" i="19"/>
  <c r="EP36" i="19"/>
  <c r="ED36" i="19"/>
  <c r="EL36" i="19"/>
  <c r="DZ36" i="19"/>
  <c r="HA36" i="19"/>
  <c r="GK36" i="19"/>
  <c r="DQ36" i="19"/>
  <c r="GO36" i="19"/>
  <c r="GS36" i="19"/>
  <c r="GW36" i="19"/>
  <c r="GC36" i="19"/>
  <c r="EL44" i="19"/>
  <c r="ED44" i="19"/>
  <c r="DV44" i="19"/>
  <c r="EP44" i="19"/>
  <c r="AT44" i="19"/>
  <c r="DZ44" i="19"/>
  <c r="AH7" i="19"/>
  <c r="FK7" i="19"/>
  <c r="FW7" i="19"/>
  <c r="FG7" i="19"/>
  <c r="EY7" i="19"/>
  <c r="FS7" i="19"/>
  <c r="FC7" i="19"/>
  <c r="FO7" i="19"/>
  <c r="AT7" i="19"/>
  <c r="BF7" i="19"/>
  <c r="DQ19" i="19"/>
  <c r="ET19" i="19"/>
  <c r="DZ19" i="19"/>
  <c r="EP19" i="19"/>
  <c r="DZ32" i="19"/>
  <c r="EL32" i="19"/>
  <c r="ET32" i="19"/>
  <c r="AT32" i="19"/>
  <c r="EH32" i="19"/>
  <c r="DV32" i="19"/>
  <c r="GW32" i="19"/>
  <c r="HA32" i="19"/>
  <c r="GC32" i="19"/>
  <c r="GG32" i="19"/>
  <c r="GK32" i="19"/>
  <c r="W32" i="19"/>
  <c r="GS32" i="19"/>
  <c r="DQ32" i="19"/>
  <c r="AT48" i="19"/>
  <c r="GO15" i="19"/>
  <c r="GS15" i="19"/>
  <c r="HA15" i="19"/>
  <c r="M3" i="19"/>
  <c r="W15" i="19"/>
  <c r="GG15" i="19"/>
  <c r="GW15" i="19"/>
  <c r="FG15" i="19"/>
  <c r="EY15" i="19"/>
  <c r="AH15" i="19"/>
  <c r="FO15" i="19"/>
  <c r="FC15" i="19"/>
  <c r="FW15" i="19"/>
  <c r="FK15" i="19"/>
  <c r="FS15" i="19"/>
  <c r="ED15" i="19"/>
  <c r="EL15" i="19"/>
  <c r="ET15" i="19"/>
  <c r="EH15" i="19"/>
  <c r="AT15" i="19"/>
  <c r="GO23" i="19"/>
  <c r="W23" i="19"/>
  <c r="DQ23" i="19"/>
  <c r="GG23" i="19"/>
  <c r="FC23" i="19"/>
  <c r="FS23" i="19"/>
  <c r="FK23" i="19"/>
  <c r="EY23" i="19"/>
  <c r="FG23" i="19"/>
  <c r="FO23" i="19"/>
  <c r="AH23" i="19"/>
  <c r="EP23" i="19"/>
  <c r="AT23" i="19"/>
  <c r="DS61" i="1"/>
  <c r="DS57" i="1"/>
  <c r="DS53" i="1"/>
  <c r="DS49" i="1"/>
  <c r="AU62" i="1"/>
  <c r="AU58" i="1"/>
  <c r="AU54" i="1"/>
  <c r="AU50" i="1"/>
  <c r="GC58" i="20"/>
  <c r="GS58" i="20"/>
  <c r="FO58" i="20"/>
  <c r="FW57" i="20"/>
  <c r="CT57" i="20"/>
  <c r="EH58" i="20"/>
  <c r="EL58" i="20"/>
  <c r="EP58" i="20"/>
  <c r="DZ57" i="20"/>
  <c r="W57" i="20"/>
  <c r="W53" i="20"/>
  <c r="DV57" i="20"/>
  <c r="EY58" i="20"/>
  <c r="CX57" i="20"/>
  <c r="GO57" i="20"/>
  <c r="DF53" i="20"/>
  <c r="FC53" i="20"/>
  <c r="FS53" i="20"/>
  <c r="ET53" i="20"/>
  <c r="DB53" i="20"/>
  <c r="GC49" i="20"/>
  <c r="HA49" i="20"/>
  <c r="HA48" i="20"/>
  <c r="FS49" i="20"/>
  <c r="FW49" i="20"/>
  <c r="CT48" i="20"/>
  <c r="EH49" i="20"/>
  <c r="FG48" i="20"/>
  <c r="GC46" i="20"/>
  <c r="DQ45" i="20"/>
  <c r="GO45" i="20"/>
  <c r="CL49" i="20"/>
  <c r="CT49" i="20"/>
  <c r="AT49" i="20"/>
  <c r="EP49" i="20"/>
  <c r="EL48" i="20"/>
  <c r="CP45" i="20"/>
  <c r="DF45" i="20"/>
  <c r="ED45" i="20"/>
  <c r="ET45" i="20"/>
  <c r="FK45" i="20"/>
  <c r="FO43" i="20"/>
  <c r="ED43" i="20"/>
  <c r="DF43" i="20"/>
  <c r="EH48" i="20"/>
  <c r="FG47" i="20"/>
  <c r="GK47" i="20"/>
  <c r="DF44" i="20"/>
  <c r="ED44" i="20"/>
  <c r="ET44" i="20"/>
  <c r="GK44" i="20"/>
  <c r="GO41" i="20"/>
  <c r="FS41" i="20"/>
  <c r="EY41" i="20"/>
  <c r="ED41" i="20"/>
  <c r="DJ41" i="20"/>
  <c r="CT41" i="20"/>
  <c r="AH41" i="20"/>
  <c r="EY46" i="20"/>
  <c r="CL44" i="20"/>
  <c r="W43" i="20"/>
  <c r="AI43" i="20" s="1"/>
  <c r="GW42" i="20"/>
  <c r="ED40" i="20"/>
  <c r="GK42" i="20"/>
  <c r="AH45" i="20"/>
  <c r="ED42" i="20"/>
  <c r="CL39" i="20"/>
  <c r="GC36" i="20"/>
  <c r="CP39" i="20"/>
  <c r="EY37" i="20"/>
  <c r="HA29" i="20"/>
  <c r="FK29" i="20"/>
  <c r="EH23" i="19"/>
  <c r="ET44" i="19"/>
  <c r="FG32" i="19"/>
  <c r="GG36" i="19"/>
  <c r="FW23" i="19"/>
  <c r="GC15" i="19"/>
  <c r="N3" i="19"/>
  <c r="CL39" i="19"/>
  <c r="DF39" i="19"/>
  <c r="DJ39" i="19"/>
  <c r="FO32" i="19"/>
  <c r="FS32" i="19"/>
  <c r="AH32" i="19"/>
  <c r="EY32" i="19"/>
  <c r="FC32" i="19"/>
  <c r="FW32" i="19"/>
  <c r="FK40" i="19"/>
  <c r="FW40" i="19"/>
  <c r="FG40" i="19"/>
  <c r="FS40" i="19"/>
  <c r="FC40" i="19"/>
  <c r="AH40" i="19"/>
  <c r="FO40" i="19"/>
  <c r="EY40" i="19"/>
  <c r="GS40" i="19"/>
  <c r="GC40" i="19"/>
  <c r="GO40" i="19"/>
  <c r="HA40" i="19"/>
  <c r="GK40" i="19"/>
  <c r="GW40" i="19"/>
  <c r="W40" i="19"/>
  <c r="GG40" i="19"/>
  <c r="DQ40" i="19"/>
  <c r="ET40" i="19"/>
  <c r="AT40" i="19"/>
  <c r="ED40" i="19"/>
  <c r="EH40" i="19"/>
  <c r="EP40" i="19"/>
  <c r="EL40" i="19"/>
  <c r="HA56" i="19"/>
  <c r="GK56" i="19"/>
  <c r="W56" i="19"/>
  <c r="GW56" i="19"/>
  <c r="GG56" i="19"/>
  <c r="DQ56" i="19"/>
  <c r="GS56" i="19"/>
  <c r="GC56" i="19"/>
  <c r="GO56" i="19"/>
  <c r="Q3" i="19"/>
  <c r="CX11" i="19"/>
  <c r="EH11" i="19"/>
  <c r="DV11" i="19"/>
  <c r="DZ11" i="19"/>
  <c r="DJ11" i="19"/>
  <c r="EL11" i="19"/>
  <c r="EP11" i="19"/>
  <c r="ED11" i="19"/>
  <c r="AT11" i="19"/>
  <c r="ET11" i="19"/>
  <c r="CP11" i="19"/>
  <c r="DB11" i="19"/>
  <c r="P3" i="19"/>
  <c r="W11" i="19"/>
  <c r="AK3" i="19"/>
  <c r="EP27" i="19"/>
  <c r="ET27" i="19"/>
  <c r="DV27" i="19"/>
  <c r="FS27" i="19"/>
  <c r="FG27" i="19"/>
  <c r="FK27" i="19"/>
  <c r="EL27" i="19"/>
  <c r="AA3" i="19"/>
  <c r="FW27" i="19"/>
  <c r="FC27" i="19"/>
  <c r="AH27" i="19"/>
  <c r="GG27" i="19"/>
  <c r="DQ27" i="19"/>
  <c r="GW27" i="19"/>
  <c r="HA27" i="19"/>
  <c r="GC27" i="19"/>
  <c r="W27" i="19"/>
  <c r="CT58" i="20"/>
  <c r="CL58" i="20"/>
  <c r="CP58" i="20"/>
  <c r="ED58" i="20"/>
  <c r="DF57" i="20"/>
  <c r="AH57" i="20"/>
  <c r="DQ58" i="20"/>
  <c r="DB57" i="20"/>
  <c r="GW53" i="20"/>
  <c r="GC57" i="20"/>
  <c r="GS57" i="20"/>
  <c r="EH53" i="20"/>
  <c r="CX53" i="20"/>
  <c r="FG53" i="20"/>
  <c r="FW53" i="20"/>
  <c r="GC53" i="20"/>
  <c r="CT53" i="20"/>
  <c r="HA53" i="20"/>
  <c r="W48" i="20"/>
  <c r="GK49" i="20"/>
  <c r="FK49" i="20"/>
  <c r="GC48" i="20"/>
  <c r="GO49" i="20"/>
  <c r="DZ48" i="20"/>
  <c r="GC45" i="20"/>
  <c r="GS45" i="20"/>
  <c r="DB49" i="20"/>
  <c r="DJ49" i="20"/>
  <c r="CP49" i="20"/>
  <c r="GK48" i="20"/>
  <c r="DV48" i="20"/>
  <c r="CT45" i="20"/>
  <c r="DJ45" i="20"/>
  <c r="EH45" i="20"/>
  <c r="EY45" i="20"/>
  <c r="FO45" i="20"/>
  <c r="FO49" i="20"/>
  <c r="DQ48" i="20"/>
  <c r="GC42" i="20"/>
  <c r="GK41" i="20"/>
  <c r="FO41" i="20"/>
  <c r="EP41" i="20"/>
  <c r="DZ41" i="20"/>
  <c r="DF41" i="20"/>
  <c r="CP41" i="20"/>
  <c r="GG42" i="20"/>
  <c r="AT45" i="20"/>
  <c r="FC42" i="20"/>
  <c r="DQ42" i="20"/>
  <c r="CP37" i="20"/>
  <c r="EL33" i="20"/>
  <c r="DV29" i="20"/>
  <c r="GC28" i="20"/>
  <c r="GW27" i="20"/>
  <c r="GC34" i="20"/>
  <c r="W34" i="20"/>
  <c r="GO34" i="20"/>
  <c r="W42" i="20"/>
  <c r="GK32" i="20"/>
  <c r="GS32" i="20"/>
  <c r="HA32" i="20"/>
  <c r="GG32" i="20"/>
  <c r="W32" i="20"/>
  <c r="EH32" i="20"/>
  <c r="FK36" i="20"/>
  <c r="FO36" i="20"/>
  <c r="AT36" i="20"/>
  <c r="CX36" i="20"/>
  <c r="EH36" i="20"/>
  <c r="CL36" i="20"/>
  <c r="DB36" i="20"/>
  <c r="DV36" i="20"/>
  <c r="EL36" i="20"/>
  <c r="CP36" i="20"/>
  <c r="DF36" i="20"/>
  <c r="DZ36" i="20"/>
  <c r="EP36" i="20"/>
  <c r="W40" i="20"/>
  <c r="GC40" i="20"/>
  <c r="GS40" i="20"/>
  <c r="HA40" i="20"/>
  <c r="GG40" i="20"/>
  <c r="ET40" i="20"/>
  <c r="CL40" i="20"/>
  <c r="DB40" i="20"/>
  <c r="DV40" i="20"/>
  <c r="EL40" i="20"/>
  <c r="AT40" i="20"/>
  <c r="CP40" i="20"/>
  <c r="DF40" i="20"/>
  <c r="DZ40" i="20"/>
  <c r="EP40" i="20"/>
  <c r="FW40" i="20"/>
  <c r="FG40" i="20"/>
  <c r="FK40" i="20"/>
  <c r="BF40" i="20"/>
  <c r="FS44" i="20"/>
  <c r="FC44" i="20"/>
  <c r="FO44" i="20"/>
  <c r="EY44" i="20"/>
  <c r="AT44" i="20"/>
  <c r="DS44" i="20" s="1"/>
  <c r="CX7" i="20"/>
  <c r="AT7" i="20"/>
  <c r="AT11" i="20"/>
  <c r="W15" i="20"/>
  <c r="W23" i="20"/>
  <c r="GW23" i="20"/>
  <c r="GG23" i="20"/>
  <c r="FG23" i="20"/>
  <c r="AT19" i="19"/>
  <c r="FK36" i="19"/>
  <c r="DZ23" i="19"/>
  <c r="GK15" i="19"/>
  <c r="ED32" i="19"/>
  <c r="ED19" i="19"/>
  <c r="DS63" i="1"/>
  <c r="DS59" i="1"/>
  <c r="DS55" i="1"/>
  <c r="DS51" i="1"/>
  <c r="GS53" i="20"/>
  <c r="GG57" i="20"/>
  <c r="DZ53" i="20"/>
  <c r="CP53" i="20"/>
  <c r="EL53" i="20"/>
  <c r="DV53" i="20"/>
  <c r="W49" i="20"/>
  <c r="ED48" i="20"/>
  <c r="GO48" i="20"/>
  <c r="DF48" i="20"/>
  <c r="GG45" i="20"/>
  <c r="GW45" i="20"/>
  <c r="DV49" i="20"/>
  <c r="ED49" i="20"/>
  <c r="DF49" i="20"/>
  <c r="FS48" i="20"/>
  <c r="DB48" i="20"/>
  <c r="CX45" i="20"/>
  <c r="DV45" i="20"/>
  <c r="FC45" i="20"/>
  <c r="FO48" i="20"/>
  <c r="GW41" i="20"/>
  <c r="GG41" i="20"/>
  <c r="EL41" i="20"/>
  <c r="DV41" i="20"/>
  <c r="DB41" i="20"/>
  <c r="EY42" i="20"/>
  <c r="DV37" i="20"/>
  <c r="FK37" i="20"/>
  <c r="CX33" i="20"/>
  <c r="DB29" i="20"/>
  <c r="AH16" i="20"/>
  <c r="AI16" i="20" s="1"/>
  <c r="W14" i="20"/>
  <c r="GO14" i="20"/>
  <c r="DQ30" i="20"/>
  <c r="W30" i="20"/>
  <c r="GO30" i="20"/>
  <c r="EY30" i="20"/>
  <c r="EH34" i="20"/>
  <c r="AT34" i="20"/>
  <c r="GW38" i="20"/>
  <c r="GG38" i="20"/>
  <c r="GS38" i="20"/>
  <c r="GC38" i="20"/>
  <c r="W38" i="20"/>
  <c r="GO38" i="20"/>
  <c r="DQ38" i="20"/>
  <c r="AT38" i="20"/>
  <c r="EL38" i="20"/>
  <c r="DV38" i="20"/>
  <c r="CX38" i="20"/>
  <c r="EH38" i="20"/>
  <c r="DJ38" i="20"/>
  <c r="CT38" i="20"/>
  <c r="ET38" i="20"/>
  <c r="ED38" i="20"/>
  <c r="DF38" i="20"/>
  <c r="CP38" i="20"/>
  <c r="FC38" i="20"/>
  <c r="AH38" i="20"/>
  <c r="EY38" i="20"/>
  <c r="FS38" i="20"/>
  <c r="FG42" i="20"/>
  <c r="AH42" i="20"/>
  <c r="DS42" i="20" s="1"/>
  <c r="FW42" i="20"/>
  <c r="FS42" i="20"/>
  <c r="CL42" i="20"/>
  <c r="DB42" i="20"/>
  <c r="DV42" i="20"/>
  <c r="EL42" i="20"/>
  <c r="CP42" i="20"/>
  <c r="DF42" i="20"/>
  <c r="DZ42" i="20"/>
  <c r="EP42" i="20"/>
  <c r="GO17" i="20"/>
  <c r="GW17" i="20"/>
  <c r="AT17" i="20"/>
  <c r="GG25" i="20"/>
  <c r="GS25" i="20"/>
  <c r="GW25" i="20"/>
  <c r="W25" i="20"/>
  <c r="BF25" i="20"/>
  <c r="GW6" i="20"/>
  <c r="GG6" i="20"/>
  <c r="GC4" i="20"/>
  <c r="W4" i="20"/>
  <c r="FG31" i="20"/>
  <c r="FK31" i="20"/>
  <c r="EY31" i="20"/>
  <c r="FO31" i="20"/>
  <c r="ET31" i="20"/>
  <c r="EP31" i="20"/>
  <c r="DZ31" i="20"/>
  <c r="DB31" i="20"/>
  <c r="CL31" i="20"/>
  <c r="EL31" i="20"/>
  <c r="DV31" i="20"/>
  <c r="CX31" i="20"/>
  <c r="EH31" i="20"/>
  <c r="DJ31" i="20"/>
  <c r="CT31" i="20"/>
  <c r="CX35" i="20"/>
  <c r="EH35" i="20"/>
  <c r="FG35" i="20"/>
  <c r="CL35" i="20"/>
  <c r="DB35" i="20"/>
  <c r="DV35" i="20"/>
  <c r="EL35" i="20"/>
  <c r="FK35" i="20"/>
  <c r="AH35" i="20"/>
  <c r="CP35" i="20"/>
  <c r="DF35" i="20"/>
  <c r="DZ35" i="20"/>
  <c r="EY35" i="20"/>
  <c r="FO35" i="20"/>
  <c r="FW39" i="20"/>
  <c r="FG39" i="20"/>
  <c r="FS39" i="20"/>
  <c r="FC39" i="20"/>
  <c r="FO39" i="20"/>
  <c r="EY39" i="20"/>
  <c r="GW39" i="20"/>
  <c r="GG39" i="20"/>
  <c r="GS39" i="20"/>
  <c r="GC39" i="20"/>
  <c r="GO39" i="20"/>
  <c r="DQ39" i="20"/>
  <c r="W39" i="20"/>
  <c r="EP39" i="20"/>
  <c r="DZ39" i="20"/>
  <c r="DB39" i="20"/>
  <c r="CX39" i="20"/>
  <c r="EL39" i="20"/>
  <c r="DV39" i="20"/>
  <c r="CT39" i="20"/>
  <c r="EH39" i="20"/>
  <c r="DJ39" i="20"/>
  <c r="AT39" i="20"/>
  <c r="GW43" i="20"/>
  <c r="GG43" i="20"/>
  <c r="GS43" i="20"/>
  <c r="GC43" i="20"/>
  <c r="AT6" i="20"/>
  <c r="GC18" i="20"/>
  <c r="GS18" i="20"/>
  <c r="W18" i="20"/>
  <c r="GG18" i="20"/>
  <c r="GW18" i="20"/>
  <c r="GK18" i="20"/>
  <c r="ED18" i="20"/>
  <c r="GK26" i="20"/>
  <c r="W26" i="20"/>
  <c r="DQ26" i="20"/>
  <c r="GO26" i="20"/>
  <c r="GC26" i="20"/>
  <c r="GS26" i="20"/>
  <c r="AT26" i="20"/>
  <c r="CT26" i="20"/>
  <c r="DJ26" i="20"/>
  <c r="ED26" i="20"/>
  <c r="CX26" i="20"/>
  <c r="EH26" i="20"/>
  <c r="CL26" i="20"/>
  <c r="DB26" i="20"/>
  <c r="DV26" i="20"/>
  <c r="EL26" i="20"/>
  <c r="EY26" i="20"/>
  <c r="FO26" i="20"/>
  <c r="FC26" i="20"/>
  <c r="FS26" i="20"/>
  <c r="FG26" i="20"/>
  <c r="BF17" i="19"/>
  <c r="CP4" i="19"/>
  <c r="EL4" i="19"/>
  <c r="ED4" i="19"/>
  <c r="DB4" i="19"/>
  <c r="DJ4" i="19"/>
  <c r="EP4" i="19"/>
  <c r="CL4" i="19"/>
  <c r="EH4" i="19"/>
  <c r="GW31" i="20"/>
  <c r="GG31" i="20"/>
  <c r="GS31" i="20"/>
  <c r="GC31" i="20"/>
  <c r="GO31" i="20"/>
  <c r="DQ31" i="20"/>
  <c r="DQ35" i="20"/>
  <c r="GC35" i="20"/>
  <c r="GS35" i="20"/>
  <c r="GG35" i="20"/>
  <c r="GW35" i="20"/>
  <c r="GK35" i="20"/>
  <c r="W35" i="20"/>
  <c r="GS36" i="20"/>
  <c r="DQ36" i="20"/>
  <c r="GO36" i="20"/>
  <c r="W36" i="20"/>
  <c r="AI36" i="20" s="1"/>
  <c r="HA36" i="20"/>
  <c r="GK36" i="20"/>
  <c r="EP32" i="19"/>
  <c r="FW36" i="19"/>
  <c r="GO32" i="19"/>
  <c r="DV15" i="19"/>
  <c r="EP15" i="19"/>
  <c r="EH19" i="19"/>
  <c r="CP15" i="20"/>
  <c r="GO15" i="20"/>
  <c r="GW5" i="20"/>
  <c r="GG4" i="20"/>
  <c r="BD3" i="19"/>
  <c r="CP39" i="19"/>
  <c r="DZ40" i="19"/>
  <c r="FS11" i="19"/>
  <c r="FC11" i="19"/>
  <c r="FO11" i="19"/>
  <c r="EY11" i="19"/>
  <c r="FK11" i="19"/>
  <c r="FW11" i="19"/>
  <c r="FG11" i="19"/>
  <c r="HA11" i="19"/>
  <c r="GK11" i="19"/>
  <c r="GW11" i="19"/>
  <c r="GG11" i="19"/>
  <c r="GS11" i="19"/>
  <c r="GC11" i="19"/>
  <c r="DQ11" i="19"/>
  <c r="GO11" i="19"/>
  <c r="FO27" i="19"/>
  <c r="EY27" i="19"/>
  <c r="EH27" i="19"/>
  <c r="HA52" i="19"/>
  <c r="GK52" i="19"/>
  <c r="GW52" i="19"/>
  <c r="GG52" i="19"/>
  <c r="DQ52" i="19"/>
  <c r="W52" i="19"/>
  <c r="GS52" i="19"/>
  <c r="GC52" i="19"/>
  <c r="GO52" i="19"/>
  <c r="EH44" i="19"/>
  <c r="AH52" i="19"/>
  <c r="FS52" i="19"/>
  <c r="FC52" i="19"/>
  <c r="FO52" i="19"/>
  <c r="EY52" i="19"/>
  <c r="FK52" i="19"/>
  <c r="FG52" i="19"/>
  <c r="FW52" i="19"/>
  <c r="V3" i="19"/>
  <c r="EL48" i="19"/>
  <c r="DV48" i="19"/>
  <c r="EH48" i="19"/>
  <c r="ET48" i="19"/>
  <c r="ED48" i="19"/>
  <c r="EP48" i="19"/>
  <c r="DZ48" i="19"/>
  <c r="BF35" i="19"/>
  <c r="EL56" i="19"/>
  <c r="DV56" i="19"/>
  <c r="EH56" i="19"/>
  <c r="ET56" i="19"/>
  <c r="ED56" i="19"/>
  <c r="AT56" i="19"/>
  <c r="EP56" i="19"/>
  <c r="DZ56" i="19"/>
  <c r="BF11" i="19"/>
  <c r="FC36" i="19"/>
  <c r="W44" i="19"/>
  <c r="GW44" i="19"/>
  <c r="GG44" i="19"/>
  <c r="GS44" i="19"/>
  <c r="GC44" i="19"/>
  <c r="GO44" i="19"/>
  <c r="HA44" i="19"/>
  <c r="GK44" i="19"/>
  <c r="EL52" i="19"/>
  <c r="DV52" i="19"/>
  <c r="AT52" i="19"/>
  <c r="EH52" i="19"/>
  <c r="ET52" i="19"/>
  <c r="ED52" i="19"/>
  <c r="EP52" i="19"/>
  <c r="DZ52" i="19"/>
  <c r="W7" i="19"/>
  <c r="GS7" i="19"/>
  <c r="GC7" i="19"/>
  <c r="GO7" i="19"/>
  <c r="GW7" i="19"/>
  <c r="GG7" i="19"/>
  <c r="DQ7" i="19"/>
  <c r="HA7" i="19"/>
  <c r="GK7" i="19"/>
  <c r="EL19" i="19"/>
  <c r="DV19" i="19"/>
  <c r="GW19" i="19"/>
  <c r="GG19" i="19"/>
  <c r="GS19" i="19"/>
  <c r="GC19" i="19"/>
  <c r="GK19" i="19"/>
  <c r="W19" i="19"/>
  <c r="HA19" i="19"/>
  <c r="GO19" i="19"/>
  <c r="HA48" i="19"/>
  <c r="GK48" i="19"/>
  <c r="GW48" i="19"/>
  <c r="GG48" i="19"/>
  <c r="DQ48" i="19"/>
  <c r="GS48" i="19"/>
  <c r="GC48" i="19"/>
  <c r="W48" i="19"/>
  <c r="GO48" i="19"/>
  <c r="FS48" i="19"/>
  <c r="FC48" i="19"/>
  <c r="FO48" i="19"/>
  <c r="EY48" i="19"/>
  <c r="AH48" i="19"/>
  <c r="FK48" i="19"/>
  <c r="FW48" i="19"/>
  <c r="FG48" i="19"/>
  <c r="AT60" i="19"/>
  <c r="EL60" i="19"/>
  <c r="ED60" i="19"/>
  <c r="DZ15" i="19"/>
  <c r="BF39" i="19"/>
  <c r="FS56" i="19"/>
  <c r="FC56" i="19"/>
  <c r="FO56" i="19"/>
  <c r="EY56" i="19"/>
  <c r="AH56" i="19"/>
  <c r="FK56" i="19"/>
  <c r="FG56" i="19"/>
  <c r="FW56" i="19"/>
  <c r="AT36" i="19"/>
  <c r="AH44" i="19"/>
  <c r="FO44" i="19"/>
  <c r="EY44" i="19"/>
  <c r="FK44" i="19"/>
  <c r="FW44" i="19"/>
  <c r="FG44" i="19"/>
  <c r="FC44" i="19"/>
  <c r="FS44" i="19"/>
  <c r="AS3" i="19"/>
  <c r="ET7" i="19"/>
  <c r="ED7" i="19"/>
  <c r="DJ7" i="19"/>
  <c r="CT7" i="19"/>
  <c r="EP7" i="19"/>
  <c r="DF7" i="19"/>
  <c r="CP7" i="19"/>
  <c r="DZ7" i="19"/>
  <c r="EL7" i="19"/>
  <c r="DV7" i="19"/>
  <c r="DB7" i="19"/>
  <c r="CL7" i="19"/>
  <c r="EH7" i="19"/>
  <c r="CX7" i="19"/>
  <c r="FO19" i="19"/>
  <c r="EY19" i="19"/>
  <c r="FK19" i="19"/>
  <c r="AH19" i="19"/>
  <c r="FC19" i="19"/>
  <c r="FG19" i="19"/>
  <c r="FW19" i="19"/>
  <c r="FS19" i="19"/>
  <c r="GG60" i="19"/>
  <c r="GS60" i="19"/>
  <c r="GO60" i="19"/>
  <c r="DQ60" i="19"/>
  <c r="W60" i="19"/>
  <c r="AH60" i="19"/>
  <c r="EY60" i="19"/>
  <c r="FK60" i="19"/>
  <c r="GK23" i="19"/>
  <c r="GC23" i="19"/>
  <c r="HA23" i="19"/>
  <c r="GS23" i="19"/>
  <c r="DV23" i="19"/>
  <c r="ET23" i="19"/>
  <c r="EL23" i="19"/>
  <c r="ED23" i="19"/>
  <c r="DS31" i="19"/>
  <c r="GK15" i="20"/>
  <c r="GG14" i="20"/>
  <c r="DV24" i="20"/>
  <c r="FS17" i="20"/>
  <c r="BF4" i="19"/>
  <c r="DJ30" i="20"/>
  <c r="DZ17" i="20"/>
  <c r="DS18" i="19"/>
  <c r="AT18" i="20"/>
  <c r="AU63" i="1"/>
  <c r="DS62" i="1"/>
  <c r="DS58" i="1"/>
  <c r="DS54" i="1"/>
  <c r="DS50" i="1"/>
  <c r="BF45" i="19"/>
  <c r="BF58" i="20"/>
  <c r="BF37" i="19"/>
  <c r="DS64" i="1"/>
  <c r="DS60" i="1"/>
  <c r="DS56" i="1"/>
  <c r="DS52" i="1"/>
  <c r="BF60" i="20"/>
  <c r="AT4" i="20"/>
  <c r="DB25" i="20"/>
  <c r="DQ25" i="20"/>
  <c r="CP25" i="20"/>
  <c r="CL25" i="20"/>
  <c r="EP25" i="20"/>
  <c r="AT28" i="20"/>
  <c r="CX28" i="20"/>
  <c r="DJ28" i="20"/>
  <c r="CT18" i="20"/>
  <c r="CX23" i="20"/>
  <c r="DB30" i="20"/>
  <c r="CT5" i="20"/>
  <c r="CL34" i="20"/>
  <c r="DV32" i="20"/>
  <c r="DJ16" i="20"/>
  <c r="GK16" i="20"/>
  <c r="GG16" i="20"/>
  <c r="GW16" i="20"/>
  <c r="W8" i="20"/>
  <c r="FS34" i="20"/>
  <c r="CX34" i="20"/>
  <c r="FG34" i="20"/>
  <c r="AH34" i="20"/>
  <c r="FC34" i="20"/>
  <c r="DQ34" i="20"/>
  <c r="EL34" i="20"/>
  <c r="DB34" i="20"/>
  <c r="FW34" i="20"/>
  <c r="GK34" i="20"/>
  <c r="FO34" i="20"/>
  <c r="EY34" i="20"/>
  <c r="ED34" i="20"/>
  <c r="DJ34" i="20"/>
  <c r="CT34" i="20"/>
  <c r="GW34" i="20"/>
  <c r="GG34" i="20"/>
  <c r="FK34" i="20"/>
  <c r="EP34" i="20"/>
  <c r="DZ34" i="20"/>
  <c r="DF34" i="20"/>
  <c r="CP34" i="20"/>
  <c r="DS33" i="19"/>
  <c r="GO33" i="20"/>
  <c r="FK33" i="20"/>
  <c r="EP33" i="20"/>
  <c r="DZ33" i="20"/>
  <c r="DB33" i="20"/>
  <c r="CL33" i="20"/>
  <c r="GG33" i="20"/>
  <c r="GW33" i="20"/>
  <c r="ET33" i="20"/>
  <c r="GK33" i="20"/>
  <c r="HA33" i="20"/>
  <c r="W33" i="20"/>
  <c r="FS33" i="20"/>
  <c r="FC33" i="20"/>
  <c r="EH33" i="20"/>
  <c r="DJ33" i="20"/>
  <c r="CT33" i="20"/>
  <c r="DQ33" i="20"/>
  <c r="CX32" i="20"/>
  <c r="FC32" i="20"/>
  <c r="FO32" i="20"/>
  <c r="CL32" i="20"/>
  <c r="FG32" i="20"/>
  <c r="DZ32" i="20"/>
  <c r="CP32" i="20"/>
  <c r="ET32" i="20"/>
  <c r="DJ32" i="20"/>
  <c r="EY32" i="20"/>
  <c r="DQ32" i="20"/>
  <c r="FS32" i="20"/>
  <c r="EL32" i="20"/>
  <c r="DB32" i="20"/>
  <c r="EP32" i="20"/>
  <c r="DF32" i="20"/>
  <c r="FK32" i="20"/>
  <c r="ED32" i="20"/>
  <c r="DF30" i="20"/>
  <c r="ET30" i="20"/>
  <c r="FG30" i="20"/>
  <c r="AI34" i="1"/>
  <c r="AU34" i="1" s="1"/>
  <c r="GG30" i="20"/>
  <c r="EH30" i="20"/>
  <c r="CX30" i="20"/>
  <c r="HA30" i="20"/>
  <c r="EL30" i="20"/>
  <c r="FO30" i="20"/>
  <c r="DZ30" i="20"/>
  <c r="CP30" i="20"/>
  <c r="GC30" i="20"/>
  <c r="DZ28" i="20"/>
  <c r="FK28" i="20"/>
  <c r="CT28" i="20"/>
  <c r="FC28" i="20"/>
  <c r="ED28" i="20"/>
  <c r="DF28" i="20"/>
  <c r="AH28" i="20"/>
  <c r="FS28" i="20"/>
  <c r="EP28" i="20"/>
  <c r="DQ28" i="20"/>
  <c r="CL28" i="20"/>
  <c r="CP28" i="20"/>
  <c r="GW28" i="20"/>
  <c r="GG28" i="20"/>
  <c r="FG28" i="20"/>
  <c r="EL28" i="20"/>
  <c r="DV28" i="20"/>
  <c r="DB28" i="20"/>
  <c r="ED27" i="20"/>
  <c r="FS27" i="20"/>
  <c r="GO27" i="20"/>
  <c r="FO27" i="20"/>
  <c r="DQ27" i="20"/>
  <c r="W27" i="20"/>
  <c r="GK27" i="20"/>
  <c r="FC27" i="20"/>
  <c r="CX27" i="20"/>
  <c r="GG27" i="20"/>
  <c r="EH27" i="20"/>
  <c r="CT27" i="20"/>
  <c r="FG25" i="20"/>
  <c r="EL25" i="20"/>
  <c r="CX25" i="20"/>
  <c r="AH25" i="20"/>
  <c r="FK25" i="20"/>
  <c r="DV25" i="20"/>
  <c r="GO25" i="20"/>
  <c r="FS25" i="20"/>
  <c r="FC25" i="20"/>
  <c r="ED25" i="20"/>
  <c r="DJ25" i="20"/>
  <c r="CT25" i="20"/>
  <c r="GK25" i="20"/>
  <c r="FO25" i="20"/>
  <c r="EY25" i="20"/>
  <c r="DZ25" i="20"/>
  <c r="DF25" i="20"/>
  <c r="HA22" i="20"/>
  <c r="GC22" i="20"/>
  <c r="GG21" i="20"/>
  <c r="AH20" i="20"/>
  <c r="DV20" i="20"/>
  <c r="FS20" i="20"/>
  <c r="W20" i="20"/>
  <c r="AI23" i="1"/>
  <c r="BG23" i="1" s="1"/>
  <c r="GG17" i="20"/>
  <c r="FO10" i="20"/>
  <c r="DJ7" i="20"/>
  <c r="AH30" i="20"/>
  <c r="AH5" i="20"/>
  <c r="AH18" i="20"/>
  <c r="BF36" i="20"/>
  <c r="AT5" i="19"/>
  <c r="BF41" i="19"/>
  <c r="BF11" i="20"/>
  <c r="BF13" i="20"/>
  <c r="BF23" i="20"/>
  <c r="BF21" i="20"/>
  <c r="BF8" i="19"/>
  <c r="AU38" i="1"/>
  <c r="AI45" i="1"/>
  <c r="AU45" i="1" s="1"/>
  <c r="AI17" i="19"/>
  <c r="AI40" i="1"/>
  <c r="AU40" i="1" s="1"/>
  <c r="AI37" i="19"/>
  <c r="AU33" i="1"/>
  <c r="DS45" i="1"/>
  <c r="DS41" i="1"/>
  <c r="DS37" i="1"/>
  <c r="DS33" i="1"/>
  <c r="GC13" i="20"/>
  <c r="ED15" i="20"/>
  <c r="DF6" i="20"/>
  <c r="AI43" i="19"/>
  <c r="BG43" i="19" s="1"/>
  <c r="EP14" i="20"/>
  <c r="FC8" i="20"/>
  <c r="GS27" i="20"/>
  <c r="GC27" i="20"/>
  <c r="EY27" i="20"/>
  <c r="GW21" i="20"/>
  <c r="GK17" i="20"/>
  <c r="GW11" i="20"/>
  <c r="W17" i="20"/>
  <c r="GG24" i="20"/>
  <c r="GK30" i="20"/>
  <c r="ET34" i="20"/>
  <c r="ED17" i="20"/>
  <c r="DB21" i="20"/>
  <c r="FO14" i="20"/>
  <c r="DJ22" i="20"/>
  <c r="DF19" i="20"/>
  <c r="CT32" i="20"/>
  <c r="GC7" i="20"/>
  <c r="FC11" i="20"/>
  <c r="GK19" i="20"/>
  <c r="DV23" i="20"/>
  <c r="DB27" i="20"/>
  <c r="DZ20" i="20"/>
  <c r="FK4" i="20"/>
  <c r="CL12" i="20"/>
  <c r="CX20" i="20"/>
  <c r="CL24" i="20"/>
  <c r="FS9" i="20"/>
  <c r="W24" i="20"/>
  <c r="GS30" i="20"/>
  <c r="FK30" i="20"/>
  <c r="ED30" i="20"/>
  <c r="CT30" i="20"/>
  <c r="FK27" i="20"/>
  <c r="EP27" i="20"/>
  <c r="DZ27" i="20"/>
  <c r="DF27" i="20"/>
  <c r="CP27" i="20"/>
  <c r="EL23" i="20"/>
  <c r="ED22" i="20"/>
  <c r="FO18" i="20"/>
  <c r="DZ18" i="20"/>
  <c r="CP18" i="20"/>
  <c r="FG21" i="20"/>
  <c r="FC17" i="20"/>
  <c r="DF17" i="20"/>
  <c r="GS20" i="20"/>
  <c r="FC20" i="20"/>
  <c r="DB20" i="20"/>
  <c r="CP16" i="20"/>
  <c r="EP19" i="20"/>
  <c r="DQ8" i="20"/>
  <c r="DV14" i="20"/>
  <c r="ED10" i="20"/>
  <c r="FC30" i="20"/>
  <c r="DV30" i="20"/>
  <c r="CL30" i="20"/>
  <c r="FG27" i="20"/>
  <c r="EL27" i="20"/>
  <c r="DV27" i="20"/>
  <c r="EY18" i="20"/>
  <c r="DJ18" i="20"/>
  <c r="EL21" i="20"/>
  <c r="EY17" i="20"/>
  <c r="CX17" i="20"/>
  <c r="GO20" i="20"/>
  <c r="EP20" i="20"/>
  <c r="FK16" i="20"/>
  <c r="FO15" i="20"/>
  <c r="GW8" i="20"/>
  <c r="EY6" i="20"/>
  <c r="ET15" i="20"/>
  <c r="CT4" i="20"/>
  <c r="AG3" i="19"/>
  <c r="EP18" i="20"/>
  <c r="DF18" i="20"/>
  <c r="CL21" i="20"/>
  <c r="GC20" i="20"/>
  <c r="W19" i="20"/>
  <c r="EH16" i="20"/>
  <c r="GG8" i="20"/>
  <c r="EL7" i="20"/>
  <c r="FO5" i="20"/>
  <c r="DS46" i="1"/>
  <c r="DS42" i="1"/>
  <c r="DS38" i="1"/>
  <c r="DS34" i="1"/>
  <c r="DZ5" i="20"/>
  <c r="CT15" i="20"/>
  <c r="AH14" i="20"/>
  <c r="EY4" i="20"/>
  <c r="DJ6" i="20"/>
  <c r="CX18" i="20"/>
  <c r="CP22" i="20"/>
  <c r="AU48" i="1"/>
  <c r="AU44" i="1"/>
  <c r="AU32" i="1"/>
  <c r="AU37" i="1"/>
  <c r="AU41" i="1"/>
  <c r="AU36" i="1"/>
  <c r="AT4" i="19"/>
  <c r="AT8" i="19"/>
  <c r="FO13" i="20"/>
  <c r="CP17" i="20"/>
  <c r="DJ19" i="20"/>
  <c r="DV12" i="20"/>
  <c r="GO7" i="20"/>
  <c r="DJ11" i="20"/>
  <c r="GW19" i="20"/>
  <c r="CX9" i="20"/>
  <c r="DF20" i="20"/>
  <c r="GK24" i="20"/>
  <c r="CX8" i="20"/>
  <c r="FG12" i="20"/>
  <c r="CL20" i="20"/>
  <c r="FC24" i="20"/>
  <c r="AR3" i="19"/>
  <c r="AN3" i="19"/>
  <c r="AU42" i="1"/>
  <c r="AT30" i="20"/>
  <c r="AT13" i="20"/>
  <c r="AU46" i="1"/>
  <c r="AI35" i="1"/>
  <c r="AU35" i="1" s="1"/>
  <c r="FK18" i="20"/>
  <c r="EL18" i="20"/>
  <c r="DV18" i="20"/>
  <c r="DB18" i="20"/>
  <c r="CL18" i="20"/>
  <c r="EH24" i="20"/>
  <c r="DV21" i="20"/>
  <c r="FO17" i="20"/>
  <c r="EP17" i="20"/>
  <c r="DQ17" i="20"/>
  <c r="CT17" i="20"/>
  <c r="AH17" i="20"/>
  <c r="GK20" i="20"/>
  <c r="FK20" i="20"/>
  <c r="EL20" i="20"/>
  <c r="DQ20" i="20"/>
  <c r="CP20" i="20"/>
  <c r="FC16" i="20"/>
  <c r="ED16" i="20"/>
  <c r="DF16" i="20"/>
  <c r="FO19" i="20"/>
  <c r="ED19" i="20"/>
  <c r="CT19" i="20"/>
  <c r="FC15" i="20"/>
  <c r="DJ15" i="20"/>
  <c r="EH14" i="20"/>
  <c r="GS12" i="20"/>
  <c r="GS8" i="20"/>
  <c r="GC8" i="20"/>
  <c r="EL8" i="20"/>
  <c r="DB8" i="20"/>
  <c r="FS7" i="20"/>
  <c r="ED7" i="20"/>
  <c r="CT7" i="20"/>
  <c r="DJ14" i="20"/>
  <c r="CT10" i="20"/>
  <c r="EP6" i="20"/>
  <c r="CP6" i="20"/>
  <c r="DQ15" i="20"/>
  <c r="FK5" i="20"/>
  <c r="CP5" i="20"/>
  <c r="DF4" i="20"/>
  <c r="DV4" i="20"/>
  <c r="FO4" i="20"/>
  <c r="Z3" i="20"/>
  <c r="AH9" i="20"/>
  <c r="AI43" i="1"/>
  <c r="AU43" i="1" s="1"/>
  <c r="DS48" i="1"/>
  <c r="DS44" i="1"/>
  <c r="DS40" i="1"/>
  <c r="DS36" i="1"/>
  <c r="DS32" i="1"/>
  <c r="FG18" i="20"/>
  <c r="EH18" i="20"/>
  <c r="DQ18" i="20"/>
  <c r="CX24" i="20"/>
  <c r="FK17" i="20"/>
  <c r="EH17" i="20"/>
  <c r="DJ17" i="20"/>
  <c r="GW20" i="20"/>
  <c r="GG20" i="20"/>
  <c r="FG20" i="20"/>
  <c r="EH20" i="20"/>
  <c r="FS16" i="20"/>
  <c r="EY16" i="20"/>
  <c r="DZ16" i="20"/>
  <c r="CX16" i="20"/>
  <c r="FK19" i="20"/>
  <c r="DZ19" i="20"/>
  <c r="CP19" i="20"/>
  <c r="AH19" i="20"/>
  <c r="EY15" i="20"/>
  <c r="DF15" i="20"/>
  <c r="DF14" i="20"/>
  <c r="GO8" i="20"/>
  <c r="FS8" i="20"/>
  <c r="EH8" i="20"/>
  <c r="GS7" i="20"/>
  <c r="FG7" i="20"/>
  <c r="DQ7" i="20"/>
  <c r="FC14" i="20"/>
  <c r="CL14" i="20"/>
  <c r="FO6" i="20"/>
  <c r="DZ6" i="20"/>
  <c r="ED5" i="20"/>
  <c r="DB4" i="20"/>
  <c r="CL16" i="20"/>
  <c r="DF24" i="20"/>
  <c r="AH23" i="20"/>
  <c r="AI39" i="1"/>
  <c r="AU39" i="1" s="1"/>
  <c r="DS47" i="1"/>
  <c r="DS43" i="1"/>
  <c r="DS39" i="1"/>
  <c r="DS35" i="1"/>
  <c r="FO16" i="20"/>
  <c r="EP16" i="20"/>
  <c r="DQ16" i="20"/>
  <c r="CT16" i="20"/>
  <c r="EY19" i="20"/>
  <c r="FS15" i="20"/>
  <c r="EH15" i="20"/>
  <c r="CX14" i="20"/>
  <c r="GK8" i="20"/>
  <c r="FG8" i="20"/>
  <c r="DV8" i="20"/>
  <c r="CL8" i="20"/>
  <c r="FC7" i="20"/>
  <c r="ET14" i="20"/>
  <c r="FK6" i="20"/>
  <c r="DJ4" i="20"/>
  <c r="FK14" i="20"/>
  <c r="CL7" i="20"/>
  <c r="GG7" i="20"/>
  <c r="CL23" i="20"/>
  <c r="AH21" i="20"/>
  <c r="AI47" i="1"/>
  <c r="AU47" i="1" s="1"/>
  <c r="FS10" i="20"/>
  <c r="GC9" i="20"/>
  <c r="GC12" i="20"/>
  <c r="GK10" i="20"/>
  <c r="CX10" i="20"/>
  <c r="FK13" i="20"/>
  <c r="DQ11" i="20"/>
  <c r="FG11" i="20"/>
  <c r="CT11" i="20"/>
  <c r="FS12" i="20"/>
  <c r="CX12" i="20"/>
  <c r="DB9" i="20"/>
  <c r="GW13" i="20"/>
  <c r="FS22" i="20"/>
  <c r="DQ22" i="20"/>
  <c r="CT22" i="20"/>
  <c r="GS23" i="20"/>
  <c r="ET23" i="20"/>
  <c r="GS24" i="20"/>
  <c r="CT24" i="20"/>
  <c r="FK24" i="20"/>
  <c r="GK21" i="20"/>
  <c r="CP21" i="20"/>
  <c r="DF45" i="19"/>
  <c r="CP45" i="19"/>
  <c r="DB45" i="19"/>
  <c r="CL45" i="19"/>
  <c r="CX45" i="19"/>
  <c r="DJ45" i="19"/>
  <c r="CT45" i="19"/>
  <c r="DB41" i="19"/>
  <c r="CL41" i="19"/>
  <c r="CX41" i="19"/>
  <c r="DJ41" i="19"/>
  <c r="CT41" i="19"/>
  <c r="DF41" i="19"/>
  <c r="CP41" i="19"/>
  <c r="DJ37" i="19"/>
  <c r="CT37" i="19"/>
  <c r="DF37" i="19"/>
  <c r="CP37" i="19"/>
  <c r="DB37" i="19"/>
  <c r="CL37" i="19"/>
  <c r="CX37" i="19"/>
  <c r="BF28" i="20"/>
  <c r="FS23" i="20"/>
  <c r="FC23" i="20"/>
  <c r="EH23" i="20"/>
  <c r="DJ23" i="20"/>
  <c r="CT23" i="20"/>
  <c r="EP22" i="20"/>
  <c r="DZ22" i="20"/>
  <c r="DB22" i="20"/>
  <c r="CL22" i="20"/>
  <c r="FO24" i="20"/>
  <c r="DZ24" i="20"/>
  <c r="CP24" i="20"/>
  <c r="GK23" i="20"/>
  <c r="HA23" i="20"/>
  <c r="GS21" i="20"/>
  <c r="GC21" i="20"/>
  <c r="FC21" i="20"/>
  <c r="EH21" i="20"/>
  <c r="DQ21" i="20"/>
  <c r="CX21" i="20"/>
  <c r="GC24" i="20"/>
  <c r="ET24" i="20"/>
  <c r="DJ24" i="20"/>
  <c r="FG22" i="20"/>
  <c r="FO23" i="20"/>
  <c r="EY23" i="20"/>
  <c r="ED23" i="20"/>
  <c r="DF23" i="20"/>
  <c r="CP23" i="20"/>
  <c r="EL22" i="20"/>
  <c r="DV22" i="20"/>
  <c r="CX22" i="20"/>
  <c r="AT22" i="20"/>
  <c r="GW24" i="20"/>
  <c r="FG24" i="20"/>
  <c r="DQ24" i="20"/>
  <c r="DQ23" i="20"/>
  <c r="GO23" i="20"/>
  <c r="FO22" i="20"/>
  <c r="GO21" i="20"/>
  <c r="FO21" i="20"/>
  <c r="EY21" i="20"/>
  <c r="ED21" i="20"/>
  <c r="DJ21" i="20"/>
  <c r="CT21" i="20"/>
  <c r="AT21" i="20"/>
  <c r="GK22" i="20"/>
  <c r="FS24" i="20"/>
  <c r="EL24" i="20"/>
  <c r="DB24" i="20"/>
  <c r="AH24" i="20"/>
  <c r="AT23" i="20"/>
  <c r="W22" i="20"/>
  <c r="FK23" i="20"/>
  <c r="EP23" i="20"/>
  <c r="DZ23" i="20"/>
  <c r="DB23" i="20"/>
  <c r="EH22" i="20"/>
  <c r="W21" i="20"/>
  <c r="GO24" i="20"/>
  <c r="EY24" i="20"/>
  <c r="GC23" i="20"/>
  <c r="EY22" i="20"/>
  <c r="FK21" i="20"/>
  <c r="EP21" i="20"/>
  <c r="DZ21" i="20"/>
  <c r="DF21" i="20"/>
  <c r="ED24" i="20"/>
  <c r="GG13" i="20"/>
  <c r="GO12" i="20"/>
  <c r="FC12" i="20"/>
  <c r="DQ12" i="20"/>
  <c r="AT12" i="20"/>
  <c r="GS11" i="20"/>
  <c r="GC11" i="20"/>
  <c r="EL11" i="20"/>
  <c r="CX11" i="20"/>
  <c r="GO10" i="20"/>
  <c r="FC10" i="20"/>
  <c r="DQ10" i="20"/>
  <c r="DZ13" i="20"/>
  <c r="EL9" i="20"/>
  <c r="BF12" i="19"/>
  <c r="GS13" i="20"/>
  <c r="EL12" i="20"/>
  <c r="DB12" i="20"/>
  <c r="AH12" i="20"/>
  <c r="EY13" i="20"/>
  <c r="GO11" i="20"/>
  <c r="FS11" i="20"/>
  <c r="ED11" i="20"/>
  <c r="EY10" i="20"/>
  <c r="DJ10" i="20"/>
  <c r="EH9" i="20"/>
  <c r="CL13" i="20"/>
  <c r="EP13" i="20"/>
  <c r="DJ13" i="20"/>
  <c r="EH12" i="20"/>
  <c r="W11" i="20"/>
  <c r="GK11" i="20"/>
  <c r="EH10" i="20"/>
  <c r="EH5" i="19"/>
  <c r="DQ5" i="19"/>
  <c r="EL5" i="19"/>
  <c r="ET5" i="19"/>
  <c r="ED5" i="19"/>
  <c r="EP5" i="19"/>
  <c r="DZ5" i="19"/>
  <c r="DV5" i="19"/>
  <c r="CT13" i="20"/>
  <c r="ET13" i="20"/>
  <c r="DJ18" i="19"/>
  <c r="CT18" i="19"/>
  <c r="DF18" i="19"/>
  <c r="CP18" i="19"/>
  <c r="DB18" i="19"/>
  <c r="CL18" i="19"/>
  <c r="CX18" i="19"/>
  <c r="AH20" i="19"/>
  <c r="FS20" i="19"/>
  <c r="FC20" i="19"/>
  <c r="FO20" i="19"/>
  <c r="EY20" i="19"/>
  <c r="DQ20" i="19"/>
  <c r="FK20" i="19"/>
  <c r="FW20" i="19"/>
  <c r="FG20" i="19"/>
  <c r="AB3" i="19"/>
  <c r="ET12" i="19"/>
  <c r="ED12" i="19"/>
  <c r="DJ12" i="19"/>
  <c r="CT12" i="19"/>
  <c r="AT12" i="19"/>
  <c r="EP12" i="19"/>
  <c r="DZ12" i="19"/>
  <c r="DF12" i="19"/>
  <c r="CP12" i="19"/>
  <c r="EL12" i="19"/>
  <c r="DV12" i="19"/>
  <c r="DB12" i="19"/>
  <c r="CL12" i="19"/>
  <c r="EH12" i="19"/>
  <c r="CX12" i="19"/>
  <c r="Z3" i="19"/>
  <c r="AQ3" i="19"/>
  <c r="DV9" i="20"/>
  <c r="AP3" i="19"/>
  <c r="FK24" i="19"/>
  <c r="FW24" i="19"/>
  <c r="FG24" i="19"/>
  <c r="AH24" i="19"/>
  <c r="AI24" i="19" s="1"/>
  <c r="FS24" i="19"/>
  <c r="FC24" i="19"/>
  <c r="FO24" i="19"/>
  <c r="EY24" i="19"/>
  <c r="DQ24" i="19"/>
  <c r="FW8" i="19"/>
  <c r="FG8" i="19"/>
  <c r="X3" i="19"/>
  <c r="FS8" i="19"/>
  <c r="FC8" i="19"/>
  <c r="FO8" i="19"/>
  <c r="EY8" i="19"/>
  <c r="DQ8" i="19"/>
  <c r="AH8" i="19"/>
  <c r="FK8" i="19"/>
  <c r="AT16" i="19"/>
  <c r="ET16" i="19"/>
  <c r="ED16" i="19"/>
  <c r="DJ16" i="19"/>
  <c r="CT16" i="19"/>
  <c r="EP16" i="19"/>
  <c r="DZ16" i="19"/>
  <c r="DF16" i="19"/>
  <c r="CP16" i="19"/>
  <c r="EL16" i="19"/>
  <c r="DV16" i="19"/>
  <c r="DB16" i="19"/>
  <c r="CL16" i="19"/>
  <c r="EH16" i="19"/>
  <c r="CX16" i="19"/>
  <c r="AM3" i="19"/>
  <c r="CT20" i="20"/>
  <c r="GS4" i="20"/>
  <c r="AL3" i="19"/>
  <c r="AH12" i="19"/>
  <c r="FK12" i="19"/>
  <c r="FW12" i="19"/>
  <c r="FG12" i="19"/>
  <c r="FS12" i="19"/>
  <c r="FC12" i="19"/>
  <c r="FO12" i="19"/>
  <c r="EY12" i="19"/>
  <c r="DQ12" i="19"/>
  <c r="EL20" i="19"/>
  <c r="DV20" i="19"/>
  <c r="EH20" i="19"/>
  <c r="ET20" i="19"/>
  <c r="ED20" i="19"/>
  <c r="AT20" i="19"/>
  <c r="EP20" i="19"/>
  <c r="DZ20" i="19"/>
  <c r="BF16" i="19"/>
  <c r="AC3" i="19"/>
  <c r="FK16" i="19"/>
  <c r="FW16" i="19"/>
  <c r="FG16" i="19"/>
  <c r="AH16" i="19"/>
  <c r="AI16" i="19" s="1"/>
  <c r="FS16" i="19"/>
  <c r="FC16" i="19"/>
  <c r="FO16" i="19"/>
  <c r="EY16" i="19"/>
  <c r="DQ16" i="19"/>
  <c r="AF3" i="19"/>
  <c r="ET24" i="19"/>
  <c r="ED24" i="19"/>
  <c r="EP24" i="19"/>
  <c r="DZ24" i="19"/>
  <c r="AT24" i="19"/>
  <c r="EL24" i="19"/>
  <c r="DV24" i="19"/>
  <c r="EH24" i="19"/>
  <c r="EP8" i="19"/>
  <c r="DZ8" i="19"/>
  <c r="DF8" i="19"/>
  <c r="CP8" i="19"/>
  <c r="EL8" i="19"/>
  <c r="DV8" i="19"/>
  <c r="DB8" i="19"/>
  <c r="CL8" i="19"/>
  <c r="EH8" i="19"/>
  <c r="CX8" i="19"/>
  <c r="ET8" i="19"/>
  <c r="ED8" i="19"/>
  <c r="DJ8" i="19"/>
  <c r="CT8" i="19"/>
  <c r="AD3" i="19"/>
  <c r="Y3" i="19"/>
  <c r="DQ9" i="20"/>
  <c r="CT6" i="20"/>
  <c r="AI29" i="1"/>
  <c r="BG29" i="1" s="1"/>
  <c r="AI25" i="1"/>
  <c r="AU25" i="1" s="1"/>
  <c r="AI21" i="1"/>
  <c r="AU21" i="1" s="1"/>
  <c r="AI17" i="1"/>
  <c r="AU17" i="1" s="1"/>
  <c r="AI13" i="1"/>
  <c r="AU13" i="1" s="1"/>
  <c r="AI28" i="1"/>
  <c r="AU28" i="1" s="1"/>
  <c r="AI24" i="1"/>
  <c r="BG24" i="1" s="1"/>
  <c r="AI20" i="1"/>
  <c r="AU20" i="1" s="1"/>
  <c r="AI16" i="1"/>
  <c r="AU16" i="1" s="1"/>
  <c r="AI12" i="1"/>
  <c r="AU12" i="1" s="1"/>
  <c r="DS30" i="1"/>
  <c r="DS26" i="1"/>
  <c r="DS22" i="1"/>
  <c r="DS18" i="1"/>
  <c r="DS14" i="1"/>
  <c r="DS10" i="1"/>
  <c r="DJ5" i="20"/>
  <c r="DS21" i="1"/>
  <c r="DS17" i="1"/>
  <c r="DS13" i="1"/>
  <c r="W9" i="20"/>
  <c r="ED6" i="20"/>
  <c r="GO9" i="20"/>
  <c r="FC9" i="20"/>
  <c r="GG5" i="20"/>
  <c r="EP5" i="20"/>
  <c r="DF5" i="20"/>
  <c r="CX4" i="20"/>
  <c r="DZ4" i="20"/>
  <c r="DS29" i="1"/>
  <c r="FW15" i="20"/>
  <c r="CP8" i="20"/>
  <c r="CX19" i="20"/>
  <c r="FW22" i="20"/>
  <c r="DS25" i="1"/>
  <c r="DS9" i="1"/>
  <c r="DS28" i="1"/>
  <c r="DS24" i="1"/>
  <c r="DS20" i="1"/>
  <c r="DS16" i="1"/>
  <c r="DS12" i="1"/>
  <c r="GS9" i="20"/>
  <c r="FG9" i="20"/>
  <c r="GK5" i="20"/>
  <c r="EY5" i="20"/>
  <c r="AI31" i="1"/>
  <c r="AU31" i="1" s="1"/>
  <c r="AI27" i="1"/>
  <c r="AU27" i="1" s="1"/>
  <c r="AI15" i="1"/>
  <c r="AU15" i="1" s="1"/>
  <c r="AI11" i="1"/>
  <c r="AU11" i="1" s="1"/>
  <c r="AU30" i="1"/>
  <c r="AU26" i="1"/>
  <c r="AU22" i="1"/>
  <c r="AU18" i="1"/>
  <c r="AU14" i="1"/>
  <c r="AU10" i="1"/>
  <c r="DS31" i="1"/>
  <c r="DS27" i="1"/>
  <c r="DS23" i="1"/>
  <c r="DS19" i="1"/>
  <c r="DS15" i="1"/>
  <c r="DS11" i="1"/>
  <c r="AT5" i="20"/>
  <c r="GO4" i="20"/>
  <c r="BF6" i="20"/>
  <c r="AU19" i="1"/>
  <c r="DQ5" i="20"/>
  <c r="FK9" i="20"/>
  <c r="AT9" i="20"/>
  <c r="EL13" i="20"/>
  <c r="FW13" i="20"/>
  <c r="FG17" i="20"/>
  <c r="GC17" i="20"/>
  <c r="CL17" i="20"/>
  <c r="DQ14" i="20"/>
  <c r="FG10" i="20"/>
  <c r="DQ6" i="20"/>
  <c r="GG9" i="20"/>
  <c r="W12" i="20"/>
  <c r="GW15" i="20"/>
  <c r="CX6" i="20"/>
  <c r="GC10" i="20"/>
  <c r="CL10" i="20"/>
  <c r="CT14" i="20"/>
  <c r="BF18" i="20"/>
  <c r="GO22" i="20"/>
  <c r="CL19" i="20"/>
  <c r="CP7" i="20"/>
  <c r="AH7" i="20"/>
  <c r="CP11" i="20"/>
  <c r="FC5" i="20"/>
  <c r="BF9" i="20"/>
  <c r="FS13" i="20"/>
  <c r="CP13" i="20"/>
  <c r="FW14" i="20"/>
  <c r="AH10" i="20"/>
  <c r="FC6" i="20"/>
  <c r="CL6" i="20"/>
  <c r="AH13" i="20"/>
  <c r="EY9" i="20"/>
  <c r="FG5" i="20"/>
  <c r="GK7" i="20"/>
  <c r="GS15" i="20"/>
  <c r="BF4" i="20"/>
  <c r="FS4" i="20"/>
  <c r="AH53" i="20"/>
  <c r="AI53" i="20" s="1"/>
  <c r="GK9" i="20"/>
  <c r="BF5" i="20"/>
  <c r="BF15" i="19"/>
  <c r="BF59" i="20"/>
  <c r="AH32" i="20"/>
  <c r="AI32" i="20" s="1"/>
  <c r="BF49" i="20"/>
  <c r="BF53" i="20"/>
  <c r="DF30" i="19"/>
  <c r="CP30" i="19"/>
  <c r="DB30" i="19"/>
  <c r="CL30" i="19"/>
  <c r="BF30" i="19"/>
  <c r="CX30" i="19"/>
  <c r="DJ30" i="19"/>
  <c r="CT30" i="19"/>
  <c r="CX17" i="19"/>
  <c r="DJ17" i="19"/>
  <c r="CT17" i="19"/>
  <c r="DF17" i="19"/>
  <c r="CP17" i="19"/>
  <c r="DB17" i="19"/>
  <c r="CL17" i="19"/>
  <c r="DJ5" i="19"/>
  <c r="CT5" i="19"/>
  <c r="DF5" i="19"/>
  <c r="CP5" i="19"/>
  <c r="DB5" i="19"/>
  <c r="CL5" i="19"/>
  <c r="CX5" i="19"/>
  <c r="FW11" i="20"/>
  <c r="AD3" i="20"/>
  <c r="BF39" i="20"/>
  <c r="BF32" i="20"/>
  <c r="BF48" i="20"/>
  <c r="BF56" i="20"/>
  <c r="DF32" i="19"/>
  <c r="CP32" i="19"/>
  <c r="DB32" i="19"/>
  <c r="CL32" i="19"/>
  <c r="CX32" i="19"/>
  <c r="BF32" i="19"/>
  <c r="DJ32" i="19"/>
  <c r="CT32" i="19"/>
  <c r="DJ9" i="19"/>
  <c r="CT9" i="19"/>
  <c r="DF9" i="19"/>
  <c r="CP9" i="19"/>
  <c r="DB9" i="19"/>
  <c r="CL9" i="19"/>
  <c r="CX9" i="19"/>
  <c r="DS8" i="1"/>
  <c r="GG22" i="20"/>
  <c r="GS17" i="20"/>
  <c r="EL17" i="20"/>
  <c r="DV17" i="20"/>
  <c r="DB17" i="20"/>
  <c r="W16" i="20"/>
  <c r="FC22" i="20"/>
  <c r="FO20" i="20"/>
  <c r="EY20" i="20"/>
  <c r="ED20" i="20"/>
  <c r="DJ20" i="20"/>
  <c r="GS16" i="20"/>
  <c r="GC16" i="20"/>
  <c r="FG16" i="20"/>
  <c r="EL16" i="20"/>
  <c r="DV16" i="20"/>
  <c r="DB16" i="20"/>
  <c r="GS19" i="20"/>
  <c r="GC19" i="20"/>
  <c r="FG19" i="20"/>
  <c r="EL19" i="20"/>
  <c r="DV19" i="20"/>
  <c r="DB19" i="20"/>
  <c r="FK15" i="20"/>
  <c r="EP15" i="20"/>
  <c r="DZ15" i="20"/>
  <c r="DB15" i="20"/>
  <c r="CL15" i="20"/>
  <c r="FG14" i="20"/>
  <c r="DZ14" i="20"/>
  <c r="CP14" i="20"/>
  <c r="EH13" i="20"/>
  <c r="GK13" i="20"/>
  <c r="HA13" i="20"/>
  <c r="GK12" i="20"/>
  <c r="FO12" i="20"/>
  <c r="EY12" i="20"/>
  <c r="ED12" i="20"/>
  <c r="DJ12" i="20"/>
  <c r="CT12" i="20"/>
  <c r="FO8" i="20"/>
  <c r="EY8" i="20"/>
  <c r="ED8" i="20"/>
  <c r="DJ8" i="20"/>
  <c r="CT8" i="20"/>
  <c r="AH8" i="20"/>
  <c r="FC13" i="20"/>
  <c r="FO11" i="20"/>
  <c r="EY11" i="20"/>
  <c r="DZ11" i="20"/>
  <c r="DF11" i="20"/>
  <c r="AH11" i="20"/>
  <c r="FO7" i="20"/>
  <c r="EY7" i="20"/>
  <c r="DZ7" i="20"/>
  <c r="DF7" i="20"/>
  <c r="EL14" i="20"/>
  <c r="DB14" i="20"/>
  <c r="DV13" i="20"/>
  <c r="W13" i="20"/>
  <c r="GW10" i="20"/>
  <c r="GG10" i="20"/>
  <c r="FK10" i="20"/>
  <c r="EP10" i="20"/>
  <c r="DZ10" i="20"/>
  <c r="DF10" i="20"/>
  <c r="CP10" i="20"/>
  <c r="AT10" i="20"/>
  <c r="GS6" i="20"/>
  <c r="GC6" i="20"/>
  <c r="FG6" i="20"/>
  <c r="EL6" i="20"/>
  <c r="DV6" i="20"/>
  <c r="DB6" i="20"/>
  <c r="AH6" i="20"/>
  <c r="GC15" i="20"/>
  <c r="DF13" i="20"/>
  <c r="FO9" i="20"/>
  <c r="ED9" i="20"/>
  <c r="DJ9" i="20"/>
  <c r="CT9" i="20"/>
  <c r="GS5" i="20"/>
  <c r="GC5" i="20"/>
  <c r="EL5" i="20"/>
  <c r="DV5" i="20"/>
  <c r="DB5" i="20"/>
  <c r="CL5" i="20"/>
  <c r="EH4" i="20"/>
  <c r="ET4" i="20"/>
  <c r="CP4" i="20"/>
  <c r="GK4" i="20"/>
  <c r="HA4" i="20"/>
  <c r="CL4" i="20"/>
  <c r="FC4" i="20"/>
  <c r="AU37" i="19"/>
  <c r="DQ4" i="19"/>
  <c r="GG4" i="19"/>
  <c r="DV4" i="19"/>
  <c r="GK4" i="19"/>
  <c r="DZ4" i="19"/>
  <c r="GO4" i="19"/>
  <c r="ET4" i="19"/>
  <c r="BF34" i="20"/>
  <c r="BC3" i="19"/>
  <c r="BF10" i="20"/>
  <c r="AT14" i="20"/>
  <c r="AH22" i="20"/>
  <c r="BF44" i="20"/>
  <c r="BF5" i="19"/>
  <c r="CX13" i="19"/>
  <c r="DJ13" i="19"/>
  <c r="CT13" i="19"/>
  <c r="DF13" i="19"/>
  <c r="CP13" i="19"/>
  <c r="DB13" i="19"/>
  <c r="CL13" i="19"/>
  <c r="GO19" i="20"/>
  <c r="FS19" i="20"/>
  <c r="FC19" i="20"/>
  <c r="EH19" i="20"/>
  <c r="DQ19" i="20"/>
  <c r="FG15" i="20"/>
  <c r="EL15" i="20"/>
  <c r="DV15" i="20"/>
  <c r="CX15" i="20"/>
  <c r="EY14" i="20"/>
  <c r="ED13" i="20"/>
  <c r="GO13" i="20"/>
  <c r="GW12" i="20"/>
  <c r="GG12" i="20"/>
  <c r="FK12" i="20"/>
  <c r="EP12" i="20"/>
  <c r="DZ12" i="20"/>
  <c r="DF12" i="20"/>
  <c r="CP12" i="20"/>
  <c r="FK8" i="20"/>
  <c r="EP8" i="20"/>
  <c r="DZ8" i="20"/>
  <c r="DF8" i="20"/>
  <c r="W7" i="20"/>
  <c r="FG13" i="20"/>
  <c r="FK11" i="20"/>
  <c r="EP11" i="20"/>
  <c r="DV11" i="20"/>
  <c r="DB11" i="20"/>
  <c r="CL11" i="20"/>
  <c r="W10" i="20"/>
  <c r="AI10" i="20" s="1"/>
  <c r="GW7" i="20"/>
  <c r="FK7" i="20"/>
  <c r="EP7" i="20"/>
  <c r="DV7" i="20"/>
  <c r="DB7" i="20"/>
  <c r="W6" i="20"/>
  <c r="ED14" i="20"/>
  <c r="DB13" i="20"/>
  <c r="GS10" i="20"/>
  <c r="EL10" i="20"/>
  <c r="DV10" i="20"/>
  <c r="DB10" i="20"/>
  <c r="GO6" i="20"/>
  <c r="FS6" i="20"/>
  <c r="EH6" i="20"/>
  <c r="W5" i="20"/>
  <c r="GG15" i="20"/>
  <c r="GW9" i="20"/>
  <c r="EP9" i="20"/>
  <c r="DZ9" i="20"/>
  <c r="DF9" i="20"/>
  <c r="CL9" i="20"/>
  <c r="GO5" i="20"/>
  <c r="FS5" i="20"/>
  <c r="EH5" i="20"/>
  <c r="CX5" i="20"/>
  <c r="DQ4" i="20"/>
  <c r="ED4" i="20"/>
  <c r="EP4" i="20"/>
  <c r="N3" i="20"/>
  <c r="EL4" i="20"/>
  <c r="AH4" i="20"/>
  <c r="FG4" i="20"/>
  <c r="FW4" i="20"/>
  <c r="BF46" i="20"/>
  <c r="BF51" i="20"/>
  <c r="BF55" i="20"/>
  <c r="BF22" i="20"/>
  <c r="AH60" i="20"/>
  <c r="BF9" i="19"/>
  <c r="BF16" i="20"/>
  <c r="CX15" i="19"/>
  <c r="DJ15" i="19"/>
  <c r="CT15" i="19"/>
  <c r="DF15" i="19"/>
  <c r="CP15" i="19"/>
  <c r="DB15" i="19"/>
  <c r="CL15" i="19"/>
  <c r="EH58" i="19"/>
  <c r="DQ58" i="19"/>
  <c r="ET58" i="19"/>
  <c r="ED58" i="19"/>
  <c r="AJ3" i="19"/>
  <c r="EP58" i="19"/>
  <c r="DZ58" i="19"/>
  <c r="EL58" i="19"/>
  <c r="DV58" i="19"/>
  <c r="AT58" i="19"/>
  <c r="FK42" i="20"/>
  <c r="FO42" i="20"/>
  <c r="DJ58" i="20"/>
  <c r="Q3" i="20"/>
  <c r="HA9" i="20"/>
  <c r="FW17" i="20"/>
  <c r="FW25" i="20"/>
  <c r="FW35" i="20"/>
  <c r="BF26" i="20"/>
  <c r="DB54" i="19"/>
  <c r="CL54" i="19"/>
  <c r="CX54" i="19"/>
  <c r="BF54" i="19"/>
  <c r="DJ54" i="19"/>
  <c r="CT54" i="19"/>
  <c r="DF54" i="19"/>
  <c r="CP54" i="19"/>
  <c r="DJ42" i="19"/>
  <c r="CT42" i="19"/>
  <c r="DF42" i="19"/>
  <c r="CP42" i="19"/>
  <c r="BF42" i="19"/>
  <c r="DB42" i="19"/>
  <c r="CL42" i="19"/>
  <c r="CX42" i="19"/>
  <c r="DF25" i="19"/>
  <c r="CP25" i="19"/>
  <c r="DB25" i="19"/>
  <c r="CL25" i="19"/>
  <c r="CX25" i="19"/>
  <c r="DJ25" i="19"/>
  <c r="CT25" i="19"/>
  <c r="GW32" i="20"/>
  <c r="AT32" i="20"/>
  <c r="GG48" i="20"/>
  <c r="GS48" i="20"/>
  <c r="ET48" i="20"/>
  <c r="EP48" i="20"/>
  <c r="ET7" i="20"/>
  <c r="EH7" i="20"/>
  <c r="HA7" i="20"/>
  <c r="ET19" i="20"/>
  <c r="HA19" i="20"/>
  <c r="CL27" i="20"/>
  <c r="ET27" i="20"/>
  <c r="HA27" i="20"/>
  <c r="FW16" i="20"/>
  <c r="FW12" i="20"/>
  <c r="FW8" i="20"/>
  <c r="X3" i="20"/>
  <c r="FW33" i="20"/>
  <c r="EL37" i="20"/>
  <c r="EP37" i="20"/>
  <c r="HA41" i="20"/>
  <c r="EY49" i="20"/>
  <c r="ED53" i="20"/>
  <c r="AC3" i="20"/>
  <c r="AP3" i="20"/>
  <c r="AJ3" i="20"/>
  <c r="AK3" i="20"/>
  <c r="BC3" i="20"/>
  <c r="BA3" i="20"/>
  <c r="HA24" i="20"/>
  <c r="AT24" i="20"/>
  <c r="EP24" i="20"/>
  <c r="HA28" i="20"/>
  <c r="ET28" i="20"/>
  <c r="BF50" i="19"/>
  <c r="DJ50" i="19"/>
  <c r="CT50" i="19"/>
  <c r="DF50" i="19"/>
  <c r="CP50" i="19"/>
  <c r="DB50" i="19"/>
  <c r="CL50" i="19"/>
  <c r="CX50" i="19"/>
  <c r="BF25" i="19"/>
  <c r="AT53" i="20"/>
  <c r="FW20" i="20"/>
  <c r="GW30" i="20"/>
  <c r="EP30" i="20"/>
  <c r="FW38" i="20"/>
  <c r="GO46" i="20"/>
  <c r="GG46" i="20"/>
  <c r="HA46" i="20"/>
  <c r="GW46" i="20"/>
  <c r="ET46" i="20"/>
  <c r="FW54" i="20"/>
  <c r="S3" i="20"/>
  <c r="HA5" i="20"/>
  <c r="M3" i="20"/>
  <c r="CP9" i="20"/>
  <c r="ET9" i="20"/>
  <c r="DQ13" i="20"/>
  <c r="FW21" i="20"/>
  <c r="FS21" i="20"/>
  <c r="ET25" i="20"/>
  <c r="EH25" i="20"/>
  <c r="GO55" i="20"/>
  <c r="HA10" i="20"/>
  <c r="ET10" i="20"/>
  <c r="BF14" i="20"/>
  <c r="HA18" i="20"/>
  <c r="ET18" i="20"/>
  <c r="GW22" i="20"/>
  <c r="GS22" i="20"/>
  <c r="ET22" i="20"/>
  <c r="DF22" i="20"/>
  <c r="HA26" i="20"/>
  <c r="ET26" i="20"/>
  <c r="CT60" i="19"/>
  <c r="BF60" i="19"/>
  <c r="DB60" i="19"/>
  <c r="CP60" i="19"/>
  <c r="BF44" i="19"/>
  <c r="DB44" i="19"/>
  <c r="CL44" i="19"/>
  <c r="CX44" i="19"/>
  <c r="DJ44" i="19"/>
  <c r="CT44" i="19"/>
  <c r="DF44" i="19"/>
  <c r="CP44" i="19"/>
  <c r="BF36" i="19"/>
  <c r="DB36" i="19"/>
  <c r="CL36" i="19"/>
  <c r="CX36" i="19"/>
  <c r="DJ36" i="19"/>
  <c r="CT36" i="19"/>
  <c r="DF36" i="19"/>
  <c r="CP36" i="19"/>
  <c r="BF27" i="19"/>
  <c r="DF27" i="19"/>
  <c r="CP27" i="19"/>
  <c r="DB27" i="19"/>
  <c r="CL27" i="19"/>
  <c r="CX27" i="19"/>
  <c r="DJ27" i="19"/>
  <c r="CT27" i="19"/>
  <c r="EY36" i="20"/>
  <c r="FW36" i="20"/>
  <c r="CT44" i="20"/>
  <c r="FS56" i="20"/>
  <c r="FG60" i="20"/>
  <c r="FW60" i="20"/>
  <c r="ET60" i="20"/>
  <c r="EH11" i="20"/>
  <c r="ET11" i="20"/>
  <c r="HA11" i="20"/>
  <c r="FW19" i="20"/>
  <c r="FW27" i="20"/>
  <c r="HA37" i="20"/>
  <c r="GO37" i="20"/>
  <c r="BF41" i="20"/>
  <c r="AG3" i="20"/>
  <c r="BD3" i="20"/>
  <c r="AR3" i="20"/>
  <c r="AO3" i="20"/>
  <c r="AM3" i="20"/>
  <c r="BE3" i="20"/>
  <c r="BF8" i="20"/>
  <c r="HA12" i="20"/>
  <c r="DB56" i="19"/>
  <c r="CL56" i="19"/>
  <c r="CX56" i="19"/>
  <c r="DJ56" i="19"/>
  <c r="CT56" i="19"/>
  <c r="BF56" i="19"/>
  <c r="DF56" i="19"/>
  <c r="CP56" i="19"/>
  <c r="DJ21" i="19"/>
  <c r="CT21" i="19"/>
  <c r="DF21" i="19"/>
  <c r="CP21" i="19"/>
  <c r="DB21" i="19"/>
  <c r="CL21" i="19"/>
  <c r="CX21" i="19"/>
  <c r="GS42" i="20"/>
  <c r="ET42" i="20"/>
  <c r="O3" i="20"/>
  <c r="CX13" i="20"/>
  <c r="HA17" i="20"/>
  <c r="ET21" i="20"/>
  <c r="HA25" i="20"/>
  <c r="FC18" i="20"/>
  <c r="FW18" i="20"/>
  <c r="FS14" i="20"/>
  <c r="FW10" i="20"/>
  <c r="FW6" i="20"/>
  <c r="R3" i="20"/>
  <c r="FW43" i="20"/>
  <c r="GO51" i="20"/>
  <c r="GG51" i="20"/>
  <c r="GS51" i="20"/>
  <c r="EL51" i="20"/>
  <c r="FW55" i="20"/>
  <c r="FO59" i="20"/>
  <c r="FG59" i="20"/>
  <c r="DJ46" i="19"/>
  <c r="CT46" i="19"/>
  <c r="DF46" i="19"/>
  <c r="CP46" i="19"/>
  <c r="BF46" i="19"/>
  <c r="DB46" i="19"/>
  <c r="CL46" i="19"/>
  <c r="CX46" i="19"/>
  <c r="DJ38" i="19"/>
  <c r="CT38" i="19"/>
  <c r="DF38" i="19"/>
  <c r="CP38" i="19"/>
  <c r="BF38" i="19"/>
  <c r="DB38" i="19"/>
  <c r="CL38" i="19"/>
  <c r="CX38" i="19"/>
  <c r="DJ34" i="19"/>
  <c r="CT34" i="19"/>
  <c r="DF34" i="19"/>
  <c r="CP34" i="19"/>
  <c r="BF34" i="19"/>
  <c r="BG34" i="19" s="1"/>
  <c r="DB34" i="19"/>
  <c r="CL34" i="19"/>
  <c r="CX34" i="19"/>
  <c r="FW32" i="20"/>
  <c r="FK48" i="20"/>
  <c r="HA56" i="20"/>
  <c r="ET56" i="20"/>
  <c r="FW23" i="20"/>
  <c r="P3" i="20"/>
  <c r="CX29" i="20"/>
  <c r="FK41" i="20"/>
  <c r="FW41" i="20"/>
  <c r="GG49" i="20"/>
  <c r="AN3" i="20"/>
  <c r="AA3" i="20"/>
  <c r="AL3" i="20"/>
  <c r="AS3" i="20"/>
  <c r="AQ3" i="20"/>
  <c r="AX3" i="20"/>
  <c r="ET8" i="20"/>
  <c r="ET16" i="20"/>
  <c r="HA20" i="20"/>
  <c r="ET20" i="20"/>
  <c r="FW24" i="20"/>
  <c r="FO28" i="20"/>
  <c r="FW28" i="20"/>
  <c r="BF58" i="19"/>
  <c r="DF58" i="19"/>
  <c r="CP58" i="19"/>
  <c r="DB58" i="19"/>
  <c r="CL58" i="19"/>
  <c r="CX58" i="19"/>
  <c r="DJ58" i="19"/>
  <c r="CT58" i="19"/>
  <c r="DJ23" i="19"/>
  <c r="CT23" i="19"/>
  <c r="DF23" i="19"/>
  <c r="CP23" i="19"/>
  <c r="BF23" i="19"/>
  <c r="DB23" i="19"/>
  <c r="CL23" i="19"/>
  <c r="CX23" i="19"/>
  <c r="BE3" i="19"/>
  <c r="FW7" i="20"/>
  <c r="FW30" i="20"/>
  <c r="CT54" i="20"/>
  <c r="U3" i="20"/>
  <c r="ET5" i="20"/>
  <c r="ET17" i="20"/>
  <c r="HA21" i="20"/>
  <c r="AB3" i="20"/>
  <c r="V3" i="20"/>
  <c r="EP35" i="20"/>
  <c r="ET35" i="20"/>
  <c r="HA35" i="20"/>
  <c r="DZ59" i="20"/>
  <c r="HA6" i="20"/>
  <c r="ET6" i="20"/>
  <c r="GC14" i="20"/>
  <c r="HA14" i="20"/>
  <c r="GS14" i="20"/>
  <c r="GK14" i="20"/>
  <c r="GW14" i="20"/>
  <c r="FK22" i="20"/>
  <c r="FW26" i="20"/>
  <c r="CX52" i="19"/>
  <c r="BF52" i="19"/>
  <c r="DJ52" i="19"/>
  <c r="CT52" i="19"/>
  <c r="DF52" i="19"/>
  <c r="CP52" i="19"/>
  <c r="DB52" i="19"/>
  <c r="CL52" i="19"/>
  <c r="BF40" i="19"/>
  <c r="DB40" i="19"/>
  <c r="CL40" i="19"/>
  <c r="CX40" i="19"/>
  <c r="DJ40" i="19"/>
  <c r="CT40" i="19"/>
  <c r="DF40" i="19"/>
  <c r="CP40" i="19"/>
  <c r="BF19" i="19"/>
  <c r="DJ19" i="19"/>
  <c r="CT19" i="19"/>
  <c r="DF19" i="19"/>
  <c r="CP19" i="19"/>
  <c r="DB19" i="19"/>
  <c r="CL19" i="19"/>
  <c r="CX19" i="19"/>
  <c r="FW9" i="20"/>
  <c r="FW5" i="20"/>
  <c r="GG36" i="20"/>
  <c r="ET36" i="20"/>
  <c r="EY52" i="20"/>
  <c r="EH52" i="20"/>
  <c r="EL52" i="20"/>
  <c r="AF3" i="20"/>
  <c r="T3" i="20"/>
  <c r="FS37" i="20"/>
  <c r="FW37" i="20"/>
  <c r="ET41" i="20"/>
  <c r="ET57" i="20"/>
  <c r="FG57" i="20"/>
  <c r="FK57" i="20"/>
  <c r="FC57" i="20"/>
  <c r="Y3" i="20"/>
  <c r="AZ3" i="20"/>
  <c r="AE3" i="20"/>
  <c r="AV3" i="20"/>
  <c r="AY3" i="20"/>
  <c r="AW3" i="20"/>
  <c r="BB3" i="20"/>
  <c r="HA8" i="20"/>
  <c r="ET12" i="20"/>
  <c r="BF12" i="20"/>
  <c r="HA16" i="20"/>
  <c r="BF20" i="20"/>
  <c r="BF24" i="20"/>
  <c r="DF48" i="19"/>
  <c r="CP48" i="19"/>
  <c r="DB48" i="19"/>
  <c r="CL48" i="19"/>
  <c r="CX48" i="19"/>
  <c r="BF48" i="19"/>
  <c r="DJ48" i="19"/>
  <c r="CT48" i="19"/>
  <c r="BF21" i="19"/>
  <c r="DF57" i="19"/>
  <c r="CP57" i="19"/>
  <c r="BF57" i="19"/>
  <c r="BG57" i="19" s="1"/>
  <c r="DB57" i="19"/>
  <c r="CL57" i="19"/>
  <c r="CX57" i="19"/>
  <c r="DJ57" i="19"/>
  <c r="CT57" i="19"/>
  <c r="DJ49" i="19"/>
  <c r="CT49" i="19"/>
  <c r="BF49" i="19"/>
  <c r="BG49" i="19" s="1"/>
  <c r="DR49" i="19" s="1"/>
  <c r="DF49" i="19"/>
  <c r="CP49" i="19"/>
  <c r="DB49" i="19"/>
  <c r="CL49" i="19"/>
  <c r="CX49" i="19"/>
  <c r="CX59" i="19"/>
  <c r="DJ59" i="19"/>
  <c r="CT59" i="19"/>
  <c r="DF59" i="19"/>
  <c r="CP59" i="19"/>
  <c r="BF59" i="19"/>
  <c r="DB59" i="19"/>
  <c r="CL59" i="19"/>
  <c r="DB51" i="19"/>
  <c r="CL51" i="19"/>
  <c r="CX51" i="19"/>
  <c r="DJ51" i="19"/>
  <c r="CT51" i="19"/>
  <c r="BF51" i="19"/>
  <c r="DF51" i="19"/>
  <c r="CP51" i="19"/>
  <c r="AY3" i="19"/>
  <c r="DJ53" i="19"/>
  <c r="CT53" i="19"/>
  <c r="BF53" i="19"/>
  <c r="DF53" i="19"/>
  <c r="CP53" i="19"/>
  <c r="DB53" i="19"/>
  <c r="CL53" i="19"/>
  <c r="CX53" i="19"/>
  <c r="AI59" i="20"/>
  <c r="BG59" i="20" s="1"/>
  <c r="CX55" i="19"/>
  <c r="DJ55" i="19"/>
  <c r="CT55" i="19"/>
  <c r="DF55" i="19"/>
  <c r="CP55" i="19"/>
  <c r="BF55" i="19"/>
  <c r="DB55" i="19"/>
  <c r="CL55" i="19"/>
  <c r="DF47" i="19"/>
  <c r="CP47" i="19"/>
  <c r="DB47" i="19"/>
  <c r="CL47" i="19"/>
  <c r="AW3" i="19"/>
  <c r="CX47" i="19"/>
  <c r="BF47" i="19"/>
  <c r="DJ47" i="19"/>
  <c r="CT47" i="19"/>
  <c r="BF26" i="19"/>
  <c r="CX26" i="19"/>
  <c r="DJ26" i="19"/>
  <c r="CT26" i="19"/>
  <c r="DF26" i="19"/>
  <c r="CP26" i="19"/>
  <c r="DB26" i="19"/>
  <c r="CL26" i="19"/>
  <c r="BF22" i="19"/>
  <c r="DJ22" i="19"/>
  <c r="CT22" i="19"/>
  <c r="DF22" i="19"/>
  <c r="CP22" i="19"/>
  <c r="DB22" i="19"/>
  <c r="CL22" i="19"/>
  <c r="CX22" i="19"/>
  <c r="AZ3" i="19"/>
  <c r="BB3" i="19"/>
  <c r="CX24" i="19"/>
  <c r="DJ24" i="19"/>
  <c r="CT24" i="19"/>
  <c r="BF24" i="19"/>
  <c r="DF24" i="19"/>
  <c r="CP24" i="19"/>
  <c r="DB24" i="19"/>
  <c r="CL24" i="19"/>
  <c r="DF20" i="19"/>
  <c r="CP20" i="19"/>
  <c r="DB20" i="19"/>
  <c r="CL20" i="19"/>
  <c r="AV3" i="19"/>
  <c r="BF20" i="19"/>
  <c r="CX20" i="19"/>
  <c r="DJ20" i="19"/>
  <c r="CT20" i="19"/>
  <c r="AX3" i="19"/>
  <c r="BF28" i="19"/>
  <c r="DF28" i="19"/>
  <c r="CP28" i="19"/>
  <c r="BA3" i="19"/>
  <c r="DB28" i="19"/>
  <c r="CL28" i="19"/>
  <c r="CX28" i="19"/>
  <c r="DJ28" i="19"/>
  <c r="CT28" i="19"/>
  <c r="AU57" i="19"/>
  <c r="AI57" i="20"/>
  <c r="BG57" i="20" s="1"/>
  <c r="CH57" i="20"/>
  <c r="A57" i="20" s="1"/>
  <c r="CH54" i="20"/>
  <c r="A54" i="20" s="1"/>
  <c r="DS52" i="20"/>
  <c r="AI48" i="20"/>
  <c r="AU48" i="20" s="1"/>
  <c r="CH60" i="20"/>
  <c r="A60" i="20" s="1"/>
  <c r="CH59" i="20"/>
  <c r="A59" i="20" s="1"/>
  <c r="CH58" i="20"/>
  <c r="A58" i="20" s="1"/>
  <c r="CH56" i="20"/>
  <c r="A56" i="20" s="1"/>
  <c r="CH53" i="20"/>
  <c r="A53" i="20" s="1"/>
  <c r="AI52" i="20"/>
  <c r="CH50" i="20"/>
  <c r="A50" i="20" s="1"/>
  <c r="AI46" i="20"/>
  <c r="AU46" i="20" s="1"/>
  <c r="AI44" i="20"/>
  <c r="DS39" i="20"/>
  <c r="AI60" i="20"/>
  <c r="AU60" i="20" s="1"/>
  <c r="AI56" i="20"/>
  <c r="AU56" i="20" s="1"/>
  <c r="DS56" i="20"/>
  <c r="CH55" i="20"/>
  <c r="A55" i="20" s="1"/>
  <c r="AI45" i="20"/>
  <c r="AU45" i="20" s="1"/>
  <c r="AI42" i="20"/>
  <c r="AI39" i="20"/>
  <c r="AU39" i="20" s="1"/>
  <c r="AI37" i="20"/>
  <c r="DS60" i="20"/>
  <c r="DS53" i="20"/>
  <c r="DS46" i="20"/>
  <c r="CH49" i="20"/>
  <c r="A49" i="20" s="1"/>
  <c r="BL63" i="1"/>
  <c r="BL59" i="1"/>
  <c r="BL55" i="1"/>
  <c r="BL51" i="1"/>
  <c r="BL47" i="1"/>
  <c r="BL43" i="1"/>
  <c r="BL39" i="1"/>
  <c r="BL35" i="1"/>
  <c r="BL31" i="1"/>
  <c r="BL27" i="1"/>
  <c r="BL23" i="1"/>
  <c r="BL19" i="1"/>
  <c r="BL15" i="1"/>
  <c r="BL11" i="1"/>
  <c r="BL62" i="1"/>
  <c r="BL58" i="1"/>
  <c r="BL54" i="1"/>
  <c r="BL50" i="1"/>
  <c r="BL46" i="1"/>
  <c r="BL42" i="1"/>
  <c r="BL38" i="1"/>
  <c r="BL34" i="1"/>
  <c r="BL30" i="1"/>
  <c r="BL26" i="1"/>
  <c r="BL22" i="1"/>
  <c r="BL18" i="1"/>
  <c r="BL14" i="1"/>
  <c r="BL10" i="1"/>
  <c r="BL61" i="1"/>
  <c r="BL57" i="1"/>
  <c r="BL53" i="1"/>
  <c r="BL49" i="1"/>
  <c r="BL45" i="1"/>
  <c r="BL41" i="1"/>
  <c r="BL37" i="1"/>
  <c r="BL33" i="1"/>
  <c r="BL29" i="1"/>
  <c r="BL25" i="1"/>
  <c r="BL21" i="1"/>
  <c r="BL17" i="1"/>
  <c r="BL13" i="1"/>
  <c r="BL9" i="1"/>
  <c r="BL8" i="1"/>
  <c r="BL64" i="1"/>
  <c r="BL60" i="1"/>
  <c r="BL56" i="1"/>
  <c r="BL52" i="1"/>
  <c r="BL48" i="1"/>
  <c r="BL44" i="1"/>
  <c r="BL40" i="1"/>
  <c r="BL36" i="1"/>
  <c r="BL32" i="1"/>
  <c r="BL28" i="1"/>
  <c r="BL24" i="1"/>
  <c r="BL20" i="1"/>
  <c r="BL16" i="1"/>
  <c r="BL12" i="1"/>
  <c r="BG9" i="1"/>
  <c r="BG10" i="1"/>
  <c r="BG13" i="1"/>
  <c r="BG14" i="1"/>
  <c r="BG16" i="1"/>
  <c r="BG18" i="1"/>
  <c r="BG19" i="1"/>
  <c r="BG22" i="1"/>
  <c r="BG26" i="1"/>
  <c r="BG30" i="1"/>
  <c r="BG32" i="1"/>
  <c r="BG33" i="1"/>
  <c r="BG36" i="1"/>
  <c r="BG37" i="1"/>
  <c r="BG38" i="1"/>
  <c r="BG40" i="1"/>
  <c r="BG41" i="1"/>
  <c r="BG42" i="1"/>
  <c r="BG44" i="1"/>
  <c r="BG45" i="1"/>
  <c r="BG46" i="1"/>
  <c r="BG47" i="1"/>
  <c r="BG48" i="1"/>
  <c r="BG49" i="1"/>
  <c r="BG50" i="1"/>
  <c r="BG51" i="1"/>
  <c r="BG52" i="1"/>
  <c r="BG53" i="1"/>
  <c r="BG54" i="1"/>
  <c r="BG55" i="1"/>
  <c r="BG56" i="1"/>
  <c r="BG57" i="1"/>
  <c r="BG58" i="1"/>
  <c r="BG59" i="1"/>
  <c r="BG60" i="1"/>
  <c r="BG61" i="1"/>
  <c r="BG62" i="1"/>
  <c r="BG63" i="1"/>
  <c r="BG64" i="1"/>
  <c r="BF8" i="1"/>
  <c r="AI24" i="20" l="1"/>
  <c r="BG27" i="1"/>
  <c r="AI10" i="19"/>
  <c r="AU10" i="19" s="1"/>
  <c r="AI31" i="20"/>
  <c r="AU31" i="20" s="1"/>
  <c r="AI26" i="19"/>
  <c r="AU26" i="19" s="1"/>
  <c r="AI18" i="19"/>
  <c r="AU18" i="19" s="1"/>
  <c r="DS4" i="19"/>
  <c r="DS31" i="20"/>
  <c r="DS26" i="19"/>
  <c r="BG22" i="19"/>
  <c r="DR22" i="19" s="1"/>
  <c r="AI4" i="19"/>
  <c r="BG4" i="19" s="1"/>
  <c r="BG31" i="19"/>
  <c r="DT31" i="19" s="1"/>
  <c r="AI12" i="19"/>
  <c r="BG17" i="19"/>
  <c r="DT17" i="19" s="1"/>
  <c r="BG21" i="1"/>
  <c r="DR21" i="1" s="1"/>
  <c r="AI41" i="20"/>
  <c r="AU41" i="20" s="1"/>
  <c r="AI50" i="20"/>
  <c r="AU50" i="20" s="1"/>
  <c r="DS18" i="20"/>
  <c r="DS45" i="20"/>
  <c r="DS35" i="20"/>
  <c r="DS28" i="19"/>
  <c r="AI11" i="19"/>
  <c r="AU11" i="19" s="1"/>
  <c r="AI56" i="19"/>
  <c r="BG56" i="19" s="1"/>
  <c r="DS55" i="20"/>
  <c r="DS51" i="20"/>
  <c r="DS54" i="20"/>
  <c r="AI58" i="20"/>
  <c r="AU58" i="20" s="1"/>
  <c r="BG59" i="19"/>
  <c r="DR59" i="19" s="1"/>
  <c r="AU43" i="20"/>
  <c r="AI28" i="19"/>
  <c r="AU28" i="19" s="1"/>
  <c r="BG17" i="1"/>
  <c r="DR17" i="1" s="1"/>
  <c r="AU44" i="20"/>
  <c r="DS8" i="20"/>
  <c r="DS41" i="20"/>
  <c r="DS7" i="20"/>
  <c r="AI45" i="19"/>
  <c r="BG45" i="19" s="1"/>
  <c r="GE8" i="1"/>
  <c r="AI9" i="19"/>
  <c r="AU9" i="19" s="1"/>
  <c r="AI23" i="20"/>
  <c r="AU23" i="20" s="1"/>
  <c r="AI33" i="20"/>
  <c r="AU33" i="20" s="1"/>
  <c r="AI15" i="19"/>
  <c r="AU15" i="19" s="1"/>
  <c r="AU17" i="19"/>
  <c r="AI21" i="20"/>
  <c r="AU21" i="20" s="1"/>
  <c r="BG37" i="19"/>
  <c r="DR37" i="19" s="1"/>
  <c r="DS20" i="20"/>
  <c r="AI8" i="20"/>
  <c r="AU8" i="20" s="1"/>
  <c r="AI5" i="19"/>
  <c r="AU5" i="19" s="1"/>
  <c r="AI22" i="20"/>
  <c r="AU22" i="20" s="1"/>
  <c r="DS37" i="20"/>
  <c r="AI50" i="19"/>
  <c r="AI6" i="19"/>
  <c r="AU6" i="19" s="1"/>
  <c r="AI26" i="20"/>
  <c r="BG26" i="20" s="1"/>
  <c r="DR26" i="20" s="1"/>
  <c r="DS43" i="20"/>
  <c r="BG14" i="19"/>
  <c r="DR14" i="19" s="1"/>
  <c r="AI39" i="19"/>
  <c r="AU39" i="19" s="1"/>
  <c r="DS27" i="20"/>
  <c r="DS45" i="19"/>
  <c r="BL32" i="19"/>
  <c r="GD32" i="19" s="1"/>
  <c r="GE32" i="19" s="1"/>
  <c r="DS49" i="20"/>
  <c r="AI38" i="20"/>
  <c r="BG38" i="20" s="1"/>
  <c r="DS22" i="19"/>
  <c r="DS43" i="19"/>
  <c r="DT43" i="19" s="1"/>
  <c r="AI15" i="20"/>
  <c r="AU15" i="20" s="1"/>
  <c r="DS48" i="20"/>
  <c r="DS4" i="20"/>
  <c r="DS25" i="19"/>
  <c r="DS50" i="20"/>
  <c r="DS40" i="20"/>
  <c r="AI47" i="20"/>
  <c r="AU47" i="20" s="1"/>
  <c r="DS9" i="19"/>
  <c r="DS33" i="20"/>
  <c r="AU57" i="20"/>
  <c r="BG41" i="19"/>
  <c r="DT41" i="19" s="1"/>
  <c r="AI49" i="20"/>
  <c r="AU49" i="20" s="1"/>
  <c r="DS38" i="20"/>
  <c r="DS5" i="19"/>
  <c r="AI27" i="20"/>
  <c r="AU27" i="20" s="1"/>
  <c r="DS39" i="19"/>
  <c r="BG36" i="19"/>
  <c r="DR36" i="19" s="1"/>
  <c r="DS28" i="20"/>
  <c r="AI19" i="19"/>
  <c r="AU19" i="19" s="1"/>
  <c r="DS55" i="19"/>
  <c r="BG43" i="1"/>
  <c r="DT43" i="1" s="1"/>
  <c r="BG55" i="19"/>
  <c r="AI44" i="19"/>
  <c r="AU44" i="19" s="1"/>
  <c r="DS59" i="19"/>
  <c r="AI5" i="20"/>
  <c r="BG5" i="20" s="1"/>
  <c r="DS23" i="20"/>
  <c r="DS6" i="19"/>
  <c r="AU24" i="1"/>
  <c r="BG33" i="19"/>
  <c r="DR33" i="19" s="1"/>
  <c r="DS29" i="19"/>
  <c r="BG28" i="1"/>
  <c r="DR28" i="1" s="1"/>
  <c r="DS14" i="19"/>
  <c r="AI35" i="20"/>
  <c r="BG35" i="20" s="1"/>
  <c r="DS14" i="20"/>
  <c r="AI34" i="20"/>
  <c r="AU34" i="20" s="1"/>
  <c r="BG24" i="19"/>
  <c r="AI4" i="20"/>
  <c r="AU4" i="20" s="1"/>
  <c r="AU23" i="1"/>
  <c r="BG35" i="1"/>
  <c r="DT35" i="1" s="1"/>
  <c r="BG12" i="1"/>
  <c r="DT12" i="1" s="1"/>
  <c r="DS34" i="20"/>
  <c r="AI14" i="20"/>
  <c r="BG14" i="20" s="1"/>
  <c r="AI29" i="19"/>
  <c r="AI30" i="19"/>
  <c r="AU30" i="19" s="1"/>
  <c r="AI20" i="20"/>
  <c r="AU20" i="20" s="1"/>
  <c r="DS10" i="20"/>
  <c r="DS25" i="20"/>
  <c r="DS15" i="20"/>
  <c r="BG25" i="19"/>
  <c r="AI20" i="19"/>
  <c r="BG20" i="19" s="1"/>
  <c r="DR20" i="19" s="1"/>
  <c r="AI18" i="20"/>
  <c r="BG18" i="20" s="1"/>
  <c r="DR18" i="20" s="1"/>
  <c r="W3" i="19"/>
  <c r="DS34" i="19"/>
  <c r="DT34" i="19" s="1"/>
  <c r="AU34" i="19"/>
  <c r="DS16" i="20"/>
  <c r="AI35" i="19"/>
  <c r="BG35" i="19" s="1"/>
  <c r="DS26" i="20"/>
  <c r="AI32" i="19"/>
  <c r="AU32" i="19" s="1"/>
  <c r="BL44" i="19"/>
  <c r="GD44" i="19" s="1"/>
  <c r="GE44" i="19" s="1"/>
  <c r="AI29" i="20"/>
  <c r="AU25" i="19"/>
  <c r="DS15" i="19"/>
  <c r="AU16" i="20"/>
  <c r="BL28" i="19"/>
  <c r="GD28" i="19" s="1"/>
  <c r="GE28" i="19" s="1"/>
  <c r="AU29" i="1"/>
  <c r="AU22" i="19"/>
  <c r="DR17" i="19"/>
  <c r="AU10" i="20"/>
  <c r="BL30" i="19"/>
  <c r="GD30" i="19" s="1"/>
  <c r="GE30" i="19" s="1"/>
  <c r="BG34" i="1"/>
  <c r="DT34" i="1" s="1"/>
  <c r="AI7" i="20"/>
  <c r="AU7" i="20" s="1"/>
  <c r="DS29" i="20"/>
  <c r="BL43" i="19"/>
  <c r="GD43" i="19" s="1"/>
  <c r="GE43" i="19" s="1"/>
  <c r="BL54" i="19"/>
  <c r="GD54" i="19" s="1"/>
  <c r="GE54" i="19" s="1"/>
  <c r="BL40" i="19"/>
  <c r="GD40" i="19" s="1"/>
  <c r="GE40" i="19" s="1"/>
  <c r="BG31" i="1"/>
  <c r="DR31" i="1" s="1"/>
  <c r="BL20" i="19"/>
  <c r="GD20" i="19" s="1"/>
  <c r="GE20" i="19" s="1"/>
  <c r="DS32" i="19"/>
  <c r="BL7" i="19"/>
  <c r="GD7" i="19" s="1"/>
  <c r="GE7" i="19" s="1"/>
  <c r="AU31" i="19"/>
  <c r="DR41" i="19"/>
  <c r="DS36" i="20"/>
  <c r="DS47" i="20"/>
  <c r="AU59" i="20"/>
  <c r="BL16" i="19"/>
  <c r="GD16" i="19" s="1"/>
  <c r="GE16" i="19" s="1"/>
  <c r="BL9" i="19"/>
  <c r="GD9" i="19" s="1"/>
  <c r="GE9" i="19" s="1"/>
  <c r="BL49" i="19"/>
  <c r="GD49" i="19" s="1"/>
  <c r="GE49" i="19" s="1"/>
  <c r="BL31" i="19"/>
  <c r="GD31" i="19" s="1"/>
  <c r="GE31" i="19" s="1"/>
  <c r="BL50" i="19"/>
  <c r="GD50" i="19" s="1"/>
  <c r="GE50" i="19" s="1"/>
  <c r="BL45" i="19"/>
  <c r="GD45" i="19" s="1"/>
  <c r="GE45" i="19" s="1"/>
  <c r="BL11" i="19"/>
  <c r="GD11" i="19" s="1"/>
  <c r="GE11" i="19" s="1"/>
  <c r="BL48" i="19"/>
  <c r="GD48" i="19" s="1"/>
  <c r="GE48" i="19" s="1"/>
  <c r="DS35" i="19"/>
  <c r="BL41" i="19"/>
  <c r="GD41" i="19" s="1"/>
  <c r="GE41" i="19" s="1"/>
  <c r="BL25" i="19"/>
  <c r="GD25" i="19" s="1"/>
  <c r="GE25" i="19" s="1"/>
  <c r="BL13" i="19"/>
  <c r="GD13" i="19" s="1"/>
  <c r="GE13" i="19" s="1"/>
  <c r="BL14" i="19"/>
  <c r="GD14" i="19" s="1"/>
  <c r="GE14" i="19" s="1"/>
  <c r="BL47" i="19"/>
  <c r="GD47" i="19" s="1"/>
  <c r="GE47" i="19" s="1"/>
  <c r="BL10" i="19"/>
  <c r="GD10" i="19" s="1"/>
  <c r="GE10" i="19" s="1"/>
  <c r="BL15" i="19"/>
  <c r="GD15" i="19" s="1"/>
  <c r="GE15" i="19" s="1"/>
  <c r="BL52" i="19"/>
  <c r="GD52" i="19" s="1"/>
  <c r="GE52" i="19" s="1"/>
  <c r="BL42" i="19"/>
  <c r="GD42" i="19" s="1"/>
  <c r="GE42" i="19" s="1"/>
  <c r="BL21" i="19"/>
  <c r="GD21" i="19" s="1"/>
  <c r="GE21" i="19" s="1"/>
  <c r="BL18" i="19"/>
  <c r="GD18" i="19" s="1"/>
  <c r="GE18" i="19" s="1"/>
  <c r="BL59" i="19"/>
  <c r="GD59" i="19" s="1"/>
  <c r="GE59" i="19" s="1"/>
  <c r="BL17" i="19"/>
  <c r="GD17" i="19" s="1"/>
  <c r="GE17" i="19" s="1"/>
  <c r="BL19" i="19"/>
  <c r="GD19" i="19" s="1"/>
  <c r="GE19" i="19" s="1"/>
  <c r="BL60" i="19"/>
  <c r="GD60" i="19" s="1"/>
  <c r="GE60" i="19" s="1"/>
  <c r="AI54" i="19"/>
  <c r="DS51" i="19"/>
  <c r="AI40" i="20"/>
  <c r="BG50" i="19"/>
  <c r="DR50" i="19" s="1"/>
  <c r="BL24" i="19"/>
  <c r="GD24" i="19" s="1"/>
  <c r="GE24" i="19" s="1"/>
  <c r="BL57" i="19"/>
  <c r="GD57" i="19" s="1"/>
  <c r="GE57" i="19" s="1"/>
  <c r="BL38" i="19"/>
  <c r="GD38" i="19" s="1"/>
  <c r="GE38" i="19" s="1"/>
  <c r="BL22" i="19"/>
  <c r="GD22" i="19" s="1"/>
  <c r="GE22" i="19" s="1"/>
  <c r="BL34" i="19"/>
  <c r="GD34" i="19" s="1"/>
  <c r="GE34" i="19" s="1"/>
  <c r="BL23" i="19"/>
  <c r="GD23" i="19" s="1"/>
  <c r="GE23" i="19" s="1"/>
  <c r="DS54" i="19"/>
  <c r="DS37" i="19"/>
  <c r="AI47" i="19"/>
  <c r="BG47" i="19" s="1"/>
  <c r="BL37" i="19"/>
  <c r="GD37" i="19" s="1"/>
  <c r="GE37" i="19" s="1"/>
  <c r="BL4" i="19"/>
  <c r="GD4" i="19" s="1"/>
  <c r="GE4" i="19" s="1"/>
  <c r="BL51" i="19"/>
  <c r="GD51" i="19" s="1"/>
  <c r="GE51" i="19" s="1"/>
  <c r="BL26" i="19"/>
  <c r="GD26" i="19" s="1"/>
  <c r="GE26" i="19" s="1"/>
  <c r="BL6" i="19"/>
  <c r="GD6" i="19" s="1"/>
  <c r="GE6" i="19" s="1"/>
  <c r="BL46" i="19"/>
  <c r="GD46" i="19" s="1"/>
  <c r="GE46" i="19" s="1"/>
  <c r="BL27" i="19"/>
  <c r="GD27" i="19" s="1"/>
  <c r="GE27" i="19" s="1"/>
  <c r="AU47" i="19"/>
  <c r="BG42" i="19"/>
  <c r="BL56" i="19"/>
  <c r="GD56" i="19" s="1"/>
  <c r="GE56" i="19" s="1"/>
  <c r="BL55" i="19"/>
  <c r="GD55" i="19" s="1"/>
  <c r="GE55" i="19" s="1"/>
  <c r="BL35" i="19"/>
  <c r="GD35" i="19" s="1"/>
  <c r="GE35" i="19" s="1"/>
  <c r="BL33" i="19"/>
  <c r="GD33" i="19" s="1"/>
  <c r="GE33" i="19" s="1"/>
  <c r="BL58" i="19"/>
  <c r="GD58" i="19" s="1"/>
  <c r="GE58" i="19" s="1"/>
  <c r="BL36" i="19"/>
  <c r="GD36" i="19" s="1"/>
  <c r="GE36" i="19" s="1"/>
  <c r="DS47" i="19"/>
  <c r="AI51" i="19"/>
  <c r="AU51" i="19" s="1"/>
  <c r="BL5" i="19"/>
  <c r="GD5" i="19" s="1"/>
  <c r="GE5" i="19" s="1"/>
  <c r="BL12" i="19"/>
  <c r="GD12" i="19" s="1"/>
  <c r="GE12" i="19" s="1"/>
  <c r="BL53" i="19"/>
  <c r="GD53" i="19" s="1"/>
  <c r="GE53" i="19" s="1"/>
  <c r="BL39" i="19"/>
  <c r="GD39" i="19" s="1"/>
  <c r="GE39" i="19" s="1"/>
  <c r="BL8" i="19"/>
  <c r="GD8" i="19" s="1"/>
  <c r="GE8" i="19" s="1"/>
  <c r="BL29" i="19"/>
  <c r="GD29" i="19" s="1"/>
  <c r="GE29" i="19" s="1"/>
  <c r="AI48" i="19"/>
  <c r="BG48" i="19" s="1"/>
  <c r="DR48" i="19" s="1"/>
  <c r="AU59" i="19"/>
  <c r="BG13" i="19"/>
  <c r="AU13" i="19"/>
  <c r="AU45" i="19"/>
  <c r="AU53" i="20"/>
  <c r="BG53" i="20"/>
  <c r="AI53" i="19"/>
  <c r="AU53" i="19" s="1"/>
  <c r="BG58" i="19"/>
  <c r="DR58" i="19" s="1"/>
  <c r="BG25" i="1"/>
  <c r="DR25" i="1" s="1"/>
  <c r="DS21" i="19"/>
  <c r="AI38" i="19"/>
  <c r="AU38" i="19" s="1"/>
  <c r="DS38" i="19"/>
  <c r="DS30" i="19"/>
  <c r="AU55" i="19"/>
  <c r="DS13" i="19"/>
  <c r="AI21" i="19"/>
  <c r="AU21" i="19" s="1"/>
  <c r="AI46" i="19"/>
  <c r="DS46" i="19"/>
  <c r="AU50" i="19"/>
  <c r="DS50" i="19"/>
  <c r="DS53" i="19"/>
  <c r="AU54" i="20"/>
  <c r="DS23" i="19"/>
  <c r="AI60" i="19"/>
  <c r="BG60" i="19" s="1"/>
  <c r="DR60" i="19" s="1"/>
  <c r="AI23" i="19"/>
  <c r="AU23" i="19" s="1"/>
  <c r="AU36" i="20"/>
  <c r="BG36" i="20"/>
  <c r="DR36" i="20" s="1"/>
  <c r="DS60" i="19"/>
  <c r="DS19" i="19"/>
  <c r="AI27" i="19"/>
  <c r="AU27" i="19" s="1"/>
  <c r="DS27" i="19"/>
  <c r="DS40" i="19"/>
  <c r="AU56" i="19"/>
  <c r="DS56" i="19"/>
  <c r="DS11" i="19"/>
  <c r="AI40" i="19"/>
  <c r="AU40" i="19" s="1"/>
  <c r="DS44" i="19"/>
  <c r="DS52" i="19"/>
  <c r="DS36" i="19"/>
  <c r="DT36" i="19" s="1"/>
  <c r="AU36" i="19"/>
  <c r="AI52" i="19"/>
  <c r="BG52" i="19" s="1"/>
  <c r="DS48" i="19"/>
  <c r="DS7" i="19"/>
  <c r="AI7" i="19"/>
  <c r="DS12" i="20"/>
  <c r="DT59" i="19"/>
  <c r="DS30" i="20"/>
  <c r="BG15" i="1"/>
  <c r="DT15" i="1" s="1"/>
  <c r="BG20" i="1"/>
  <c r="DR20" i="1" s="1"/>
  <c r="DR34" i="19"/>
  <c r="AI30" i="20"/>
  <c r="BG30" i="20" s="1"/>
  <c r="AI28" i="20"/>
  <c r="AU28" i="20" s="1"/>
  <c r="AI25" i="20"/>
  <c r="AU25" i="20" s="1"/>
  <c r="DS24" i="20"/>
  <c r="DS22" i="20"/>
  <c r="BL28" i="20"/>
  <c r="GD28" i="20" s="1"/>
  <c r="GE28" i="20" s="1"/>
  <c r="AI19" i="20"/>
  <c r="AU19" i="20" s="1"/>
  <c r="DS19" i="20"/>
  <c r="AU14" i="19"/>
  <c r="AI13" i="20"/>
  <c r="AU13" i="20" s="1"/>
  <c r="BL55" i="20"/>
  <c r="GD55" i="20" s="1"/>
  <c r="GE55" i="20" s="1"/>
  <c r="DS21" i="20"/>
  <c r="BG10" i="19"/>
  <c r="AU43" i="19"/>
  <c r="AI12" i="20"/>
  <c r="AU12" i="20" s="1"/>
  <c r="DR43" i="19"/>
  <c r="BG41" i="20"/>
  <c r="DT41" i="20" s="1"/>
  <c r="DS32" i="20"/>
  <c r="DS17" i="20"/>
  <c r="DS11" i="20"/>
  <c r="DS6" i="20"/>
  <c r="BL5" i="20"/>
  <c r="GD5" i="20" s="1"/>
  <c r="GE5" i="20" s="1"/>
  <c r="BL54" i="20"/>
  <c r="GD54" i="20" s="1"/>
  <c r="GE54" i="20" s="1"/>
  <c r="BL57" i="20"/>
  <c r="GD57" i="20" s="1"/>
  <c r="GE57" i="20" s="1"/>
  <c r="DS5" i="20"/>
  <c r="BL7" i="20"/>
  <c r="GD7" i="20" s="1"/>
  <c r="GE7" i="20" s="1"/>
  <c r="BL6" i="20"/>
  <c r="GD6" i="20" s="1"/>
  <c r="GE6" i="20" s="1"/>
  <c r="BL24" i="20"/>
  <c r="GD24" i="20" s="1"/>
  <c r="GE24" i="20" s="1"/>
  <c r="AI17" i="20"/>
  <c r="BL8" i="20"/>
  <c r="GD8" i="20" s="1"/>
  <c r="GE8" i="20" s="1"/>
  <c r="BL40" i="20"/>
  <c r="GD40" i="20" s="1"/>
  <c r="GE40" i="20" s="1"/>
  <c r="BG39" i="1"/>
  <c r="DT39" i="1" s="1"/>
  <c r="BL41" i="20"/>
  <c r="GD41" i="20" s="1"/>
  <c r="GE41" i="20" s="1"/>
  <c r="AI6" i="20"/>
  <c r="BG6" i="20" s="1"/>
  <c r="BL45" i="20"/>
  <c r="GD45" i="20" s="1"/>
  <c r="GE45" i="20" s="1"/>
  <c r="BL14" i="20"/>
  <c r="GD14" i="20" s="1"/>
  <c r="GE14" i="20" s="1"/>
  <c r="BL27" i="20"/>
  <c r="GD27" i="20" s="1"/>
  <c r="GE27" i="20" s="1"/>
  <c r="BL46" i="20"/>
  <c r="GD46" i="20" s="1"/>
  <c r="GE46" i="20" s="1"/>
  <c r="BG11" i="1"/>
  <c r="DR11" i="1" s="1"/>
  <c r="AI11" i="20"/>
  <c r="AU11" i="20" s="1"/>
  <c r="DS13" i="20"/>
  <c r="BL49" i="20"/>
  <c r="GD49" i="20" s="1"/>
  <c r="GE49" i="20" s="1"/>
  <c r="DS9" i="20"/>
  <c r="BL16" i="20"/>
  <c r="GD16" i="20" s="1"/>
  <c r="GE16" i="20" s="1"/>
  <c r="BL30" i="20"/>
  <c r="GD30" i="20" s="1"/>
  <c r="GE30" i="20" s="1"/>
  <c r="BL11" i="20"/>
  <c r="GD11" i="20" s="1"/>
  <c r="GE11" i="20" s="1"/>
  <c r="BL51" i="20"/>
  <c r="GD51" i="20" s="1"/>
  <c r="GE51" i="20" s="1"/>
  <c r="BL12" i="20"/>
  <c r="GD12" i="20" s="1"/>
  <c r="GE12" i="20" s="1"/>
  <c r="BL20" i="20"/>
  <c r="GD20" i="20" s="1"/>
  <c r="GE20" i="20" s="1"/>
  <c r="BL56" i="20"/>
  <c r="GD56" i="20" s="1"/>
  <c r="GE56" i="20" s="1"/>
  <c r="BL59" i="20"/>
  <c r="GD59" i="20" s="1"/>
  <c r="GE59" i="20" s="1"/>
  <c r="BL34" i="20"/>
  <c r="GD34" i="20" s="1"/>
  <c r="GE34" i="20" s="1"/>
  <c r="BL39" i="20"/>
  <c r="GD39" i="20" s="1"/>
  <c r="GE39" i="20" s="1"/>
  <c r="BL44" i="20"/>
  <c r="GD44" i="20" s="1"/>
  <c r="GE44" i="20" s="1"/>
  <c r="BL23" i="20"/>
  <c r="GD23" i="20" s="1"/>
  <c r="GE23" i="20" s="1"/>
  <c r="BL35" i="20"/>
  <c r="GD35" i="20" s="1"/>
  <c r="GE35" i="20" s="1"/>
  <c r="BL42" i="20"/>
  <c r="GD42" i="20" s="1"/>
  <c r="GE42" i="20" s="1"/>
  <c r="BL48" i="20"/>
  <c r="GD48" i="20" s="1"/>
  <c r="GE48" i="20" s="1"/>
  <c r="BL38" i="20"/>
  <c r="GD38" i="20" s="1"/>
  <c r="GE38" i="20" s="1"/>
  <c r="BL53" i="20"/>
  <c r="GD53" i="20" s="1"/>
  <c r="GE53" i="20" s="1"/>
  <c r="BL58" i="20"/>
  <c r="GD58" i="20" s="1"/>
  <c r="GE58" i="20" s="1"/>
  <c r="BL18" i="20"/>
  <c r="GD18" i="20" s="1"/>
  <c r="GE18" i="20" s="1"/>
  <c r="BL21" i="20"/>
  <c r="GD21" i="20" s="1"/>
  <c r="GE21" i="20" s="1"/>
  <c r="BL22" i="20"/>
  <c r="GD22" i="20" s="1"/>
  <c r="GE22" i="20" s="1"/>
  <c r="BL25" i="20"/>
  <c r="GD25" i="20" s="1"/>
  <c r="GE25" i="20" s="1"/>
  <c r="BL10" i="20"/>
  <c r="GD10" i="20" s="1"/>
  <c r="GE10" i="20" s="1"/>
  <c r="BL33" i="20"/>
  <c r="GD33" i="20" s="1"/>
  <c r="GE33" i="20" s="1"/>
  <c r="BL36" i="20"/>
  <c r="GD36" i="20" s="1"/>
  <c r="GE36" i="20" s="1"/>
  <c r="BL43" i="20"/>
  <c r="GD43" i="20" s="1"/>
  <c r="GE43" i="20" s="1"/>
  <c r="BL47" i="20"/>
  <c r="GD47" i="20" s="1"/>
  <c r="GE47" i="20" s="1"/>
  <c r="BL52" i="20"/>
  <c r="GD52" i="20" s="1"/>
  <c r="GE52" i="20" s="1"/>
  <c r="BL4" i="20"/>
  <c r="GD4" i="20" s="1"/>
  <c r="GE4" i="20" s="1"/>
  <c r="BL15" i="20"/>
  <c r="GD15" i="20" s="1"/>
  <c r="GE15" i="20" s="1"/>
  <c r="BL26" i="20"/>
  <c r="GD26" i="20" s="1"/>
  <c r="GE26" i="20" s="1"/>
  <c r="BL29" i="20"/>
  <c r="GD29" i="20" s="1"/>
  <c r="GE29" i="20" s="1"/>
  <c r="BL9" i="20"/>
  <c r="GD9" i="20" s="1"/>
  <c r="GE9" i="20" s="1"/>
  <c r="BL19" i="20"/>
  <c r="GD19" i="20" s="1"/>
  <c r="GE19" i="20" s="1"/>
  <c r="BL32" i="20"/>
  <c r="GD32" i="20" s="1"/>
  <c r="GE32" i="20" s="1"/>
  <c r="AI9" i="20"/>
  <c r="AU9" i="20" s="1"/>
  <c r="BL13" i="20"/>
  <c r="GD13" i="20" s="1"/>
  <c r="GE13" i="20" s="1"/>
  <c r="BL17" i="20"/>
  <c r="GD17" i="20" s="1"/>
  <c r="GE17" i="20" s="1"/>
  <c r="BL31" i="20"/>
  <c r="GD31" i="20" s="1"/>
  <c r="GE31" i="20" s="1"/>
  <c r="BL37" i="20"/>
  <c r="GD37" i="20" s="1"/>
  <c r="GE37" i="20" s="1"/>
  <c r="BL50" i="20"/>
  <c r="GD50" i="20" s="1"/>
  <c r="GE50" i="20" s="1"/>
  <c r="AT3" i="19"/>
  <c r="BG12" i="19"/>
  <c r="DR12" i="19" s="1"/>
  <c r="DS24" i="19"/>
  <c r="AU24" i="19"/>
  <c r="AU16" i="19"/>
  <c r="DS16" i="19"/>
  <c r="AH3" i="19"/>
  <c r="DS8" i="19"/>
  <c r="AI8" i="19"/>
  <c r="DS12" i="19"/>
  <c r="AU12" i="19"/>
  <c r="BG16" i="19"/>
  <c r="DS20" i="19"/>
  <c r="BL60" i="20"/>
  <c r="GD60" i="20" s="1"/>
  <c r="GE60" i="20" s="1"/>
  <c r="DR53" i="1"/>
  <c r="DT53" i="1"/>
  <c r="DR45" i="1"/>
  <c r="DT45" i="1"/>
  <c r="DT29" i="1"/>
  <c r="DR29" i="1"/>
  <c r="DR16" i="1"/>
  <c r="DT16" i="1"/>
  <c r="DT56" i="1"/>
  <c r="DR56" i="1"/>
  <c r="DT48" i="1"/>
  <c r="DR48" i="1"/>
  <c r="DR36" i="1"/>
  <c r="DT36" i="1"/>
  <c r="DT23" i="1"/>
  <c r="DR23" i="1"/>
  <c r="DR59" i="1"/>
  <c r="DT59" i="1"/>
  <c r="DR55" i="1"/>
  <c r="DT55" i="1"/>
  <c r="DR47" i="1"/>
  <c r="DT47" i="1"/>
  <c r="DT27" i="1"/>
  <c r="DR27" i="1"/>
  <c r="DT18" i="1"/>
  <c r="DR18" i="1"/>
  <c r="DT14" i="1"/>
  <c r="DR14" i="1"/>
  <c r="DR10" i="1"/>
  <c r="DT10" i="1"/>
  <c r="DT62" i="1"/>
  <c r="DR62" i="1"/>
  <c r="DT58" i="1"/>
  <c r="DR58" i="1"/>
  <c r="DT54" i="1"/>
  <c r="DR54" i="1"/>
  <c r="DT50" i="1"/>
  <c r="DR50" i="1"/>
  <c r="DT46" i="1"/>
  <c r="DR46" i="1"/>
  <c r="DT42" i="1"/>
  <c r="DR42" i="1"/>
  <c r="DR38" i="1"/>
  <c r="DT38" i="1"/>
  <c r="DR30" i="1"/>
  <c r="DT30" i="1"/>
  <c r="DR26" i="1"/>
  <c r="DT26" i="1"/>
  <c r="DR13" i="1"/>
  <c r="DT13" i="1"/>
  <c r="DT9" i="1"/>
  <c r="DR9" i="1"/>
  <c r="GE16" i="1"/>
  <c r="GE32" i="1"/>
  <c r="GE48" i="1"/>
  <c r="GE64" i="1"/>
  <c r="GE17" i="1"/>
  <c r="GE33" i="1"/>
  <c r="GE49" i="1"/>
  <c r="GE10" i="1"/>
  <c r="GE26" i="1"/>
  <c r="GE42" i="1"/>
  <c r="GE58" i="1"/>
  <c r="GE19" i="1"/>
  <c r="GE35" i="1"/>
  <c r="GE51" i="1"/>
  <c r="W3" i="20"/>
  <c r="AU58" i="19"/>
  <c r="DS58" i="19"/>
  <c r="DT58" i="19" s="1"/>
  <c r="DR49" i="1"/>
  <c r="DT49" i="1"/>
  <c r="DT33" i="1"/>
  <c r="DR33" i="1"/>
  <c r="DR12" i="1"/>
  <c r="GE20" i="1"/>
  <c r="GE36" i="1"/>
  <c r="GE52" i="1"/>
  <c r="GE21" i="1"/>
  <c r="GE37" i="1"/>
  <c r="GE53" i="1"/>
  <c r="GE14" i="1"/>
  <c r="GE30" i="1"/>
  <c r="GE46" i="1"/>
  <c r="GE62" i="1"/>
  <c r="GE23" i="1"/>
  <c r="GE39" i="1"/>
  <c r="GE55" i="1"/>
  <c r="DR61" i="1"/>
  <c r="DT61" i="1"/>
  <c r="DT37" i="1"/>
  <c r="DR37" i="1"/>
  <c r="DT60" i="1"/>
  <c r="DR60" i="1"/>
  <c r="DR40" i="1"/>
  <c r="DT40" i="1"/>
  <c r="GE24" i="1"/>
  <c r="GE40" i="1"/>
  <c r="GE56" i="1"/>
  <c r="GE9" i="1"/>
  <c r="GE25" i="1"/>
  <c r="GE41" i="1"/>
  <c r="GE57" i="1"/>
  <c r="GE18" i="1"/>
  <c r="GE34" i="1"/>
  <c r="GE50" i="1"/>
  <c r="GE11" i="1"/>
  <c r="GE27" i="1"/>
  <c r="GE43" i="1"/>
  <c r="GE59" i="1"/>
  <c r="AU4" i="19"/>
  <c r="DR57" i="1"/>
  <c r="DT57" i="1"/>
  <c r="DR41" i="1"/>
  <c r="DT41" i="1"/>
  <c r="DR24" i="1"/>
  <c r="DT24" i="1"/>
  <c r="DT64" i="1"/>
  <c r="DR64" i="1"/>
  <c r="DT52" i="1"/>
  <c r="DR52" i="1"/>
  <c r="DT44" i="1"/>
  <c r="DR44" i="1"/>
  <c r="DR32" i="1"/>
  <c r="DT32" i="1"/>
  <c r="DT28" i="1"/>
  <c r="DR19" i="1"/>
  <c r="DT19" i="1"/>
  <c r="DR63" i="1"/>
  <c r="DT63" i="1"/>
  <c r="DR51" i="1"/>
  <c r="DT51" i="1"/>
  <c r="DR22" i="1"/>
  <c r="DT22" i="1"/>
  <c r="GE12" i="1"/>
  <c r="GE28" i="1"/>
  <c r="GE44" i="1"/>
  <c r="GE60" i="1"/>
  <c r="GE13" i="1"/>
  <c r="GE29" i="1"/>
  <c r="GE45" i="1"/>
  <c r="GE61" i="1"/>
  <c r="GE22" i="1"/>
  <c r="GE38" i="1"/>
  <c r="GE54" i="1"/>
  <c r="GE15" i="1"/>
  <c r="GE31" i="1"/>
  <c r="GE47" i="1"/>
  <c r="GE63" i="1"/>
  <c r="BF3" i="20"/>
  <c r="AT3" i="20"/>
  <c r="AH3" i="20"/>
  <c r="DR57" i="19"/>
  <c r="DT57" i="19"/>
  <c r="BF3" i="19"/>
  <c r="DT49" i="19"/>
  <c r="DR24" i="19"/>
  <c r="BG25" i="20"/>
  <c r="BG22" i="20"/>
  <c r="BG37" i="20"/>
  <c r="BG42" i="20"/>
  <c r="BG51" i="20"/>
  <c r="AU24" i="20"/>
  <c r="BG24" i="20"/>
  <c r="BG29" i="20"/>
  <c r="AU42" i="20"/>
  <c r="BG50" i="20"/>
  <c r="BG55" i="20"/>
  <c r="BG58" i="20"/>
  <c r="DR53" i="20"/>
  <c r="DT53" i="20"/>
  <c r="BG45" i="20"/>
  <c r="DT54" i="20"/>
  <c r="DR54" i="20"/>
  <c r="DT57" i="20"/>
  <c r="DR57" i="20"/>
  <c r="BG32" i="20"/>
  <c r="AU32" i="20"/>
  <c r="BG44" i="20"/>
  <c r="BG52" i="20"/>
  <c r="BG10" i="20"/>
  <c r="AU29" i="20"/>
  <c r="BG47" i="20"/>
  <c r="AU51" i="20"/>
  <c r="AU55" i="20"/>
  <c r="DT59" i="20"/>
  <c r="DR59" i="20"/>
  <c r="BG16" i="20"/>
  <c r="BG46" i="20"/>
  <c r="AU35" i="20"/>
  <c r="BG39" i="20"/>
  <c r="BG56" i="20"/>
  <c r="BG60" i="20"/>
  <c r="AU37" i="20"/>
  <c r="BG43" i="20"/>
  <c r="BG48" i="20"/>
  <c r="BG49" i="20"/>
  <c r="AU52" i="20"/>
  <c r="DT55" i="19"/>
  <c r="DR55" i="19"/>
  <c r="AY7" i="1"/>
  <c r="BC7" i="1"/>
  <c r="AV7" i="1"/>
  <c r="AZ7" i="1"/>
  <c r="BD7" i="1"/>
  <c r="AW7" i="1"/>
  <c r="BA7" i="1"/>
  <c r="BE7" i="1"/>
  <c r="AX7" i="1"/>
  <c r="BB7" i="1"/>
  <c r="S7" i="1"/>
  <c r="BG31" i="20" l="1"/>
  <c r="BG26" i="19"/>
  <c r="DT24" i="19"/>
  <c r="BG23" i="20"/>
  <c r="DT23" i="20" s="1"/>
  <c r="DT22" i="19"/>
  <c r="BG18" i="19"/>
  <c r="DR18" i="19" s="1"/>
  <c r="DT21" i="1"/>
  <c r="DT17" i="1"/>
  <c r="AU5" i="20"/>
  <c r="BG4" i="20"/>
  <c r="DR31" i="19"/>
  <c r="BG28" i="20"/>
  <c r="DR28" i="20" s="1"/>
  <c r="BG11" i="19"/>
  <c r="DR11" i="19" s="1"/>
  <c r="BG28" i="19"/>
  <c r="DR28" i="19" s="1"/>
  <c r="DT14" i="19"/>
  <c r="BG9" i="19"/>
  <c r="DR9" i="19" s="1"/>
  <c r="DT38" i="20"/>
  <c r="DT56" i="19"/>
  <c r="DR56" i="19"/>
  <c r="AU14" i="20"/>
  <c r="AU38" i="20"/>
  <c r="DR43" i="1"/>
  <c r="DR38" i="20"/>
  <c r="BG21" i="20"/>
  <c r="DR21" i="20" s="1"/>
  <c r="DT37" i="19"/>
  <c r="AU26" i="20"/>
  <c r="AU35" i="19"/>
  <c r="DT50" i="19"/>
  <c r="DT25" i="19"/>
  <c r="BG15" i="20"/>
  <c r="DR15" i="20" s="1"/>
  <c r="BG27" i="20"/>
  <c r="DT27" i="20" s="1"/>
  <c r="BG5" i="19"/>
  <c r="DR25" i="19"/>
  <c r="BG33" i="20"/>
  <c r="AU20" i="19"/>
  <c r="BG15" i="19"/>
  <c r="DR15" i="19" s="1"/>
  <c r="BG19" i="19"/>
  <c r="DR19" i="19" s="1"/>
  <c r="BG8" i="20"/>
  <c r="DR8" i="20" s="1"/>
  <c r="BG6" i="19"/>
  <c r="DR6" i="19" s="1"/>
  <c r="DR47" i="19"/>
  <c r="DT47" i="19"/>
  <c r="BG39" i="19"/>
  <c r="DR39" i="19" s="1"/>
  <c r="AU60" i="19"/>
  <c r="BG30" i="19"/>
  <c r="DR30" i="19" s="1"/>
  <c r="BG51" i="19"/>
  <c r="BG20" i="20"/>
  <c r="DT20" i="20" s="1"/>
  <c r="AI3" i="19"/>
  <c r="AU3" i="19" s="1"/>
  <c r="BG21" i="19"/>
  <c r="DR21" i="19" s="1"/>
  <c r="BG44" i="19"/>
  <c r="AU18" i="20"/>
  <c r="DT33" i="19"/>
  <c r="DT31" i="1"/>
  <c r="DR34" i="1"/>
  <c r="BG34" i="20"/>
  <c r="DT34" i="20" s="1"/>
  <c r="DR35" i="1"/>
  <c r="BG7" i="20"/>
  <c r="DR7" i="20" s="1"/>
  <c r="DT25" i="1"/>
  <c r="DT26" i="20"/>
  <c r="AU29" i="19"/>
  <c r="BG29" i="19"/>
  <c r="DR35" i="19"/>
  <c r="DT35" i="19"/>
  <c r="BG32" i="19"/>
  <c r="DT20" i="19"/>
  <c r="BG12" i="20"/>
  <c r="DR12" i="20" s="1"/>
  <c r="BG19" i="20"/>
  <c r="DT19" i="20" s="1"/>
  <c r="EZ19" i="19"/>
  <c r="DT42" i="19"/>
  <c r="DR42" i="19"/>
  <c r="DR41" i="20"/>
  <c r="BG38" i="19"/>
  <c r="DR38" i="19" s="1"/>
  <c r="AU48" i="19"/>
  <c r="DT36" i="20"/>
  <c r="DT48" i="19"/>
  <c r="DT60" i="19"/>
  <c r="BG40" i="20"/>
  <c r="AU40" i="20"/>
  <c r="AU54" i="19"/>
  <c r="BG54" i="19"/>
  <c r="AU46" i="19"/>
  <c r="BG46" i="19"/>
  <c r="BG53" i="19"/>
  <c r="BG23" i="19"/>
  <c r="DR45" i="19"/>
  <c r="DT45" i="19"/>
  <c r="BG27" i="19"/>
  <c r="DT13" i="19"/>
  <c r="DR13" i="19"/>
  <c r="BG40" i="19"/>
  <c r="DT52" i="19"/>
  <c r="DR52" i="19"/>
  <c r="AU52" i="19"/>
  <c r="BG7" i="19"/>
  <c r="AU7" i="19"/>
  <c r="DT12" i="19"/>
  <c r="DT11" i="1"/>
  <c r="DR15" i="1"/>
  <c r="BG11" i="20"/>
  <c r="DT11" i="20" s="1"/>
  <c r="DT20" i="1"/>
  <c r="AU30" i="20"/>
  <c r="DT18" i="20"/>
  <c r="BG13" i="20"/>
  <c r="DR13" i="20" s="1"/>
  <c r="EZ43" i="20"/>
  <c r="BM20" i="20"/>
  <c r="EZ57" i="20"/>
  <c r="BM48" i="20"/>
  <c r="BM34" i="20"/>
  <c r="BM13" i="20"/>
  <c r="BM22" i="20"/>
  <c r="BM27" i="20"/>
  <c r="BM45" i="20"/>
  <c r="AU6" i="20"/>
  <c r="BM60" i="20"/>
  <c r="BM11" i="20"/>
  <c r="BM53" i="20"/>
  <c r="BM16" i="20"/>
  <c r="BM33" i="20"/>
  <c r="BM58" i="20"/>
  <c r="BM40" i="20"/>
  <c r="EZ54" i="20"/>
  <c r="EZ37" i="20"/>
  <c r="BM25" i="20"/>
  <c r="EZ24" i="20"/>
  <c r="EZ35" i="20"/>
  <c r="EZ30" i="20"/>
  <c r="BM18" i="20"/>
  <c r="EZ21" i="20"/>
  <c r="BM32" i="20"/>
  <c r="EZ4" i="20"/>
  <c r="EZ9" i="20"/>
  <c r="EZ17" i="20"/>
  <c r="BM51" i="20"/>
  <c r="EZ53" i="20"/>
  <c r="EZ48" i="20"/>
  <c r="EZ41" i="20"/>
  <c r="BM39" i="20"/>
  <c r="EZ11" i="20"/>
  <c r="EZ19" i="20"/>
  <c r="BM31" i="20"/>
  <c r="BM54" i="20"/>
  <c r="BG17" i="20"/>
  <c r="EZ33" i="20"/>
  <c r="EZ12" i="20"/>
  <c r="BM9" i="20"/>
  <c r="BM37" i="20"/>
  <c r="FA37" i="20" s="1"/>
  <c r="EZ34" i="20"/>
  <c r="AU17" i="20"/>
  <c r="EZ15" i="20"/>
  <c r="EZ59" i="20"/>
  <c r="EZ13" i="20"/>
  <c r="EZ16" i="20"/>
  <c r="BM47" i="20"/>
  <c r="BM44" i="20"/>
  <c r="BM4" i="20"/>
  <c r="BM50" i="20"/>
  <c r="EZ5" i="20"/>
  <c r="EZ42" i="20"/>
  <c r="EZ25" i="20"/>
  <c r="BM43" i="20"/>
  <c r="FA43" i="20" s="1"/>
  <c r="EZ39" i="20"/>
  <c r="BM15" i="20"/>
  <c r="BM19" i="20"/>
  <c r="BM17" i="20"/>
  <c r="BM14" i="20"/>
  <c r="EZ55" i="20"/>
  <c r="BM41" i="20"/>
  <c r="EZ49" i="20"/>
  <c r="EZ20" i="20"/>
  <c r="EZ46" i="20"/>
  <c r="EZ45" i="20"/>
  <c r="EZ38" i="20"/>
  <c r="EZ14" i="20"/>
  <c r="EZ23" i="20"/>
  <c r="EZ22" i="20"/>
  <c r="BM59" i="20"/>
  <c r="BM49" i="20"/>
  <c r="EZ56" i="20"/>
  <c r="BM28" i="20"/>
  <c r="BM7" i="20"/>
  <c r="BM46" i="20"/>
  <c r="EZ31" i="20"/>
  <c r="BM12" i="20"/>
  <c r="EZ47" i="20"/>
  <c r="BM10" i="20"/>
  <c r="EZ52" i="20"/>
  <c r="EZ44" i="20"/>
  <c r="EZ36" i="20"/>
  <c r="EZ26" i="20"/>
  <c r="EZ50" i="20"/>
  <c r="BM29" i="20"/>
  <c r="BM6" i="20"/>
  <c r="BM5" i="20"/>
  <c r="EZ51" i="20"/>
  <c r="BM42" i="20"/>
  <c r="BM38" i="20"/>
  <c r="EZ27" i="20"/>
  <c r="BM8" i="20"/>
  <c r="EZ60" i="20"/>
  <c r="BM56" i="20"/>
  <c r="EZ28" i="20"/>
  <c r="BM35" i="20"/>
  <c r="EZ7" i="20"/>
  <c r="EZ8" i="20"/>
  <c r="BM36" i="20"/>
  <c r="BM30" i="20"/>
  <c r="FA30" i="20" s="1"/>
  <c r="BM26" i="20"/>
  <c r="BM21" i="20"/>
  <c r="FA21" i="20" s="1"/>
  <c r="EZ10" i="20"/>
  <c r="BM52" i="20"/>
  <c r="FA52" i="20" s="1"/>
  <c r="EZ40" i="20"/>
  <c r="EZ32" i="20"/>
  <c r="EZ18" i="20"/>
  <c r="BM23" i="20"/>
  <c r="FA23" i="20" s="1"/>
  <c r="BG9" i="20"/>
  <c r="EZ58" i="20"/>
  <c r="BM55" i="20"/>
  <c r="EZ29" i="20"/>
  <c r="BM24" i="20"/>
  <c r="EZ6" i="20"/>
  <c r="BM57" i="20"/>
  <c r="DR39" i="1"/>
  <c r="DR10" i="19"/>
  <c r="DT10" i="19"/>
  <c r="BM8" i="19"/>
  <c r="EZ57" i="19"/>
  <c r="BM11" i="19"/>
  <c r="BM6" i="19"/>
  <c r="BM54" i="19"/>
  <c r="EZ60" i="19"/>
  <c r="BG8" i="19"/>
  <c r="AU8" i="19"/>
  <c r="EZ58" i="19"/>
  <c r="BM50" i="19"/>
  <c r="EZ44" i="19"/>
  <c r="BM39" i="19"/>
  <c r="BM36" i="19"/>
  <c r="EZ29" i="19"/>
  <c r="BM23" i="19"/>
  <c r="EZ11" i="19"/>
  <c r="BM17" i="19"/>
  <c r="BM58" i="19"/>
  <c r="BM51" i="19"/>
  <c r="EZ34" i="19"/>
  <c r="BM26" i="19"/>
  <c r="EZ21" i="19"/>
  <c r="EZ14" i="19"/>
  <c r="BM16" i="19"/>
  <c r="EZ52" i="19"/>
  <c r="EZ42" i="19"/>
  <c r="BM32" i="19"/>
  <c r="BM33" i="19"/>
  <c r="BM9" i="19"/>
  <c r="BM15" i="19"/>
  <c r="BM10" i="19"/>
  <c r="EZ4" i="19"/>
  <c r="BM57" i="19"/>
  <c r="BM24" i="19"/>
  <c r="BM14" i="19"/>
  <c r="BM18" i="19"/>
  <c r="EZ10" i="19"/>
  <c r="BM55" i="19"/>
  <c r="BM34" i="19"/>
  <c r="EZ22" i="19"/>
  <c r="BM13" i="19"/>
  <c r="BM5" i="19"/>
  <c r="EZ8" i="19"/>
  <c r="BM59" i="19"/>
  <c r="BM46" i="19"/>
  <c r="EZ43" i="19"/>
  <c r="EZ35" i="19"/>
  <c r="BM29" i="19"/>
  <c r="EZ49" i="19"/>
  <c r="BM35" i="19"/>
  <c r="EZ25" i="19"/>
  <c r="EZ20" i="19"/>
  <c r="EZ53" i="19"/>
  <c r="EZ51" i="19"/>
  <c r="EZ41" i="19"/>
  <c r="BM38" i="19"/>
  <c r="BM31" i="19"/>
  <c r="EZ9" i="19"/>
  <c r="EZ7" i="19"/>
  <c r="EZ55" i="19"/>
  <c r="BM52" i="19"/>
  <c r="EZ39" i="19"/>
  <c r="BM37" i="19"/>
  <c r="EZ27" i="19"/>
  <c r="EZ23" i="19"/>
  <c r="EZ17" i="19"/>
  <c r="EZ6" i="19"/>
  <c r="BM19" i="19"/>
  <c r="BM42" i="19"/>
  <c r="EZ54" i="19"/>
  <c r="BM48" i="19"/>
  <c r="BM41" i="19"/>
  <c r="EZ33" i="19"/>
  <c r="EZ30" i="19"/>
  <c r="EZ56" i="19"/>
  <c r="BM47" i="19"/>
  <c r="BM44" i="19"/>
  <c r="EZ24" i="19"/>
  <c r="BM60" i="19"/>
  <c r="BM53" i="19"/>
  <c r="EZ45" i="19"/>
  <c r="EZ37" i="19"/>
  <c r="EZ31" i="19"/>
  <c r="BM21" i="19"/>
  <c r="EZ46" i="19"/>
  <c r="BM28" i="19"/>
  <c r="EZ16" i="19"/>
  <c r="BM7" i="19"/>
  <c r="BM49" i="19"/>
  <c r="BM45" i="19"/>
  <c r="EZ40" i="19"/>
  <c r="EZ38" i="19"/>
  <c r="BM27" i="19"/>
  <c r="BM12" i="19"/>
  <c r="BM4" i="19"/>
  <c r="BM56" i="19"/>
  <c r="EZ48" i="19"/>
  <c r="BM40" i="19"/>
  <c r="EZ28" i="19"/>
  <c r="BM22" i="19"/>
  <c r="EZ15" i="19"/>
  <c r="EZ18" i="19"/>
  <c r="EZ50" i="19"/>
  <c r="BM43" i="19"/>
  <c r="EZ36" i="19"/>
  <c r="EZ32" i="19"/>
  <c r="BM25" i="19"/>
  <c r="FA25" i="19" s="1"/>
  <c r="EZ12" i="19"/>
  <c r="EZ13" i="19"/>
  <c r="EZ5" i="19"/>
  <c r="EZ59" i="19"/>
  <c r="EZ47" i="19"/>
  <c r="BM30" i="19"/>
  <c r="EZ26" i="19"/>
  <c r="BM20" i="19"/>
  <c r="DR16" i="19"/>
  <c r="DT16" i="19"/>
  <c r="GF20" i="19"/>
  <c r="GF42" i="19"/>
  <c r="GF15" i="19"/>
  <c r="GF12" i="19"/>
  <c r="GF6" i="19"/>
  <c r="GF47" i="19"/>
  <c r="GF41" i="19"/>
  <c r="GF23" i="19"/>
  <c r="GF21" i="19"/>
  <c r="GF9" i="19"/>
  <c r="GF50" i="19"/>
  <c r="GF8" i="19"/>
  <c r="GF28" i="19"/>
  <c r="GF29" i="19"/>
  <c r="GF45" i="19"/>
  <c r="GF52" i="19"/>
  <c r="GF49" i="19"/>
  <c r="GF38" i="19"/>
  <c r="GF7" i="19"/>
  <c r="GF44" i="19"/>
  <c r="GF30" i="19"/>
  <c r="GF24" i="19"/>
  <c r="GF46" i="19"/>
  <c r="GF33" i="19"/>
  <c r="GF60" i="19"/>
  <c r="GF39" i="19"/>
  <c r="GF58" i="19"/>
  <c r="GF53" i="19"/>
  <c r="GF35" i="19"/>
  <c r="GF22" i="19"/>
  <c r="GF56" i="19"/>
  <c r="GF36" i="19"/>
  <c r="GF16" i="19"/>
  <c r="GF17" i="19"/>
  <c r="GF5" i="19"/>
  <c r="GF11" i="19"/>
  <c r="GF51" i="19"/>
  <c r="GF31" i="19"/>
  <c r="GF25" i="19"/>
  <c r="GF27" i="19"/>
  <c r="GF26" i="19"/>
  <c r="GF55" i="19"/>
  <c r="GF14" i="19"/>
  <c r="GF10" i="19"/>
  <c r="GF19" i="19"/>
  <c r="GF48" i="19"/>
  <c r="GF32" i="19"/>
  <c r="GF4" i="19"/>
  <c r="GF13" i="19"/>
  <c r="GF34" i="19"/>
  <c r="GF40" i="19"/>
  <c r="GF37" i="19"/>
  <c r="GF54" i="19"/>
  <c r="GF59" i="19"/>
  <c r="GF18" i="19"/>
  <c r="GF57" i="19"/>
  <c r="GF43" i="19"/>
  <c r="GF15" i="1"/>
  <c r="GF22" i="1"/>
  <c r="GF59" i="1"/>
  <c r="GF50" i="1"/>
  <c r="GF40" i="1"/>
  <c r="GF36" i="1"/>
  <c r="GF33" i="1"/>
  <c r="GF63" i="1"/>
  <c r="GF61" i="1"/>
  <c r="GF60" i="1"/>
  <c r="GF43" i="1"/>
  <c r="GF34" i="1"/>
  <c r="GF25" i="1"/>
  <c r="GF24" i="1"/>
  <c r="GF23" i="1"/>
  <c r="GF14" i="1"/>
  <c r="GF20" i="1"/>
  <c r="GF19" i="1"/>
  <c r="GF26" i="1"/>
  <c r="GF17" i="1"/>
  <c r="GF32" i="1"/>
  <c r="GF45" i="1"/>
  <c r="GF18" i="1"/>
  <c r="GF55" i="1"/>
  <c r="GF53" i="1"/>
  <c r="GF10" i="1"/>
  <c r="GF16" i="1"/>
  <c r="GF47" i="1"/>
  <c r="GF44" i="1"/>
  <c r="GF27" i="1"/>
  <c r="GF9" i="1"/>
  <c r="GF62" i="1"/>
  <c r="GF8" i="1"/>
  <c r="GF58" i="1"/>
  <c r="GF31" i="1"/>
  <c r="GF38" i="1"/>
  <c r="GF29" i="1"/>
  <c r="GF28" i="1"/>
  <c r="GF11" i="1"/>
  <c r="GF57" i="1"/>
  <c r="GF56" i="1"/>
  <c r="GF46" i="1"/>
  <c r="GF37" i="1"/>
  <c r="GF52" i="1"/>
  <c r="GF51" i="1"/>
  <c r="GF49" i="1"/>
  <c r="GF13" i="1"/>
  <c r="GF12" i="1"/>
  <c r="GF41" i="1"/>
  <c r="GF30" i="1"/>
  <c r="GF35" i="1"/>
  <c r="GF48" i="1"/>
  <c r="DR4" i="19"/>
  <c r="DT4" i="19"/>
  <c r="GF54" i="1"/>
  <c r="GF39" i="1"/>
  <c r="GF21" i="1"/>
  <c r="BF7" i="1"/>
  <c r="AI3" i="20"/>
  <c r="GF42" i="1"/>
  <c r="GF64" i="1"/>
  <c r="GF24" i="20"/>
  <c r="GF31" i="20"/>
  <c r="GF45" i="20"/>
  <c r="GF56" i="20"/>
  <c r="GF34" i="20"/>
  <c r="GF57" i="20"/>
  <c r="GF14" i="20"/>
  <c r="GF49" i="20"/>
  <c r="GF20" i="20"/>
  <c r="GF5" i="20"/>
  <c r="GF54" i="20"/>
  <c r="GF32" i="20"/>
  <c r="GF38" i="20"/>
  <c r="GF11" i="20"/>
  <c r="GF19" i="20"/>
  <c r="GF35" i="20"/>
  <c r="GF18" i="20"/>
  <c r="GF7" i="20"/>
  <c r="GF16" i="20"/>
  <c r="GF23" i="20"/>
  <c r="GF22" i="20"/>
  <c r="DT31" i="20"/>
  <c r="DR31" i="20"/>
  <c r="DT47" i="20"/>
  <c r="DR47" i="20"/>
  <c r="DT52" i="20"/>
  <c r="DR52" i="20"/>
  <c r="DT55" i="20"/>
  <c r="DR55" i="20"/>
  <c r="DR29" i="20"/>
  <c r="DT29" i="20"/>
  <c r="GF29" i="20"/>
  <c r="DT15" i="20"/>
  <c r="GF46" i="20"/>
  <c r="GF33" i="20"/>
  <c r="GF39" i="20"/>
  <c r="GF25" i="20"/>
  <c r="GF17" i="20"/>
  <c r="DT46" i="20"/>
  <c r="DR46" i="20"/>
  <c r="DR16" i="20"/>
  <c r="DT16" i="20"/>
  <c r="GF9" i="20"/>
  <c r="GF53" i="20"/>
  <c r="GF51" i="20"/>
  <c r="GF52" i="20"/>
  <c r="GF43" i="20"/>
  <c r="GF30" i="20"/>
  <c r="GF8" i="20"/>
  <c r="GF26" i="20"/>
  <c r="GF4" i="20"/>
  <c r="DT4" i="20"/>
  <c r="DR4" i="20"/>
  <c r="GF55" i="20"/>
  <c r="GF50" i="20"/>
  <c r="GF37" i="20"/>
  <c r="GF6" i="20"/>
  <c r="DT58" i="20"/>
  <c r="DR58" i="20"/>
  <c r="GF58" i="20"/>
  <c r="DT51" i="20"/>
  <c r="DR51" i="20"/>
  <c r="DT37" i="20"/>
  <c r="DR37" i="20"/>
  <c r="GF28" i="20"/>
  <c r="GF15" i="20"/>
  <c r="DR48" i="20"/>
  <c r="DT48" i="20"/>
  <c r="DR43" i="20"/>
  <c r="DT43" i="20"/>
  <c r="DT56" i="20"/>
  <c r="DR56" i="20"/>
  <c r="DR33" i="20"/>
  <c r="DT33" i="20"/>
  <c r="DR10" i="20"/>
  <c r="DT10" i="20"/>
  <c r="DT32" i="20"/>
  <c r="DR32" i="20"/>
  <c r="DT45" i="20"/>
  <c r="DR45" i="20"/>
  <c r="DT5" i="20"/>
  <c r="DR5" i="20"/>
  <c r="DT42" i="20"/>
  <c r="DR42" i="20"/>
  <c r="DT22" i="20"/>
  <c r="DR22" i="20"/>
  <c r="GF60" i="20"/>
  <c r="DT49" i="20"/>
  <c r="DR49" i="20"/>
  <c r="DR20" i="20"/>
  <c r="GF13" i="20"/>
  <c r="GF59" i="20"/>
  <c r="DT60" i="20"/>
  <c r="DR60" i="20"/>
  <c r="DR39" i="20"/>
  <c r="DT39" i="20"/>
  <c r="DR35" i="20"/>
  <c r="DT35" i="20"/>
  <c r="GF36" i="20"/>
  <c r="GF44" i="20"/>
  <c r="GF12" i="20"/>
  <c r="DR30" i="20"/>
  <c r="DT30" i="20"/>
  <c r="GF47" i="20"/>
  <c r="GF41" i="20"/>
  <c r="GF40" i="20"/>
  <c r="DR44" i="20"/>
  <c r="DT44" i="20"/>
  <c r="GF21" i="20"/>
  <c r="GF48" i="20"/>
  <c r="GF42" i="20"/>
  <c r="GF27" i="20"/>
  <c r="DT14" i="20"/>
  <c r="DR14" i="20"/>
  <c r="DT50" i="20"/>
  <c r="DR50" i="20"/>
  <c r="DR24" i="20"/>
  <c r="DT24" i="20"/>
  <c r="DR6" i="20"/>
  <c r="DT6" i="20"/>
  <c r="DR25" i="20"/>
  <c r="DT25" i="20"/>
  <c r="GF10" i="20"/>
  <c r="DR23" i="20" l="1"/>
  <c r="DR19" i="20"/>
  <c r="DT7" i="20"/>
  <c r="DT28" i="20"/>
  <c r="DT28" i="19"/>
  <c r="DR26" i="19"/>
  <c r="DT26" i="19"/>
  <c r="DT18" i="19"/>
  <c r="DT13" i="20"/>
  <c r="FA19" i="19"/>
  <c r="DR27" i="20"/>
  <c r="DT9" i="19"/>
  <c r="DT11" i="19"/>
  <c r="DW24" i="20"/>
  <c r="DT21" i="19"/>
  <c r="DT21" i="20"/>
  <c r="DR34" i="20"/>
  <c r="DT8" i="20"/>
  <c r="DW39" i="20"/>
  <c r="DW5" i="20"/>
  <c r="BN59" i="20"/>
  <c r="DW42" i="20"/>
  <c r="BN56" i="20"/>
  <c r="BN48" i="20"/>
  <c r="BG3" i="19"/>
  <c r="DT19" i="19"/>
  <c r="DR5" i="19"/>
  <c r="DT5" i="19"/>
  <c r="DT15" i="19"/>
  <c r="DT6" i="19"/>
  <c r="DT30" i="19"/>
  <c r="DT38" i="19"/>
  <c r="BN47" i="20"/>
  <c r="DT39" i="19"/>
  <c r="DW60" i="20"/>
  <c r="BN21" i="20"/>
  <c r="BN44" i="20"/>
  <c r="DW9" i="20"/>
  <c r="DT44" i="19"/>
  <c r="DR44" i="19"/>
  <c r="DW41" i="20"/>
  <c r="DW15" i="20"/>
  <c r="BN38" i="20"/>
  <c r="BN45" i="20"/>
  <c r="BN13" i="20"/>
  <c r="BN25" i="20"/>
  <c r="DW26" i="20"/>
  <c r="DW34" i="20"/>
  <c r="DW57" i="20"/>
  <c r="BN51" i="20"/>
  <c r="BN10" i="20"/>
  <c r="FA54" i="20"/>
  <c r="DW54" i="20"/>
  <c r="DW44" i="20"/>
  <c r="DW52" i="20"/>
  <c r="BN40" i="20"/>
  <c r="DW19" i="20"/>
  <c r="BN55" i="20"/>
  <c r="DW40" i="20"/>
  <c r="BN17" i="20"/>
  <c r="BN36" i="20"/>
  <c r="DW37" i="20"/>
  <c r="BN19" i="20"/>
  <c r="DT51" i="19"/>
  <c r="DR51" i="19"/>
  <c r="BN14" i="20"/>
  <c r="DW17" i="20"/>
  <c r="BN28" i="20"/>
  <c r="DW53" i="20"/>
  <c r="DW21" i="20"/>
  <c r="DW4" i="20"/>
  <c r="BN46" i="20"/>
  <c r="DW33" i="20"/>
  <c r="DW12" i="20"/>
  <c r="DW56" i="20"/>
  <c r="DX56" i="20" s="1"/>
  <c r="BN60" i="19"/>
  <c r="DW47" i="20"/>
  <c r="BN50" i="20"/>
  <c r="BN53" i="20"/>
  <c r="DW58" i="20"/>
  <c r="BN27" i="20"/>
  <c r="BN16" i="20"/>
  <c r="BN49" i="20"/>
  <c r="BN34" i="20"/>
  <c r="DW22" i="20"/>
  <c r="BN30" i="20"/>
  <c r="BN20" i="20"/>
  <c r="BN43" i="20"/>
  <c r="DW59" i="20"/>
  <c r="DW31" i="20"/>
  <c r="DW50" i="20"/>
  <c r="BN35" i="20"/>
  <c r="DW27" i="20"/>
  <c r="BN39" i="20"/>
  <c r="BN32" i="20"/>
  <c r="BN29" i="20"/>
  <c r="BN58" i="20"/>
  <c r="DW49" i="20"/>
  <c r="BN22" i="20"/>
  <c r="DW30" i="20"/>
  <c r="BN54" i="20"/>
  <c r="DX54" i="20" s="1"/>
  <c r="BN6" i="20"/>
  <c r="DW28" i="20"/>
  <c r="BN33" i="20"/>
  <c r="DW16" i="20"/>
  <c r="DW38" i="20"/>
  <c r="DW48" i="20"/>
  <c r="DW35" i="20"/>
  <c r="DX35" i="20" s="1"/>
  <c r="BN11" i="20"/>
  <c r="DW32" i="20"/>
  <c r="DW29" i="20"/>
  <c r="BN37" i="20"/>
  <c r="BN24" i="20"/>
  <c r="DW13" i="20"/>
  <c r="DW8" i="20"/>
  <c r="DW23" i="20"/>
  <c r="BN18" i="20"/>
  <c r="DW6" i="20"/>
  <c r="BN12" i="20"/>
  <c r="BN31" i="20"/>
  <c r="BN41" i="20"/>
  <c r="BN26" i="20"/>
  <c r="DW18" i="20"/>
  <c r="DW11" i="20"/>
  <c r="BN60" i="20"/>
  <c r="DW10" i="20"/>
  <c r="DW46" i="20"/>
  <c r="BN5" i="20"/>
  <c r="DW51" i="20"/>
  <c r="BN23" i="20"/>
  <c r="BN4" i="20"/>
  <c r="DX4" i="20" s="1"/>
  <c r="DW14" i="20"/>
  <c r="BN7" i="20"/>
  <c r="BN9" i="20"/>
  <c r="DX9" i="20" s="1"/>
  <c r="DW25" i="20"/>
  <c r="DW45" i="20"/>
  <c r="DX45" i="20" s="1"/>
  <c r="BN42" i="20"/>
  <c r="BN52" i="20"/>
  <c r="BN8" i="20"/>
  <c r="DX8" i="20" s="1"/>
  <c r="DW20" i="20"/>
  <c r="BN15" i="20"/>
  <c r="DW7" i="20"/>
  <c r="BN57" i="20"/>
  <c r="DW55" i="20"/>
  <c r="DW36" i="20"/>
  <c r="DX36" i="20" s="1"/>
  <c r="FA19" i="20"/>
  <c r="FA49" i="19"/>
  <c r="DR11" i="20"/>
  <c r="DT12" i="20"/>
  <c r="DR29" i="19"/>
  <c r="DT29" i="19"/>
  <c r="FA38" i="20"/>
  <c r="FA17" i="20"/>
  <c r="DT32" i="19"/>
  <c r="DR32" i="19"/>
  <c r="BN49" i="19"/>
  <c r="BN52" i="19"/>
  <c r="DW32" i="19"/>
  <c r="BN43" i="19"/>
  <c r="FA52" i="19"/>
  <c r="FA25" i="20"/>
  <c r="FA48" i="20"/>
  <c r="BN38" i="19"/>
  <c r="DW43" i="19"/>
  <c r="FA22" i="19"/>
  <c r="DW27" i="19"/>
  <c r="BO11" i="19"/>
  <c r="DW43" i="20"/>
  <c r="DX43" i="20" s="1"/>
  <c r="BO33" i="19"/>
  <c r="FA5" i="20"/>
  <c r="DR54" i="19"/>
  <c r="DT54" i="19"/>
  <c r="DR40" i="20"/>
  <c r="DT40" i="20"/>
  <c r="DR23" i="19"/>
  <c r="DT23" i="19"/>
  <c r="DT53" i="19"/>
  <c r="DR53" i="19"/>
  <c r="DR46" i="19"/>
  <c r="DT46" i="19"/>
  <c r="DT27" i="19"/>
  <c r="DR27" i="19"/>
  <c r="DT40" i="19"/>
  <c r="DR40" i="19"/>
  <c r="DR7" i="19"/>
  <c r="DT7" i="19"/>
  <c r="BN21" i="19"/>
  <c r="BN58" i="19"/>
  <c r="DW45" i="19"/>
  <c r="DW42" i="19"/>
  <c r="DW51" i="19"/>
  <c r="BN16" i="19"/>
  <c r="BN5" i="19"/>
  <c r="DW57" i="19"/>
  <c r="BN7" i="19"/>
  <c r="DW12" i="19"/>
  <c r="BN4" i="19"/>
  <c r="DW5" i="19"/>
  <c r="BO40" i="19"/>
  <c r="BO38" i="19"/>
  <c r="BO52" i="20"/>
  <c r="FA45" i="20"/>
  <c r="FA14" i="19"/>
  <c r="FA20" i="20"/>
  <c r="FA14" i="20"/>
  <c r="FA32" i="20"/>
  <c r="FA16" i="20"/>
  <c r="FA13" i="20"/>
  <c r="FA35" i="20"/>
  <c r="FA51" i="20"/>
  <c r="FA55" i="20"/>
  <c r="DR17" i="20"/>
  <c r="BO53" i="20"/>
  <c r="DT17" i="20"/>
  <c r="CM55" i="20"/>
  <c r="BO11" i="20"/>
  <c r="FA56" i="20"/>
  <c r="FA46" i="20"/>
  <c r="FA57" i="20"/>
  <c r="FA59" i="20"/>
  <c r="FA60" i="20"/>
  <c r="FA22" i="20"/>
  <c r="BO5" i="20"/>
  <c r="CM25" i="20"/>
  <c r="CM39" i="20"/>
  <c r="CM22" i="20"/>
  <c r="BO42" i="20"/>
  <c r="CM48" i="20"/>
  <c r="CM50" i="20"/>
  <c r="CM46" i="20"/>
  <c r="CM31" i="20"/>
  <c r="BO44" i="20"/>
  <c r="CM30" i="20"/>
  <c r="CM9" i="20"/>
  <c r="BO33" i="20"/>
  <c r="BO56" i="20"/>
  <c r="BO43" i="20"/>
  <c r="CM51" i="20"/>
  <c r="BO58" i="20"/>
  <c r="BO36" i="20"/>
  <c r="CM16" i="20"/>
  <c r="BO38" i="20"/>
  <c r="CM14" i="20"/>
  <c r="CM41" i="20"/>
  <c r="CM17" i="20"/>
  <c r="BO10" i="20"/>
  <c r="BO13" i="20"/>
  <c r="BO7" i="20"/>
  <c r="CM36" i="20"/>
  <c r="CM21" i="20"/>
  <c r="CM27" i="20"/>
  <c r="BO29" i="20"/>
  <c r="BO32" i="20"/>
  <c r="CM4" i="20"/>
  <c r="CM15" i="20"/>
  <c r="CM47" i="20"/>
  <c r="CM11" i="20"/>
  <c r="BO28" i="20"/>
  <c r="BO6" i="20"/>
  <c r="BO24" i="20"/>
  <c r="BO57" i="20"/>
  <c r="CM44" i="20"/>
  <c r="BO19" i="20"/>
  <c r="CM49" i="20"/>
  <c r="CM42" i="20"/>
  <c r="CM5" i="20"/>
  <c r="DR9" i="20"/>
  <c r="CM53" i="20"/>
  <c r="BO41" i="20"/>
  <c r="CM45" i="20"/>
  <c r="CM32" i="20"/>
  <c r="CM10" i="20"/>
  <c r="CM33" i="20"/>
  <c r="CM7" i="20"/>
  <c r="CM56" i="20"/>
  <c r="BO34" i="20"/>
  <c r="CM58" i="20"/>
  <c r="BO12" i="20"/>
  <c r="CM12" i="20"/>
  <c r="BO40" i="20"/>
  <c r="CM29" i="20"/>
  <c r="CM52" i="20"/>
  <c r="CM28" i="20"/>
  <c r="CM8" i="20"/>
  <c r="BO25" i="20"/>
  <c r="CM6" i="20"/>
  <c r="CM24" i="20"/>
  <c r="BO50" i="20"/>
  <c r="CM19" i="20"/>
  <c r="BO35" i="20"/>
  <c r="BO60" i="20"/>
  <c r="BO8" i="20"/>
  <c r="BO20" i="20"/>
  <c r="BO49" i="20"/>
  <c r="DT9" i="20"/>
  <c r="CM23" i="20"/>
  <c r="BO54" i="20"/>
  <c r="CM34" i="20"/>
  <c r="CM37" i="20"/>
  <c r="BO18" i="20"/>
  <c r="CM18" i="20"/>
  <c r="CM40" i="20"/>
  <c r="BO47" i="20"/>
  <c r="BO59" i="20"/>
  <c r="BO31" i="20"/>
  <c r="CM54" i="20"/>
  <c r="BO14" i="20"/>
  <c r="CM38" i="20"/>
  <c r="BO17" i="20"/>
  <c r="CN17" i="20" s="1"/>
  <c r="BO30" i="20"/>
  <c r="CM35" i="20"/>
  <c r="BO39" i="20"/>
  <c r="CM60" i="20"/>
  <c r="CM20" i="20"/>
  <c r="BO22" i="20"/>
  <c r="BO9" i="20"/>
  <c r="BO23" i="20"/>
  <c r="BO45" i="20"/>
  <c r="CM57" i="20"/>
  <c r="CM59" i="20"/>
  <c r="CM13" i="20"/>
  <c r="CM43" i="20"/>
  <c r="BO48" i="20"/>
  <c r="BO37" i="20"/>
  <c r="BO51" i="20"/>
  <c r="BO26" i="20"/>
  <c r="CM26" i="20"/>
  <c r="BO4" i="20"/>
  <c r="BO21" i="20"/>
  <c r="BO16" i="20"/>
  <c r="BO46" i="20"/>
  <c r="BO15" i="20"/>
  <c r="BO27" i="20"/>
  <c r="BO55" i="20"/>
  <c r="FA34" i="20"/>
  <c r="FA33" i="20"/>
  <c r="FA4" i="20"/>
  <c r="FA58" i="20"/>
  <c r="FA11" i="20"/>
  <c r="FA18" i="20"/>
  <c r="FA27" i="20"/>
  <c r="FA9" i="20"/>
  <c r="FA8" i="20"/>
  <c r="FA6" i="20"/>
  <c r="FA50" i="20"/>
  <c r="FA31" i="20"/>
  <c r="FA53" i="20"/>
  <c r="FA24" i="20"/>
  <c r="FA40" i="20"/>
  <c r="FA42" i="20"/>
  <c r="FA44" i="20"/>
  <c r="FA12" i="20"/>
  <c r="FA57" i="19"/>
  <c r="FA7" i="20"/>
  <c r="FA29" i="20"/>
  <c r="FA28" i="20"/>
  <c r="FA36" i="20"/>
  <c r="FA49" i="20"/>
  <c r="FA26" i="20"/>
  <c r="FA10" i="20"/>
  <c r="FA47" i="20"/>
  <c r="FA15" i="20"/>
  <c r="FA39" i="20"/>
  <c r="FA41" i="20"/>
  <c r="FA8" i="19"/>
  <c r="FA11" i="19"/>
  <c r="BN53" i="19"/>
  <c r="DW17" i="19"/>
  <c r="BN54" i="19"/>
  <c r="DW22" i="19"/>
  <c r="DW40" i="19"/>
  <c r="DW15" i="19"/>
  <c r="BN19" i="19"/>
  <c r="DW56" i="19"/>
  <c r="DW52" i="19"/>
  <c r="DW60" i="19"/>
  <c r="DX60" i="19" s="1"/>
  <c r="BN46" i="19"/>
  <c r="DW11" i="19"/>
  <c r="DW9" i="19"/>
  <c r="DW7" i="19"/>
  <c r="BN18" i="19"/>
  <c r="DW18" i="19"/>
  <c r="BN35" i="19"/>
  <c r="DW46" i="19"/>
  <c r="FA20" i="19"/>
  <c r="FA4" i="19"/>
  <c r="FA6" i="19"/>
  <c r="BN57" i="19"/>
  <c r="BN51" i="19"/>
  <c r="DW48" i="19"/>
  <c r="BN29" i="19"/>
  <c r="BN31" i="19"/>
  <c r="DW55" i="19"/>
  <c r="BN37" i="19"/>
  <c r="DW37" i="19"/>
  <c r="DW35" i="19"/>
  <c r="BN25" i="19"/>
  <c r="BN42" i="19"/>
  <c r="BN40" i="19"/>
  <c r="DW58" i="19"/>
  <c r="BN23" i="19"/>
  <c r="BN36" i="19"/>
  <c r="DW10" i="19"/>
  <c r="BN39" i="19"/>
  <c r="DW25" i="19"/>
  <c r="DW13" i="19"/>
  <c r="DW39" i="19"/>
  <c r="DW21" i="19"/>
  <c r="BN26" i="19"/>
  <c r="DW54" i="19"/>
  <c r="DW28" i="19"/>
  <c r="DW24" i="19"/>
  <c r="BN20" i="19"/>
  <c r="BN17" i="19"/>
  <c r="DW49" i="19"/>
  <c r="BN13" i="19"/>
  <c r="BN14" i="19"/>
  <c r="DW59" i="19"/>
  <c r="BN30" i="19"/>
  <c r="DW6" i="19"/>
  <c r="BN47" i="19"/>
  <c r="DW47" i="19"/>
  <c r="DW53" i="19"/>
  <c r="GH19" i="19"/>
  <c r="GI19" i="19" s="1"/>
  <c r="GH21" i="19"/>
  <c r="GI21" i="19" s="1"/>
  <c r="GH49" i="19"/>
  <c r="GI49" i="19" s="1"/>
  <c r="GH59" i="19"/>
  <c r="GI59" i="19" s="1"/>
  <c r="GH5" i="19"/>
  <c r="GI5" i="19" s="1"/>
  <c r="FA54" i="19"/>
  <c r="GH57" i="19"/>
  <c r="GI57" i="19" s="1"/>
  <c r="GH37" i="19"/>
  <c r="GI37" i="19" s="1"/>
  <c r="GH14" i="19"/>
  <c r="GI14" i="19" s="1"/>
  <c r="GH27" i="19"/>
  <c r="GI27" i="19" s="1"/>
  <c r="GH53" i="19"/>
  <c r="GI53" i="19" s="1"/>
  <c r="GH44" i="19"/>
  <c r="GI44" i="19" s="1"/>
  <c r="GH25" i="19"/>
  <c r="GI25" i="19" s="1"/>
  <c r="GH35" i="19"/>
  <c r="GI35" i="19" s="1"/>
  <c r="GH34" i="19"/>
  <c r="GI34" i="19" s="1"/>
  <c r="GH6" i="19"/>
  <c r="GI6" i="19" s="1"/>
  <c r="GH42" i="19"/>
  <c r="GI42" i="19" s="1"/>
  <c r="GH22" i="19"/>
  <c r="GI22" i="19" s="1"/>
  <c r="GH10" i="19"/>
  <c r="GI10" i="19" s="1"/>
  <c r="GH11" i="19"/>
  <c r="GI11" i="19" s="1"/>
  <c r="GH36" i="19"/>
  <c r="GI36" i="19" s="1"/>
  <c r="GH33" i="19"/>
  <c r="GI33" i="19" s="1"/>
  <c r="GH52" i="19"/>
  <c r="GI52" i="19" s="1"/>
  <c r="GH8" i="19"/>
  <c r="GI8" i="19" s="1"/>
  <c r="GH23" i="19"/>
  <c r="GI23" i="19" s="1"/>
  <c r="GH12" i="19"/>
  <c r="GI12" i="19" s="1"/>
  <c r="GH30" i="19"/>
  <c r="GI30" i="19" s="1"/>
  <c r="GH50" i="19"/>
  <c r="GI50" i="19" s="1"/>
  <c r="GH43" i="19"/>
  <c r="GI43" i="19" s="1"/>
  <c r="GH38" i="19"/>
  <c r="GI38" i="19" s="1"/>
  <c r="GH40" i="19"/>
  <c r="GI40" i="19" s="1"/>
  <c r="GH16" i="19"/>
  <c r="GI16" i="19" s="1"/>
  <c r="GH47" i="19"/>
  <c r="GI47" i="19" s="1"/>
  <c r="GH18" i="19"/>
  <c r="GI18" i="19" s="1"/>
  <c r="GH32" i="19"/>
  <c r="GI32" i="19" s="1"/>
  <c r="GH28" i="19"/>
  <c r="GI28" i="19" s="1"/>
  <c r="GH51" i="19"/>
  <c r="GI51" i="19" s="1"/>
  <c r="GH4" i="19"/>
  <c r="GI4" i="19" s="1"/>
  <c r="GH41" i="19"/>
  <c r="GI41" i="19" s="1"/>
  <c r="GH48" i="19"/>
  <c r="GI48" i="19" s="1"/>
  <c r="GH24" i="19"/>
  <c r="GI24" i="19" s="1"/>
  <c r="GH9" i="19"/>
  <c r="GI9" i="19" s="1"/>
  <c r="GH15" i="19"/>
  <c r="GI15" i="19" s="1"/>
  <c r="GH39" i="19"/>
  <c r="GI39" i="19" s="1"/>
  <c r="GH26" i="19"/>
  <c r="GI26" i="19" s="1"/>
  <c r="GH29" i="19"/>
  <c r="GI29" i="19" s="1"/>
  <c r="GH17" i="19"/>
  <c r="GI17" i="19" s="1"/>
  <c r="GH54" i="19"/>
  <c r="GI54" i="19" s="1"/>
  <c r="GH20" i="19"/>
  <c r="GI20" i="19" s="1"/>
  <c r="GH7" i="19"/>
  <c r="GI7" i="19" s="1"/>
  <c r="GH46" i="19"/>
  <c r="GI46" i="19" s="1"/>
  <c r="GH56" i="19"/>
  <c r="GI56" i="19" s="1"/>
  <c r="GH45" i="19"/>
  <c r="GI45" i="19" s="1"/>
  <c r="GH31" i="19"/>
  <c r="GI31" i="19" s="1"/>
  <c r="GH13" i="19"/>
  <c r="GI13" i="19" s="1"/>
  <c r="GH58" i="19"/>
  <c r="GI58" i="19" s="1"/>
  <c r="GH55" i="19"/>
  <c r="GI55" i="19" s="1"/>
  <c r="GH60" i="19"/>
  <c r="GI60" i="19" s="1"/>
  <c r="FA45" i="19"/>
  <c r="FA58" i="19"/>
  <c r="FA53" i="19"/>
  <c r="FA43" i="19"/>
  <c r="FA21" i="19"/>
  <c r="FA60" i="19"/>
  <c r="FA44" i="19"/>
  <c r="FA42" i="19"/>
  <c r="FA29" i="19"/>
  <c r="FA12" i="19"/>
  <c r="FA30" i="19"/>
  <c r="FA27" i="19"/>
  <c r="FA34" i="19"/>
  <c r="FA56" i="19"/>
  <c r="FA7" i="19"/>
  <c r="FA41" i="19"/>
  <c r="FA40" i="19"/>
  <c r="FA28" i="19"/>
  <c r="FA35" i="19"/>
  <c r="FA5" i="19"/>
  <c r="FA55" i="19"/>
  <c r="FA24" i="19"/>
  <c r="FA15" i="19"/>
  <c r="FA50" i="19"/>
  <c r="FA31" i="19"/>
  <c r="FA46" i="19"/>
  <c r="FA13" i="19"/>
  <c r="FA9" i="19"/>
  <c r="FA26" i="19"/>
  <c r="FA17" i="19"/>
  <c r="FA36" i="19"/>
  <c r="FA47" i="19"/>
  <c r="FA38" i="19"/>
  <c r="FA59" i="19"/>
  <c r="FA18" i="19"/>
  <c r="FA33" i="19"/>
  <c r="FA16" i="19"/>
  <c r="FA39" i="19"/>
  <c r="BN10" i="19"/>
  <c r="BN33" i="19"/>
  <c r="BN6" i="19"/>
  <c r="BN9" i="19"/>
  <c r="DW19" i="19"/>
  <c r="BN55" i="19"/>
  <c r="DW20" i="19"/>
  <c r="BN41" i="19"/>
  <c r="DW33" i="19"/>
  <c r="DW4" i="19"/>
  <c r="BN32" i="19"/>
  <c r="DW31" i="19"/>
  <c r="BN34" i="19"/>
  <c r="BN50" i="19"/>
  <c r="BN28" i="19"/>
  <c r="DW26" i="19"/>
  <c r="DW34" i="19"/>
  <c r="BN15" i="19"/>
  <c r="BN27" i="19"/>
  <c r="DW41" i="19"/>
  <c r="DW8" i="19"/>
  <c r="BN8" i="19"/>
  <c r="DW23" i="19"/>
  <c r="BN11" i="19"/>
  <c r="DW44" i="19"/>
  <c r="BN12" i="19"/>
  <c r="BN48" i="19"/>
  <c r="BN22" i="19"/>
  <c r="DW14" i="19"/>
  <c r="DW29" i="19"/>
  <c r="BN24" i="19"/>
  <c r="DW30" i="19"/>
  <c r="DW50" i="19"/>
  <c r="DW16" i="19"/>
  <c r="BN44" i="19"/>
  <c r="BN45" i="19"/>
  <c r="BN59" i="19"/>
  <c r="DW38" i="19"/>
  <c r="BN56" i="19"/>
  <c r="DW36" i="19"/>
  <c r="FA48" i="19"/>
  <c r="FA37" i="19"/>
  <c r="FA10" i="19"/>
  <c r="FA32" i="19"/>
  <c r="FA51" i="19"/>
  <c r="FA23" i="19"/>
  <c r="DT8" i="19"/>
  <c r="DR8" i="19"/>
  <c r="CM58" i="19"/>
  <c r="CM48" i="19"/>
  <c r="CM49" i="19"/>
  <c r="CM52" i="19"/>
  <c r="BO8" i="19"/>
  <c r="BO20" i="19"/>
  <c r="BO54" i="19"/>
  <c r="CM59" i="19"/>
  <c r="BO41" i="19"/>
  <c r="BO24" i="19"/>
  <c r="BO51" i="19"/>
  <c r="BO23" i="19"/>
  <c r="CM46" i="19"/>
  <c r="BO52" i="19"/>
  <c r="CM8" i="19"/>
  <c r="CM51" i="19"/>
  <c r="BO12" i="19"/>
  <c r="CM14" i="19"/>
  <c r="BO55" i="19"/>
  <c r="CM12" i="19"/>
  <c r="BO56" i="19"/>
  <c r="BO43" i="19"/>
  <c r="CM11" i="19"/>
  <c r="CM33" i="19"/>
  <c r="CM35" i="19"/>
  <c r="CM43" i="19"/>
  <c r="BO30" i="19"/>
  <c r="BO57" i="19"/>
  <c r="BO27" i="19"/>
  <c r="CM32" i="19"/>
  <c r="BO7" i="19"/>
  <c r="CM29" i="19"/>
  <c r="CM17" i="19"/>
  <c r="CM27" i="19"/>
  <c r="CM36" i="19"/>
  <c r="BO50" i="19"/>
  <c r="BO14" i="19"/>
  <c r="CM21" i="19"/>
  <c r="BO34" i="19"/>
  <c r="CM40" i="19"/>
  <c r="BO4" i="19"/>
  <c r="CM25" i="19"/>
  <c r="CM39" i="19"/>
  <c r="CM41" i="19"/>
  <c r="CM28" i="19"/>
  <c r="CM38" i="19"/>
  <c r="CM44" i="19"/>
  <c r="CM6" i="19"/>
  <c r="BO49" i="19"/>
  <c r="BO22" i="19"/>
  <c r="BO19" i="19"/>
  <c r="CM22" i="19"/>
  <c r="CM54" i="19"/>
  <c r="BO17" i="19"/>
  <c r="CM9" i="19"/>
  <c r="CM57" i="19"/>
  <c r="CM23" i="19"/>
  <c r="CM47" i="19"/>
  <c r="BO36" i="19"/>
  <c r="CM10" i="19"/>
  <c r="BO21" i="19"/>
  <c r="BO58" i="19"/>
  <c r="BO26" i="19"/>
  <c r="BO42" i="19"/>
  <c r="BO18" i="19"/>
  <c r="CM19" i="19"/>
  <c r="BO48" i="19"/>
  <c r="CM26" i="19"/>
  <c r="BO46" i="19"/>
  <c r="CM50" i="19"/>
  <c r="CM20" i="19"/>
  <c r="BO6" i="19"/>
  <c r="CM31" i="19"/>
  <c r="BO47" i="19"/>
  <c r="CM5" i="19"/>
  <c r="BO9" i="19"/>
  <c r="CM30" i="19"/>
  <c r="CM37" i="19"/>
  <c r="BO15" i="19"/>
  <c r="BO16" i="19"/>
  <c r="BO35" i="19"/>
  <c r="CM13" i="19"/>
  <c r="CM18" i="19"/>
  <c r="CM34" i="19"/>
  <c r="CM55" i="19"/>
  <c r="BO31" i="19"/>
  <c r="BO37" i="19"/>
  <c r="CM56" i="19"/>
  <c r="BO28" i="19"/>
  <c r="CM53" i="19"/>
  <c r="CM42" i="19"/>
  <c r="CM60" i="19"/>
  <c r="BO59" i="19"/>
  <c r="CM45" i="19"/>
  <c r="BO29" i="19"/>
  <c r="BO60" i="19"/>
  <c r="CM4" i="19"/>
  <c r="CM15" i="19"/>
  <c r="BO44" i="19"/>
  <c r="BO53" i="19"/>
  <c r="BO13" i="19"/>
  <c r="BO25" i="19"/>
  <c r="CM16" i="19"/>
  <c r="BO10" i="19"/>
  <c r="BO45" i="19"/>
  <c r="CM24" i="19"/>
  <c r="BO32" i="19"/>
  <c r="BO39" i="19"/>
  <c r="BO5" i="19"/>
  <c r="CM7" i="19"/>
  <c r="GH15" i="1"/>
  <c r="GI15" i="1" s="1"/>
  <c r="AU3" i="20"/>
  <c r="BG3" i="20"/>
  <c r="GH21" i="1"/>
  <c r="GI21" i="1" s="1"/>
  <c r="GH35" i="1"/>
  <c r="GI35" i="1" s="1"/>
  <c r="GH13" i="1"/>
  <c r="GI13" i="1" s="1"/>
  <c r="GH51" i="1"/>
  <c r="GI51" i="1" s="1"/>
  <c r="GH56" i="1"/>
  <c r="GI56" i="1" s="1"/>
  <c r="GH29" i="1"/>
  <c r="GI29" i="1" s="1"/>
  <c r="GH8" i="1"/>
  <c r="GI8" i="1" s="1"/>
  <c r="GH44" i="1"/>
  <c r="GI44" i="1" s="1"/>
  <c r="GH53" i="1"/>
  <c r="GI53" i="1" s="1"/>
  <c r="GH32" i="1"/>
  <c r="GI32" i="1" s="1"/>
  <c r="GH20" i="1"/>
  <c r="GI20" i="1" s="1"/>
  <c r="GH25" i="1"/>
  <c r="GI25" i="1" s="1"/>
  <c r="GH61" i="1"/>
  <c r="GI61" i="1" s="1"/>
  <c r="GH36" i="1"/>
  <c r="GI36" i="1" s="1"/>
  <c r="GH39" i="1"/>
  <c r="GI39" i="1" s="1"/>
  <c r="GH54" i="1"/>
  <c r="GI54" i="1" s="1"/>
  <c r="GH30" i="1"/>
  <c r="GI30" i="1" s="1"/>
  <c r="GH52" i="1"/>
  <c r="GI52" i="1" s="1"/>
  <c r="GH57" i="1"/>
  <c r="GI57" i="1" s="1"/>
  <c r="GH38" i="1"/>
  <c r="GI38" i="1" s="1"/>
  <c r="GH62" i="1"/>
  <c r="GI62" i="1" s="1"/>
  <c r="GH47" i="1"/>
  <c r="GI47" i="1" s="1"/>
  <c r="GH55" i="1"/>
  <c r="GI55" i="1" s="1"/>
  <c r="GH17" i="1"/>
  <c r="GI17" i="1" s="1"/>
  <c r="GH14" i="1"/>
  <c r="GI14" i="1" s="1"/>
  <c r="GH34" i="1"/>
  <c r="GI34" i="1" s="1"/>
  <c r="GH63" i="1"/>
  <c r="GI63" i="1" s="1"/>
  <c r="GH40" i="1"/>
  <c r="GI40" i="1" s="1"/>
  <c r="GH64" i="1"/>
  <c r="GI64" i="1" s="1"/>
  <c r="GH41" i="1"/>
  <c r="GI41" i="1" s="1"/>
  <c r="GH37" i="1"/>
  <c r="GI37" i="1" s="1"/>
  <c r="GH11" i="1"/>
  <c r="GI11" i="1" s="1"/>
  <c r="GH31" i="1"/>
  <c r="GI31" i="1" s="1"/>
  <c r="GH9" i="1"/>
  <c r="GI9" i="1" s="1"/>
  <c r="GH16" i="1"/>
  <c r="GI16" i="1" s="1"/>
  <c r="GH18" i="1"/>
  <c r="GI18" i="1" s="1"/>
  <c r="GH26" i="1"/>
  <c r="GI26" i="1" s="1"/>
  <c r="GH23" i="1"/>
  <c r="GI23" i="1" s="1"/>
  <c r="GH43" i="1"/>
  <c r="GI43" i="1" s="1"/>
  <c r="GH50" i="1"/>
  <c r="GI50" i="1" s="1"/>
  <c r="GH22" i="1"/>
  <c r="GI22" i="1" s="1"/>
  <c r="GH42" i="1"/>
  <c r="GI42" i="1" s="1"/>
  <c r="GH48" i="1"/>
  <c r="GI48" i="1" s="1"/>
  <c r="GH12" i="1"/>
  <c r="GI12" i="1" s="1"/>
  <c r="GH49" i="1"/>
  <c r="GI49" i="1" s="1"/>
  <c r="GH46" i="1"/>
  <c r="GI46" i="1" s="1"/>
  <c r="GH28" i="1"/>
  <c r="GI28" i="1" s="1"/>
  <c r="GH58" i="1"/>
  <c r="GI58" i="1" s="1"/>
  <c r="GH27" i="1"/>
  <c r="GI27" i="1" s="1"/>
  <c r="GH10" i="1"/>
  <c r="GI10" i="1" s="1"/>
  <c r="GH45" i="1"/>
  <c r="GI45" i="1" s="1"/>
  <c r="GH19" i="1"/>
  <c r="GI19" i="1" s="1"/>
  <c r="GH24" i="1"/>
  <c r="GI24" i="1" s="1"/>
  <c r="GH60" i="1"/>
  <c r="GI60" i="1" s="1"/>
  <c r="GH33" i="1"/>
  <c r="GI33" i="1" s="1"/>
  <c r="GH59" i="1"/>
  <c r="GI59" i="1" s="1"/>
  <c r="GH42" i="20"/>
  <c r="GI42" i="20" s="1"/>
  <c r="GH40" i="20"/>
  <c r="GI40" i="20" s="1"/>
  <c r="GH41" i="20"/>
  <c r="GI41" i="20" s="1"/>
  <c r="GH12" i="20"/>
  <c r="GI12" i="20" s="1"/>
  <c r="GH44" i="20"/>
  <c r="GI44" i="20" s="1"/>
  <c r="GH36" i="20"/>
  <c r="GI36" i="20" s="1"/>
  <c r="GH58" i="20"/>
  <c r="GI58" i="20" s="1"/>
  <c r="GH43" i="20"/>
  <c r="GI43" i="20" s="1"/>
  <c r="GH53" i="20"/>
  <c r="GI53" i="20" s="1"/>
  <c r="GH39" i="20"/>
  <c r="GI39" i="20" s="1"/>
  <c r="GH33" i="20"/>
  <c r="GI33" i="20" s="1"/>
  <c r="GH18" i="20"/>
  <c r="GI18" i="20" s="1"/>
  <c r="GH19" i="20"/>
  <c r="GI19" i="20" s="1"/>
  <c r="GH54" i="20"/>
  <c r="GI54" i="20" s="1"/>
  <c r="GH49" i="20"/>
  <c r="GI49" i="20" s="1"/>
  <c r="GH56" i="20"/>
  <c r="GI56" i="20" s="1"/>
  <c r="GH48" i="20"/>
  <c r="GI48" i="20" s="1"/>
  <c r="GH47" i="20"/>
  <c r="GI47" i="20" s="1"/>
  <c r="GH15" i="20"/>
  <c r="GI15" i="20" s="1"/>
  <c r="GH37" i="20"/>
  <c r="GI37" i="20" s="1"/>
  <c r="GH4" i="20"/>
  <c r="GI4" i="20" s="1"/>
  <c r="GH52" i="20"/>
  <c r="GI52" i="20" s="1"/>
  <c r="GH9" i="20"/>
  <c r="GI9" i="20" s="1"/>
  <c r="GH46" i="20"/>
  <c r="GI46" i="20" s="1"/>
  <c r="GH29" i="20"/>
  <c r="GI29" i="20" s="1"/>
  <c r="GH23" i="20"/>
  <c r="GI23" i="20" s="1"/>
  <c r="GH11" i="20"/>
  <c r="GI11" i="20" s="1"/>
  <c r="GH5" i="20"/>
  <c r="GI5" i="20" s="1"/>
  <c r="GH14" i="20"/>
  <c r="GI14" i="20" s="1"/>
  <c r="GH45" i="20"/>
  <c r="GI45" i="20" s="1"/>
  <c r="GH10" i="20"/>
  <c r="GI10" i="20" s="1"/>
  <c r="GH59" i="20"/>
  <c r="GI59" i="20" s="1"/>
  <c r="GH28" i="20"/>
  <c r="GI28" i="20" s="1"/>
  <c r="GH50" i="20"/>
  <c r="GI50" i="20" s="1"/>
  <c r="GH26" i="20"/>
  <c r="GI26" i="20" s="1"/>
  <c r="GH17" i="20"/>
  <c r="GI17" i="20" s="1"/>
  <c r="GH16" i="20"/>
  <c r="GI16" i="20" s="1"/>
  <c r="GH24" i="20"/>
  <c r="GI24" i="20" s="1"/>
  <c r="GH38" i="20"/>
  <c r="GI38" i="20" s="1"/>
  <c r="GH57" i="20"/>
  <c r="GI57" i="20" s="1"/>
  <c r="GH31" i="20"/>
  <c r="GI31" i="20" s="1"/>
  <c r="GH27" i="20"/>
  <c r="GI27" i="20" s="1"/>
  <c r="GH21" i="20"/>
  <c r="GI21" i="20" s="1"/>
  <c r="GH13" i="20"/>
  <c r="GI13" i="20" s="1"/>
  <c r="GH60" i="20"/>
  <c r="GI60" i="20" s="1"/>
  <c r="GH6" i="20"/>
  <c r="GI6" i="20" s="1"/>
  <c r="GH55" i="20"/>
  <c r="GI55" i="20" s="1"/>
  <c r="GH8" i="20"/>
  <c r="GI8" i="20" s="1"/>
  <c r="GH30" i="20"/>
  <c r="GI30" i="20" s="1"/>
  <c r="GH51" i="20"/>
  <c r="GI51" i="20" s="1"/>
  <c r="GH25" i="20"/>
  <c r="GI25" i="20" s="1"/>
  <c r="GH22" i="20"/>
  <c r="GI22" i="20" s="1"/>
  <c r="GH7" i="20"/>
  <c r="GI7" i="20" s="1"/>
  <c r="GH35" i="20"/>
  <c r="GI35" i="20" s="1"/>
  <c r="GH32" i="20"/>
  <c r="GI32" i="20" s="1"/>
  <c r="GH20" i="20"/>
  <c r="GI20" i="20" s="1"/>
  <c r="GH34" i="20"/>
  <c r="GI34" i="20" s="1"/>
  <c r="DX59" i="20" l="1"/>
  <c r="DX50" i="20"/>
  <c r="DX5" i="20"/>
  <c r="DX10" i="20"/>
  <c r="DX39" i="20"/>
  <c r="DX60" i="20"/>
  <c r="CN14" i="20"/>
  <c r="DX17" i="20"/>
  <c r="DX21" i="20"/>
  <c r="DX11" i="20"/>
  <c r="DX18" i="20"/>
  <c r="DX22" i="20"/>
  <c r="DX53" i="20"/>
  <c r="DX33" i="20"/>
  <c r="DX13" i="20"/>
  <c r="DX25" i="20"/>
  <c r="DX24" i="20"/>
  <c r="DX47" i="20"/>
  <c r="DX29" i="20"/>
  <c r="DX46" i="20"/>
  <c r="DX40" i="20"/>
  <c r="DX48" i="20"/>
  <c r="DX38" i="20"/>
  <c r="DX44" i="20"/>
  <c r="DX41" i="20"/>
  <c r="CN6" i="19"/>
  <c r="DX32" i="20"/>
  <c r="DX19" i="20"/>
  <c r="DX52" i="20"/>
  <c r="DX37" i="20"/>
  <c r="DX6" i="20"/>
  <c r="DX27" i="19"/>
  <c r="DX32" i="19"/>
  <c r="CN11" i="19"/>
  <c r="DX16" i="19"/>
  <c r="DX26" i="20"/>
  <c r="DX31" i="20"/>
  <c r="DX55" i="20"/>
  <c r="DX15" i="20"/>
  <c r="CN38" i="19"/>
  <c r="DX42" i="20"/>
  <c r="DX58" i="20"/>
  <c r="DX51" i="20"/>
  <c r="DX12" i="20"/>
  <c r="DX28" i="20"/>
  <c r="DX14" i="20"/>
  <c r="DX49" i="20"/>
  <c r="DX34" i="20"/>
  <c r="DX7" i="20"/>
  <c r="DX52" i="19"/>
  <c r="DX27" i="20"/>
  <c r="DX57" i="20"/>
  <c r="DX16" i="20"/>
  <c r="DX20" i="20"/>
  <c r="DX30" i="20"/>
  <c r="CN36" i="19"/>
  <c r="DX23" i="20"/>
  <c r="DX12" i="19"/>
  <c r="CN47" i="19"/>
  <c r="CN10" i="19"/>
  <c r="DX49" i="19"/>
  <c r="DX58" i="19"/>
  <c r="CN33" i="19"/>
  <c r="CN44" i="19"/>
  <c r="DX43" i="19"/>
  <c r="DX21" i="19"/>
  <c r="CN25" i="19"/>
  <c r="DX38" i="19"/>
  <c r="DX7" i="19"/>
  <c r="DX51" i="19"/>
  <c r="DX54" i="19"/>
  <c r="CN43" i="19"/>
  <c r="CN40" i="19"/>
  <c r="CN46" i="19"/>
  <c r="CN45" i="20"/>
  <c r="CN28" i="19"/>
  <c r="DX5" i="19"/>
  <c r="DX45" i="19"/>
  <c r="DX4" i="19"/>
  <c r="DX57" i="19"/>
  <c r="DX42" i="19"/>
  <c r="CN52" i="20"/>
  <c r="CN11" i="20"/>
  <c r="CN53" i="20"/>
  <c r="CN9" i="20"/>
  <c r="CN55" i="20"/>
  <c r="CN8" i="20"/>
  <c r="CN59" i="20"/>
  <c r="CN48" i="20"/>
  <c r="CN47" i="20"/>
  <c r="CN24" i="20"/>
  <c r="CN56" i="20"/>
  <c r="CN40" i="20"/>
  <c r="CN49" i="20"/>
  <c r="CN7" i="20"/>
  <c r="CN25" i="20"/>
  <c r="CN29" i="20"/>
  <c r="CN41" i="20"/>
  <c r="CN27" i="20"/>
  <c r="CN31" i="20"/>
  <c r="CN5" i="20"/>
  <c r="CN42" i="20"/>
  <c r="CN34" i="20"/>
  <c r="CN23" i="20"/>
  <c r="CN60" i="20"/>
  <c r="CN10" i="20"/>
  <c r="CN22" i="20"/>
  <c r="CN18" i="20"/>
  <c r="CN36" i="20"/>
  <c r="CN51" i="20"/>
  <c r="CN50" i="20"/>
  <c r="CN39" i="20"/>
  <c r="CN16" i="20"/>
  <c r="CN43" i="20"/>
  <c r="CN20" i="20"/>
  <c r="CN30" i="20"/>
  <c r="CN54" i="20"/>
  <c r="DX59" i="19"/>
  <c r="DX19" i="19"/>
  <c r="CN57" i="20"/>
  <c r="CN32" i="20"/>
  <c r="CN44" i="20"/>
  <c r="CN4" i="20"/>
  <c r="CN21" i="20"/>
  <c r="CN38" i="20"/>
  <c r="DX55" i="19"/>
  <c r="CN46" i="20"/>
  <c r="CN28" i="20"/>
  <c r="CN26" i="20"/>
  <c r="CN37" i="20"/>
  <c r="CN12" i="20"/>
  <c r="CN19" i="20"/>
  <c r="CN6" i="20"/>
  <c r="CN15" i="20"/>
  <c r="CN13" i="20"/>
  <c r="CN58" i="20"/>
  <c r="CN33" i="20"/>
  <c r="CN35" i="20"/>
  <c r="DX31" i="19"/>
  <c r="FB35" i="20"/>
  <c r="FB12" i="20"/>
  <c r="FB51" i="20"/>
  <c r="FB59" i="20"/>
  <c r="FB38" i="20"/>
  <c r="FB17" i="20"/>
  <c r="DX29" i="19"/>
  <c r="DX15" i="19"/>
  <c r="DX46" i="19"/>
  <c r="FB16" i="20"/>
  <c r="FB31" i="20"/>
  <c r="FB10" i="20"/>
  <c r="FB57" i="20"/>
  <c r="FB43" i="20"/>
  <c r="FB13" i="20"/>
  <c r="FB14" i="20"/>
  <c r="FB49" i="20"/>
  <c r="DX24" i="19"/>
  <c r="DX48" i="19"/>
  <c r="DX6" i="19"/>
  <c r="DX25" i="19"/>
  <c r="DX17" i="19"/>
  <c r="FB41" i="20"/>
  <c r="FB47" i="20"/>
  <c r="FB54" i="20"/>
  <c r="FB20" i="20"/>
  <c r="FB30" i="20"/>
  <c r="FB29" i="20"/>
  <c r="FB7" i="20"/>
  <c r="FB58" i="20"/>
  <c r="FB44" i="20"/>
  <c r="FB55" i="20"/>
  <c r="FB45" i="20"/>
  <c r="FB48" i="20"/>
  <c r="FB36" i="20"/>
  <c r="FB32" i="20"/>
  <c r="FB27" i="20"/>
  <c r="FB23" i="20"/>
  <c r="FB40" i="20"/>
  <c r="DX14" i="19"/>
  <c r="DX10" i="19"/>
  <c r="FB56" i="20"/>
  <c r="FB50" i="20"/>
  <c r="FB60" i="20"/>
  <c r="FB5" i="20"/>
  <c r="FB11" i="20"/>
  <c r="FB39" i="20"/>
  <c r="FB21" i="20"/>
  <c r="FB46" i="20"/>
  <c r="FB53" i="20"/>
  <c r="FB24" i="20"/>
  <c r="FB26" i="20"/>
  <c r="FB6" i="20"/>
  <c r="FB52" i="20"/>
  <c r="FB33" i="20"/>
  <c r="FB22" i="20"/>
  <c r="FB37" i="20"/>
  <c r="DX26" i="19"/>
  <c r="FB8" i="20"/>
  <c r="FB15" i="20"/>
  <c r="FB18" i="20"/>
  <c r="FB42" i="20"/>
  <c r="FB19" i="20"/>
  <c r="FB34" i="20"/>
  <c r="FB4" i="20"/>
  <c r="FB9" i="20"/>
  <c r="FB25" i="20"/>
  <c r="FB28" i="20"/>
  <c r="DX20" i="19"/>
  <c r="DX53" i="19"/>
  <c r="DX36" i="19"/>
  <c r="DX9" i="19"/>
  <c r="GJ19" i="19"/>
  <c r="DX30" i="19"/>
  <c r="DX22" i="19"/>
  <c r="DX11" i="19"/>
  <c r="CN35" i="19"/>
  <c r="DX56" i="19"/>
  <c r="DX23" i="19"/>
  <c r="DX28" i="19"/>
  <c r="DX47" i="19"/>
  <c r="DX13" i="19"/>
  <c r="DX39" i="19"/>
  <c r="DX35" i="19"/>
  <c r="DX18" i="19"/>
  <c r="DX37" i="19"/>
  <c r="DX40" i="19"/>
  <c r="GJ45" i="19"/>
  <c r="GJ38" i="19"/>
  <c r="GJ42" i="19"/>
  <c r="CN60" i="19"/>
  <c r="CN59" i="19"/>
  <c r="GJ47" i="19"/>
  <c r="GJ58" i="19"/>
  <c r="GJ33" i="19"/>
  <c r="GJ26" i="19"/>
  <c r="GJ20" i="19"/>
  <c r="GJ31" i="19"/>
  <c r="CN31" i="19"/>
  <c r="CN58" i="19"/>
  <c r="CN17" i="19"/>
  <c r="GJ35" i="19"/>
  <c r="GJ16" i="19"/>
  <c r="GJ14" i="19"/>
  <c r="GJ8" i="19"/>
  <c r="GJ21" i="19"/>
  <c r="GJ24" i="19"/>
  <c r="GJ46" i="19"/>
  <c r="GJ17" i="19"/>
  <c r="GJ15" i="19"/>
  <c r="GJ28" i="19"/>
  <c r="GJ43" i="19"/>
  <c r="GJ10" i="19"/>
  <c r="GJ34" i="19"/>
  <c r="GJ13" i="19"/>
  <c r="GJ41" i="19"/>
  <c r="GJ5" i="19"/>
  <c r="GJ11" i="19"/>
  <c r="GJ56" i="19"/>
  <c r="GJ25" i="19"/>
  <c r="GJ7" i="19"/>
  <c r="GJ54" i="19"/>
  <c r="GJ53" i="19"/>
  <c r="GJ22" i="19"/>
  <c r="GJ29" i="19"/>
  <c r="GJ50" i="19"/>
  <c r="GJ60" i="19"/>
  <c r="GJ49" i="19"/>
  <c r="GJ23" i="19"/>
  <c r="GJ36" i="19"/>
  <c r="GJ12" i="19"/>
  <c r="GJ52" i="19"/>
  <c r="GJ9" i="19"/>
  <c r="GJ59" i="19"/>
  <c r="GJ18" i="19"/>
  <c r="GJ44" i="19"/>
  <c r="GJ27" i="19"/>
  <c r="GJ51" i="19"/>
  <c r="GJ32" i="19"/>
  <c r="GJ57" i="19"/>
  <c r="GJ4" i="19"/>
  <c r="GJ40" i="19"/>
  <c r="GJ30" i="19"/>
  <c r="GJ37" i="19"/>
  <c r="GJ6" i="19"/>
  <c r="GJ39" i="19"/>
  <c r="GJ48" i="19"/>
  <c r="GJ55" i="19"/>
  <c r="CN49" i="19"/>
  <c r="CN39" i="19"/>
  <c r="CN5" i="19"/>
  <c r="CN9" i="19"/>
  <c r="CN8" i="19"/>
  <c r="CN22" i="19"/>
  <c r="CN52" i="19"/>
  <c r="CN16" i="19"/>
  <c r="CN42" i="19"/>
  <c r="CN23" i="19"/>
  <c r="FB54" i="19"/>
  <c r="CN20" i="19"/>
  <c r="FB23" i="19"/>
  <c r="DX8" i="19"/>
  <c r="DX50" i="19"/>
  <c r="DX33" i="19"/>
  <c r="CN24" i="19"/>
  <c r="FB37" i="19"/>
  <c r="FB33" i="19"/>
  <c r="FB47" i="19"/>
  <c r="FB26" i="19"/>
  <c r="FB31" i="19"/>
  <c r="FB24" i="19"/>
  <c r="FB28" i="19"/>
  <c r="CN45" i="19"/>
  <c r="CN13" i="19"/>
  <c r="CN18" i="19"/>
  <c r="CN21" i="19"/>
  <c r="CN4" i="19"/>
  <c r="CN14" i="19"/>
  <c r="CN27" i="19"/>
  <c r="CN56" i="19"/>
  <c r="CN12" i="19"/>
  <c r="CN41" i="19"/>
  <c r="FB51" i="19"/>
  <c r="FB48" i="19"/>
  <c r="DX34" i="19"/>
  <c r="FB18" i="19"/>
  <c r="FB9" i="19"/>
  <c r="FB55" i="19"/>
  <c r="FB40" i="19"/>
  <c r="CN53" i="19"/>
  <c r="CN50" i="19"/>
  <c r="CN57" i="19"/>
  <c r="FB32" i="19"/>
  <c r="DX41" i="19"/>
  <c r="FB39" i="19"/>
  <c r="FB59" i="19"/>
  <c r="FB36" i="19"/>
  <c r="FB13" i="19"/>
  <c r="FB50" i="19"/>
  <c r="FB12" i="19"/>
  <c r="FB25" i="19"/>
  <c r="FB20" i="19"/>
  <c r="FB53" i="19"/>
  <c r="FB43" i="19"/>
  <c r="FB6" i="19"/>
  <c r="FB52" i="19"/>
  <c r="FB5" i="19"/>
  <c r="FB34" i="19"/>
  <c r="FB30" i="19"/>
  <c r="FB41" i="19"/>
  <c r="FB44" i="19"/>
  <c r="FB27" i="19"/>
  <c r="FB21" i="19"/>
  <c r="FB49" i="19"/>
  <c r="FB42" i="19"/>
  <c r="FB7" i="19"/>
  <c r="FB8" i="19"/>
  <c r="FB29" i="19"/>
  <c r="FB45" i="19"/>
  <c r="FB22" i="19"/>
  <c r="FB4" i="19"/>
  <c r="FB58" i="19"/>
  <c r="FB56" i="19"/>
  <c r="FB11" i="19"/>
  <c r="FB60" i="19"/>
  <c r="FB14" i="19"/>
  <c r="FB19" i="19"/>
  <c r="CN32" i="19"/>
  <c r="CN29" i="19"/>
  <c r="CN37" i="19"/>
  <c r="CN15" i="19"/>
  <c r="CN48" i="19"/>
  <c r="CN26" i="19"/>
  <c r="CN19" i="19"/>
  <c r="CN34" i="19"/>
  <c r="CN7" i="19"/>
  <c r="CN30" i="19"/>
  <c r="CN55" i="19"/>
  <c r="CN51" i="19"/>
  <c r="CN54" i="19"/>
  <c r="FB10" i="19"/>
  <c r="DX44" i="19"/>
  <c r="FB16" i="19"/>
  <c r="FB38" i="19"/>
  <c r="FB17" i="19"/>
  <c r="FB46" i="19"/>
  <c r="FB15" i="19"/>
  <c r="FB35" i="19"/>
  <c r="FB57" i="19"/>
  <c r="GJ60" i="1"/>
  <c r="GJ49" i="1"/>
  <c r="GJ26" i="1"/>
  <c r="GJ53" i="1"/>
  <c r="GJ28" i="1"/>
  <c r="GJ18" i="1"/>
  <c r="GJ25" i="1"/>
  <c r="GJ59" i="1"/>
  <c r="GJ19" i="1"/>
  <c r="GJ27" i="1"/>
  <c r="GJ43" i="1"/>
  <c r="GJ16" i="1"/>
  <c r="GJ20" i="1"/>
  <c r="GJ51" i="1"/>
  <c r="GJ29" i="1"/>
  <c r="GJ50" i="1"/>
  <c r="GJ64" i="1"/>
  <c r="GJ56" i="1"/>
  <c r="GJ33" i="1"/>
  <c r="GJ45" i="1"/>
  <c r="GJ48" i="1"/>
  <c r="GJ23" i="1"/>
  <c r="GJ36" i="1"/>
  <c r="GJ32" i="1"/>
  <c r="GJ8" i="1"/>
  <c r="GJ15" i="1"/>
  <c r="GJ13" i="1"/>
  <c r="GJ61" i="1"/>
  <c r="GJ35" i="1"/>
  <c r="GJ24" i="1"/>
  <c r="GJ42" i="1"/>
  <c r="GJ31" i="1"/>
  <c r="GJ37" i="1"/>
  <c r="GJ63" i="1"/>
  <c r="GJ14" i="1"/>
  <c r="GJ55" i="1"/>
  <c r="GJ62" i="1"/>
  <c r="GJ57" i="1"/>
  <c r="GJ30" i="1"/>
  <c r="GJ54" i="1"/>
  <c r="GJ44" i="1"/>
  <c r="GJ10" i="1"/>
  <c r="GJ58" i="1"/>
  <c r="GJ46" i="1"/>
  <c r="GJ12" i="1"/>
  <c r="GJ22" i="1"/>
  <c r="GJ9" i="1"/>
  <c r="GJ11" i="1"/>
  <c r="GJ41" i="1"/>
  <c r="GJ40" i="1"/>
  <c r="GJ34" i="1"/>
  <c r="GJ17" i="1"/>
  <c r="GJ47" i="1"/>
  <c r="GJ38" i="1"/>
  <c r="GJ52" i="1"/>
  <c r="GJ39" i="1"/>
  <c r="GJ21" i="1"/>
  <c r="GJ20" i="20"/>
  <c r="GJ25" i="20"/>
  <c r="GJ55" i="20"/>
  <c r="GJ14" i="20"/>
  <c r="GJ23" i="20"/>
  <c r="GJ6" i="20"/>
  <c r="GJ31" i="20"/>
  <c r="GJ5" i="20"/>
  <c r="GJ4" i="20"/>
  <c r="GJ19" i="20"/>
  <c r="GJ43" i="20"/>
  <c r="GJ58" i="20"/>
  <c r="GJ42" i="20"/>
  <c r="GJ8" i="20"/>
  <c r="GJ21" i="20"/>
  <c r="GJ57" i="20"/>
  <c r="GJ10" i="20"/>
  <c r="GJ18" i="20"/>
  <c r="GJ51" i="20"/>
  <c r="GJ34" i="20"/>
  <c r="GJ38" i="20"/>
  <c r="GJ26" i="20"/>
  <c r="GJ28" i="20"/>
  <c r="GJ45" i="20"/>
  <c r="GJ29" i="20"/>
  <c r="GJ37" i="20"/>
  <c r="GJ49" i="20"/>
  <c r="GJ33" i="20"/>
  <c r="GJ54" i="20"/>
  <c r="GJ36" i="20"/>
  <c r="GJ40" i="20"/>
  <c r="GJ32" i="20"/>
  <c r="GJ22" i="20"/>
  <c r="GJ13" i="20"/>
  <c r="GJ7" i="20"/>
  <c r="GJ30" i="20"/>
  <c r="GJ60" i="20"/>
  <c r="GJ24" i="20"/>
  <c r="GJ17" i="20"/>
  <c r="GJ59" i="20"/>
  <c r="GJ11" i="20"/>
  <c r="GJ46" i="20"/>
  <c r="GJ52" i="20"/>
  <c r="GJ47" i="20"/>
  <c r="GJ48" i="20"/>
  <c r="GJ44" i="20"/>
  <c r="GJ12" i="20"/>
  <c r="GJ35" i="20"/>
  <c r="GJ27" i="20"/>
  <c r="GJ16" i="20"/>
  <c r="GJ50" i="20"/>
  <c r="GJ9" i="20"/>
  <c r="GJ15" i="20"/>
  <c r="GJ56" i="20"/>
  <c r="GJ39" i="20"/>
  <c r="GJ53" i="20"/>
  <c r="GJ41" i="20"/>
  <c r="DY15" i="20" l="1"/>
  <c r="DY19" i="20"/>
  <c r="DY35" i="20"/>
  <c r="DY43" i="20"/>
  <c r="DY24" i="20"/>
  <c r="DY40" i="20"/>
  <c r="DY12" i="20"/>
  <c r="DY16" i="20"/>
  <c r="DY20" i="20"/>
  <c r="DY51" i="20"/>
  <c r="DY27" i="20"/>
  <c r="DY60" i="20"/>
  <c r="DY36" i="20"/>
  <c r="DY22" i="20"/>
  <c r="DY57" i="20"/>
  <c r="DY18" i="20"/>
  <c r="DY39" i="20"/>
  <c r="DY54" i="20"/>
  <c r="DY56" i="20"/>
  <c r="DY28" i="20"/>
  <c r="DY29" i="20"/>
  <c r="DY37" i="20"/>
  <c r="DY45" i="20"/>
  <c r="DY9" i="20"/>
  <c r="DY49" i="20"/>
  <c r="DY47" i="20"/>
  <c r="DY26" i="20"/>
  <c r="DY33" i="20"/>
  <c r="DY23" i="20"/>
  <c r="DY7" i="20"/>
  <c r="DY53" i="20"/>
  <c r="DY46" i="20"/>
  <c r="DY41" i="20"/>
  <c r="DY5" i="20"/>
  <c r="DY59" i="20"/>
  <c r="DY58" i="20"/>
  <c r="DY25" i="20"/>
  <c r="DY8" i="20"/>
  <c r="DY30" i="20"/>
  <c r="DY32" i="20"/>
  <c r="DY34" i="20"/>
  <c r="DY6" i="20"/>
  <c r="DY14" i="20"/>
  <c r="DY48" i="20"/>
  <c r="DY4" i="20"/>
  <c r="DY52" i="20"/>
  <c r="DY38" i="20"/>
  <c r="DY13" i="20"/>
  <c r="DY55" i="20"/>
  <c r="DY50" i="20"/>
  <c r="DY11" i="20"/>
  <c r="DY17" i="20"/>
  <c r="DY44" i="20"/>
  <c r="DY31" i="20"/>
  <c r="DY21" i="20"/>
  <c r="DY42" i="20"/>
  <c r="DY10" i="20"/>
  <c r="CO52" i="20"/>
  <c r="CO5" i="20"/>
  <c r="CO26" i="20"/>
  <c r="CO19" i="20"/>
  <c r="CO49" i="20"/>
  <c r="CO28" i="20"/>
  <c r="CO39" i="20"/>
  <c r="CO8" i="20"/>
  <c r="CO25" i="20"/>
  <c r="CO23" i="20"/>
  <c r="CO17" i="20"/>
  <c r="CO44" i="20"/>
  <c r="CO59" i="20"/>
  <c r="CO11" i="20"/>
  <c r="CO43" i="20"/>
  <c r="CO38" i="20"/>
  <c r="CO33" i="20"/>
  <c r="CO21" i="20"/>
  <c r="CO22" i="20"/>
  <c r="CO37" i="20"/>
  <c r="CO9" i="20"/>
  <c r="CO50" i="20"/>
  <c r="CO46" i="20"/>
  <c r="CO27" i="20"/>
  <c r="CO31" i="20"/>
  <c r="CO35" i="20"/>
  <c r="CO32" i="20"/>
  <c r="CO60" i="20"/>
  <c r="CO47" i="20"/>
  <c r="CO58" i="20"/>
  <c r="CO4" i="20"/>
  <c r="CO45" i="20"/>
  <c r="CO53" i="20"/>
  <c r="CO6" i="20"/>
  <c r="CO56" i="20"/>
  <c r="CO51" i="20"/>
  <c r="CO29" i="20"/>
  <c r="CO34" i="20"/>
  <c r="CO24" i="20"/>
  <c r="CO18" i="20"/>
  <c r="CO15" i="20"/>
  <c r="CO20" i="20"/>
  <c r="CO13" i="20"/>
  <c r="CO10" i="20"/>
  <c r="CO42" i="20"/>
  <c r="CO41" i="20"/>
  <c r="CO16" i="20"/>
  <c r="CO12" i="20"/>
  <c r="CO57" i="20"/>
  <c r="CO36" i="20"/>
  <c r="CO40" i="20"/>
  <c r="CO55" i="20"/>
  <c r="CO54" i="20"/>
  <c r="CO30" i="20"/>
  <c r="CO48" i="20"/>
  <c r="CO14" i="20"/>
  <c r="CO7" i="20"/>
  <c r="FD39" i="20"/>
  <c r="FE39" i="20" s="1"/>
  <c r="FD53" i="20"/>
  <c r="FE53" i="20" s="1"/>
  <c r="FD21" i="20"/>
  <c r="FE21" i="20" s="1"/>
  <c r="GL15" i="19"/>
  <c r="GM15" i="19" s="1"/>
  <c r="FD5" i="20"/>
  <c r="FE5" i="20" s="1"/>
  <c r="FD7" i="20"/>
  <c r="FE7" i="20" s="1"/>
  <c r="FD20" i="20"/>
  <c r="FE20" i="20" s="1"/>
  <c r="FD43" i="20"/>
  <c r="FE43" i="20" s="1"/>
  <c r="FD60" i="20"/>
  <c r="FE60" i="20" s="1"/>
  <c r="FD14" i="20"/>
  <c r="FE14" i="20" s="1"/>
  <c r="FD47" i="20"/>
  <c r="FE47" i="20" s="1"/>
  <c r="FD44" i="20"/>
  <c r="FE44" i="20" s="1"/>
  <c r="FD49" i="20"/>
  <c r="FE49" i="20" s="1"/>
  <c r="FD28" i="20"/>
  <c r="FE28" i="20" s="1"/>
  <c r="FD25" i="20"/>
  <c r="FE25" i="20" s="1"/>
  <c r="FD19" i="20"/>
  <c r="FE19" i="20" s="1"/>
  <c r="FD11" i="20"/>
  <c r="FE11" i="20" s="1"/>
  <c r="FD33" i="20"/>
  <c r="FE33" i="20" s="1"/>
  <c r="FD24" i="20"/>
  <c r="FE24" i="20" s="1"/>
  <c r="FD50" i="20"/>
  <c r="FE50" i="20" s="1"/>
  <c r="FD40" i="20"/>
  <c r="FE40" i="20" s="1"/>
  <c r="FD36" i="20"/>
  <c r="FE36" i="20" s="1"/>
  <c r="FD30" i="20"/>
  <c r="FE30" i="20" s="1"/>
  <c r="FD41" i="20"/>
  <c r="FE41" i="20" s="1"/>
  <c r="FD17" i="20"/>
  <c r="FE17" i="20" s="1"/>
  <c r="FD15" i="20"/>
  <c r="FE15" i="20" s="1"/>
  <c r="FD57" i="20"/>
  <c r="FE57" i="20" s="1"/>
  <c r="FD6" i="20"/>
  <c r="FE6" i="20" s="1"/>
  <c r="FD55" i="20"/>
  <c r="FE55" i="20" s="1"/>
  <c r="FD42" i="20"/>
  <c r="FE42" i="20" s="1"/>
  <c r="FD46" i="20"/>
  <c r="FE46" i="20" s="1"/>
  <c r="FD32" i="20"/>
  <c r="FE32" i="20" s="1"/>
  <c r="FD58" i="20"/>
  <c r="FE58" i="20" s="1"/>
  <c r="FD51" i="20"/>
  <c r="FE51" i="20" s="1"/>
  <c r="FD38" i="20"/>
  <c r="FE38" i="20" s="1"/>
  <c r="FD4" i="20"/>
  <c r="FE4" i="20" s="1"/>
  <c r="FD56" i="20"/>
  <c r="FE56" i="20" s="1"/>
  <c r="FD52" i="20"/>
  <c r="FE52" i="20" s="1"/>
  <c r="FD8" i="20"/>
  <c r="FE8" i="20" s="1"/>
  <c r="FD27" i="20"/>
  <c r="FE27" i="20" s="1"/>
  <c r="FD18" i="20"/>
  <c r="FE18" i="20" s="1"/>
  <c r="FD29" i="20"/>
  <c r="FE29" i="20" s="1"/>
  <c r="FD9" i="20"/>
  <c r="FE9" i="20" s="1"/>
  <c r="FD45" i="20"/>
  <c r="FE45" i="20" s="1"/>
  <c r="FD37" i="20"/>
  <c r="FE37" i="20" s="1"/>
  <c r="FD22" i="20"/>
  <c r="FE22" i="20" s="1"/>
  <c r="FD16" i="20"/>
  <c r="FE16" i="20" s="1"/>
  <c r="FD54" i="20"/>
  <c r="FE54" i="20" s="1"/>
  <c r="FD23" i="20"/>
  <c r="FE23" i="20" s="1"/>
  <c r="FD26" i="20"/>
  <c r="FE26" i="20" s="1"/>
  <c r="FD13" i="20"/>
  <c r="FE13" i="20" s="1"/>
  <c r="FD31" i="20"/>
  <c r="FE31" i="20" s="1"/>
  <c r="FD12" i="20"/>
  <c r="FE12" i="20" s="1"/>
  <c r="FD48" i="20"/>
  <c r="FE48" i="20" s="1"/>
  <c r="FD34" i="20"/>
  <c r="FE34" i="20" s="1"/>
  <c r="FD10" i="20"/>
  <c r="FE10" i="20" s="1"/>
  <c r="FD59" i="20"/>
  <c r="FE59" i="20" s="1"/>
  <c r="FD35" i="20"/>
  <c r="FE35" i="20" s="1"/>
  <c r="GL36" i="19"/>
  <c r="GM36" i="19" s="1"/>
  <c r="GL28" i="19"/>
  <c r="GM28" i="19" s="1"/>
  <c r="GL4" i="19"/>
  <c r="GM4" i="19" s="1"/>
  <c r="GL48" i="19"/>
  <c r="GM48" i="19" s="1"/>
  <c r="GL37" i="19"/>
  <c r="GM37" i="19" s="1"/>
  <c r="GL49" i="19"/>
  <c r="GM49" i="19" s="1"/>
  <c r="GL22" i="19"/>
  <c r="GM22" i="19" s="1"/>
  <c r="GL46" i="19"/>
  <c r="GM46" i="19" s="1"/>
  <c r="GL24" i="19"/>
  <c r="GM24" i="19" s="1"/>
  <c r="GL20" i="19"/>
  <c r="GM20" i="19" s="1"/>
  <c r="GL32" i="19"/>
  <c r="GM32" i="19" s="1"/>
  <c r="GL9" i="19"/>
  <c r="GM9" i="19" s="1"/>
  <c r="GL58" i="19"/>
  <c r="GM58" i="19" s="1"/>
  <c r="GL55" i="19"/>
  <c r="GM55" i="19" s="1"/>
  <c r="GL57" i="19"/>
  <c r="GM57" i="19" s="1"/>
  <c r="GL44" i="19"/>
  <c r="GM44" i="19" s="1"/>
  <c r="GL52" i="19"/>
  <c r="GM52" i="19" s="1"/>
  <c r="GL7" i="19"/>
  <c r="GM7" i="19" s="1"/>
  <c r="GL25" i="19"/>
  <c r="GM25" i="19" s="1"/>
  <c r="GL41" i="19"/>
  <c r="GM41" i="19" s="1"/>
  <c r="GL18" i="19"/>
  <c r="GM18" i="19" s="1"/>
  <c r="GL6" i="19"/>
  <c r="GM6" i="19" s="1"/>
  <c r="GL56" i="19"/>
  <c r="GM56" i="19" s="1"/>
  <c r="GL13" i="19"/>
  <c r="GM13" i="19" s="1"/>
  <c r="GL23" i="19"/>
  <c r="GM23" i="19" s="1"/>
  <c r="GL35" i="19"/>
  <c r="GM35" i="19" s="1"/>
  <c r="GL31" i="19"/>
  <c r="GM31" i="19" s="1"/>
  <c r="GL14" i="19"/>
  <c r="GM14" i="19" s="1"/>
  <c r="GL30" i="19"/>
  <c r="GM30" i="19" s="1"/>
  <c r="GL60" i="19"/>
  <c r="GM60" i="19" s="1"/>
  <c r="GL34" i="19"/>
  <c r="GM34" i="19" s="1"/>
  <c r="GL50" i="19"/>
  <c r="GM50" i="19" s="1"/>
  <c r="GL53" i="19"/>
  <c r="GM53" i="19" s="1"/>
  <c r="GL42" i="19"/>
  <c r="GM42" i="19" s="1"/>
  <c r="GL38" i="19"/>
  <c r="GM38" i="19" s="1"/>
  <c r="GL26" i="19"/>
  <c r="GM26" i="19" s="1"/>
  <c r="GL43" i="19"/>
  <c r="GM43" i="19" s="1"/>
  <c r="GL19" i="19"/>
  <c r="GM19" i="19" s="1"/>
  <c r="GL29" i="19"/>
  <c r="GM29" i="19" s="1"/>
  <c r="GL11" i="19"/>
  <c r="GM11" i="19" s="1"/>
  <c r="GL51" i="19"/>
  <c r="GM51" i="19" s="1"/>
  <c r="GL5" i="19"/>
  <c r="GM5" i="19" s="1"/>
  <c r="GL10" i="19"/>
  <c r="GM10" i="19" s="1"/>
  <c r="GL59" i="19"/>
  <c r="GM59" i="19" s="1"/>
  <c r="GL54" i="19"/>
  <c r="GM54" i="19" s="1"/>
  <c r="GL39" i="19"/>
  <c r="GM39" i="19" s="1"/>
  <c r="GL27" i="19"/>
  <c r="GM27" i="19" s="1"/>
  <c r="GL21" i="19"/>
  <c r="GM21" i="19" s="1"/>
  <c r="GL8" i="19"/>
  <c r="GM8" i="19" s="1"/>
  <c r="GL47" i="19"/>
  <c r="GM47" i="19" s="1"/>
  <c r="GL40" i="19"/>
  <c r="GM40" i="19" s="1"/>
  <c r="GL16" i="19"/>
  <c r="GM16" i="19" s="1"/>
  <c r="GL33" i="19"/>
  <c r="GM33" i="19" s="1"/>
  <c r="GL45" i="19"/>
  <c r="GM45" i="19" s="1"/>
  <c r="GL12" i="19"/>
  <c r="GM12" i="19" s="1"/>
  <c r="GL17" i="19"/>
  <c r="GM17" i="19" s="1"/>
  <c r="FD35" i="19"/>
  <c r="FE35" i="19" s="1"/>
  <c r="DY44" i="19"/>
  <c r="CO54" i="19"/>
  <c r="DY52" i="19"/>
  <c r="FD57" i="19"/>
  <c r="FE57" i="19" s="1"/>
  <c r="FD17" i="19"/>
  <c r="FE17" i="19" s="1"/>
  <c r="FD10" i="19"/>
  <c r="FE10" i="19" s="1"/>
  <c r="CO30" i="19"/>
  <c r="CO26" i="19"/>
  <c r="CO29" i="19"/>
  <c r="FD60" i="19"/>
  <c r="FE60" i="19" s="1"/>
  <c r="FD4" i="19"/>
  <c r="FE4" i="19" s="1"/>
  <c r="FD23" i="19"/>
  <c r="FE23" i="19" s="1"/>
  <c r="FD8" i="19"/>
  <c r="FE8" i="19" s="1"/>
  <c r="FD21" i="19"/>
  <c r="FE21" i="19" s="1"/>
  <c r="FD30" i="19"/>
  <c r="FE30" i="19" s="1"/>
  <c r="FD6" i="19"/>
  <c r="FE6" i="19" s="1"/>
  <c r="FD25" i="19"/>
  <c r="FE25" i="19" s="1"/>
  <c r="FD36" i="19"/>
  <c r="FE36" i="19" s="1"/>
  <c r="FD32" i="19"/>
  <c r="FE32" i="19" s="1"/>
  <c r="FD40" i="19"/>
  <c r="FE40" i="19" s="1"/>
  <c r="DY34" i="19"/>
  <c r="DY15" i="19"/>
  <c r="DY21" i="19"/>
  <c r="DY45" i="19"/>
  <c r="DY37" i="19"/>
  <c r="DY31" i="19"/>
  <c r="DY27" i="19"/>
  <c r="DY19" i="19"/>
  <c r="CO12" i="19"/>
  <c r="CO9" i="19"/>
  <c r="CO46" i="19"/>
  <c r="CO52" i="19"/>
  <c r="CO16" i="19"/>
  <c r="CO20" i="19"/>
  <c r="CO10" i="19"/>
  <c r="CO44" i="19"/>
  <c r="CO23" i="19"/>
  <c r="CO38" i="19"/>
  <c r="CO6" i="19"/>
  <c r="CO36" i="19"/>
  <c r="CO43" i="19"/>
  <c r="CO17" i="19"/>
  <c r="CO42" i="19"/>
  <c r="CO58" i="19"/>
  <c r="CO35" i="19"/>
  <c r="CO39" i="19"/>
  <c r="CO59" i="19"/>
  <c r="CO60" i="19"/>
  <c r="CO28" i="19"/>
  <c r="CO47" i="19"/>
  <c r="CO33" i="19"/>
  <c r="CO8" i="19"/>
  <c r="CO4" i="19"/>
  <c r="CO22" i="19"/>
  <c r="CO5" i="19"/>
  <c r="CO49" i="19"/>
  <c r="CO31" i="19"/>
  <c r="CO45" i="19"/>
  <c r="FD26" i="19"/>
  <c r="FE26" i="19" s="1"/>
  <c r="CO24" i="19"/>
  <c r="DY36" i="19"/>
  <c r="CO25" i="19"/>
  <c r="DY23" i="19"/>
  <c r="DY4" i="19"/>
  <c r="DY17" i="19"/>
  <c r="DY56" i="19"/>
  <c r="DY53" i="19"/>
  <c r="DY29" i="19"/>
  <c r="DY54" i="19"/>
  <c r="DY50" i="19"/>
  <c r="CO11" i="19"/>
  <c r="DY59" i="19"/>
  <c r="FD38" i="19"/>
  <c r="FE38" i="19" s="1"/>
  <c r="CO7" i="19"/>
  <c r="CO48" i="19"/>
  <c r="CO32" i="19"/>
  <c r="FD11" i="19"/>
  <c r="FE11" i="19" s="1"/>
  <c r="FD22" i="19"/>
  <c r="FE22" i="19" s="1"/>
  <c r="FD7" i="19"/>
  <c r="FE7" i="19" s="1"/>
  <c r="FD27" i="19"/>
  <c r="FE27" i="19" s="1"/>
  <c r="FD34" i="19"/>
  <c r="FE34" i="19" s="1"/>
  <c r="FD43" i="19"/>
  <c r="FE43" i="19" s="1"/>
  <c r="FD12" i="19"/>
  <c r="FE12" i="19" s="1"/>
  <c r="FD59" i="19"/>
  <c r="FE59" i="19" s="1"/>
  <c r="CO57" i="19"/>
  <c r="FD55" i="19"/>
  <c r="FE55" i="19" s="1"/>
  <c r="FD48" i="19"/>
  <c r="FE48" i="19" s="1"/>
  <c r="CO56" i="19"/>
  <c r="CO21" i="19"/>
  <c r="FD28" i="19"/>
  <c r="FE28" i="19" s="1"/>
  <c r="FD47" i="19"/>
  <c r="FE47" i="19" s="1"/>
  <c r="FD54" i="19"/>
  <c r="FE54" i="19" s="1"/>
  <c r="DY47" i="19"/>
  <c r="DY25" i="19"/>
  <c r="DY60" i="19"/>
  <c r="DY9" i="19"/>
  <c r="DY38" i="19"/>
  <c r="DY28" i="19"/>
  <c r="DY32" i="19"/>
  <c r="DY12" i="19"/>
  <c r="DY16" i="19"/>
  <c r="DY48" i="19"/>
  <c r="DY10" i="19"/>
  <c r="FD15" i="19"/>
  <c r="FE15" i="19" s="1"/>
  <c r="FD16" i="19"/>
  <c r="FE16" i="19" s="1"/>
  <c r="CO51" i="19"/>
  <c r="CO34" i="19"/>
  <c r="CO15" i="19"/>
  <c r="FD19" i="19"/>
  <c r="FE19" i="19" s="1"/>
  <c r="FD56" i="19"/>
  <c r="FE56" i="19" s="1"/>
  <c r="FD45" i="19"/>
  <c r="FE45" i="19" s="1"/>
  <c r="FD42" i="19"/>
  <c r="FE42" i="19" s="1"/>
  <c r="FD44" i="19"/>
  <c r="FE44" i="19" s="1"/>
  <c r="FD5" i="19"/>
  <c r="FE5" i="19" s="1"/>
  <c r="FD53" i="19"/>
  <c r="FE53" i="19" s="1"/>
  <c r="FD50" i="19"/>
  <c r="FE50" i="19" s="1"/>
  <c r="FD39" i="19"/>
  <c r="FE39" i="19" s="1"/>
  <c r="CO50" i="19"/>
  <c r="FD9" i="19"/>
  <c r="FE9" i="19" s="1"/>
  <c r="FD51" i="19"/>
  <c r="FE51" i="19" s="1"/>
  <c r="CO27" i="19"/>
  <c r="CO18" i="19"/>
  <c r="FD24" i="19"/>
  <c r="FE24" i="19" s="1"/>
  <c r="FD33" i="19"/>
  <c r="FE33" i="19" s="1"/>
  <c r="DY30" i="19"/>
  <c r="DY57" i="19"/>
  <c r="DY11" i="19"/>
  <c r="DY33" i="19"/>
  <c r="DY58" i="19"/>
  <c r="DY18" i="19"/>
  <c r="DY24" i="19"/>
  <c r="DY20" i="19"/>
  <c r="DY22" i="19"/>
  <c r="DY14" i="19"/>
  <c r="DY5" i="19"/>
  <c r="DY39" i="19"/>
  <c r="CO40" i="19"/>
  <c r="FD46" i="19"/>
  <c r="FE46" i="19" s="1"/>
  <c r="CO55" i="19"/>
  <c r="CO19" i="19"/>
  <c r="CO37" i="19"/>
  <c r="FD14" i="19"/>
  <c r="FE14" i="19" s="1"/>
  <c r="FD58" i="19"/>
  <c r="FE58" i="19" s="1"/>
  <c r="FD29" i="19"/>
  <c r="FE29" i="19" s="1"/>
  <c r="FD49" i="19"/>
  <c r="FE49" i="19" s="1"/>
  <c r="FD41" i="19"/>
  <c r="FE41" i="19" s="1"/>
  <c r="FD52" i="19"/>
  <c r="FE52" i="19" s="1"/>
  <c r="FD20" i="19"/>
  <c r="FE20" i="19" s="1"/>
  <c r="FD13" i="19"/>
  <c r="FE13" i="19" s="1"/>
  <c r="DY41" i="19"/>
  <c r="CO53" i="19"/>
  <c r="FD18" i="19"/>
  <c r="FE18" i="19" s="1"/>
  <c r="CO41" i="19"/>
  <c r="CO14" i="19"/>
  <c r="CO13" i="19"/>
  <c r="FD31" i="19"/>
  <c r="FE31" i="19" s="1"/>
  <c r="FD37" i="19"/>
  <c r="FE37" i="19" s="1"/>
  <c r="DY51" i="19"/>
  <c r="DY49" i="19"/>
  <c r="DY43" i="19"/>
  <c r="DY35" i="19"/>
  <c r="DY55" i="19"/>
  <c r="DY13" i="19"/>
  <c r="DY40" i="19"/>
  <c r="DY42" i="19"/>
  <c r="DY46" i="19"/>
  <c r="DY6" i="19"/>
  <c r="DY7" i="19"/>
  <c r="DY8" i="19"/>
  <c r="DY26" i="19"/>
  <c r="GL21" i="1"/>
  <c r="GM21" i="1" s="1"/>
  <c r="GL47" i="1"/>
  <c r="GM47" i="1" s="1"/>
  <c r="GL41" i="1"/>
  <c r="GM41" i="1" s="1"/>
  <c r="GL12" i="1"/>
  <c r="GM12" i="1" s="1"/>
  <c r="GL44" i="1"/>
  <c r="GM44" i="1" s="1"/>
  <c r="GL62" i="1"/>
  <c r="GM62" i="1" s="1"/>
  <c r="GL37" i="1"/>
  <c r="GM37" i="1" s="1"/>
  <c r="GL35" i="1"/>
  <c r="GM35" i="1" s="1"/>
  <c r="GL13" i="1"/>
  <c r="GM13" i="1" s="1"/>
  <c r="GL36" i="1"/>
  <c r="GM36" i="1" s="1"/>
  <c r="GL33" i="1"/>
  <c r="GM33" i="1" s="1"/>
  <c r="GL29" i="1"/>
  <c r="GM29" i="1" s="1"/>
  <c r="GL20" i="1"/>
  <c r="GM20" i="1" s="1"/>
  <c r="GL19" i="1"/>
  <c r="GM19" i="1" s="1"/>
  <c r="GL28" i="1"/>
  <c r="GM28" i="1" s="1"/>
  <c r="GL39" i="1"/>
  <c r="GM39" i="1" s="1"/>
  <c r="GL17" i="1"/>
  <c r="GM17" i="1" s="1"/>
  <c r="GL11" i="1"/>
  <c r="GM11" i="1" s="1"/>
  <c r="GL46" i="1"/>
  <c r="GM46" i="1" s="1"/>
  <c r="GL54" i="1"/>
  <c r="GM54" i="1" s="1"/>
  <c r="GL55" i="1"/>
  <c r="GM55" i="1" s="1"/>
  <c r="GL31" i="1"/>
  <c r="GM31" i="1" s="1"/>
  <c r="GL61" i="1"/>
  <c r="GM61" i="1" s="1"/>
  <c r="GL15" i="1"/>
  <c r="GM15" i="1" s="1"/>
  <c r="GL23" i="1"/>
  <c r="GM23" i="1" s="1"/>
  <c r="GL56" i="1"/>
  <c r="GM56" i="1" s="1"/>
  <c r="GL16" i="1"/>
  <c r="GM16" i="1" s="1"/>
  <c r="GL59" i="1"/>
  <c r="GM59" i="1" s="1"/>
  <c r="GL53" i="1"/>
  <c r="GM53" i="1" s="1"/>
  <c r="GL52" i="1"/>
  <c r="GM52" i="1" s="1"/>
  <c r="GL34" i="1"/>
  <c r="GM34" i="1" s="1"/>
  <c r="GL9" i="1"/>
  <c r="GM9" i="1" s="1"/>
  <c r="GL58" i="1"/>
  <c r="GM58" i="1" s="1"/>
  <c r="GL30" i="1"/>
  <c r="GM30" i="1" s="1"/>
  <c r="GL14" i="1"/>
  <c r="GM14" i="1" s="1"/>
  <c r="GL42" i="1"/>
  <c r="GM42" i="1" s="1"/>
  <c r="GL8" i="1"/>
  <c r="GM8" i="1" s="1"/>
  <c r="GL48" i="1"/>
  <c r="GM48" i="1" s="1"/>
  <c r="GL64" i="1"/>
  <c r="GM64" i="1" s="1"/>
  <c r="GL60" i="1"/>
  <c r="GM60" i="1" s="1"/>
  <c r="GL43" i="1"/>
  <c r="GM43" i="1" s="1"/>
  <c r="GL25" i="1"/>
  <c r="GM25" i="1" s="1"/>
  <c r="GL38" i="1"/>
  <c r="GM38" i="1" s="1"/>
  <c r="GL40" i="1"/>
  <c r="GM40" i="1" s="1"/>
  <c r="GL22" i="1"/>
  <c r="GM22" i="1" s="1"/>
  <c r="GL10" i="1"/>
  <c r="GM10" i="1" s="1"/>
  <c r="GL57" i="1"/>
  <c r="GM57" i="1" s="1"/>
  <c r="GL63" i="1"/>
  <c r="GM63" i="1" s="1"/>
  <c r="GL24" i="1"/>
  <c r="GM24" i="1" s="1"/>
  <c r="GL26" i="1"/>
  <c r="GM26" i="1" s="1"/>
  <c r="GL32" i="1"/>
  <c r="GM32" i="1" s="1"/>
  <c r="GL45" i="1"/>
  <c r="GM45" i="1" s="1"/>
  <c r="GL50" i="1"/>
  <c r="GM50" i="1" s="1"/>
  <c r="GL51" i="1"/>
  <c r="GM51" i="1" s="1"/>
  <c r="GL27" i="1"/>
  <c r="GM27" i="1" s="1"/>
  <c r="GL18" i="1"/>
  <c r="GM18" i="1" s="1"/>
  <c r="GL49" i="1"/>
  <c r="GM49" i="1" s="1"/>
  <c r="GL53" i="20"/>
  <c r="GM53" i="20" s="1"/>
  <c r="GL39" i="20"/>
  <c r="GM39" i="20" s="1"/>
  <c r="GL9" i="20"/>
  <c r="GM9" i="20" s="1"/>
  <c r="GL27" i="20"/>
  <c r="GM27" i="20" s="1"/>
  <c r="GL47" i="20"/>
  <c r="GM47" i="20" s="1"/>
  <c r="GL59" i="20"/>
  <c r="GM59" i="20" s="1"/>
  <c r="GL13" i="20"/>
  <c r="GM13" i="20" s="1"/>
  <c r="GL36" i="20"/>
  <c r="GM36" i="20" s="1"/>
  <c r="GL29" i="20"/>
  <c r="GM29" i="20" s="1"/>
  <c r="GL38" i="20"/>
  <c r="GM38" i="20" s="1"/>
  <c r="GL10" i="20"/>
  <c r="GM10" i="20" s="1"/>
  <c r="GL21" i="20"/>
  <c r="GM21" i="20" s="1"/>
  <c r="GL43" i="20"/>
  <c r="GM43" i="20" s="1"/>
  <c r="GL31" i="20"/>
  <c r="GM31" i="20" s="1"/>
  <c r="GL55" i="20"/>
  <c r="GM55" i="20" s="1"/>
  <c r="GL56" i="20"/>
  <c r="GM56" i="20" s="1"/>
  <c r="GL50" i="20"/>
  <c r="GM50" i="20" s="1"/>
  <c r="GL12" i="20"/>
  <c r="GM12" i="20" s="1"/>
  <c r="GL52" i="20"/>
  <c r="GM52" i="20" s="1"/>
  <c r="GL17" i="20"/>
  <c r="GM17" i="20" s="1"/>
  <c r="GL22" i="20"/>
  <c r="GM22" i="20" s="1"/>
  <c r="GL54" i="20"/>
  <c r="GM54" i="20" s="1"/>
  <c r="GL45" i="20"/>
  <c r="GM45" i="20" s="1"/>
  <c r="GL34" i="20"/>
  <c r="GM34" i="20" s="1"/>
  <c r="GL8" i="20"/>
  <c r="GM8" i="20" s="1"/>
  <c r="GL19" i="20"/>
  <c r="GM19" i="20" s="1"/>
  <c r="GL5" i="20"/>
  <c r="GM5" i="20" s="1"/>
  <c r="GL6" i="20"/>
  <c r="GM6" i="20" s="1"/>
  <c r="GL25" i="20"/>
  <c r="GM25" i="20" s="1"/>
  <c r="GL41" i="20"/>
  <c r="GM41" i="20" s="1"/>
  <c r="GL44" i="20"/>
  <c r="GM44" i="20" s="1"/>
  <c r="GL11" i="20"/>
  <c r="GM11" i="20" s="1"/>
  <c r="GL24" i="20"/>
  <c r="GM24" i="20" s="1"/>
  <c r="GL7" i="20"/>
  <c r="GM7" i="20" s="1"/>
  <c r="GL32" i="20"/>
  <c r="GM32" i="20" s="1"/>
  <c r="GL49" i="20"/>
  <c r="GM49" i="20" s="1"/>
  <c r="GL28" i="20"/>
  <c r="GM28" i="20" s="1"/>
  <c r="GL51" i="20"/>
  <c r="GM51" i="20" s="1"/>
  <c r="GL42" i="20"/>
  <c r="GM42" i="20" s="1"/>
  <c r="GL4" i="20"/>
  <c r="GM4" i="20" s="1"/>
  <c r="GL23" i="20"/>
  <c r="GM23" i="20" s="1"/>
  <c r="GL20" i="20"/>
  <c r="GM20" i="20" s="1"/>
  <c r="GL15" i="20"/>
  <c r="GM15" i="20" s="1"/>
  <c r="GL16" i="20"/>
  <c r="GM16" i="20" s="1"/>
  <c r="GL35" i="20"/>
  <c r="GM35" i="20" s="1"/>
  <c r="GL48" i="20"/>
  <c r="GM48" i="20" s="1"/>
  <c r="GL46" i="20"/>
  <c r="GM46" i="20" s="1"/>
  <c r="GL60" i="20"/>
  <c r="GM60" i="20" s="1"/>
  <c r="GL30" i="20"/>
  <c r="GM30" i="20" s="1"/>
  <c r="GL40" i="20"/>
  <c r="GM40" i="20" s="1"/>
  <c r="GL33" i="20"/>
  <c r="GM33" i="20" s="1"/>
  <c r="GL37" i="20"/>
  <c r="GM37" i="20" s="1"/>
  <c r="GL26" i="20"/>
  <c r="GM26" i="20" s="1"/>
  <c r="GL18" i="20"/>
  <c r="GM18" i="20" s="1"/>
  <c r="GL57" i="20"/>
  <c r="GM57" i="20" s="1"/>
  <c r="GL58" i="20"/>
  <c r="GM58" i="20" s="1"/>
  <c r="GL14" i="20"/>
  <c r="GM14" i="20" s="1"/>
  <c r="EA52" i="20" l="1"/>
  <c r="EB52" i="20" s="1"/>
  <c r="EA27" i="20"/>
  <c r="EB27" i="20" s="1"/>
  <c r="EA44" i="20"/>
  <c r="EB44" i="20" s="1"/>
  <c r="EA12" i="20"/>
  <c r="EB12" i="20" s="1"/>
  <c r="EA37" i="20"/>
  <c r="EB37" i="20" s="1"/>
  <c r="EA10" i="20"/>
  <c r="EB10" i="20" s="1"/>
  <c r="EA29" i="20"/>
  <c r="EB29" i="20" s="1"/>
  <c r="EA9" i="20"/>
  <c r="EB9" i="20" s="1"/>
  <c r="EA54" i="20"/>
  <c r="EB54" i="20" s="1"/>
  <c r="EA14" i="20"/>
  <c r="EB14" i="20" s="1"/>
  <c r="EA50" i="20"/>
  <c r="EB50" i="20" s="1"/>
  <c r="EA6" i="20"/>
  <c r="EB6" i="20" s="1"/>
  <c r="EA30" i="20"/>
  <c r="EB30" i="20" s="1"/>
  <c r="EA51" i="20"/>
  <c r="EB51" i="20" s="1"/>
  <c r="EA5" i="20"/>
  <c r="EB5" i="20" s="1"/>
  <c r="EA28" i="20"/>
  <c r="EB28" i="20" s="1"/>
  <c r="EA16" i="20"/>
  <c r="EB16" i="20" s="1"/>
  <c r="EA23" i="20"/>
  <c r="EB23" i="20" s="1"/>
  <c r="EA43" i="20"/>
  <c r="EB43" i="20" s="1"/>
  <c r="EA56" i="20"/>
  <c r="EB56" i="20" s="1"/>
  <c r="EA34" i="20"/>
  <c r="EB34" i="20" s="1"/>
  <c r="EA39" i="20"/>
  <c r="EB39" i="20" s="1"/>
  <c r="EA22" i="20"/>
  <c r="EB22" i="20" s="1"/>
  <c r="EA41" i="20"/>
  <c r="EB41" i="20" s="1"/>
  <c r="EA48" i="20"/>
  <c r="EB48" i="20" s="1"/>
  <c r="EA59" i="20"/>
  <c r="EB59" i="20" s="1"/>
  <c r="EA7" i="20"/>
  <c r="EB7" i="20" s="1"/>
  <c r="EA60" i="20"/>
  <c r="EB60" i="20" s="1"/>
  <c r="EA33" i="20"/>
  <c r="EB33" i="20" s="1"/>
  <c r="EA24" i="20"/>
  <c r="EB24" i="20" s="1"/>
  <c r="EA45" i="20"/>
  <c r="EB45" i="20" s="1"/>
  <c r="EA21" i="20"/>
  <c r="EB21" i="20" s="1"/>
  <c r="EA40" i="20"/>
  <c r="EB40" i="20" s="1"/>
  <c r="EA36" i="20"/>
  <c r="EB36" i="20" s="1"/>
  <c r="EA11" i="20"/>
  <c r="EB11" i="20" s="1"/>
  <c r="EA32" i="20"/>
  <c r="EB32" i="20" s="1"/>
  <c r="EA53" i="20"/>
  <c r="EB53" i="20" s="1"/>
  <c r="EA18" i="20"/>
  <c r="EB18" i="20" s="1"/>
  <c r="EA57" i="20"/>
  <c r="EB57" i="20" s="1"/>
  <c r="EA17" i="20"/>
  <c r="EB17" i="20" s="1"/>
  <c r="EA49" i="20"/>
  <c r="EB49" i="20" s="1"/>
  <c r="EA13" i="20"/>
  <c r="EB13" i="20" s="1"/>
  <c r="EA47" i="20"/>
  <c r="EB47" i="20" s="1"/>
  <c r="EA8" i="20"/>
  <c r="EB8" i="20" s="1"/>
  <c r="EA31" i="20"/>
  <c r="EB31" i="20" s="1"/>
  <c r="EA15" i="20"/>
  <c r="EB15" i="20" s="1"/>
  <c r="EA38" i="20"/>
  <c r="EB38" i="20" s="1"/>
  <c r="EA42" i="20"/>
  <c r="EB42" i="20" s="1"/>
  <c r="EA25" i="20"/>
  <c r="EB25" i="20" s="1"/>
  <c r="EA26" i="20"/>
  <c r="EB26" i="20" s="1"/>
  <c r="EA58" i="20"/>
  <c r="EB58" i="20" s="1"/>
  <c r="EA46" i="20"/>
  <c r="EB46" i="20" s="1"/>
  <c r="EA55" i="20"/>
  <c r="EB55" i="20" s="1"/>
  <c r="EA4" i="20"/>
  <c r="EB4" i="20" s="1"/>
  <c r="EA35" i="20"/>
  <c r="EB35" i="20" s="1"/>
  <c r="EA19" i="20"/>
  <c r="EB19" i="20" s="1"/>
  <c r="EA20" i="20"/>
  <c r="EB20" i="20" s="1"/>
  <c r="CQ27" i="20"/>
  <c r="CR27" i="20" s="1"/>
  <c r="CQ39" i="20"/>
  <c r="CR39" i="20" s="1"/>
  <c r="CQ10" i="20"/>
  <c r="CR10" i="20" s="1"/>
  <c r="CQ12" i="20"/>
  <c r="CR12" i="20" s="1"/>
  <c r="CQ16" i="20"/>
  <c r="CR16" i="20" s="1"/>
  <c r="CQ5" i="20"/>
  <c r="CR5" i="20" s="1"/>
  <c r="CQ38" i="20"/>
  <c r="CR38" i="20" s="1"/>
  <c r="CQ44" i="20"/>
  <c r="CR44" i="20" s="1"/>
  <c r="CQ35" i="20"/>
  <c r="CR35" i="20" s="1"/>
  <c r="CQ31" i="20"/>
  <c r="CR31" i="20" s="1"/>
  <c r="CQ26" i="20"/>
  <c r="CR26" i="20" s="1"/>
  <c r="CQ54" i="20"/>
  <c r="CR54" i="20" s="1"/>
  <c r="CQ34" i="20"/>
  <c r="CR34" i="20" s="1"/>
  <c r="CQ58" i="20"/>
  <c r="CR58" i="20" s="1"/>
  <c r="CQ20" i="20"/>
  <c r="CR20" i="20" s="1"/>
  <c r="CQ30" i="20"/>
  <c r="CR30" i="20" s="1"/>
  <c r="CQ9" i="20"/>
  <c r="CR9" i="20" s="1"/>
  <c r="CQ50" i="20"/>
  <c r="CR50" i="20" s="1"/>
  <c r="CQ36" i="20"/>
  <c r="CR36" i="20" s="1"/>
  <c r="CQ41" i="20"/>
  <c r="CR41" i="20" s="1"/>
  <c r="CQ32" i="20"/>
  <c r="CR32" i="20" s="1"/>
  <c r="CQ4" i="20"/>
  <c r="CR4" i="20" s="1"/>
  <c r="CQ43" i="20"/>
  <c r="CR43" i="20" s="1"/>
  <c r="CQ25" i="20"/>
  <c r="CR25" i="20" s="1"/>
  <c r="CQ57" i="20"/>
  <c r="CR57" i="20" s="1"/>
  <c r="CQ19" i="20"/>
  <c r="CR19" i="20" s="1"/>
  <c r="CQ8" i="20"/>
  <c r="CR8" i="20" s="1"/>
  <c r="CQ33" i="20"/>
  <c r="CR33" i="20" s="1"/>
  <c r="CQ22" i="20"/>
  <c r="CR22" i="20" s="1"/>
  <c r="CQ48" i="20"/>
  <c r="CR48" i="20" s="1"/>
  <c r="CQ52" i="20"/>
  <c r="CR52" i="20" s="1"/>
  <c r="CQ23" i="20"/>
  <c r="CR23" i="20" s="1"/>
  <c r="CQ60" i="20"/>
  <c r="CR60" i="20" s="1"/>
  <c r="CQ13" i="20"/>
  <c r="CR13" i="20" s="1"/>
  <c r="CQ55" i="20"/>
  <c r="CR55" i="20" s="1"/>
  <c r="CQ40" i="20"/>
  <c r="CR40" i="20" s="1"/>
  <c r="CQ17" i="20"/>
  <c r="CR17" i="20" s="1"/>
  <c r="CQ18" i="20"/>
  <c r="CR18" i="20" s="1"/>
  <c r="CQ29" i="20"/>
  <c r="CR29" i="20" s="1"/>
  <c r="CQ37" i="20"/>
  <c r="CR37" i="20" s="1"/>
  <c r="CQ15" i="20"/>
  <c r="CR15" i="20" s="1"/>
  <c r="CQ11" i="20"/>
  <c r="CR11" i="20" s="1"/>
  <c r="CQ56" i="20"/>
  <c r="CR56" i="20" s="1"/>
  <c r="CQ49" i="20"/>
  <c r="CR49" i="20" s="1"/>
  <c r="CQ14" i="20"/>
  <c r="CR14" i="20" s="1"/>
  <c r="CQ7" i="20"/>
  <c r="CR7" i="20" s="1"/>
  <c r="CQ59" i="20"/>
  <c r="CR59" i="20" s="1"/>
  <c r="CQ53" i="20"/>
  <c r="CR53" i="20" s="1"/>
  <c r="CQ28" i="20"/>
  <c r="CR28" i="20" s="1"/>
  <c r="CQ45" i="20"/>
  <c r="CR45" i="20" s="1"/>
  <c r="CQ24" i="20"/>
  <c r="CR24" i="20" s="1"/>
  <c r="CQ51" i="20"/>
  <c r="CR51" i="20" s="1"/>
  <c r="CQ47" i="20"/>
  <c r="CR47" i="20" s="1"/>
  <c r="CQ46" i="20"/>
  <c r="CR46" i="20" s="1"/>
  <c r="CQ6" i="20"/>
  <c r="CR6" i="20" s="1"/>
  <c r="CQ42" i="20"/>
  <c r="CR42" i="20" s="1"/>
  <c r="CQ21" i="20"/>
  <c r="CR21" i="20" s="1"/>
  <c r="FF57" i="20"/>
  <c r="FF59" i="20"/>
  <c r="FF58" i="20"/>
  <c r="FF8" i="20"/>
  <c r="FF23" i="20"/>
  <c r="FF32" i="20"/>
  <c r="FF46" i="20"/>
  <c r="FF43" i="20"/>
  <c r="FF55" i="20"/>
  <c r="FF35" i="20"/>
  <c r="FF52" i="20"/>
  <c r="FF49" i="20"/>
  <c r="FF25" i="20"/>
  <c r="FF18" i="20"/>
  <c r="FF16" i="20"/>
  <c r="FF37" i="20"/>
  <c r="FF34" i="20"/>
  <c r="FF13" i="20"/>
  <c r="FF9" i="20"/>
  <c r="FF30" i="20"/>
  <c r="FF38" i="20"/>
  <c r="FF29" i="20"/>
  <c r="FF14" i="20"/>
  <c r="FF4" i="20"/>
  <c r="FF17" i="20"/>
  <c r="FF56" i="20"/>
  <c r="FF53" i="20"/>
  <c r="FF33" i="20"/>
  <c r="FF12" i="20"/>
  <c r="FF42" i="20"/>
  <c r="FF19" i="20"/>
  <c r="FF31" i="20"/>
  <c r="FF7" i="20"/>
  <c r="FF50" i="20"/>
  <c r="FF26" i="20"/>
  <c r="FF44" i="20"/>
  <c r="FF27" i="20"/>
  <c r="FF10" i="20"/>
  <c r="FF48" i="20"/>
  <c r="FF22" i="20"/>
  <c r="FF41" i="20"/>
  <c r="FF60" i="20"/>
  <c r="FF51" i="20"/>
  <c r="FF24" i="20"/>
  <c r="FF54" i="20"/>
  <c r="FF6" i="20"/>
  <c r="FF28" i="20"/>
  <c r="FF40" i="20"/>
  <c r="FF36" i="20"/>
  <c r="FF11" i="20"/>
  <c r="FF39" i="20"/>
  <c r="FF15" i="20"/>
  <c r="FF45" i="20"/>
  <c r="FF5" i="20"/>
  <c r="FF47" i="20"/>
  <c r="FF20" i="20"/>
  <c r="FF21" i="20"/>
  <c r="GN7" i="19"/>
  <c r="GN57" i="19"/>
  <c r="GN50" i="19"/>
  <c r="GN18" i="19"/>
  <c r="GN14" i="19"/>
  <c r="GN58" i="19"/>
  <c r="GN51" i="19"/>
  <c r="GN41" i="19"/>
  <c r="GN42" i="19"/>
  <c r="GN15" i="19"/>
  <c r="GN52" i="19"/>
  <c r="GN31" i="19"/>
  <c r="GN28" i="19"/>
  <c r="GN32" i="19"/>
  <c r="GN17" i="19"/>
  <c r="GN16" i="19"/>
  <c r="GN21" i="19"/>
  <c r="GN59" i="19"/>
  <c r="GN36" i="19"/>
  <c r="GN26" i="19"/>
  <c r="GN29" i="19"/>
  <c r="GN49" i="19"/>
  <c r="GN19" i="19"/>
  <c r="GN8" i="19"/>
  <c r="GN56" i="19"/>
  <c r="GN47" i="19"/>
  <c r="GN10" i="19"/>
  <c r="GN43" i="19"/>
  <c r="GN33" i="19"/>
  <c r="GN45" i="19"/>
  <c r="GN40" i="19"/>
  <c r="GN24" i="19"/>
  <c r="GN53" i="19"/>
  <c r="GN55" i="19"/>
  <c r="GN25" i="19"/>
  <c r="GN48" i="19"/>
  <c r="GN27" i="19"/>
  <c r="GN12" i="19"/>
  <c r="GN60" i="19"/>
  <c r="GN4" i="19"/>
  <c r="GN34" i="19"/>
  <c r="GN44" i="19"/>
  <c r="GN11" i="19"/>
  <c r="GN38" i="19"/>
  <c r="GN22" i="19"/>
  <c r="GN6" i="19"/>
  <c r="GN13" i="19"/>
  <c r="GN54" i="19"/>
  <c r="GN35" i="19"/>
  <c r="GN5" i="19"/>
  <c r="GN30" i="19"/>
  <c r="GN39" i="19"/>
  <c r="GN37" i="19"/>
  <c r="GN9" i="19"/>
  <c r="GN46" i="19"/>
  <c r="GN20" i="19"/>
  <c r="GN23" i="19"/>
  <c r="EA6" i="19"/>
  <c r="EB6" i="19" s="1"/>
  <c r="CQ13" i="19"/>
  <c r="CR13" i="19" s="1"/>
  <c r="FF37" i="19"/>
  <c r="EA26" i="19"/>
  <c r="EB26" i="19" s="1"/>
  <c r="EA46" i="19"/>
  <c r="EB46" i="19" s="1"/>
  <c r="EA55" i="19"/>
  <c r="EB55" i="19" s="1"/>
  <c r="EA51" i="19"/>
  <c r="EB51" i="19" s="1"/>
  <c r="CQ14" i="19"/>
  <c r="CR14" i="19" s="1"/>
  <c r="EA41" i="19"/>
  <c r="EB41" i="19" s="1"/>
  <c r="FF41" i="19"/>
  <c r="FF14" i="19"/>
  <c r="FF46" i="19"/>
  <c r="EA14" i="19"/>
  <c r="EB14" i="19" s="1"/>
  <c r="EA18" i="19"/>
  <c r="EB18" i="19" s="1"/>
  <c r="EA57" i="19"/>
  <c r="EB57" i="19" s="1"/>
  <c r="CQ18" i="19"/>
  <c r="CR18" i="19" s="1"/>
  <c r="CQ50" i="19"/>
  <c r="CR50" i="19" s="1"/>
  <c r="FF5" i="19"/>
  <c r="FF56" i="19"/>
  <c r="CQ51" i="19"/>
  <c r="CR51" i="19" s="1"/>
  <c r="EA48" i="19"/>
  <c r="EB48" i="19" s="1"/>
  <c r="EA28" i="19"/>
  <c r="EB28" i="19" s="1"/>
  <c r="EA25" i="19"/>
  <c r="EB25" i="19" s="1"/>
  <c r="FF28" i="19"/>
  <c r="FF55" i="19"/>
  <c r="FF43" i="19"/>
  <c r="FF22" i="19"/>
  <c r="CQ7" i="19"/>
  <c r="CR7" i="19" s="1"/>
  <c r="EA50" i="19"/>
  <c r="EB50" i="19" s="1"/>
  <c r="EA56" i="19"/>
  <c r="EB56" i="19" s="1"/>
  <c r="CQ25" i="19"/>
  <c r="CR25" i="19" s="1"/>
  <c r="CQ45" i="19"/>
  <c r="CR45" i="19" s="1"/>
  <c r="CQ22" i="19"/>
  <c r="CR22" i="19" s="1"/>
  <c r="CQ47" i="19"/>
  <c r="CR47" i="19" s="1"/>
  <c r="CQ39" i="19"/>
  <c r="CR39" i="19" s="1"/>
  <c r="CQ17" i="19"/>
  <c r="CR17" i="19" s="1"/>
  <c r="CQ38" i="19"/>
  <c r="CR38" i="19" s="1"/>
  <c r="CQ20" i="19"/>
  <c r="CR20" i="19" s="1"/>
  <c r="CQ9" i="19"/>
  <c r="CR9" i="19" s="1"/>
  <c r="EA31" i="19"/>
  <c r="EB31" i="19" s="1"/>
  <c r="EA15" i="19"/>
  <c r="EB15" i="19" s="1"/>
  <c r="FF36" i="19"/>
  <c r="FF21" i="19"/>
  <c r="FF60" i="19"/>
  <c r="FF10" i="19"/>
  <c r="EA8" i="19"/>
  <c r="EB8" i="19" s="1"/>
  <c r="EA42" i="19"/>
  <c r="EB42" i="19" s="1"/>
  <c r="EA35" i="19"/>
  <c r="EB35" i="19" s="1"/>
  <c r="CQ41" i="19"/>
  <c r="CR41" i="19" s="1"/>
  <c r="FF13" i="19"/>
  <c r="FF49" i="19"/>
  <c r="CQ37" i="19"/>
  <c r="CR37" i="19" s="1"/>
  <c r="CQ40" i="19"/>
  <c r="CR40" i="19" s="1"/>
  <c r="EA22" i="19"/>
  <c r="EB22" i="19" s="1"/>
  <c r="EA58" i="19"/>
  <c r="EB58" i="19" s="1"/>
  <c r="EA30" i="19"/>
  <c r="EB30" i="19" s="1"/>
  <c r="CQ27" i="19"/>
  <c r="CR27" i="19" s="1"/>
  <c r="FF39" i="19"/>
  <c r="FF44" i="19"/>
  <c r="FF19" i="19"/>
  <c r="FF16" i="19"/>
  <c r="EA16" i="19"/>
  <c r="EB16" i="19" s="1"/>
  <c r="EA38" i="19"/>
  <c r="EB38" i="19" s="1"/>
  <c r="EA47" i="19"/>
  <c r="EB47" i="19" s="1"/>
  <c r="CQ21" i="19"/>
  <c r="CR21" i="19" s="1"/>
  <c r="CQ57" i="19"/>
  <c r="CR57" i="19" s="1"/>
  <c r="FF34" i="19"/>
  <c r="FF11" i="19"/>
  <c r="FF38" i="19"/>
  <c r="EA54" i="19"/>
  <c r="EB54" i="19" s="1"/>
  <c r="EA17" i="19"/>
  <c r="EB17" i="19" s="1"/>
  <c r="EA36" i="19"/>
  <c r="EB36" i="19" s="1"/>
  <c r="CQ31" i="19"/>
  <c r="CR31" i="19" s="1"/>
  <c r="CQ54" i="19"/>
  <c r="CR54" i="19" s="1"/>
  <c r="CQ4" i="19"/>
  <c r="CR4" i="19" s="1"/>
  <c r="CQ28" i="19"/>
  <c r="CR28" i="19" s="1"/>
  <c r="CQ35" i="19"/>
  <c r="CR35" i="19" s="1"/>
  <c r="CQ43" i="19"/>
  <c r="CR43" i="19" s="1"/>
  <c r="CQ23" i="19"/>
  <c r="CR23" i="19" s="1"/>
  <c r="CQ16" i="19"/>
  <c r="CR16" i="19" s="1"/>
  <c r="CQ12" i="19"/>
  <c r="CR12" i="19" s="1"/>
  <c r="EA37" i="19"/>
  <c r="EB37" i="19" s="1"/>
  <c r="EA34" i="19"/>
  <c r="EB34" i="19" s="1"/>
  <c r="FF25" i="19"/>
  <c r="FF8" i="19"/>
  <c r="CQ29" i="19"/>
  <c r="CR29" i="19" s="1"/>
  <c r="FF17" i="19"/>
  <c r="EA7" i="19"/>
  <c r="EB7" i="19" s="1"/>
  <c r="EA40" i="19"/>
  <c r="EB40" i="19" s="1"/>
  <c r="EA43" i="19"/>
  <c r="EB43" i="19" s="1"/>
  <c r="FF31" i="19"/>
  <c r="FF18" i="19"/>
  <c r="FF20" i="19"/>
  <c r="FF29" i="19"/>
  <c r="CQ19" i="19"/>
  <c r="CR19" i="19" s="1"/>
  <c r="EA39" i="19"/>
  <c r="EB39" i="19" s="1"/>
  <c r="EA20" i="19"/>
  <c r="EB20" i="19" s="1"/>
  <c r="EA33" i="19"/>
  <c r="EB33" i="19" s="1"/>
  <c r="FF33" i="19"/>
  <c r="FF51" i="19"/>
  <c r="FF50" i="19"/>
  <c r="FF42" i="19"/>
  <c r="CQ15" i="19"/>
  <c r="CR15" i="19" s="1"/>
  <c r="FF15" i="19"/>
  <c r="EA12" i="19"/>
  <c r="EB12" i="19" s="1"/>
  <c r="EA9" i="19"/>
  <c r="EB9" i="19" s="1"/>
  <c r="FF54" i="19"/>
  <c r="CQ56" i="19"/>
  <c r="CR56" i="19" s="1"/>
  <c r="FF59" i="19"/>
  <c r="FF27" i="19"/>
  <c r="CQ32" i="19"/>
  <c r="CR32" i="19" s="1"/>
  <c r="EA59" i="19"/>
  <c r="EB59" i="19" s="1"/>
  <c r="EA29" i="19"/>
  <c r="EB29" i="19" s="1"/>
  <c r="EA4" i="19"/>
  <c r="EB4" i="19" s="1"/>
  <c r="EA44" i="19"/>
  <c r="EB44" i="19" s="1"/>
  <c r="CQ24" i="19"/>
  <c r="CR24" i="19" s="1"/>
  <c r="CQ49" i="19"/>
  <c r="CR49" i="19" s="1"/>
  <c r="CQ8" i="19"/>
  <c r="CR8" i="19" s="1"/>
  <c r="CQ60" i="19"/>
  <c r="CR60" i="19" s="1"/>
  <c r="CQ58" i="19"/>
  <c r="CR58" i="19" s="1"/>
  <c r="CQ36" i="19"/>
  <c r="CR36" i="19" s="1"/>
  <c r="CQ44" i="19"/>
  <c r="CR44" i="19" s="1"/>
  <c r="CQ52" i="19"/>
  <c r="CR52" i="19" s="1"/>
  <c r="EA19" i="19"/>
  <c r="EB19" i="19" s="1"/>
  <c r="EA45" i="19"/>
  <c r="EB45" i="19" s="1"/>
  <c r="FF40" i="19"/>
  <c r="FF6" i="19"/>
  <c r="FF23" i="19"/>
  <c r="CQ26" i="19"/>
  <c r="CR26" i="19" s="1"/>
  <c r="FF57" i="19"/>
  <c r="EA13" i="19"/>
  <c r="EB13" i="19" s="1"/>
  <c r="EA49" i="19"/>
  <c r="EB49" i="19" s="1"/>
  <c r="CQ53" i="19"/>
  <c r="CR53" i="19" s="1"/>
  <c r="FF52" i="19"/>
  <c r="FF58" i="19"/>
  <c r="CQ55" i="19"/>
  <c r="CR55" i="19" s="1"/>
  <c r="EA5" i="19"/>
  <c r="EB5" i="19" s="1"/>
  <c r="EA24" i="19"/>
  <c r="EB24" i="19" s="1"/>
  <c r="EA11" i="19"/>
  <c r="EB11" i="19" s="1"/>
  <c r="FF24" i="19"/>
  <c r="FF9" i="19"/>
  <c r="FF53" i="19"/>
  <c r="FF45" i="19"/>
  <c r="CQ34" i="19"/>
  <c r="CR34" i="19" s="1"/>
  <c r="EA10" i="19"/>
  <c r="EB10" i="19" s="1"/>
  <c r="EA32" i="19"/>
  <c r="EB32" i="19" s="1"/>
  <c r="EA60" i="19"/>
  <c r="EB60" i="19" s="1"/>
  <c r="FF47" i="19"/>
  <c r="FF48" i="19"/>
  <c r="FF12" i="19"/>
  <c r="FF7" i="19"/>
  <c r="CQ48" i="19"/>
  <c r="CR48" i="19" s="1"/>
  <c r="CQ11" i="19"/>
  <c r="CR11" i="19" s="1"/>
  <c r="EA53" i="19"/>
  <c r="EB53" i="19" s="1"/>
  <c r="EA23" i="19"/>
  <c r="EB23" i="19" s="1"/>
  <c r="FF26" i="19"/>
  <c r="CQ5" i="19"/>
  <c r="CR5" i="19" s="1"/>
  <c r="CQ33" i="19"/>
  <c r="CR33" i="19" s="1"/>
  <c r="CQ59" i="19"/>
  <c r="CR59" i="19" s="1"/>
  <c r="CQ42" i="19"/>
  <c r="CR42" i="19" s="1"/>
  <c r="CQ6" i="19"/>
  <c r="CR6" i="19" s="1"/>
  <c r="CQ10" i="19"/>
  <c r="CR10" i="19" s="1"/>
  <c r="CQ46" i="19"/>
  <c r="CR46" i="19" s="1"/>
  <c r="EA27" i="19"/>
  <c r="EB27" i="19" s="1"/>
  <c r="EA21" i="19"/>
  <c r="EB21" i="19" s="1"/>
  <c r="FF32" i="19"/>
  <c r="FF30" i="19"/>
  <c r="FF35" i="19"/>
  <c r="FF4" i="19"/>
  <c r="CQ30" i="19"/>
  <c r="CR30" i="19" s="1"/>
  <c r="EA52" i="19"/>
  <c r="EB52" i="19" s="1"/>
  <c r="GN27" i="1"/>
  <c r="GN51" i="1"/>
  <c r="GN42" i="1"/>
  <c r="GN9" i="1"/>
  <c r="GN59" i="1"/>
  <c r="GN15" i="1"/>
  <c r="GN11" i="1"/>
  <c r="GN28" i="1"/>
  <c r="GN33" i="1"/>
  <c r="GN37" i="1"/>
  <c r="GN41" i="1"/>
  <c r="GN50" i="1"/>
  <c r="GN14" i="1"/>
  <c r="GN34" i="1"/>
  <c r="GN16" i="1"/>
  <c r="GN61" i="1"/>
  <c r="GN17" i="1"/>
  <c r="GN19" i="1"/>
  <c r="GN36" i="1"/>
  <c r="GN62" i="1"/>
  <c r="GN47" i="1"/>
  <c r="GN18" i="1"/>
  <c r="GN45" i="1"/>
  <c r="GN48" i="1"/>
  <c r="GN30" i="1"/>
  <c r="GN52" i="1"/>
  <c r="GN56" i="1"/>
  <c r="GN31" i="1"/>
  <c r="GN20" i="1"/>
  <c r="GN13" i="1"/>
  <c r="GN44" i="1"/>
  <c r="GN32" i="1"/>
  <c r="GN8" i="1"/>
  <c r="GN58" i="1"/>
  <c r="GN53" i="1"/>
  <c r="GN23" i="1"/>
  <c r="GN55" i="1"/>
  <c r="GN29" i="1"/>
  <c r="GN35" i="1"/>
  <c r="GN12" i="1"/>
  <c r="GN49" i="1"/>
  <c r="GN63" i="1"/>
  <c r="GN10" i="1"/>
  <c r="GN40" i="1"/>
  <c r="GN25" i="1"/>
  <c r="GN60" i="1"/>
  <c r="GN54" i="1"/>
  <c r="GN39" i="1"/>
  <c r="GN26" i="1"/>
  <c r="GN24" i="1"/>
  <c r="GN57" i="1"/>
  <c r="GN22" i="1"/>
  <c r="GN38" i="1"/>
  <c r="GN43" i="1"/>
  <c r="GN64" i="1"/>
  <c r="GN46" i="1"/>
  <c r="GN21" i="1"/>
  <c r="GN58" i="20"/>
  <c r="GN33" i="20"/>
  <c r="GN46" i="20"/>
  <c r="GN26" i="20"/>
  <c r="GN40" i="20"/>
  <c r="GN30" i="20"/>
  <c r="GN35" i="20"/>
  <c r="GN15" i="20"/>
  <c r="GN4" i="20"/>
  <c r="GN25" i="20"/>
  <c r="GN10" i="20"/>
  <c r="GN36" i="20"/>
  <c r="GN53" i="20"/>
  <c r="GN48" i="20"/>
  <c r="GN32" i="20"/>
  <c r="GN11" i="20"/>
  <c r="GN43" i="20"/>
  <c r="GN38" i="20"/>
  <c r="GN27" i="20"/>
  <c r="GN9" i="20"/>
  <c r="GN14" i="20"/>
  <c r="GN18" i="20"/>
  <c r="GN23" i="20"/>
  <c r="GN7" i="20"/>
  <c r="GN29" i="20"/>
  <c r="GN13" i="20"/>
  <c r="GN57" i="20"/>
  <c r="GN16" i="20"/>
  <c r="GN42" i="20"/>
  <c r="GN28" i="20"/>
  <c r="GN24" i="20"/>
  <c r="GN44" i="20"/>
  <c r="GN20" i="20"/>
  <c r="GN41" i="20"/>
  <c r="GN6" i="20"/>
  <c r="GN19" i="20"/>
  <c r="GN34" i="20"/>
  <c r="GN54" i="20"/>
  <c r="GN17" i="20"/>
  <c r="GN52" i="20"/>
  <c r="GN12" i="20"/>
  <c r="GN50" i="20"/>
  <c r="GN55" i="20"/>
  <c r="GN47" i="20"/>
  <c r="GN39" i="20"/>
  <c r="GN60" i="20"/>
  <c r="GN51" i="20"/>
  <c r="GN49" i="20"/>
  <c r="GN37" i="20"/>
  <c r="GN5" i="20"/>
  <c r="GN8" i="20"/>
  <c r="GN45" i="20"/>
  <c r="GN22" i="20"/>
  <c r="GN56" i="20"/>
  <c r="GN31" i="20"/>
  <c r="GN21" i="20"/>
  <c r="GN59" i="20"/>
  <c r="EC26" i="20" l="1"/>
  <c r="EC45" i="20"/>
  <c r="EC43" i="20"/>
  <c r="EC39" i="20"/>
  <c r="EC55" i="20"/>
  <c r="EC53" i="20"/>
  <c r="EC9" i="20"/>
  <c r="EC49" i="20"/>
  <c r="EC57" i="20"/>
  <c r="EC33" i="20"/>
  <c r="EC34" i="20"/>
  <c r="EC28" i="20"/>
  <c r="EC48" i="20"/>
  <c r="EC25" i="20"/>
  <c r="EC44" i="20"/>
  <c r="EC6" i="20"/>
  <c r="EC42" i="20"/>
  <c r="EC21" i="20"/>
  <c r="EC35" i="20"/>
  <c r="EC36" i="20"/>
  <c r="EC29" i="20"/>
  <c r="EC46" i="20"/>
  <c r="EC51" i="20"/>
  <c r="EC7" i="20"/>
  <c r="EC13" i="20"/>
  <c r="EC32" i="20"/>
  <c r="EC12" i="20"/>
  <c r="EC22" i="20"/>
  <c r="EC52" i="20"/>
  <c r="EC5" i="20"/>
  <c r="EC56" i="20"/>
  <c r="EC23" i="20"/>
  <c r="EC11" i="20"/>
  <c r="EC50" i="20"/>
  <c r="EC24" i="20"/>
  <c r="EC4" i="20"/>
  <c r="EC15" i="20"/>
  <c r="EC19" i="20"/>
  <c r="EC8" i="20"/>
  <c r="EC58" i="20"/>
  <c r="EC30" i="20"/>
  <c r="EC17" i="20"/>
  <c r="EC40" i="20"/>
  <c r="EC20" i="20"/>
  <c r="EC41" i="20"/>
  <c r="EC16" i="20"/>
  <c r="EC47" i="20"/>
  <c r="EC54" i="20"/>
  <c r="EC27" i="20"/>
  <c r="EC14" i="20"/>
  <c r="EC60" i="20"/>
  <c r="EC38" i="20"/>
  <c r="EC31" i="20"/>
  <c r="EC59" i="20"/>
  <c r="EC37" i="20"/>
  <c r="EC10" i="20"/>
  <c r="EC18" i="20"/>
  <c r="CS34" i="20"/>
  <c r="CS56" i="20"/>
  <c r="CS29" i="20"/>
  <c r="CS55" i="20"/>
  <c r="CS45" i="20"/>
  <c r="CS42" i="20"/>
  <c r="CS53" i="20"/>
  <c r="CS12" i="20"/>
  <c r="CS30" i="20"/>
  <c r="CS21" i="20"/>
  <c r="CS47" i="20"/>
  <c r="CS24" i="20"/>
  <c r="CS9" i="20"/>
  <c r="CS7" i="20"/>
  <c r="CS59" i="20"/>
  <c r="CS6" i="20"/>
  <c r="CS46" i="20"/>
  <c r="CS26" i="20"/>
  <c r="CS11" i="20"/>
  <c r="CS18" i="20"/>
  <c r="CS13" i="20"/>
  <c r="CS48" i="20"/>
  <c r="CS19" i="20"/>
  <c r="CS36" i="20"/>
  <c r="CS52" i="20"/>
  <c r="CS27" i="20"/>
  <c r="CS57" i="20"/>
  <c r="CS10" i="20"/>
  <c r="CS50" i="20"/>
  <c r="CS15" i="20"/>
  <c r="CS4" i="20"/>
  <c r="CS35" i="20"/>
  <c r="CS41" i="20"/>
  <c r="CS40" i="20"/>
  <c r="CS49" i="20"/>
  <c r="CS54" i="20"/>
  <c r="CS43" i="20"/>
  <c r="CS16" i="20"/>
  <c r="CS28" i="20"/>
  <c r="CS20" i="20"/>
  <c r="CS31" i="20"/>
  <c r="CS51" i="20"/>
  <c r="CS14" i="20"/>
  <c r="CS38" i="20"/>
  <c r="CS37" i="20"/>
  <c r="CS32" i="20"/>
  <c r="CS23" i="20"/>
  <c r="CS58" i="20"/>
  <c r="CS39" i="20"/>
  <c r="CS17" i="20"/>
  <c r="CS22" i="20"/>
  <c r="CS60" i="20"/>
  <c r="CS5" i="20"/>
  <c r="CS33" i="20"/>
  <c r="CS25" i="20"/>
  <c r="CS44" i="20"/>
  <c r="CS8" i="20"/>
  <c r="FH26" i="20"/>
  <c r="FI26" i="20" s="1"/>
  <c r="GP6" i="19"/>
  <c r="GQ6" i="19" s="1"/>
  <c r="FH25" i="20"/>
  <c r="FI25" i="20" s="1"/>
  <c r="FH30" i="20"/>
  <c r="FI30" i="20" s="1"/>
  <c r="FH27" i="20"/>
  <c r="FI27" i="20" s="1"/>
  <c r="FH59" i="20"/>
  <c r="FI59" i="20" s="1"/>
  <c r="FH41" i="20"/>
  <c r="FI41" i="20" s="1"/>
  <c r="FH10" i="20"/>
  <c r="FI10" i="20" s="1"/>
  <c r="FH50" i="20"/>
  <c r="FI50" i="20" s="1"/>
  <c r="FH13" i="20"/>
  <c r="FI13" i="20" s="1"/>
  <c r="FH35" i="20"/>
  <c r="FI35" i="20" s="1"/>
  <c r="FH7" i="20"/>
  <c r="FI7" i="20" s="1"/>
  <c r="FH33" i="20"/>
  <c r="FI33" i="20" s="1"/>
  <c r="FH22" i="20"/>
  <c r="FI22" i="20" s="1"/>
  <c r="FH14" i="20"/>
  <c r="FI14" i="20" s="1"/>
  <c r="FH21" i="20"/>
  <c r="FI21" i="20" s="1"/>
  <c r="FH43" i="20"/>
  <c r="FI43" i="20" s="1"/>
  <c r="FH53" i="20"/>
  <c r="FI53" i="20" s="1"/>
  <c r="FH23" i="20"/>
  <c r="FI23" i="20" s="1"/>
  <c r="FH20" i="20"/>
  <c r="FI20" i="20" s="1"/>
  <c r="FH15" i="20"/>
  <c r="FI15" i="20" s="1"/>
  <c r="FH49" i="20"/>
  <c r="FI49" i="20" s="1"/>
  <c r="FH31" i="20"/>
  <c r="FI31" i="20" s="1"/>
  <c r="FH57" i="20"/>
  <c r="FI57" i="20" s="1"/>
  <c r="FH18" i="20"/>
  <c r="FI18" i="20" s="1"/>
  <c r="FH12" i="20"/>
  <c r="FI12" i="20" s="1"/>
  <c r="FH37" i="20"/>
  <c r="FI37" i="20" s="1"/>
  <c r="FH52" i="20"/>
  <c r="FI52" i="20" s="1"/>
  <c r="FH8" i="20"/>
  <c r="FI8" i="20" s="1"/>
  <c r="FH47" i="20"/>
  <c r="FI47" i="20" s="1"/>
  <c r="GP25" i="19"/>
  <c r="GQ25" i="19" s="1"/>
  <c r="FH45" i="20"/>
  <c r="FI45" i="20" s="1"/>
  <c r="FH36" i="20"/>
  <c r="FI36" i="20" s="1"/>
  <c r="FH54" i="20"/>
  <c r="FI54" i="20" s="1"/>
  <c r="FH48" i="20"/>
  <c r="FI48" i="20" s="1"/>
  <c r="FH17" i="20"/>
  <c r="FI17" i="20" s="1"/>
  <c r="FH32" i="20"/>
  <c r="FI32" i="20" s="1"/>
  <c r="FH55" i="20"/>
  <c r="FI55" i="20" s="1"/>
  <c r="FH58" i="20"/>
  <c r="FI58" i="20" s="1"/>
  <c r="FH46" i="20"/>
  <c r="FI46" i="20" s="1"/>
  <c r="FH38" i="20"/>
  <c r="FI38" i="20" s="1"/>
  <c r="FH5" i="20"/>
  <c r="FI5" i="20" s="1"/>
  <c r="FH56" i="20"/>
  <c r="FI56" i="20" s="1"/>
  <c r="FH40" i="20"/>
  <c r="FI40" i="20" s="1"/>
  <c r="FH19" i="20"/>
  <c r="FI19" i="20" s="1"/>
  <c r="FH39" i="20"/>
  <c r="FI39" i="20" s="1"/>
  <c r="FH11" i="20"/>
  <c r="FI11" i="20" s="1"/>
  <c r="FH4" i="20"/>
  <c r="FI4" i="20" s="1"/>
  <c r="FH51" i="20"/>
  <c r="FI51" i="20" s="1"/>
  <c r="FH9" i="20"/>
  <c r="FI9" i="20" s="1"/>
  <c r="FH42" i="20"/>
  <c r="FI42" i="20" s="1"/>
  <c r="FH44" i="20"/>
  <c r="FI44" i="20" s="1"/>
  <c r="FH6" i="20"/>
  <c r="FI6" i="20" s="1"/>
  <c r="FH34" i="20"/>
  <c r="FI34" i="20" s="1"/>
  <c r="FH16" i="20"/>
  <c r="FI16" i="20" s="1"/>
  <c r="FH29" i="20"/>
  <c r="FI29" i="20" s="1"/>
  <c r="FH24" i="20"/>
  <c r="FI24" i="20" s="1"/>
  <c r="FH28" i="20"/>
  <c r="FI28" i="20" s="1"/>
  <c r="FH60" i="20"/>
  <c r="FI60" i="20" s="1"/>
  <c r="GP20" i="19"/>
  <c r="GQ20" i="19" s="1"/>
  <c r="GP52" i="19"/>
  <c r="GQ52" i="19" s="1"/>
  <c r="GP33" i="19"/>
  <c r="GQ33" i="19" s="1"/>
  <c r="GP55" i="19"/>
  <c r="GQ55" i="19" s="1"/>
  <c r="GP36" i="19"/>
  <c r="GQ36" i="19" s="1"/>
  <c r="GP60" i="19"/>
  <c r="GQ60" i="19" s="1"/>
  <c r="GP57" i="19"/>
  <c r="GQ57" i="19" s="1"/>
  <c r="GP7" i="19"/>
  <c r="GQ7" i="19" s="1"/>
  <c r="GP19" i="19"/>
  <c r="GQ19" i="19" s="1"/>
  <c r="GP48" i="19"/>
  <c r="GQ48" i="19" s="1"/>
  <c r="GP16" i="19"/>
  <c r="GQ16" i="19" s="1"/>
  <c r="GP22" i="19"/>
  <c r="GQ22" i="19" s="1"/>
  <c r="GP37" i="19"/>
  <c r="GQ37" i="19" s="1"/>
  <c r="GP29" i="19"/>
  <c r="GQ29" i="19" s="1"/>
  <c r="GP30" i="19"/>
  <c r="GQ30" i="19" s="1"/>
  <c r="GP17" i="19"/>
  <c r="GQ17" i="19" s="1"/>
  <c r="GP23" i="19"/>
  <c r="GQ23" i="19" s="1"/>
  <c r="GP53" i="19"/>
  <c r="GQ53" i="19" s="1"/>
  <c r="GP44" i="19"/>
  <c r="GQ44" i="19" s="1"/>
  <c r="GP35" i="19"/>
  <c r="GQ35" i="19" s="1"/>
  <c r="GP8" i="19"/>
  <c r="GQ8" i="19" s="1"/>
  <c r="GP39" i="19"/>
  <c r="GQ39" i="19" s="1"/>
  <c r="GP54" i="19"/>
  <c r="GQ54" i="19" s="1"/>
  <c r="GP38" i="19"/>
  <c r="GQ38" i="19" s="1"/>
  <c r="GP42" i="19"/>
  <c r="GQ42" i="19" s="1"/>
  <c r="GP43" i="19"/>
  <c r="GQ43" i="19" s="1"/>
  <c r="GP26" i="19"/>
  <c r="GQ26" i="19" s="1"/>
  <c r="GP34" i="19"/>
  <c r="GQ34" i="19" s="1"/>
  <c r="GP56" i="19"/>
  <c r="GQ56" i="19" s="1"/>
  <c r="GP59" i="19"/>
  <c r="GQ59" i="19" s="1"/>
  <c r="GP9" i="19"/>
  <c r="GQ9" i="19" s="1"/>
  <c r="GP18" i="19"/>
  <c r="GQ18" i="19" s="1"/>
  <c r="GP21" i="19"/>
  <c r="GQ21" i="19" s="1"/>
  <c r="GP15" i="19"/>
  <c r="GQ15" i="19" s="1"/>
  <c r="GP28" i="19"/>
  <c r="GQ28" i="19" s="1"/>
  <c r="GP32" i="19"/>
  <c r="GQ32" i="19" s="1"/>
  <c r="GP51" i="19"/>
  <c r="GQ51" i="19" s="1"/>
  <c r="GP12" i="19"/>
  <c r="GQ12" i="19" s="1"/>
  <c r="GP24" i="19"/>
  <c r="GQ24" i="19" s="1"/>
  <c r="GP50" i="19"/>
  <c r="GQ50" i="19" s="1"/>
  <c r="GP13" i="19"/>
  <c r="GQ13" i="19" s="1"/>
  <c r="GP11" i="19"/>
  <c r="GQ11" i="19" s="1"/>
  <c r="GP10" i="19"/>
  <c r="GQ10" i="19" s="1"/>
  <c r="GP41" i="19"/>
  <c r="GQ41" i="19" s="1"/>
  <c r="GP40" i="19"/>
  <c r="GQ40" i="19" s="1"/>
  <c r="GP46" i="19"/>
  <c r="GQ46" i="19" s="1"/>
  <c r="GP5" i="19"/>
  <c r="GQ5" i="19" s="1"/>
  <c r="GP4" i="19"/>
  <c r="GQ4" i="19" s="1"/>
  <c r="GP27" i="19"/>
  <c r="GQ27" i="19" s="1"/>
  <c r="GP49" i="19"/>
  <c r="GQ49" i="19" s="1"/>
  <c r="GP14" i="19"/>
  <c r="GQ14" i="19" s="1"/>
  <c r="GP31" i="19"/>
  <c r="GQ31" i="19" s="1"/>
  <c r="GP58" i="19"/>
  <c r="GQ58" i="19" s="1"/>
  <c r="GP45" i="19"/>
  <c r="GQ45" i="19" s="1"/>
  <c r="GP47" i="19"/>
  <c r="GQ47" i="19" s="1"/>
  <c r="CS30" i="19"/>
  <c r="FH35" i="19"/>
  <c r="FI35" i="19" s="1"/>
  <c r="EC27" i="19"/>
  <c r="EC52" i="19"/>
  <c r="FH30" i="19"/>
  <c r="FI30" i="19" s="1"/>
  <c r="CS46" i="19"/>
  <c r="CS59" i="19"/>
  <c r="EC23" i="19"/>
  <c r="FH7" i="19"/>
  <c r="FI7" i="19" s="1"/>
  <c r="EC60" i="19"/>
  <c r="FH45" i="19"/>
  <c r="FI45" i="19" s="1"/>
  <c r="EC11" i="19"/>
  <c r="FH58" i="19"/>
  <c r="FI58" i="19" s="1"/>
  <c r="EC13" i="19"/>
  <c r="FH6" i="19"/>
  <c r="FI6" i="19" s="1"/>
  <c r="CS52" i="19"/>
  <c r="CS60" i="19"/>
  <c r="EC44" i="19"/>
  <c r="CS32" i="19"/>
  <c r="FH54" i="19"/>
  <c r="FI54" i="19" s="1"/>
  <c r="CS15" i="19"/>
  <c r="FH33" i="19"/>
  <c r="FI33" i="19" s="1"/>
  <c r="CS19" i="19"/>
  <c r="FH31" i="19"/>
  <c r="FI31" i="19" s="1"/>
  <c r="FH17" i="19"/>
  <c r="FI17" i="19" s="1"/>
  <c r="EC34" i="19"/>
  <c r="CS23" i="19"/>
  <c r="CS4" i="19"/>
  <c r="CS13" i="19"/>
  <c r="EC17" i="19"/>
  <c r="FH34" i="19"/>
  <c r="FI34" i="19" s="1"/>
  <c r="EC38" i="19"/>
  <c r="FH44" i="19"/>
  <c r="FI44" i="19" s="1"/>
  <c r="EC58" i="19"/>
  <c r="FH49" i="19"/>
  <c r="FI49" i="19" s="1"/>
  <c r="EC42" i="19"/>
  <c r="FH21" i="19"/>
  <c r="FI21" i="19" s="1"/>
  <c r="CS9" i="19"/>
  <c r="CS39" i="19"/>
  <c r="CS25" i="19"/>
  <c r="FH22" i="19"/>
  <c r="FI22" i="19" s="1"/>
  <c r="EC25" i="19"/>
  <c r="FH56" i="19"/>
  <c r="FI56" i="19" s="1"/>
  <c r="EC57" i="19"/>
  <c r="FH14" i="19"/>
  <c r="FI14" i="19" s="1"/>
  <c r="EC51" i="19"/>
  <c r="FH32" i="19"/>
  <c r="FI32" i="19" s="1"/>
  <c r="CS10" i="19"/>
  <c r="CS33" i="19"/>
  <c r="EC53" i="19"/>
  <c r="FH12" i="19"/>
  <c r="FI12" i="19" s="1"/>
  <c r="EC32" i="19"/>
  <c r="FH53" i="19"/>
  <c r="FI53" i="19" s="1"/>
  <c r="EC24" i="19"/>
  <c r="FH52" i="19"/>
  <c r="FI52" i="19" s="1"/>
  <c r="FH57" i="19"/>
  <c r="FI57" i="19" s="1"/>
  <c r="FH40" i="19"/>
  <c r="FI40" i="19" s="1"/>
  <c r="CS44" i="19"/>
  <c r="CS8" i="19"/>
  <c r="EC6" i="19"/>
  <c r="EC4" i="19"/>
  <c r="FH27" i="19"/>
  <c r="FI27" i="19" s="1"/>
  <c r="EC9" i="19"/>
  <c r="FH42" i="19"/>
  <c r="FI42" i="19" s="1"/>
  <c r="EC33" i="19"/>
  <c r="FH29" i="19"/>
  <c r="FI29" i="19" s="1"/>
  <c r="EC43" i="19"/>
  <c r="CS29" i="19"/>
  <c r="EC37" i="19"/>
  <c r="CS43" i="19"/>
  <c r="CS54" i="19"/>
  <c r="EC54" i="19"/>
  <c r="CS57" i="19"/>
  <c r="EC16" i="19"/>
  <c r="FH39" i="19"/>
  <c r="FI39" i="19" s="1"/>
  <c r="EC22" i="19"/>
  <c r="FH13" i="19"/>
  <c r="FI13" i="19" s="1"/>
  <c r="EC8" i="19"/>
  <c r="FH36" i="19"/>
  <c r="FI36" i="19" s="1"/>
  <c r="CS20" i="19"/>
  <c r="CS47" i="19"/>
  <c r="EC56" i="19"/>
  <c r="FH43" i="19"/>
  <c r="FI43" i="19" s="1"/>
  <c r="EC28" i="19"/>
  <c r="FH5" i="19"/>
  <c r="FI5" i="19" s="1"/>
  <c r="EC18" i="19"/>
  <c r="FH41" i="19"/>
  <c r="FI41" i="19" s="1"/>
  <c r="EC55" i="19"/>
  <c r="FH4" i="19"/>
  <c r="FI4" i="19" s="1"/>
  <c r="FH37" i="19"/>
  <c r="FI37" i="19" s="1"/>
  <c r="EC21" i="19"/>
  <c r="CS6" i="19"/>
  <c r="CS5" i="19"/>
  <c r="CS11" i="19"/>
  <c r="FH48" i="19"/>
  <c r="FI48" i="19" s="1"/>
  <c r="EC10" i="19"/>
  <c r="FH9" i="19"/>
  <c r="FI9" i="19" s="1"/>
  <c r="EC5" i="19"/>
  <c r="CS53" i="19"/>
  <c r="CS26" i="19"/>
  <c r="EC45" i="19"/>
  <c r="CS36" i="19"/>
  <c r="CS49" i="19"/>
  <c r="EC29" i="19"/>
  <c r="FH59" i="19"/>
  <c r="FI59" i="19" s="1"/>
  <c r="EC12" i="19"/>
  <c r="FH50" i="19"/>
  <c r="FI50" i="19" s="1"/>
  <c r="EC20" i="19"/>
  <c r="FH20" i="19"/>
  <c r="FI20" i="19" s="1"/>
  <c r="EC40" i="19"/>
  <c r="FH8" i="19"/>
  <c r="FI8" i="19" s="1"/>
  <c r="CS12" i="19"/>
  <c r="CS35" i="19"/>
  <c r="CS31" i="19"/>
  <c r="FH38" i="19"/>
  <c r="FI38" i="19" s="1"/>
  <c r="CS21" i="19"/>
  <c r="FH16" i="19"/>
  <c r="FI16" i="19" s="1"/>
  <c r="CS27" i="19"/>
  <c r="CS40" i="19"/>
  <c r="CS41" i="19"/>
  <c r="FH10" i="19"/>
  <c r="FI10" i="19" s="1"/>
  <c r="EC15" i="19"/>
  <c r="CS38" i="19"/>
  <c r="CS22" i="19"/>
  <c r="EC50" i="19"/>
  <c r="FH55" i="19"/>
  <c r="FI55" i="19" s="1"/>
  <c r="EC48" i="19"/>
  <c r="CS50" i="19"/>
  <c r="EC14" i="19"/>
  <c r="EC41" i="19"/>
  <c r="EC46" i="19"/>
  <c r="CS42" i="19"/>
  <c r="FH26" i="19"/>
  <c r="FI26" i="19" s="1"/>
  <c r="CS48" i="19"/>
  <c r="FH47" i="19"/>
  <c r="FI47" i="19" s="1"/>
  <c r="CS34" i="19"/>
  <c r="FH24" i="19"/>
  <c r="FI24" i="19" s="1"/>
  <c r="CS55" i="19"/>
  <c r="EC49" i="19"/>
  <c r="FH23" i="19"/>
  <c r="FI23" i="19" s="1"/>
  <c r="EC19" i="19"/>
  <c r="CS58" i="19"/>
  <c r="CS24" i="19"/>
  <c r="EC59" i="19"/>
  <c r="CS56" i="19"/>
  <c r="FH15" i="19"/>
  <c r="FI15" i="19" s="1"/>
  <c r="FH51" i="19"/>
  <c r="FI51" i="19" s="1"/>
  <c r="EC39" i="19"/>
  <c r="FH18" i="19"/>
  <c r="FI18" i="19" s="1"/>
  <c r="EC7" i="19"/>
  <c r="FH25" i="19"/>
  <c r="FI25" i="19" s="1"/>
  <c r="CS16" i="19"/>
  <c r="CS28" i="19"/>
  <c r="EC36" i="19"/>
  <c r="FH11" i="19"/>
  <c r="FI11" i="19" s="1"/>
  <c r="EC47" i="19"/>
  <c r="FH19" i="19"/>
  <c r="FI19" i="19" s="1"/>
  <c r="EC30" i="19"/>
  <c r="CS37" i="19"/>
  <c r="EC35" i="19"/>
  <c r="FH60" i="19"/>
  <c r="FI60" i="19" s="1"/>
  <c r="EC31" i="19"/>
  <c r="CS17" i="19"/>
  <c r="CS45" i="19"/>
  <c r="CS7" i="19"/>
  <c r="FH28" i="19"/>
  <c r="FI28" i="19" s="1"/>
  <c r="CS51" i="19"/>
  <c r="CS18" i="19"/>
  <c r="FH46" i="19"/>
  <c r="FI46" i="19" s="1"/>
  <c r="CS14" i="19"/>
  <c r="EC26" i="19"/>
  <c r="GP27" i="1"/>
  <c r="GQ27" i="1" s="1"/>
  <c r="GP64" i="1"/>
  <c r="GQ64" i="1" s="1"/>
  <c r="GP57" i="1"/>
  <c r="GQ57" i="1" s="1"/>
  <c r="GP54" i="1"/>
  <c r="GQ54" i="1" s="1"/>
  <c r="GP10" i="1"/>
  <c r="GQ10" i="1" s="1"/>
  <c r="GP35" i="1"/>
  <c r="GQ35" i="1" s="1"/>
  <c r="GP53" i="1"/>
  <c r="GQ53" i="1" s="1"/>
  <c r="GP20" i="1"/>
  <c r="GQ20" i="1" s="1"/>
  <c r="GP30" i="1"/>
  <c r="GQ30" i="1" s="1"/>
  <c r="GP47" i="1"/>
  <c r="GQ47" i="1" s="1"/>
  <c r="GP17" i="1"/>
  <c r="GQ17" i="1" s="1"/>
  <c r="GP14" i="1"/>
  <c r="GQ14" i="1" s="1"/>
  <c r="GP33" i="1"/>
  <c r="GQ33" i="1" s="1"/>
  <c r="GP59" i="1"/>
  <c r="GQ59" i="1" s="1"/>
  <c r="GP43" i="1"/>
  <c r="GQ43" i="1" s="1"/>
  <c r="GP24" i="1"/>
  <c r="GQ24" i="1" s="1"/>
  <c r="GP60" i="1"/>
  <c r="GQ60" i="1" s="1"/>
  <c r="GP63" i="1"/>
  <c r="GQ63" i="1" s="1"/>
  <c r="GP29" i="1"/>
  <c r="GQ29" i="1" s="1"/>
  <c r="GP58" i="1"/>
  <c r="GQ58" i="1" s="1"/>
  <c r="GP31" i="1"/>
  <c r="GQ31" i="1" s="1"/>
  <c r="GP48" i="1"/>
  <c r="GQ48" i="1" s="1"/>
  <c r="GP62" i="1"/>
  <c r="GQ62" i="1" s="1"/>
  <c r="GP61" i="1"/>
  <c r="GQ61" i="1" s="1"/>
  <c r="GP50" i="1"/>
  <c r="GQ50" i="1" s="1"/>
  <c r="GP28" i="1"/>
  <c r="GQ28" i="1" s="1"/>
  <c r="GP9" i="1"/>
  <c r="GQ9" i="1" s="1"/>
  <c r="GP21" i="1"/>
  <c r="GQ21" i="1" s="1"/>
  <c r="GP38" i="1"/>
  <c r="GQ38" i="1" s="1"/>
  <c r="GP26" i="1"/>
  <c r="GQ26" i="1" s="1"/>
  <c r="GP25" i="1"/>
  <c r="GQ25" i="1" s="1"/>
  <c r="GP49" i="1"/>
  <c r="GQ49" i="1" s="1"/>
  <c r="GP55" i="1"/>
  <c r="GQ55" i="1" s="1"/>
  <c r="GP8" i="1"/>
  <c r="GQ8" i="1" s="1"/>
  <c r="GP44" i="1"/>
  <c r="GQ44" i="1" s="1"/>
  <c r="GP56" i="1"/>
  <c r="GQ56" i="1" s="1"/>
  <c r="GP45" i="1"/>
  <c r="GQ45" i="1" s="1"/>
  <c r="GP36" i="1"/>
  <c r="GQ36" i="1" s="1"/>
  <c r="GP16" i="1"/>
  <c r="GQ16" i="1" s="1"/>
  <c r="GP41" i="1"/>
  <c r="GQ41" i="1" s="1"/>
  <c r="GP11" i="1"/>
  <c r="GQ11" i="1" s="1"/>
  <c r="GP42" i="1"/>
  <c r="GQ42" i="1" s="1"/>
  <c r="GP46" i="1"/>
  <c r="GQ46" i="1" s="1"/>
  <c r="GP22" i="1"/>
  <c r="GQ22" i="1" s="1"/>
  <c r="GP39" i="1"/>
  <c r="GQ39" i="1" s="1"/>
  <c r="GP40" i="1"/>
  <c r="GQ40" i="1" s="1"/>
  <c r="GP12" i="1"/>
  <c r="GQ12" i="1" s="1"/>
  <c r="GP23" i="1"/>
  <c r="GQ23" i="1" s="1"/>
  <c r="GP32" i="1"/>
  <c r="GQ32" i="1" s="1"/>
  <c r="GP13" i="1"/>
  <c r="GQ13" i="1" s="1"/>
  <c r="GP52" i="1"/>
  <c r="GQ52" i="1" s="1"/>
  <c r="GP18" i="1"/>
  <c r="GQ18" i="1" s="1"/>
  <c r="GP19" i="1"/>
  <c r="GQ19" i="1" s="1"/>
  <c r="GP34" i="1"/>
  <c r="GQ34" i="1" s="1"/>
  <c r="GP37" i="1"/>
  <c r="GQ37" i="1" s="1"/>
  <c r="GP15" i="1"/>
  <c r="GQ15" i="1" s="1"/>
  <c r="GP51" i="1"/>
  <c r="GQ51" i="1" s="1"/>
  <c r="GP8" i="20"/>
  <c r="GQ8" i="20" s="1"/>
  <c r="GP37" i="20"/>
  <c r="GQ37" i="20" s="1"/>
  <c r="GP51" i="20"/>
  <c r="GQ51" i="20" s="1"/>
  <c r="GP55" i="20"/>
  <c r="GQ55" i="20" s="1"/>
  <c r="GP50" i="20"/>
  <c r="GQ50" i="20" s="1"/>
  <c r="GP19" i="20"/>
  <c r="GQ19" i="20" s="1"/>
  <c r="GP48" i="20"/>
  <c r="GQ48" i="20" s="1"/>
  <c r="GP4" i="20"/>
  <c r="GQ4" i="20" s="1"/>
  <c r="GP40" i="20"/>
  <c r="GQ40" i="20" s="1"/>
  <c r="GP21" i="20"/>
  <c r="GQ21" i="20" s="1"/>
  <c r="GP56" i="20"/>
  <c r="GQ56" i="20" s="1"/>
  <c r="GP5" i="20"/>
  <c r="GQ5" i="20" s="1"/>
  <c r="GP60" i="20"/>
  <c r="GQ60" i="20" s="1"/>
  <c r="GP39" i="20"/>
  <c r="GQ39" i="20" s="1"/>
  <c r="GP47" i="20"/>
  <c r="GQ47" i="20" s="1"/>
  <c r="GP12" i="20"/>
  <c r="GQ12" i="20" s="1"/>
  <c r="GP17" i="20"/>
  <c r="GQ17" i="20" s="1"/>
  <c r="GP6" i="20"/>
  <c r="GQ6" i="20" s="1"/>
  <c r="GP24" i="20"/>
  <c r="GQ24" i="20" s="1"/>
  <c r="GP7" i="20"/>
  <c r="GQ7" i="20" s="1"/>
  <c r="GP18" i="20"/>
  <c r="GQ18" i="20" s="1"/>
  <c r="GP9" i="20"/>
  <c r="GQ9" i="20" s="1"/>
  <c r="GP38" i="20"/>
  <c r="GQ38" i="20" s="1"/>
  <c r="GP32" i="20"/>
  <c r="GQ32" i="20" s="1"/>
  <c r="GP25" i="20"/>
  <c r="GQ25" i="20" s="1"/>
  <c r="GP15" i="20"/>
  <c r="GQ15" i="20" s="1"/>
  <c r="GP26" i="20"/>
  <c r="GQ26" i="20" s="1"/>
  <c r="GP46" i="20"/>
  <c r="GQ46" i="20" s="1"/>
  <c r="GP33" i="20"/>
  <c r="GQ33" i="20" s="1"/>
  <c r="GP59" i="20"/>
  <c r="GQ59" i="20" s="1"/>
  <c r="GP31" i="20"/>
  <c r="GQ31" i="20" s="1"/>
  <c r="GP22" i="20"/>
  <c r="GQ22" i="20" s="1"/>
  <c r="GP52" i="20"/>
  <c r="GQ52" i="20" s="1"/>
  <c r="GP54" i="20"/>
  <c r="GQ54" i="20" s="1"/>
  <c r="GP41" i="20"/>
  <c r="GQ41" i="20" s="1"/>
  <c r="GP20" i="20"/>
  <c r="GQ20" i="20" s="1"/>
  <c r="GP44" i="20"/>
  <c r="GQ44" i="20" s="1"/>
  <c r="GP28" i="20"/>
  <c r="GQ28" i="20" s="1"/>
  <c r="GP57" i="20"/>
  <c r="GQ57" i="20" s="1"/>
  <c r="GP13" i="20"/>
  <c r="GQ13" i="20" s="1"/>
  <c r="GP14" i="20"/>
  <c r="GQ14" i="20" s="1"/>
  <c r="GP27" i="20"/>
  <c r="GQ27" i="20" s="1"/>
  <c r="GP43" i="20"/>
  <c r="GQ43" i="20" s="1"/>
  <c r="GP11" i="20"/>
  <c r="GQ11" i="20" s="1"/>
  <c r="GP53" i="20"/>
  <c r="GQ53" i="20" s="1"/>
  <c r="GP36" i="20"/>
  <c r="GQ36" i="20" s="1"/>
  <c r="GP35" i="20"/>
  <c r="GQ35" i="20" s="1"/>
  <c r="GP58" i="20"/>
  <c r="GQ58" i="20" s="1"/>
  <c r="GP45" i="20"/>
  <c r="GQ45" i="20" s="1"/>
  <c r="GP49" i="20"/>
  <c r="GQ49" i="20" s="1"/>
  <c r="GP34" i="20"/>
  <c r="GQ34" i="20" s="1"/>
  <c r="GP42" i="20"/>
  <c r="GQ42" i="20" s="1"/>
  <c r="GP16" i="20"/>
  <c r="GQ16" i="20" s="1"/>
  <c r="GP29" i="20"/>
  <c r="GQ29" i="20" s="1"/>
  <c r="GP23" i="20"/>
  <c r="GQ23" i="20" s="1"/>
  <c r="GP10" i="20"/>
  <c r="GQ10" i="20" s="1"/>
  <c r="GP30" i="20"/>
  <c r="GQ30" i="20" s="1"/>
  <c r="EE14" i="20" l="1"/>
  <c r="EF14" i="20" s="1"/>
  <c r="EE7" i="20"/>
  <c r="EF7" i="20" s="1"/>
  <c r="EE43" i="20"/>
  <c r="EF43" i="20" s="1"/>
  <c r="EE41" i="20"/>
  <c r="EF41" i="20" s="1"/>
  <c r="EE23" i="20"/>
  <c r="EF23" i="20" s="1"/>
  <c r="EE17" i="20"/>
  <c r="EF17" i="20" s="1"/>
  <c r="EE50" i="20"/>
  <c r="EF50" i="20" s="1"/>
  <c r="EE32" i="20"/>
  <c r="EF32" i="20" s="1"/>
  <c r="EE21" i="20"/>
  <c r="EF21" i="20" s="1"/>
  <c r="EE46" i="20"/>
  <c r="EF46" i="20" s="1"/>
  <c r="EE59" i="20"/>
  <c r="EF59" i="20" s="1"/>
  <c r="EE57" i="20"/>
  <c r="EF57" i="20" s="1"/>
  <c r="EE35" i="20"/>
  <c r="EF35" i="20" s="1"/>
  <c r="EE5" i="20"/>
  <c r="EF5" i="20" s="1"/>
  <c r="EE56" i="20"/>
  <c r="EF56" i="20" s="1"/>
  <c r="EE22" i="20"/>
  <c r="EF22" i="20" s="1"/>
  <c r="EE25" i="20"/>
  <c r="EF25" i="20" s="1"/>
  <c r="EE58" i="20"/>
  <c r="EF58" i="20" s="1"/>
  <c r="EE49" i="20"/>
  <c r="EF49" i="20" s="1"/>
  <c r="EE39" i="20"/>
  <c r="EF39" i="20" s="1"/>
  <c r="EE54" i="20"/>
  <c r="EF54" i="20" s="1"/>
  <c r="EE36" i="20"/>
  <c r="EF36" i="20" s="1"/>
  <c r="EE12" i="20"/>
  <c r="EF12" i="20" s="1"/>
  <c r="EE15" i="20"/>
  <c r="EF15" i="20" s="1"/>
  <c r="EE38" i="20"/>
  <c r="EF38" i="20" s="1"/>
  <c r="EE24" i="20"/>
  <c r="EF24" i="20" s="1"/>
  <c r="EE27" i="20"/>
  <c r="EF27" i="20" s="1"/>
  <c r="EE29" i="20"/>
  <c r="EF29" i="20" s="1"/>
  <c r="EE37" i="20"/>
  <c r="EF37" i="20" s="1"/>
  <c r="EE45" i="20"/>
  <c r="EF45" i="20" s="1"/>
  <c r="EE44" i="20"/>
  <c r="EF44" i="20" s="1"/>
  <c r="EE47" i="20"/>
  <c r="EF47" i="20" s="1"/>
  <c r="EE60" i="20"/>
  <c r="EF60" i="20" s="1"/>
  <c r="EE20" i="20"/>
  <c r="EF20" i="20" s="1"/>
  <c r="EE26" i="20"/>
  <c r="EF26" i="20" s="1"/>
  <c r="EE31" i="20"/>
  <c r="EF31" i="20" s="1"/>
  <c r="EE18" i="20"/>
  <c r="EF18" i="20" s="1"/>
  <c r="EE51" i="20"/>
  <c r="EF51" i="20" s="1"/>
  <c r="EE8" i="20"/>
  <c r="EF8" i="20" s="1"/>
  <c r="EE11" i="20"/>
  <c r="EF11" i="20" s="1"/>
  <c r="EE4" i="20"/>
  <c r="EF4" i="20" s="1"/>
  <c r="EE6" i="20"/>
  <c r="EF6" i="20" s="1"/>
  <c r="EE34" i="20"/>
  <c r="EF34" i="20" s="1"/>
  <c r="EE55" i="20"/>
  <c r="EF55" i="20" s="1"/>
  <c r="EE42" i="20"/>
  <c r="EF42" i="20" s="1"/>
  <c r="EE40" i="20"/>
  <c r="EF40" i="20" s="1"/>
  <c r="EE10" i="20"/>
  <c r="EF10" i="20" s="1"/>
  <c r="EE13" i="20"/>
  <c r="EF13" i="20" s="1"/>
  <c r="EE30" i="20"/>
  <c r="EF30" i="20" s="1"/>
  <c r="EE52" i="20"/>
  <c r="EF52" i="20" s="1"/>
  <c r="EE53" i="20"/>
  <c r="EF53" i="20" s="1"/>
  <c r="EE9" i="20"/>
  <c r="EF9" i="20" s="1"/>
  <c r="EE48" i="20"/>
  <c r="EF48" i="20" s="1"/>
  <c r="EE16" i="20"/>
  <c r="EF16" i="20" s="1"/>
  <c r="EE28" i="20"/>
  <c r="EF28" i="20" s="1"/>
  <c r="EE19" i="20"/>
  <c r="EF19" i="20" s="1"/>
  <c r="EE33" i="20"/>
  <c r="EF33" i="20" s="1"/>
  <c r="CU35" i="20"/>
  <c r="CV35" i="20" s="1"/>
  <c r="CU37" i="20"/>
  <c r="CV37" i="20" s="1"/>
  <c r="CU31" i="20"/>
  <c r="CV31" i="20" s="1"/>
  <c r="CU20" i="20"/>
  <c r="CV20" i="20" s="1"/>
  <c r="CU23" i="20"/>
  <c r="CV23" i="20" s="1"/>
  <c r="CU24" i="20"/>
  <c r="CV24" i="20" s="1"/>
  <c r="CU12" i="20"/>
  <c r="CV12" i="20" s="1"/>
  <c r="CU59" i="20"/>
  <c r="CV59" i="20" s="1"/>
  <c r="CU58" i="20"/>
  <c r="CV58" i="20" s="1"/>
  <c r="CU47" i="20"/>
  <c r="CV47" i="20" s="1"/>
  <c r="CU34" i="20"/>
  <c r="CV34" i="20" s="1"/>
  <c r="CU40" i="20"/>
  <c r="CV40" i="20" s="1"/>
  <c r="CU18" i="20"/>
  <c r="CV18" i="20" s="1"/>
  <c r="CU25" i="20"/>
  <c r="CV25" i="20" s="1"/>
  <c r="CU11" i="20"/>
  <c r="CV11" i="20" s="1"/>
  <c r="CU33" i="20"/>
  <c r="CV33" i="20" s="1"/>
  <c r="CU28" i="20"/>
  <c r="CV28" i="20" s="1"/>
  <c r="CU49" i="20"/>
  <c r="CV49" i="20" s="1"/>
  <c r="CU36" i="20"/>
  <c r="CV36" i="20" s="1"/>
  <c r="CU57" i="20"/>
  <c r="CV57" i="20" s="1"/>
  <c r="CU44" i="20"/>
  <c r="CV44" i="20" s="1"/>
  <c r="CU53" i="20"/>
  <c r="CV53" i="20" s="1"/>
  <c r="CU5" i="20"/>
  <c r="CV5" i="20" s="1"/>
  <c r="CU21" i="20"/>
  <c r="CV21" i="20" s="1"/>
  <c r="CU51" i="20"/>
  <c r="CV51" i="20" s="1"/>
  <c r="CU55" i="20"/>
  <c r="CV55" i="20" s="1"/>
  <c r="CU56" i="20"/>
  <c r="CV56" i="20" s="1"/>
  <c r="CU22" i="20"/>
  <c r="CV22" i="20" s="1"/>
  <c r="CU39" i="20"/>
  <c r="CV39" i="20" s="1"/>
  <c r="CU46" i="20"/>
  <c r="CV46" i="20" s="1"/>
  <c r="CU54" i="20"/>
  <c r="CV54" i="20" s="1"/>
  <c r="CU26" i="20"/>
  <c r="CV26" i="20" s="1"/>
  <c r="CU60" i="20"/>
  <c r="CV60" i="20" s="1"/>
  <c r="CU6" i="20"/>
  <c r="CV6" i="20" s="1"/>
  <c r="CU14" i="20"/>
  <c r="CV14" i="20" s="1"/>
  <c r="CU15" i="20"/>
  <c r="CV15" i="20" s="1"/>
  <c r="CU41" i="20"/>
  <c r="CV41" i="20" s="1"/>
  <c r="CU19" i="20"/>
  <c r="CV19" i="20" s="1"/>
  <c r="CU42" i="20"/>
  <c r="CV42" i="20" s="1"/>
  <c r="CU43" i="20"/>
  <c r="CV43" i="20" s="1"/>
  <c r="CU50" i="20"/>
  <c r="CV50" i="20" s="1"/>
  <c r="CU27" i="20"/>
  <c r="CV27" i="20" s="1"/>
  <c r="CU8" i="20"/>
  <c r="CV8" i="20" s="1"/>
  <c r="CU9" i="20"/>
  <c r="CV9" i="20" s="1"/>
  <c r="CU4" i="20"/>
  <c r="CV4" i="20" s="1"/>
  <c r="CU7" i="20"/>
  <c r="CV7" i="20" s="1"/>
  <c r="CU45" i="20"/>
  <c r="CV45" i="20" s="1"/>
  <c r="CU17" i="20"/>
  <c r="CV17" i="20" s="1"/>
  <c r="CU52" i="20"/>
  <c r="CV52" i="20" s="1"/>
  <c r="CU13" i="20"/>
  <c r="CV13" i="20" s="1"/>
  <c r="CU29" i="20"/>
  <c r="CV29" i="20" s="1"/>
  <c r="CU30" i="20"/>
  <c r="CV30" i="20" s="1"/>
  <c r="CU32" i="20"/>
  <c r="CV32" i="20" s="1"/>
  <c r="CU16" i="20"/>
  <c r="CV16" i="20" s="1"/>
  <c r="CU38" i="20"/>
  <c r="CV38" i="20" s="1"/>
  <c r="CU48" i="20"/>
  <c r="CV48" i="20" s="1"/>
  <c r="CU10" i="20"/>
  <c r="CV10" i="20" s="1"/>
  <c r="FJ4" i="20"/>
  <c r="FJ6" i="20"/>
  <c r="FJ34" i="20"/>
  <c r="FJ18" i="20"/>
  <c r="FJ55" i="20"/>
  <c r="FJ54" i="20"/>
  <c r="FJ13" i="20"/>
  <c r="FJ19" i="20"/>
  <c r="FJ48" i="20"/>
  <c r="FJ49" i="20"/>
  <c r="FJ52" i="20"/>
  <c r="FJ7" i="20"/>
  <c r="FJ37" i="20"/>
  <c r="FJ51" i="20"/>
  <c r="FJ25" i="20"/>
  <c r="FJ29" i="20"/>
  <c r="FJ44" i="20"/>
  <c r="FJ5" i="20"/>
  <c r="FJ40" i="20"/>
  <c r="FJ46" i="20"/>
  <c r="FJ53" i="20"/>
  <c r="FJ28" i="20"/>
  <c r="FJ50" i="20"/>
  <c r="FJ33" i="20"/>
  <c r="FJ57" i="20"/>
  <c r="FJ39" i="20"/>
  <c r="FJ31" i="20"/>
  <c r="FJ38" i="20"/>
  <c r="FJ21" i="20"/>
  <c r="FJ35" i="20"/>
  <c r="FJ24" i="20"/>
  <c r="FJ22" i="20"/>
  <c r="FJ9" i="20"/>
  <c r="FJ27" i="20"/>
  <c r="FJ8" i="20"/>
  <c r="FJ45" i="20"/>
  <c r="FJ59" i="20"/>
  <c r="FJ15" i="20"/>
  <c r="FJ14" i="20"/>
  <c r="FJ23" i="20"/>
  <c r="FJ32" i="20"/>
  <c r="FJ30" i="20"/>
  <c r="FJ43" i="20"/>
  <c r="FJ16" i="20"/>
  <c r="FJ42" i="20"/>
  <c r="FJ58" i="20"/>
  <c r="FJ11" i="20"/>
  <c r="FJ12" i="20"/>
  <c r="FJ60" i="20"/>
  <c r="FJ17" i="20"/>
  <c r="FJ56" i="20"/>
  <c r="FJ47" i="20"/>
  <c r="FJ36" i="20"/>
  <c r="FJ41" i="20"/>
  <c r="FJ10" i="20"/>
  <c r="FJ20" i="20"/>
  <c r="FJ26" i="20"/>
  <c r="GR50" i="19"/>
  <c r="GR9" i="19"/>
  <c r="GR15" i="19"/>
  <c r="GR46" i="19"/>
  <c r="GR18" i="19"/>
  <c r="GR57" i="19"/>
  <c r="GR32" i="19"/>
  <c r="GR14" i="19"/>
  <c r="GR7" i="19"/>
  <c r="GR19" i="19"/>
  <c r="GR37" i="19"/>
  <c r="GR28" i="19"/>
  <c r="GR17" i="19"/>
  <c r="GR33" i="19"/>
  <c r="GR48" i="19"/>
  <c r="GR10" i="19"/>
  <c r="GR47" i="19"/>
  <c r="GR13" i="19"/>
  <c r="GR53" i="19"/>
  <c r="GR35" i="19"/>
  <c r="GR25" i="19"/>
  <c r="GR8" i="19"/>
  <c r="GR6" i="19"/>
  <c r="GR52" i="19"/>
  <c r="GR45" i="19"/>
  <c r="GR23" i="19"/>
  <c r="GR40" i="19"/>
  <c r="GR42" i="19"/>
  <c r="GR22" i="19"/>
  <c r="GR49" i="19"/>
  <c r="GR26" i="19"/>
  <c r="GR12" i="19"/>
  <c r="GR59" i="19"/>
  <c r="GR31" i="19"/>
  <c r="GR5" i="19"/>
  <c r="GR36" i="19"/>
  <c r="GR58" i="19"/>
  <c r="GR39" i="19"/>
  <c r="GR43" i="19"/>
  <c r="GR4" i="19"/>
  <c r="GR30" i="19"/>
  <c r="GR20" i="19"/>
  <c r="GR55" i="19"/>
  <c r="GR51" i="19"/>
  <c r="GR24" i="19"/>
  <c r="GR38" i="19"/>
  <c r="GR56" i="19"/>
  <c r="GR60" i="19"/>
  <c r="GR27" i="19"/>
  <c r="GR34" i="19"/>
  <c r="GR29" i="19"/>
  <c r="GR41" i="19"/>
  <c r="GR44" i="19"/>
  <c r="GR54" i="19"/>
  <c r="GR11" i="19"/>
  <c r="GR16" i="19"/>
  <c r="GR21" i="19"/>
  <c r="FJ46" i="19"/>
  <c r="EE26" i="19"/>
  <c r="EF26" i="19" s="1"/>
  <c r="CU7" i="19"/>
  <c r="CV7" i="19" s="1"/>
  <c r="CU51" i="19"/>
  <c r="CV51" i="19" s="1"/>
  <c r="CU17" i="19"/>
  <c r="CV17" i="19" s="1"/>
  <c r="CU37" i="19"/>
  <c r="CV37" i="19" s="1"/>
  <c r="FJ11" i="19"/>
  <c r="FJ25" i="19"/>
  <c r="FJ51" i="19"/>
  <c r="CU24" i="19"/>
  <c r="CV24" i="19" s="1"/>
  <c r="EE49" i="19"/>
  <c r="EF49" i="19" s="1"/>
  <c r="FJ47" i="19"/>
  <c r="EE46" i="19"/>
  <c r="EF46" i="19" s="1"/>
  <c r="EE48" i="19"/>
  <c r="EF48" i="19" s="1"/>
  <c r="CU38" i="19"/>
  <c r="CV38" i="19" s="1"/>
  <c r="CU40" i="19"/>
  <c r="CV40" i="19" s="1"/>
  <c r="FJ38" i="19"/>
  <c r="FJ8" i="19"/>
  <c r="FJ50" i="19"/>
  <c r="CU49" i="19"/>
  <c r="CV49" i="19" s="1"/>
  <c r="CU53" i="19"/>
  <c r="CV53" i="19" s="1"/>
  <c r="FJ48" i="19"/>
  <c r="EE21" i="19"/>
  <c r="EF21" i="19" s="1"/>
  <c r="FJ41" i="19"/>
  <c r="FJ43" i="19"/>
  <c r="FJ36" i="19"/>
  <c r="FJ39" i="19"/>
  <c r="CU54" i="19"/>
  <c r="CV54" i="19" s="1"/>
  <c r="EE43" i="19"/>
  <c r="EF43" i="19" s="1"/>
  <c r="EE9" i="19"/>
  <c r="EF9" i="19" s="1"/>
  <c r="CU8" i="19"/>
  <c r="CV8" i="19" s="1"/>
  <c r="FJ52" i="19"/>
  <c r="FJ12" i="19"/>
  <c r="FJ32" i="19"/>
  <c r="FJ56" i="19"/>
  <c r="CU39" i="19"/>
  <c r="CV39" i="19" s="1"/>
  <c r="FJ49" i="19"/>
  <c r="FJ34" i="19"/>
  <c r="CU23" i="19"/>
  <c r="CV23" i="19" s="1"/>
  <c r="CU19" i="19"/>
  <c r="CV19" i="19" s="1"/>
  <c r="CU32" i="19"/>
  <c r="CV32" i="19" s="1"/>
  <c r="FJ6" i="19"/>
  <c r="FJ45" i="19"/>
  <c r="CU59" i="19"/>
  <c r="CV59" i="19" s="1"/>
  <c r="CU14" i="19"/>
  <c r="CV14" i="19" s="1"/>
  <c r="FJ28" i="19"/>
  <c r="EE31" i="19"/>
  <c r="EF31" i="19" s="1"/>
  <c r="EE30" i="19"/>
  <c r="EF30" i="19" s="1"/>
  <c r="EE36" i="19"/>
  <c r="EF36" i="19" s="1"/>
  <c r="EE7" i="19"/>
  <c r="EF7" i="19" s="1"/>
  <c r="FJ15" i="19"/>
  <c r="CU58" i="19"/>
  <c r="CV58" i="19" s="1"/>
  <c r="CU55" i="19"/>
  <c r="CV55" i="19" s="1"/>
  <c r="CU48" i="19"/>
  <c r="CV48" i="19" s="1"/>
  <c r="EE41" i="19"/>
  <c r="EF41" i="19" s="1"/>
  <c r="FJ55" i="19"/>
  <c r="EE15" i="19"/>
  <c r="EF15" i="19" s="1"/>
  <c r="CU27" i="19"/>
  <c r="CV27" i="19" s="1"/>
  <c r="CU31" i="19"/>
  <c r="CV31" i="19" s="1"/>
  <c r="EE40" i="19"/>
  <c r="EF40" i="19" s="1"/>
  <c r="EE12" i="19"/>
  <c r="EF12" i="19" s="1"/>
  <c r="CU36" i="19"/>
  <c r="CV36" i="19" s="1"/>
  <c r="EE5" i="19"/>
  <c r="EF5" i="19" s="1"/>
  <c r="CU11" i="19"/>
  <c r="CV11" i="19" s="1"/>
  <c r="FJ37" i="19"/>
  <c r="EE18" i="19"/>
  <c r="EF18" i="19" s="1"/>
  <c r="EE56" i="19"/>
  <c r="EF56" i="19" s="1"/>
  <c r="EE8" i="19"/>
  <c r="EF8" i="19" s="1"/>
  <c r="EE16" i="19"/>
  <c r="EF16" i="19" s="1"/>
  <c r="CU43" i="19"/>
  <c r="CV43" i="19" s="1"/>
  <c r="FJ29" i="19"/>
  <c r="FJ27" i="19"/>
  <c r="CU44" i="19"/>
  <c r="CV44" i="19" s="1"/>
  <c r="EE24" i="19"/>
  <c r="EF24" i="19" s="1"/>
  <c r="EE53" i="19"/>
  <c r="EF53" i="19" s="1"/>
  <c r="EE51" i="19"/>
  <c r="EF51" i="19" s="1"/>
  <c r="EE25" i="19"/>
  <c r="EF25" i="19" s="1"/>
  <c r="CU9" i="19"/>
  <c r="CV9" i="19" s="1"/>
  <c r="EE58" i="19"/>
  <c r="EF58" i="19" s="1"/>
  <c r="EE17" i="19"/>
  <c r="EF17" i="19" s="1"/>
  <c r="EE34" i="19"/>
  <c r="EF34" i="19" s="1"/>
  <c r="FJ33" i="19"/>
  <c r="EE44" i="19"/>
  <c r="EF44" i="19" s="1"/>
  <c r="EE13" i="19"/>
  <c r="EF13" i="19" s="1"/>
  <c r="EE60" i="19"/>
  <c r="EF60" i="19" s="1"/>
  <c r="CU46" i="19"/>
  <c r="CV46" i="19" s="1"/>
  <c r="FJ60" i="19"/>
  <c r="FJ19" i="19"/>
  <c r="CU28" i="19"/>
  <c r="CV28" i="19" s="1"/>
  <c r="FJ18" i="19"/>
  <c r="CU56" i="19"/>
  <c r="CV56" i="19" s="1"/>
  <c r="EE19" i="19"/>
  <c r="EF19" i="19" s="1"/>
  <c r="FJ24" i="19"/>
  <c r="FJ26" i="19"/>
  <c r="EE14" i="19"/>
  <c r="EF14" i="19" s="1"/>
  <c r="EE50" i="19"/>
  <c r="EF50" i="19" s="1"/>
  <c r="FJ10" i="19"/>
  <c r="FJ16" i="19"/>
  <c r="CU35" i="19"/>
  <c r="CV35" i="19" s="1"/>
  <c r="FJ20" i="19"/>
  <c r="FJ59" i="19"/>
  <c r="EE45" i="19"/>
  <c r="EF45" i="19" s="1"/>
  <c r="FJ9" i="19"/>
  <c r="CU5" i="19"/>
  <c r="CV5" i="19" s="1"/>
  <c r="FJ35" i="19"/>
  <c r="FJ4" i="19"/>
  <c r="FJ5" i="19"/>
  <c r="CU47" i="19"/>
  <c r="CV47" i="19" s="1"/>
  <c r="FJ13" i="19"/>
  <c r="CU57" i="19"/>
  <c r="CV57" i="19" s="1"/>
  <c r="EE37" i="19"/>
  <c r="EF37" i="19" s="1"/>
  <c r="EE33" i="19"/>
  <c r="EF33" i="19" s="1"/>
  <c r="EE27" i="19"/>
  <c r="EF27" i="19" s="1"/>
  <c r="EE4" i="19"/>
  <c r="EF4" i="19" s="1"/>
  <c r="FJ40" i="19"/>
  <c r="FJ53" i="19"/>
  <c r="CU33" i="19"/>
  <c r="CV33" i="19" s="1"/>
  <c r="FJ14" i="19"/>
  <c r="FJ22" i="19"/>
  <c r="FJ21" i="19"/>
  <c r="FJ44" i="19"/>
  <c r="CU13" i="19"/>
  <c r="CV13" i="19" s="1"/>
  <c r="FJ17" i="19"/>
  <c r="CU15" i="19"/>
  <c r="CV15" i="19" s="1"/>
  <c r="CU60" i="19"/>
  <c r="CV60" i="19" s="1"/>
  <c r="FJ58" i="19"/>
  <c r="FJ7" i="19"/>
  <c r="FJ30" i="19"/>
  <c r="CU18" i="19"/>
  <c r="CV18" i="19" s="1"/>
  <c r="CU45" i="19"/>
  <c r="CV45" i="19" s="1"/>
  <c r="EE35" i="19"/>
  <c r="EF35" i="19" s="1"/>
  <c r="EE47" i="19"/>
  <c r="EF47" i="19" s="1"/>
  <c r="CU16" i="19"/>
  <c r="CV16" i="19" s="1"/>
  <c r="EE39" i="19"/>
  <c r="EF39" i="19" s="1"/>
  <c r="EE59" i="19"/>
  <c r="EF59" i="19" s="1"/>
  <c r="FJ23" i="19"/>
  <c r="CU34" i="19"/>
  <c r="CV34" i="19" s="1"/>
  <c r="CU42" i="19"/>
  <c r="CV42" i="19" s="1"/>
  <c r="CU50" i="19"/>
  <c r="CV50" i="19" s="1"/>
  <c r="CU22" i="19"/>
  <c r="CV22" i="19" s="1"/>
  <c r="CU41" i="19"/>
  <c r="CV41" i="19" s="1"/>
  <c r="CU21" i="19"/>
  <c r="CV21" i="19" s="1"/>
  <c r="CU12" i="19"/>
  <c r="CV12" i="19" s="1"/>
  <c r="EE20" i="19"/>
  <c r="EF20" i="19" s="1"/>
  <c r="EE29" i="19"/>
  <c r="EF29" i="19" s="1"/>
  <c r="CU26" i="19"/>
  <c r="CV26" i="19" s="1"/>
  <c r="EE10" i="19"/>
  <c r="EF10" i="19" s="1"/>
  <c r="CU6" i="19"/>
  <c r="CV6" i="19" s="1"/>
  <c r="EE55" i="19"/>
  <c r="EF55" i="19" s="1"/>
  <c r="EE28" i="19"/>
  <c r="EF28" i="19" s="1"/>
  <c r="CU20" i="19"/>
  <c r="CV20" i="19" s="1"/>
  <c r="EE22" i="19"/>
  <c r="EF22" i="19" s="1"/>
  <c r="EE54" i="19"/>
  <c r="EF54" i="19" s="1"/>
  <c r="CU29" i="19"/>
  <c r="CV29" i="19" s="1"/>
  <c r="FJ42" i="19"/>
  <c r="EE6" i="19"/>
  <c r="EF6" i="19" s="1"/>
  <c r="FJ57" i="19"/>
  <c r="EE32" i="19"/>
  <c r="EF32" i="19" s="1"/>
  <c r="CU10" i="19"/>
  <c r="CV10" i="19" s="1"/>
  <c r="EE57" i="19"/>
  <c r="EF57" i="19" s="1"/>
  <c r="CU25" i="19"/>
  <c r="CV25" i="19" s="1"/>
  <c r="EE42" i="19"/>
  <c r="EF42" i="19" s="1"/>
  <c r="EE38" i="19"/>
  <c r="EF38" i="19" s="1"/>
  <c r="CU30" i="19"/>
  <c r="CV30" i="19" s="1"/>
  <c r="CU4" i="19"/>
  <c r="CV4" i="19" s="1"/>
  <c r="FJ31" i="19"/>
  <c r="FJ54" i="19"/>
  <c r="CU52" i="19"/>
  <c r="CV52" i="19" s="1"/>
  <c r="EE11" i="19"/>
  <c r="EF11" i="19" s="1"/>
  <c r="EE23" i="19"/>
  <c r="EF23" i="19" s="1"/>
  <c r="EE52" i="19"/>
  <c r="EF52" i="19" s="1"/>
  <c r="GR34" i="1"/>
  <c r="GR15" i="1"/>
  <c r="GR37" i="1"/>
  <c r="GR52" i="1"/>
  <c r="GR12" i="1"/>
  <c r="GR22" i="1"/>
  <c r="GR41" i="1"/>
  <c r="GR56" i="1"/>
  <c r="GR49" i="1"/>
  <c r="GR50" i="1"/>
  <c r="GR31" i="1"/>
  <c r="GR60" i="1"/>
  <c r="GR17" i="1"/>
  <c r="GR54" i="1"/>
  <c r="GR13" i="1"/>
  <c r="GR40" i="1"/>
  <c r="GR46" i="1"/>
  <c r="GR16" i="1"/>
  <c r="GR44" i="1"/>
  <c r="GR25" i="1"/>
  <c r="GR61" i="1"/>
  <c r="GR58" i="1"/>
  <c r="GR24" i="1"/>
  <c r="GR33" i="1"/>
  <c r="GR51" i="1"/>
  <c r="GR19" i="1"/>
  <c r="GR32" i="1"/>
  <c r="GR42" i="1"/>
  <c r="GR36" i="1"/>
  <c r="GR8" i="1"/>
  <c r="GR27" i="1"/>
  <c r="GR26" i="1"/>
  <c r="GR9" i="1"/>
  <c r="GR62" i="1"/>
  <c r="GR29" i="1"/>
  <c r="GR43" i="1"/>
  <c r="GR18" i="1"/>
  <c r="GR23" i="1"/>
  <c r="GR11" i="1"/>
  <c r="GR45" i="1"/>
  <c r="GR55" i="1"/>
  <c r="GR38" i="1"/>
  <c r="GR28" i="1"/>
  <c r="GR48" i="1"/>
  <c r="GR63" i="1"/>
  <c r="GR30" i="1"/>
  <c r="GR64" i="1"/>
  <c r="GR39" i="1"/>
  <c r="GR59" i="1"/>
  <c r="GR14" i="1"/>
  <c r="GR47" i="1"/>
  <c r="GR20" i="1"/>
  <c r="GR35" i="1"/>
  <c r="GR21" i="1"/>
  <c r="GR53" i="1"/>
  <c r="GR10" i="1"/>
  <c r="GR57" i="1"/>
  <c r="GR36" i="20"/>
  <c r="GR27" i="20"/>
  <c r="GR13" i="20"/>
  <c r="GR54" i="20"/>
  <c r="GR25" i="20"/>
  <c r="GR48" i="20"/>
  <c r="GR19" i="20"/>
  <c r="GR14" i="20"/>
  <c r="GR28" i="20"/>
  <c r="GR32" i="20"/>
  <c r="GR7" i="20"/>
  <c r="GR17" i="20"/>
  <c r="GR47" i="20"/>
  <c r="GR56" i="20"/>
  <c r="GR4" i="20"/>
  <c r="GR34" i="20"/>
  <c r="GR45" i="20"/>
  <c r="GR20" i="20"/>
  <c r="GR52" i="20"/>
  <c r="GR46" i="20"/>
  <c r="GR12" i="20"/>
  <c r="GR39" i="20"/>
  <c r="GR50" i="20"/>
  <c r="GR30" i="20"/>
  <c r="GR29" i="20"/>
  <c r="GR23" i="20"/>
  <c r="GR43" i="20"/>
  <c r="GR57" i="20"/>
  <c r="GR41" i="20"/>
  <c r="GR6" i="20"/>
  <c r="GR60" i="20"/>
  <c r="GR55" i="20"/>
  <c r="GR8" i="20"/>
  <c r="GR42" i="20"/>
  <c r="GR53" i="20"/>
  <c r="GR11" i="20"/>
  <c r="GR44" i="20"/>
  <c r="GR22" i="20"/>
  <c r="GR59" i="20"/>
  <c r="GR26" i="20"/>
  <c r="GR38" i="20"/>
  <c r="GR18" i="20"/>
  <c r="GR5" i="20"/>
  <c r="GR40" i="20"/>
  <c r="GR49" i="20"/>
  <c r="GR35" i="20"/>
  <c r="GR31" i="20"/>
  <c r="GR33" i="20"/>
  <c r="GR15" i="20"/>
  <c r="GR9" i="20"/>
  <c r="GR24" i="20"/>
  <c r="GR21" i="20"/>
  <c r="GR51" i="20"/>
  <c r="GR10" i="20"/>
  <c r="GR16" i="20"/>
  <c r="GR58" i="20"/>
  <c r="GR37" i="20"/>
  <c r="EG14" i="20" l="1"/>
  <c r="EG49" i="20"/>
  <c r="EG17" i="20"/>
  <c r="EG20" i="20"/>
  <c r="EG53" i="20"/>
  <c r="EG36" i="20"/>
  <c r="EG15" i="20"/>
  <c r="EG4" i="20"/>
  <c r="EG24" i="20"/>
  <c r="EG33" i="20"/>
  <c r="EG30" i="20"/>
  <c r="EG31" i="20"/>
  <c r="EG60" i="20"/>
  <c r="EG38" i="20"/>
  <c r="EG25" i="20"/>
  <c r="EG9" i="20"/>
  <c r="EG45" i="20"/>
  <c r="EG52" i="20"/>
  <c r="EG50" i="20"/>
  <c r="EG47" i="20"/>
  <c r="EG44" i="20"/>
  <c r="EG32" i="20"/>
  <c r="EG12" i="20"/>
  <c r="EG41" i="20"/>
  <c r="EG34" i="20"/>
  <c r="EG21" i="20"/>
  <c r="EG55" i="20"/>
  <c r="EG42" i="20"/>
  <c r="EG40" i="20"/>
  <c r="EG13" i="20"/>
  <c r="EG56" i="20"/>
  <c r="EG43" i="20"/>
  <c r="EG46" i="20"/>
  <c r="EG37" i="20"/>
  <c r="EG35" i="20"/>
  <c r="EG51" i="20"/>
  <c r="EG48" i="20"/>
  <c r="EG6" i="20"/>
  <c r="EG16" i="20"/>
  <c r="EG8" i="20"/>
  <c r="EG59" i="20"/>
  <c r="EG54" i="20"/>
  <c r="EG58" i="20"/>
  <c r="EG10" i="20"/>
  <c r="EG19" i="20"/>
  <c r="EG7" i="20"/>
  <c r="EG28" i="20"/>
  <c r="EG39" i="20"/>
  <c r="EG5" i="20"/>
  <c r="EG57" i="20"/>
  <c r="EG18" i="20"/>
  <c r="EG26" i="20"/>
  <c r="EG22" i="20"/>
  <c r="EG27" i="20"/>
  <c r="EG23" i="20"/>
  <c r="EG11" i="20"/>
  <c r="EG29" i="20"/>
  <c r="CW7" i="20"/>
  <c r="CW58" i="20"/>
  <c r="CW51" i="20"/>
  <c r="CW5" i="20"/>
  <c r="CW13" i="20"/>
  <c r="CW4" i="20"/>
  <c r="CW14" i="20"/>
  <c r="CW56" i="20"/>
  <c r="CW48" i="20"/>
  <c r="CW12" i="20"/>
  <c r="CW59" i="20"/>
  <c r="CW60" i="20"/>
  <c r="CW57" i="20"/>
  <c r="CW20" i="20"/>
  <c r="CW47" i="20"/>
  <c r="CW35" i="20"/>
  <c r="CW26" i="20"/>
  <c r="CW15" i="20"/>
  <c r="CW50" i="20"/>
  <c r="CW16" i="20"/>
  <c r="CW30" i="20"/>
  <c r="CW17" i="20"/>
  <c r="CW37" i="20"/>
  <c r="CW43" i="20"/>
  <c r="CW22" i="20"/>
  <c r="CW21" i="20"/>
  <c r="CW8" i="20"/>
  <c r="CW52" i="20"/>
  <c r="CW24" i="20"/>
  <c r="CW31" i="20"/>
  <c r="CW53" i="20"/>
  <c r="CW55" i="20"/>
  <c r="CW11" i="20"/>
  <c r="CW45" i="20"/>
  <c r="CW23" i="20"/>
  <c r="CW19" i="20"/>
  <c r="CW49" i="20"/>
  <c r="CW33" i="20"/>
  <c r="CW41" i="20"/>
  <c r="CW54" i="20"/>
  <c r="CW28" i="20"/>
  <c r="CW6" i="20"/>
  <c r="CW36" i="20"/>
  <c r="CW38" i="20"/>
  <c r="CW25" i="20"/>
  <c r="CW40" i="20"/>
  <c r="CW44" i="20"/>
  <c r="CW32" i="20"/>
  <c r="CW29" i="20"/>
  <c r="CW34" i="20"/>
  <c r="CW9" i="20"/>
  <c r="CW39" i="20"/>
  <c r="CW46" i="20"/>
  <c r="CW42" i="20"/>
  <c r="CW18" i="20"/>
  <c r="CW10" i="20"/>
  <c r="CW27" i="20"/>
  <c r="GT17" i="19"/>
  <c r="GU17" i="19" s="1"/>
  <c r="FL58" i="20"/>
  <c r="FM58" i="20" s="1"/>
  <c r="FL21" i="20"/>
  <c r="FM21" i="20" s="1"/>
  <c r="FL57" i="20"/>
  <c r="FM57" i="20" s="1"/>
  <c r="FL30" i="20"/>
  <c r="FM30" i="20" s="1"/>
  <c r="FL34" i="20"/>
  <c r="FM34" i="20" s="1"/>
  <c r="FL53" i="20"/>
  <c r="FM53" i="20" s="1"/>
  <c r="FL7" i="20"/>
  <c r="FM7" i="20" s="1"/>
  <c r="FL29" i="20"/>
  <c r="FM29" i="20" s="1"/>
  <c r="FL55" i="20"/>
  <c r="FM55" i="20" s="1"/>
  <c r="FL33" i="20"/>
  <c r="FM33" i="20" s="1"/>
  <c r="FL46" i="20"/>
  <c r="FM46" i="20" s="1"/>
  <c r="FL35" i="20"/>
  <c r="FM35" i="20" s="1"/>
  <c r="FL60" i="20"/>
  <c r="FM60" i="20" s="1"/>
  <c r="FL45" i="20"/>
  <c r="FM45" i="20" s="1"/>
  <c r="FL20" i="20"/>
  <c r="FM20" i="20" s="1"/>
  <c r="GT60" i="19"/>
  <c r="GU60" i="19" s="1"/>
  <c r="FL47" i="20"/>
  <c r="FM47" i="20" s="1"/>
  <c r="FL48" i="20"/>
  <c r="FM48" i="20" s="1"/>
  <c r="FL16" i="20"/>
  <c r="FM16" i="20" s="1"/>
  <c r="FL23" i="20"/>
  <c r="FM23" i="20" s="1"/>
  <c r="FL22" i="20"/>
  <c r="FM22" i="20" s="1"/>
  <c r="FL38" i="20"/>
  <c r="FM38" i="20" s="1"/>
  <c r="FL42" i="20"/>
  <c r="FM42" i="20" s="1"/>
  <c r="FL32" i="20"/>
  <c r="FM32" i="20" s="1"/>
  <c r="FL18" i="20"/>
  <c r="FM18" i="20" s="1"/>
  <c r="FL56" i="20"/>
  <c r="FM56" i="20" s="1"/>
  <c r="FL54" i="20"/>
  <c r="FM54" i="20" s="1"/>
  <c r="FL25" i="20"/>
  <c r="FM25" i="20" s="1"/>
  <c r="FL15" i="20"/>
  <c r="FM15" i="20" s="1"/>
  <c r="FL59" i="20"/>
  <c r="FM59" i="20" s="1"/>
  <c r="FL26" i="20"/>
  <c r="FM26" i="20" s="1"/>
  <c r="FL10" i="20"/>
  <c r="FM10" i="20" s="1"/>
  <c r="FL36" i="20"/>
  <c r="FM36" i="20" s="1"/>
  <c r="FL5" i="20"/>
  <c r="FM5" i="20" s="1"/>
  <c r="FL37" i="20"/>
  <c r="FM37" i="20" s="1"/>
  <c r="FL49" i="20"/>
  <c r="FM49" i="20" s="1"/>
  <c r="FL44" i="20"/>
  <c r="FM44" i="20" s="1"/>
  <c r="FL31" i="20"/>
  <c r="FM31" i="20" s="1"/>
  <c r="FL51" i="20"/>
  <c r="FM51" i="20" s="1"/>
  <c r="FL12" i="20"/>
  <c r="FM12" i="20" s="1"/>
  <c r="FL27" i="20"/>
  <c r="FM27" i="20" s="1"/>
  <c r="FL50" i="20"/>
  <c r="FM50" i="20" s="1"/>
  <c r="FL14" i="20"/>
  <c r="FM14" i="20" s="1"/>
  <c r="FL13" i="20"/>
  <c r="FM13" i="20" s="1"/>
  <c r="FL8" i="20"/>
  <c r="FM8" i="20" s="1"/>
  <c r="FL11" i="20"/>
  <c r="FM11" i="20" s="1"/>
  <c r="FL43" i="20"/>
  <c r="FM43" i="20" s="1"/>
  <c r="FL9" i="20"/>
  <c r="FM9" i="20" s="1"/>
  <c r="FL24" i="20"/>
  <c r="FM24" i="20" s="1"/>
  <c r="FL41" i="20"/>
  <c r="FM41" i="20" s="1"/>
  <c r="FL17" i="20"/>
  <c r="FM17" i="20" s="1"/>
  <c r="FL19" i="20"/>
  <c r="FM19" i="20" s="1"/>
  <c r="FL6" i="20"/>
  <c r="FM6" i="20" s="1"/>
  <c r="FL40" i="20"/>
  <c r="FM40" i="20" s="1"/>
  <c r="FL4" i="20"/>
  <c r="FM4" i="20" s="1"/>
  <c r="FL52" i="20"/>
  <c r="FM52" i="20" s="1"/>
  <c r="FL39" i="20"/>
  <c r="FM39" i="20" s="1"/>
  <c r="FL28" i="20"/>
  <c r="FM28" i="20" s="1"/>
  <c r="GT16" i="19"/>
  <c r="GU16" i="19" s="1"/>
  <c r="GT53" i="19"/>
  <c r="GU53" i="19" s="1"/>
  <c r="GT52" i="19"/>
  <c r="GU52" i="19" s="1"/>
  <c r="GT14" i="19"/>
  <c r="GU14" i="19" s="1"/>
  <c r="GT27" i="19"/>
  <c r="GU27" i="19" s="1"/>
  <c r="GT48" i="19"/>
  <c r="GU48" i="19" s="1"/>
  <c r="GT50" i="19"/>
  <c r="GU50" i="19" s="1"/>
  <c r="GT34" i="19"/>
  <c r="GU34" i="19" s="1"/>
  <c r="GT43" i="19"/>
  <c r="GU43" i="19" s="1"/>
  <c r="GT35" i="19"/>
  <c r="GU35" i="19" s="1"/>
  <c r="GT26" i="19"/>
  <c r="GU26" i="19" s="1"/>
  <c r="GT57" i="19"/>
  <c r="GU57" i="19" s="1"/>
  <c r="GT21" i="19"/>
  <c r="GU21" i="19" s="1"/>
  <c r="GT44" i="19"/>
  <c r="GU44" i="19" s="1"/>
  <c r="GT24" i="19"/>
  <c r="GU24" i="19" s="1"/>
  <c r="GT30" i="19"/>
  <c r="GU30" i="19" s="1"/>
  <c r="GT58" i="19"/>
  <c r="GU58" i="19" s="1"/>
  <c r="GT59" i="19"/>
  <c r="GU59" i="19" s="1"/>
  <c r="GT22" i="19"/>
  <c r="GU22" i="19" s="1"/>
  <c r="GT45" i="19"/>
  <c r="GU45" i="19" s="1"/>
  <c r="GT25" i="19"/>
  <c r="GU25" i="19" s="1"/>
  <c r="GT47" i="19"/>
  <c r="GU47" i="19" s="1"/>
  <c r="GT19" i="19"/>
  <c r="GU19" i="19" s="1"/>
  <c r="GT18" i="19"/>
  <c r="GU18" i="19" s="1"/>
  <c r="GT38" i="19"/>
  <c r="GU38" i="19" s="1"/>
  <c r="GT37" i="19"/>
  <c r="GU37" i="19" s="1"/>
  <c r="GT13" i="19"/>
  <c r="GU13" i="19" s="1"/>
  <c r="GT54" i="19"/>
  <c r="GU54" i="19" s="1"/>
  <c r="GT32" i="19"/>
  <c r="GU32" i="19" s="1"/>
  <c r="GT9" i="19"/>
  <c r="GU9" i="19" s="1"/>
  <c r="GT51" i="19"/>
  <c r="GU51" i="19" s="1"/>
  <c r="GT20" i="19"/>
  <c r="GU20" i="19" s="1"/>
  <c r="GT39" i="19"/>
  <c r="GU39" i="19" s="1"/>
  <c r="GT55" i="19"/>
  <c r="GU55" i="19" s="1"/>
  <c r="GT46" i="19"/>
  <c r="GU46" i="19" s="1"/>
  <c r="GT56" i="19"/>
  <c r="GU56" i="19" s="1"/>
  <c r="GT29" i="19"/>
  <c r="GU29" i="19" s="1"/>
  <c r="GT5" i="19"/>
  <c r="GU5" i="19" s="1"/>
  <c r="GT7" i="19"/>
  <c r="GU7" i="19" s="1"/>
  <c r="GT31" i="19"/>
  <c r="GU31" i="19" s="1"/>
  <c r="GT23" i="19"/>
  <c r="GU23" i="19" s="1"/>
  <c r="GT11" i="19"/>
  <c r="GU11" i="19" s="1"/>
  <c r="GT15" i="19"/>
  <c r="GU15" i="19" s="1"/>
  <c r="GT10" i="19"/>
  <c r="GU10" i="19" s="1"/>
  <c r="GT49" i="19"/>
  <c r="GU49" i="19" s="1"/>
  <c r="GT28" i="19"/>
  <c r="GU28" i="19" s="1"/>
  <c r="GT33" i="19"/>
  <c r="GU33" i="19" s="1"/>
  <c r="GT40" i="19"/>
  <c r="GU40" i="19" s="1"/>
  <c r="GT41" i="19"/>
  <c r="GU41" i="19" s="1"/>
  <c r="GT42" i="19"/>
  <c r="GU42" i="19" s="1"/>
  <c r="GT4" i="19"/>
  <c r="GU4" i="19" s="1"/>
  <c r="GT6" i="19"/>
  <c r="GU6" i="19" s="1"/>
  <c r="GT8" i="19"/>
  <c r="GU8" i="19" s="1"/>
  <c r="GT12" i="19"/>
  <c r="GU12" i="19" s="1"/>
  <c r="GT36" i="19"/>
  <c r="GU36" i="19" s="1"/>
  <c r="CW52" i="19"/>
  <c r="EG23" i="19"/>
  <c r="FL31" i="19"/>
  <c r="FM31" i="19" s="1"/>
  <c r="EG52" i="19"/>
  <c r="FL54" i="19"/>
  <c r="FM54" i="19" s="1"/>
  <c r="EG38" i="19"/>
  <c r="CW10" i="19"/>
  <c r="FL42" i="19"/>
  <c r="FM42" i="19" s="1"/>
  <c r="CW20" i="19"/>
  <c r="EG10" i="19"/>
  <c r="CW12" i="19"/>
  <c r="CW50" i="19"/>
  <c r="EG59" i="19"/>
  <c r="EG35" i="19"/>
  <c r="FL7" i="19"/>
  <c r="FM7" i="19" s="1"/>
  <c r="FL17" i="19"/>
  <c r="FM17" i="19" s="1"/>
  <c r="FL22" i="19"/>
  <c r="FM22" i="19" s="1"/>
  <c r="FL40" i="19"/>
  <c r="FM40" i="19" s="1"/>
  <c r="EG37" i="19"/>
  <c r="FL5" i="19"/>
  <c r="FM5" i="19" s="1"/>
  <c r="FL9" i="19"/>
  <c r="FM9" i="19" s="1"/>
  <c r="CW35" i="19"/>
  <c r="EG14" i="19"/>
  <c r="CW56" i="19"/>
  <c r="FL60" i="19"/>
  <c r="FM60" i="19" s="1"/>
  <c r="EG44" i="19"/>
  <c r="EG58" i="19"/>
  <c r="EG53" i="19"/>
  <c r="FL29" i="19"/>
  <c r="FM29" i="19" s="1"/>
  <c r="EG56" i="19"/>
  <c r="EG5" i="19"/>
  <c r="CW31" i="19"/>
  <c r="EG41" i="19"/>
  <c r="FL15" i="19"/>
  <c r="FM15" i="19" s="1"/>
  <c r="EG31" i="19"/>
  <c r="FL45" i="19"/>
  <c r="FM45" i="19" s="1"/>
  <c r="CW23" i="19"/>
  <c r="FL56" i="19"/>
  <c r="FM56" i="19" s="1"/>
  <c r="CW8" i="19"/>
  <c r="FL39" i="19"/>
  <c r="FM39" i="19" s="1"/>
  <c r="EG21" i="19"/>
  <c r="FL50" i="19"/>
  <c r="FM50" i="19" s="1"/>
  <c r="CW38" i="19"/>
  <c r="EG49" i="19"/>
  <c r="FL11" i="19"/>
  <c r="FM11" i="19" s="1"/>
  <c r="EG42" i="19"/>
  <c r="EG32" i="19"/>
  <c r="CW29" i="19"/>
  <c r="EG28" i="19"/>
  <c r="CW26" i="19"/>
  <c r="CW21" i="19"/>
  <c r="CW42" i="19"/>
  <c r="EG39" i="19"/>
  <c r="CW45" i="19"/>
  <c r="FL58" i="19"/>
  <c r="FM58" i="19" s="1"/>
  <c r="CW13" i="19"/>
  <c r="FL14" i="19"/>
  <c r="FM14" i="19" s="1"/>
  <c r="EG26" i="19"/>
  <c r="EG4" i="19"/>
  <c r="CW57" i="19"/>
  <c r="FL46" i="19"/>
  <c r="FM46" i="19" s="1"/>
  <c r="FL4" i="19"/>
  <c r="FM4" i="19" s="1"/>
  <c r="EG45" i="19"/>
  <c r="FL16" i="19"/>
  <c r="FM16" i="19" s="1"/>
  <c r="FL26" i="19"/>
  <c r="FM26" i="19" s="1"/>
  <c r="FL18" i="19"/>
  <c r="FM18" i="19" s="1"/>
  <c r="CW46" i="19"/>
  <c r="FL33" i="19"/>
  <c r="FM33" i="19" s="1"/>
  <c r="CW9" i="19"/>
  <c r="EG24" i="19"/>
  <c r="CW43" i="19"/>
  <c r="EG18" i="19"/>
  <c r="CW36" i="19"/>
  <c r="CW27" i="19"/>
  <c r="CW48" i="19"/>
  <c r="EG7" i="19"/>
  <c r="FL28" i="19"/>
  <c r="FM28" i="19" s="1"/>
  <c r="FL6" i="19"/>
  <c r="FM6" i="19" s="1"/>
  <c r="FL34" i="19"/>
  <c r="FM34" i="19" s="1"/>
  <c r="FL32" i="19"/>
  <c r="FM32" i="19" s="1"/>
  <c r="EG9" i="19"/>
  <c r="FL36" i="19"/>
  <c r="FM36" i="19" s="1"/>
  <c r="FL48" i="19"/>
  <c r="FM48" i="19" s="1"/>
  <c r="FL8" i="19"/>
  <c r="FM8" i="19" s="1"/>
  <c r="EG48" i="19"/>
  <c r="CW24" i="19"/>
  <c r="CW37" i="19"/>
  <c r="EG11" i="19"/>
  <c r="CW7" i="19"/>
  <c r="CW4" i="19"/>
  <c r="CW25" i="19"/>
  <c r="FL57" i="19"/>
  <c r="FM57" i="19" s="1"/>
  <c r="EG54" i="19"/>
  <c r="EG55" i="19"/>
  <c r="EG29" i="19"/>
  <c r="CW41" i="19"/>
  <c r="CW34" i="19"/>
  <c r="CW16" i="19"/>
  <c r="CW18" i="19"/>
  <c r="CW60" i="19"/>
  <c r="FL44" i="19"/>
  <c r="FM44" i="19" s="1"/>
  <c r="CW33" i="19"/>
  <c r="EG27" i="19"/>
  <c r="FL13" i="19"/>
  <c r="FM13" i="19" s="1"/>
  <c r="FL35" i="19"/>
  <c r="FM35" i="19" s="1"/>
  <c r="FL59" i="19"/>
  <c r="FM59" i="19" s="1"/>
  <c r="FL10" i="19"/>
  <c r="FM10" i="19" s="1"/>
  <c r="FL24" i="19"/>
  <c r="FM24" i="19" s="1"/>
  <c r="CW28" i="19"/>
  <c r="EG60" i="19"/>
  <c r="EG34" i="19"/>
  <c r="EG25" i="19"/>
  <c r="CW44" i="19"/>
  <c r="EG16" i="19"/>
  <c r="FL37" i="19"/>
  <c r="FM37" i="19" s="1"/>
  <c r="EG12" i="19"/>
  <c r="EG15" i="19"/>
  <c r="CW55" i="19"/>
  <c r="EG36" i="19"/>
  <c r="CW14" i="19"/>
  <c r="CW32" i="19"/>
  <c r="FL49" i="19"/>
  <c r="FM49" i="19" s="1"/>
  <c r="FL12" i="19"/>
  <c r="FM12" i="19" s="1"/>
  <c r="EG43" i="19"/>
  <c r="FL43" i="19"/>
  <c r="FM43" i="19" s="1"/>
  <c r="CW53" i="19"/>
  <c r="FL38" i="19"/>
  <c r="FM38" i="19" s="1"/>
  <c r="EG46" i="19"/>
  <c r="FL51" i="19"/>
  <c r="FM51" i="19" s="1"/>
  <c r="CW17" i="19"/>
  <c r="CW30" i="19"/>
  <c r="EG57" i="19"/>
  <c r="EG6" i="19"/>
  <c r="EG22" i="19"/>
  <c r="CW6" i="19"/>
  <c r="EG20" i="19"/>
  <c r="CW22" i="19"/>
  <c r="FL23" i="19"/>
  <c r="FM23" i="19" s="1"/>
  <c r="EG47" i="19"/>
  <c r="FL30" i="19"/>
  <c r="FM30" i="19" s="1"/>
  <c r="CW15" i="19"/>
  <c r="FL21" i="19"/>
  <c r="FM21" i="19" s="1"/>
  <c r="FL53" i="19"/>
  <c r="FM53" i="19" s="1"/>
  <c r="EG33" i="19"/>
  <c r="CW47" i="19"/>
  <c r="CW5" i="19"/>
  <c r="FL20" i="19"/>
  <c r="FM20" i="19" s="1"/>
  <c r="EG50" i="19"/>
  <c r="EG19" i="19"/>
  <c r="FL19" i="19"/>
  <c r="FM19" i="19" s="1"/>
  <c r="EG13" i="19"/>
  <c r="EG17" i="19"/>
  <c r="EG51" i="19"/>
  <c r="FL27" i="19"/>
  <c r="FM27" i="19" s="1"/>
  <c r="EG8" i="19"/>
  <c r="CW11" i="19"/>
  <c r="EG40" i="19"/>
  <c r="FL55" i="19"/>
  <c r="FM55" i="19" s="1"/>
  <c r="CW58" i="19"/>
  <c r="EG30" i="19"/>
  <c r="CW59" i="19"/>
  <c r="CW19" i="19"/>
  <c r="CW39" i="19"/>
  <c r="FL52" i="19"/>
  <c r="FM52" i="19" s="1"/>
  <c r="CW54" i="19"/>
  <c r="FL41" i="19"/>
  <c r="FM41" i="19" s="1"/>
  <c r="CW49" i="19"/>
  <c r="CW40" i="19"/>
  <c r="FL47" i="19"/>
  <c r="FM47" i="19" s="1"/>
  <c r="FL25" i="19"/>
  <c r="FM25" i="19" s="1"/>
  <c r="CW51" i="19"/>
  <c r="GT21" i="1"/>
  <c r="GU21" i="1" s="1"/>
  <c r="GT14" i="1"/>
  <c r="GU14" i="1" s="1"/>
  <c r="GT30" i="1"/>
  <c r="GU30" i="1" s="1"/>
  <c r="GT38" i="1"/>
  <c r="GU38" i="1" s="1"/>
  <c r="GT23" i="1"/>
  <c r="GU23" i="1" s="1"/>
  <c r="GT43" i="1"/>
  <c r="GU43" i="1" s="1"/>
  <c r="GT26" i="1"/>
  <c r="GU26" i="1" s="1"/>
  <c r="GT42" i="1"/>
  <c r="GU42" i="1" s="1"/>
  <c r="GT33" i="1"/>
  <c r="GU33" i="1" s="1"/>
  <c r="GT25" i="1"/>
  <c r="GU25" i="1" s="1"/>
  <c r="GT40" i="1"/>
  <c r="GU40" i="1" s="1"/>
  <c r="GT54" i="1"/>
  <c r="GU54" i="1" s="1"/>
  <c r="GT50" i="1"/>
  <c r="GU50" i="1" s="1"/>
  <c r="GT22" i="1"/>
  <c r="GU22" i="1" s="1"/>
  <c r="GT57" i="1"/>
  <c r="GU57" i="1" s="1"/>
  <c r="GT35" i="1"/>
  <c r="GU35" i="1" s="1"/>
  <c r="GT59" i="1"/>
  <c r="GU59" i="1" s="1"/>
  <c r="GT63" i="1"/>
  <c r="GU63" i="1" s="1"/>
  <c r="GT55" i="1"/>
  <c r="GU55" i="1" s="1"/>
  <c r="GT18" i="1"/>
  <c r="GU18" i="1" s="1"/>
  <c r="GT29" i="1"/>
  <c r="GU29" i="1" s="1"/>
  <c r="GT27" i="1"/>
  <c r="GU27" i="1" s="1"/>
  <c r="GT32" i="1"/>
  <c r="GU32" i="1" s="1"/>
  <c r="GT24" i="1"/>
  <c r="GU24" i="1" s="1"/>
  <c r="GT44" i="1"/>
  <c r="GU44" i="1" s="1"/>
  <c r="GT13" i="1"/>
  <c r="GU13" i="1" s="1"/>
  <c r="GT17" i="1"/>
  <c r="GU17" i="1" s="1"/>
  <c r="GT49" i="1"/>
  <c r="GU49" i="1" s="1"/>
  <c r="GT12" i="1"/>
  <c r="GU12" i="1" s="1"/>
  <c r="GT10" i="1"/>
  <c r="GU10" i="1" s="1"/>
  <c r="GT20" i="1"/>
  <c r="GU20" i="1" s="1"/>
  <c r="GT39" i="1"/>
  <c r="GU39" i="1" s="1"/>
  <c r="GT48" i="1"/>
  <c r="GU48" i="1" s="1"/>
  <c r="GT45" i="1"/>
  <c r="GU45" i="1" s="1"/>
  <c r="GT62" i="1"/>
  <c r="GU62" i="1" s="1"/>
  <c r="GT8" i="1"/>
  <c r="GU8" i="1" s="1"/>
  <c r="GT19" i="1"/>
  <c r="GU19" i="1" s="1"/>
  <c r="GT58" i="1"/>
  <c r="GU58" i="1" s="1"/>
  <c r="GT16" i="1"/>
  <c r="GU16" i="1" s="1"/>
  <c r="GT60" i="1"/>
  <c r="GU60" i="1" s="1"/>
  <c r="GT56" i="1"/>
  <c r="GU56" i="1" s="1"/>
  <c r="GT52" i="1"/>
  <c r="GU52" i="1" s="1"/>
  <c r="GT53" i="1"/>
  <c r="GU53" i="1" s="1"/>
  <c r="GT47" i="1"/>
  <c r="GU47" i="1" s="1"/>
  <c r="GT64" i="1"/>
  <c r="GU64" i="1" s="1"/>
  <c r="GT28" i="1"/>
  <c r="GU28" i="1" s="1"/>
  <c r="GT11" i="1"/>
  <c r="GU11" i="1" s="1"/>
  <c r="GT15" i="1"/>
  <c r="GU15" i="1" s="1"/>
  <c r="GT9" i="1"/>
  <c r="GU9" i="1" s="1"/>
  <c r="GT36" i="1"/>
  <c r="GU36" i="1" s="1"/>
  <c r="GT51" i="1"/>
  <c r="GU51" i="1" s="1"/>
  <c r="GT61" i="1"/>
  <c r="GU61" i="1" s="1"/>
  <c r="GT46" i="1"/>
  <c r="GU46" i="1" s="1"/>
  <c r="GT34" i="1"/>
  <c r="GU34" i="1" s="1"/>
  <c r="GT31" i="1"/>
  <c r="GU31" i="1" s="1"/>
  <c r="GT41" i="1"/>
  <c r="GU41" i="1" s="1"/>
  <c r="GT37" i="1"/>
  <c r="GU37" i="1" s="1"/>
  <c r="GT27" i="20"/>
  <c r="GU27" i="20" s="1"/>
  <c r="GT33" i="20"/>
  <c r="GU33" i="20" s="1"/>
  <c r="GT60" i="20"/>
  <c r="GU60" i="20" s="1"/>
  <c r="GT39" i="20"/>
  <c r="GU39" i="20" s="1"/>
  <c r="GT46" i="20"/>
  <c r="GU46" i="20" s="1"/>
  <c r="GT56" i="20"/>
  <c r="GU56" i="20" s="1"/>
  <c r="GT28" i="20"/>
  <c r="GU28" i="20" s="1"/>
  <c r="GT19" i="20"/>
  <c r="GU19" i="20" s="1"/>
  <c r="GT36" i="20"/>
  <c r="GU36" i="20" s="1"/>
  <c r="GT51" i="20"/>
  <c r="GU51" i="20" s="1"/>
  <c r="GT31" i="20"/>
  <c r="GU31" i="20" s="1"/>
  <c r="GT35" i="20"/>
  <c r="GU35" i="20" s="1"/>
  <c r="GT38" i="20"/>
  <c r="GU38" i="20" s="1"/>
  <c r="GT59" i="20"/>
  <c r="GU59" i="20" s="1"/>
  <c r="GT11" i="20"/>
  <c r="GU11" i="20" s="1"/>
  <c r="GT41" i="20"/>
  <c r="GU41" i="20" s="1"/>
  <c r="GT29" i="20"/>
  <c r="GU29" i="20" s="1"/>
  <c r="GT12" i="20"/>
  <c r="GU12" i="20" s="1"/>
  <c r="GT52" i="20"/>
  <c r="GU52" i="20" s="1"/>
  <c r="GT45" i="20"/>
  <c r="GU45" i="20" s="1"/>
  <c r="GT34" i="20"/>
  <c r="GU34" i="20" s="1"/>
  <c r="GT7" i="20"/>
  <c r="GU7" i="20" s="1"/>
  <c r="GT25" i="20"/>
  <c r="GU25" i="20" s="1"/>
  <c r="GT49" i="20"/>
  <c r="GU49" i="20" s="1"/>
  <c r="GT58" i="20"/>
  <c r="GU58" i="20" s="1"/>
  <c r="GT10" i="20"/>
  <c r="GU10" i="20" s="1"/>
  <c r="GT21" i="20"/>
  <c r="GU21" i="20" s="1"/>
  <c r="GT24" i="20"/>
  <c r="GU24" i="20" s="1"/>
  <c r="GT15" i="20"/>
  <c r="GU15" i="20" s="1"/>
  <c r="GT44" i="20"/>
  <c r="GU44" i="20" s="1"/>
  <c r="GT53" i="20"/>
  <c r="GU53" i="20" s="1"/>
  <c r="GT6" i="20"/>
  <c r="GU6" i="20" s="1"/>
  <c r="GT57" i="20"/>
  <c r="GU57" i="20" s="1"/>
  <c r="GT23" i="20"/>
  <c r="GU23" i="20" s="1"/>
  <c r="GT30" i="20"/>
  <c r="GU30" i="20" s="1"/>
  <c r="GT50" i="20"/>
  <c r="GU50" i="20" s="1"/>
  <c r="GT20" i="20"/>
  <c r="GU20" i="20" s="1"/>
  <c r="GT47" i="20"/>
  <c r="GU47" i="20" s="1"/>
  <c r="GT32" i="20"/>
  <c r="GU32" i="20" s="1"/>
  <c r="GT14" i="20"/>
  <c r="GU14" i="20" s="1"/>
  <c r="GT54" i="20"/>
  <c r="GU54" i="20" s="1"/>
  <c r="GT40" i="20"/>
  <c r="GU40" i="20" s="1"/>
  <c r="GT5" i="20"/>
  <c r="GU5" i="20" s="1"/>
  <c r="GT18" i="20"/>
  <c r="GU18" i="20" s="1"/>
  <c r="GT8" i="20"/>
  <c r="GU8" i="20" s="1"/>
  <c r="GT37" i="20"/>
  <c r="GU37" i="20" s="1"/>
  <c r="GT16" i="20"/>
  <c r="GU16" i="20" s="1"/>
  <c r="GT9" i="20"/>
  <c r="GU9" i="20" s="1"/>
  <c r="GT26" i="20"/>
  <c r="GU26" i="20" s="1"/>
  <c r="GT22" i="20"/>
  <c r="GU22" i="20" s="1"/>
  <c r="GT42" i="20"/>
  <c r="GU42" i="20" s="1"/>
  <c r="GT55" i="20"/>
  <c r="GU55" i="20" s="1"/>
  <c r="GT43" i="20"/>
  <c r="GU43" i="20" s="1"/>
  <c r="GT4" i="20"/>
  <c r="GU4" i="20" s="1"/>
  <c r="GT17" i="20"/>
  <c r="GU17" i="20" s="1"/>
  <c r="GT48" i="20"/>
  <c r="GU48" i="20" s="1"/>
  <c r="GT13" i="20"/>
  <c r="GU13" i="20" s="1"/>
  <c r="EI36" i="20" l="1"/>
  <c r="EJ36" i="20" s="1"/>
  <c r="EI39" i="20"/>
  <c r="EJ39" i="20" s="1"/>
  <c r="EI57" i="20"/>
  <c r="EJ57" i="20" s="1"/>
  <c r="EI44" i="20"/>
  <c r="EJ44" i="20" s="1"/>
  <c r="EI47" i="20"/>
  <c r="EJ47" i="20" s="1"/>
  <c r="EI43" i="20"/>
  <c r="EJ43" i="20" s="1"/>
  <c r="EI48" i="20"/>
  <c r="EJ48" i="20" s="1"/>
  <c r="EI23" i="20"/>
  <c r="EJ23" i="20" s="1"/>
  <c r="EI28" i="20"/>
  <c r="EJ28" i="20" s="1"/>
  <c r="EI16" i="20"/>
  <c r="EJ16" i="20" s="1"/>
  <c r="EI56" i="20"/>
  <c r="EJ56" i="20" s="1"/>
  <c r="EI25" i="20"/>
  <c r="EJ25" i="20" s="1"/>
  <c r="EI22" i="20"/>
  <c r="EJ22" i="20" s="1"/>
  <c r="EI5" i="20"/>
  <c r="EJ5" i="20" s="1"/>
  <c r="EI53" i="20"/>
  <c r="EJ53" i="20" s="1"/>
  <c r="EI31" i="20"/>
  <c r="EJ31" i="20" s="1"/>
  <c r="EI55" i="20"/>
  <c r="EJ55" i="20" s="1"/>
  <c r="EI30" i="20"/>
  <c r="EJ30" i="20" s="1"/>
  <c r="EI29" i="20"/>
  <c r="EJ29" i="20" s="1"/>
  <c r="EI51" i="20"/>
  <c r="EJ51" i="20" s="1"/>
  <c r="EI14" i="20"/>
  <c r="EJ14" i="20" s="1"/>
  <c r="EI26" i="20"/>
  <c r="EJ26" i="20" s="1"/>
  <c r="EI42" i="20"/>
  <c r="EJ42" i="20" s="1"/>
  <c r="EI12" i="20"/>
  <c r="EJ12" i="20" s="1"/>
  <c r="EI27" i="20"/>
  <c r="EJ27" i="20" s="1"/>
  <c r="EI52" i="20"/>
  <c r="EJ52" i="20" s="1"/>
  <c r="EI7" i="20"/>
  <c r="EJ7" i="20" s="1"/>
  <c r="EI4" i="20"/>
  <c r="EJ4" i="20" s="1"/>
  <c r="EI6" i="20"/>
  <c r="EJ6" i="20" s="1"/>
  <c r="EI58" i="20"/>
  <c r="EJ58" i="20" s="1"/>
  <c r="EI54" i="20"/>
  <c r="EJ54" i="20" s="1"/>
  <c r="EI45" i="20"/>
  <c r="EJ45" i="20" s="1"/>
  <c r="EI41" i="20"/>
  <c r="EJ41" i="20" s="1"/>
  <c r="EI18" i="20"/>
  <c r="EJ18" i="20" s="1"/>
  <c r="EI24" i="20"/>
  <c r="EJ24" i="20" s="1"/>
  <c r="EI40" i="20"/>
  <c r="EJ40" i="20" s="1"/>
  <c r="EI38" i="20"/>
  <c r="EJ38" i="20" s="1"/>
  <c r="EI35" i="20"/>
  <c r="EJ35" i="20" s="1"/>
  <c r="EI21" i="20"/>
  <c r="EJ21" i="20" s="1"/>
  <c r="EI32" i="20"/>
  <c r="EJ32" i="20" s="1"/>
  <c r="EI50" i="20"/>
  <c r="EJ50" i="20" s="1"/>
  <c r="EI37" i="20"/>
  <c r="EJ37" i="20" s="1"/>
  <c r="EI34" i="20"/>
  <c r="EJ34" i="20" s="1"/>
  <c r="EI59" i="20"/>
  <c r="EJ59" i="20" s="1"/>
  <c r="EI19" i="20"/>
  <c r="EJ19" i="20" s="1"/>
  <c r="EI20" i="20"/>
  <c r="EJ20" i="20" s="1"/>
  <c r="EI60" i="20"/>
  <c r="EJ60" i="20" s="1"/>
  <c r="EI33" i="20"/>
  <c r="EJ33" i="20" s="1"/>
  <c r="EI10" i="20"/>
  <c r="EJ10" i="20" s="1"/>
  <c r="EI9" i="20"/>
  <c r="EJ9" i="20" s="1"/>
  <c r="EI15" i="20"/>
  <c r="EJ15" i="20" s="1"/>
  <c r="EI11" i="20"/>
  <c r="EJ11" i="20" s="1"/>
  <c r="EI13" i="20"/>
  <c r="EJ13" i="20" s="1"/>
  <c r="EI17" i="20"/>
  <c r="EJ17" i="20" s="1"/>
  <c r="EI49" i="20"/>
  <c r="EJ49" i="20" s="1"/>
  <c r="EI46" i="20"/>
  <c r="EJ46" i="20" s="1"/>
  <c r="EI8" i="20"/>
  <c r="EJ8" i="20" s="1"/>
  <c r="GV10" i="19"/>
  <c r="CY40" i="20"/>
  <c r="CZ40" i="20" s="1"/>
  <c r="CY6" i="20"/>
  <c r="CZ6" i="20" s="1"/>
  <c r="CY33" i="20"/>
  <c r="CZ33" i="20" s="1"/>
  <c r="CY11" i="20"/>
  <c r="CZ11" i="20" s="1"/>
  <c r="CY58" i="20"/>
  <c r="CZ58" i="20" s="1"/>
  <c r="CY22" i="20"/>
  <c r="CZ22" i="20" s="1"/>
  <c r="CY21" i="20"/>
  <c r="CZ21" i="20" s="1"/>
  <c r="CY20" i="20"/>
  <c r="CZ20" i="20" s="1"/>
  <c r="CY57" i="20"/>
  <c r="CZ57" i="20" s="1"/>
  <c r="CY29" i="20"/>
  <c r="CZ29" i="20" s="1"/>
  <c r="CY54" i="20"/>
  <c r="CZ54" i="20" s="1"/>
  <c r="CY48" i="20"/>
  <c r="CZ48" i="20" s="1"/>
  <c r="CY27" i="20"/>
  <c r="CZ27" i="20" s="1"/>
  <c r="CY9" i="20"/>
  <c r="CZ9" i="20" s="1"/>
  <c r="CY51" i="20"/>
  <c r="CZ51" i="20" s="1"/>
  <c r="CY56" i="20"/>
  <c r="CZ56" i="20" s="1"/>
  <c r="FN53" i="20"/>
  <c r="CY42" i="20"/>
  <c r="CZ42" i="20" s="1"/>
  <c r="CY34" i="20"/>
  <c r="CZ34" i="20" s="1"/>
  <c r="CY28" i="20"/>
  <c r="CZ28" i="20" s="1"/>
  <c r="CY45" i="20"/>
  <c r="CZ45" i="20" s="1"/>
  <c r="CY31" i="20"/>
  <c r="CZ31" i="20" s="1"/>
  <c r="CY15" i="20"/>
  <c r="CZ15" i="20" s="1"/>
  <c r="CY55" i="20"/>
  <c r="CZ55" i="20" s="1"/>
  <c r="CY53" i="20"/>
  <c r="CZ53" i="20" s="1"/>
  <c r="CY14" i="20"/>
  <c r="CZ14" i="20" s="1"/>
  <c r="CY30" i="20"/>
  <c r="CZ30" i="20" s="1"/>
  <c r="CY32" i="20"/>
  <c r="CZ32" i="20" s="1"/>
  <c r="CY47" i="20"/>
  <c r="CZ47" i="20" s="1"/>
  <c r="CY26" i="20"/>
  <c r="CZ26" i="20" s="1"/>
  <c r="CY38" i="20"/>
  <c r="CZ38" i="20" s="1"/>
  <c r="CY46" i="20"/>
  <c r="CZ46" i="20" s="1"/>
  <c r="CY43" i="20"/>
  <c r="CZ43" i="20" s="1"/>
  <c r="CY17" i="20"/>
  <c r="CZ17" i="20" s="1"/>
  <c r="CY49" i="20"/>
  <c r="CZ49" i="20" s="1"/>
  <c r="CY44" i="20"/>
  <c r="CZ44" i="20" s="1"/>
  <c r="CY41" i="20"/>
  <c r="CZ41" i="20" s="1"/>
  <c r="CY10" i="20"/>
  <c r="CZ10" i="20" s="1"/>
  <c r="CY12" i="20"/>
  <c r="CZ12" i="20" s="1"/>
  <c r="CY52" i="20"/>
  <c r="CZ52" i="20" s="1"/>
  <c r="CY36" i="20"/>
  <c r="CZ36" i="20" s="1"/>
  <c r="CY18" i="20"/>
  <c r="CZ18" i="20" s="1"/>
  <c r="CY39" i="20"/>
  <c r="CZ39" i="20" s="1"/>
  <c r="CY13" i="20"/>
  <c r="CZ13" i="20" s="1"/>
  <c r="CY50" i="20"/>
  <c r="CZ50" i="20" s="1"/>
  <c r="CY25" i="20"/>
  <c r="CZ25" i="20" s="1"/>
  <c r="CY4" i="20"/>
  <c r="CZ4" i="20" s="1"/>
  <c r="CY23" i="20"/>
  <c r="CZ23" i="20" s="1"/>
  <c r="CY60" i="20"/>
  <c r="CZ60" i="20" s="1"/>
  <c r="CY59" i="20"/>
  <c r="CZ59" i="20" s="1"/>
  <c r="CY24" i="20"/>
  <c r="CZ24" i="20" s="1"/>
  <c r="CY37" i="20"/>
  <c r="CZ37" i="20" s="1"/>
  <c r="CY7" i="20"/>
  <c r="CZ7" i="20" s="1"/>
  <c r="CY16" i="20"/>
  <c r="CZ16" i="20" s="1"/>
  <c r="CY8" i="20"/>
  <c r="CZ8" i="20" s="1"/>
  <c r="CY35" i="20"/>
  <c r="CZ35" i="20" s="1"/>
  <c r="CY5" i="20"/>
  <c r="CZ5" i="20" s="1"/>
  <c r="CY19" i="20"/>
  <c r="CZ19" i="20" s="1"/>
  <c r="FN16" i="20"/>
  <c r="FN5" i="20"/>
  <c r="FN28" i="20"/>
  <c r="FN41" i="20"/>
  <c r="FN12" i="20"/>
  <c r="FN6" i="20"/>
  <c r="FN9" i="20"/>
  <c r="FN13" i="20"/>
  <c r="FN15" i="20"/>
  <c r="FN10" i="20"/>
  <c r="FN17" i="20"/>
  <c r="FN46" i="20"/>
  <c r="FN22" i="20"/>
  <c r="FN20" i="20"/>
  <c r="FN60" i="20"/>
  <c r="FN40" i="20"/>
  <c r="FN11" i="20"/>
  <c r="FN50" i="20"/>
  <c r="FN31" i="20"/>
  <c r="FN38" i="20"/>
  <c r="FN59" i="20"/>
  <c r="FN56" i="20"/>
  <c r="FN7" i="20"/>
  <c r="FN47" i="20"/>
  <c r="FN33" i="20"/>
  <c r="FN54" i="20"/>
  <c r="FN36" i="20"/>
  <c r="FN29" i="20"/>
  <c r="FN42" i="20"/>
  <c r="FN57" i="20"/>
  <c r="FN30" i="20"/>
  <c r="FN4" i="20"/>
  <c r="FN24" i="20"/>
  <c r="FN23" i="20"/>
  <c r="FN58" i="20"/>
  <c r="FN34" i="20"/>
  <c r="FN26" i="20"/>
  <c r="FN55" i="20"/>
  <c r="FN18" i="20"/>
  <c r="FN14" i="20"/>
  <c r="FN48" i="20"/>
  <c r="FN35" i="20"/>
  <c r="FN51" i="20"/>
  <c r="FN25" i="20"/>
  <c r="FN43" i="20"/>
  <c r="FN45" i="20"/>
  <c r="FN49" i="20"/>
  <c r="FN37" i="20"/>
  <c r="FN8" i="20"/>
  <c r="FN21" i="20"/>
  <c r="FN32" i="20"/>
  <c r="FN19" i="20"/>
  <c r="FN39" i="20"/>
  <c r="FN27" i="20"/>
  <c r="FN44" i="20"/>
  <c r="FN52" i="20"/>
  <c r="GV53" i="19"/>
  <c r="GV60" i="19"/>
  <c r="GV12" i="19"/>
  <c r="GV17" i="19"/>
  <c r="GV41" i="19"/>
  <c r="GV29" i="19"/>
  <c r="GV11" i="19"/>
  <c r="GV42" i="19"/>
  <c r="GV31" i="19"/>
  <c r="GV26" i="19"/>
  <c r="GV33" i="19"/>
  <c r="GV16" i="19"/>
  <c r="GV46" i="19"/>
  <c r="GV40" i="19"/>
  <c r="GV49" i="19"/>
  <c r="GV23" i="19"/>
  <c r="GV39" i="19"/>
  <c r="GV32" i="19"/>
  <c r="GV38" i="19"/>
  <c r="GV25" i="19"/>
  <c r="GV58" i="19"/>
  <c r="GV50" i="19"/>
  <c r="GV37" i="19"/>
  <c r="GV7" i="19"/>
  <c r="GV48" i="19"/>
  <c r="GV20" i="19"/>
  <c r="GV24" i="19"/>
  <c r="GV36" i="19"/>
  <c r="GV22" i="19"/>
  <c r="GV34" i="19"/>
  <c r="GV43" i="19"/>
  <c r="GV18" i="19"/>
  <c r="GV52" i="19"/>
  <c r="GV5" i="19"/>
  <c r="GV8" i="19"/>
  <c r="GV56" i="19"/>
  <c r="GV14" i="19"/>
  <c r="GV19" i="19"/>
  <c r="GV30" i="19"/>
  <c r="GV47" i="19"/>
  <c r="GV9" i="19"/>
  <c r="GV55" i="19"/>
  <c r="GV21" i="19"/>
  <c r="GV13" i="19"/>
  <c r="GV28" i="19"/>
  <c r="GV15" i="19"/>
  <c r="GV35" i="19"/>
  <c r="GV4" i="19"/>
  <c r="GV54" i="19"/>
  <c r="GV57" i="19"/>
  <c r="GV27" i="19"/>
  <c r="GV6" i="19"/>
  <c r="GV44" i="19"/>
  <c r="GV45" i="19"/>
  <c r="GV59" i="19"/>
  <c r="GV51" i="19"/>
  <c r="FN47" i="19"/>
  <c r="CY54" i="19"/>
  <c r="CZ54" i="19" s="1"/>
  <c r="EI40" i="19"/>
  <c r="EJ40" i="19" s="1"/>
  <c r="CY51" i="19"/>
  <c r="CZ51" i="19" s="1"/>
  <c r="CY49" i="19"/>
  <c r="CZ49" i="19" s="1"/>
  <c r="CY39" i="19"/>
  <c r="CZ39" i="19" s="1"/>
  <c r="CY58" i="19"/>
  <c r="CZ58" i="19" s="1"/>
  <c r="EI8" i="19"/>
  <c r="EJ8" i="19" s="1"/>
  <c r="EI13" i="19"/>
  <c r="EJ13" i="19" s="1"/>
  <c r="FN20" i="19"/>
  <c r="FN53" i="19"/>
  <c r="EI47" i="19"/>
  <c r="EJ47" i="19" s="1"/>
  <c r="CY6" i="19"/>
  <c r="CZ6" i="19" s="1"/>
  <c r="CY30" i="19"/>
  <c r="CZ30" i="19" s="1"/>
  <c r="FN38" i="19"/>
  <c r="FN12" i="19"/>
  <c r="EI36" i="19"/>
  <c r="EJ36" i="19" s="1"/>
  <c r="FN37" i="19"/>
  <c r="EI34" i="19"/>
  <c r="EJ34" i="19" s="1"/>
  <c r="FN10" i="19"/>
  <c r="EI27" i="19"/>
  <c r="EJ27" i="19" s="1"/>
  <c r="CY18" i="19"/>
  <c r="CZ18" i="19" s="1"/>
  <c r="EI29" i="19"/>
  <c r="EJ29" i="19" s="1"/>
  <c r="CY25" i="19"/>
  <c r="CZ25" i="19" s="1"/>
  <c r="CY37" i="19"/>
  <c r="CZ37" i="19" s="1"/>
  <c r="FN48" i="19"/>
  <c r="FN34" i="19"/>
  <c r="CY48" i="19"/>
  <c r="CZ48" i="19" s="1"/>
  <c r="CY43" i="19"/>
  <c r="CZ43" i="19" s="1"/>
  <c r="CY46" i="19"/>
  <c r="CZ46" i="19" s="1"/>
  <c r="EI45" i="19"/>
  <c r="EJ45" i="19" s="1"/>
  <c r="EI4" i="19"/>
  <c r="EJ4" i="19" s="1"/>
  <c r="EI23" i="19"/>
  <c r="EJ23" i="19" s="1"/>
  <c r="FN58" i="19"/>
  <c r="CY21" i="19"/>
  <c r="CZ21" i="19" s="1"/>
  <c r="EI32" i="19"/>
  <c r="EJ32" i="19" s="1"/>
  <c r="CY38" i="19"/>
  <c r="CZ38" i="19" s="1"/>
  <c r="CY8" i="19"/>
  <c r="CZ8" i="19" s="1"/>
  <c r="EI31" i="19"/>
  <c r="EJ31" i="19" s="1"/>
  <c r="EI5" i="19"/>
  <c r="EJ5" i="19" s="1"/>
  <c r="EI58" i="19"/>
  <c r="EJ58" i="19" s="1"/>
  <c r="EI14" i="19"/>
  <c r="EJ14" i="19" s="1"/>
  <c r="EI37" i="19"/>
  <c r="EJ37" i="19" s="1"/>
  <c r="FN7" i="19"/>
  <c r="CY12" i="19"/>
  <c r="CZ12" i="19" s="1"/>
  <c r="CY10" i="19"/>
  <c r="CZ10" i="19" s="1"/>
  <c r="FN25" i="19"/>
  <c r="FN41" i="19"/>
  <c r="CY19" i="19"/>
  <c r="CZ19" i="19" s="1"/>
  <c r="FN55" i="19"/>
  <c r="FN27" i="19"/>
  <c r="FN19" i="19"/>
  <c r="CY5" i="19"/>
  <c r="CZ5" i="19" s="1"/>
  <c r="FN21" i="19"/>
  <c r="FN23" i="19"/>
  <c r="EI22" i="19"/>
  <c r="EJ22" i="19" s="1"/>
  <c r="CY17" i="19"/>
  <c r="CZ17" i="19" s="1"/>
  <c r="CY53" i="19"/>
  <c r="CZ53" i="19" s="1"/>
  <c r="FN49" i="19"/>
  <c r="CY55" i="19"/>
  <c r="CZ55" i="19" s="1"/>
  <c r="EI16" i="19"/>
  <c r="EJ16" i="19" s="1"/>
  <c r="EI60" i="19"/>
  <c r="EJ60" i="19" s="1"/>
  <c r="FN59" i="19"/>
  <c r="CY33" i="19"/>
  <c r="CZ33" i="19" s="1"/>
  <c r="CY16" i="19"/>
  <c r="CZ16" i="19" s="1"/>
  <c r="EI55" i="19"/>
  <c r="EJ55" i="19" s="1"/>
  <c r="CY4" i="19"/>
  <c r="CZ4" i="19" s="1"/>
  <c r="CY52" i="19"/>
  <c r="CZ52" i="19" s="1"/>
  <c r="CY24" i="19"/>
  <c r="CZ24" i="19" s="1"/>
  <c r="FN36" i="19"/>
  <c r="FN6" i="19"/>
  <c r="CY27" i="19"/>
  <c r="CZ27" i="19" s="1"/>
  <c r="EI24" i="19"/>
  <c r="EJ24" i="19" s="1"/>
  <c r="FN18" i="19"/>
  <c r="FN4" i="19"/>
  <c r="FN31" i="19"/>
  <c r="EI26" i="19"/>
  <c r="EJ26" i="19" s="1"/>
  <c r="CY45" i="19"/>
  <c r="CZ45" i="19" s="1"/>
  <c r="CY26" i="19"/>
  <c r="CZ26" i="19" s="1"/>
  <c r="EI42" i="19"/>
  <c r="EJ42" i="19" s="1"/>
  <c r="FN50" i="19"/>
  <c r="FN56" i="19"/>
  <c r="FN15" i="19"/>
  <c r="EI56" i="19"/>
  <c r="EJ56" i="19" s="1"/>
  <c r="EI44" i="19"/>
  <c r="EJ44" i="19" s="1"/>
  <c r="CY35" i="19"/>
  <c r="CZ35" i="19" s="1"/>
  <c r="FN40" i="19"/>
  <c r="EI35" i="19"/>
  <c r="EJ35" i="19" s="1"/>
  <c r="EI10" i="19"/>
  <c r="EJ10" i="19" s="1"/>
  <c r="EI38" i="19"/>
  <c r="EJ38" i="19" s="1"/>
  <c r="CY59" i="19"/>
  <c r="CZ59" i="19" s="1"/>
  <c r="EI51" i="19"/>
  <c r="EJ51" i="19" s="1"/>
  <c r="EI19" i="19"/>
  <c r="EJ19" i="19" s="1"/>
  <c r="CY47" i="19"/>
  <c r="CZ47" i="19" s="1"/>
  <c r="CY15" i="19"/>
  <c r="CZ15" i="19" s="1"/>
  <c r="CY22" i="19"/>
  <c r="CZ22" i="19" s="1"/>
  <c r="EI6" i="19"/>
  <c r="EJ6" i="19" s="1"/>
  <c r="FN51" i="19"/>
  <c r="FN43" i="19"/>
  <c r="CY32" i="19"/>
  <c r="CZ32" i="19" s="1"/>
  <c r="EI15" i="19"/>
  <c r="EJ15" i="19" s="1"/>
  <c r="CY44" i="19"/>
  <c r="CZ44" i="19" s="1"/>
  <c r="CY28" i="19"/>
  <c r="CZ28" i="19" s="1"/>
  <c r="FN35" i="19"/>
  <c r="FN44" i="19"/>
  <c r="CY34" i="19"/>
  <c r="CZ34" i="19" s="1"/>
  <c r="EI54" i="19"/>
  <c r="EJ54" i="19" s="1"/>
  <c r="CY7" i="19"/>
  <c r="CZ7" i="19" s="1"/>
  <c r="EI48" i="19"/>
  <c r="EJ48" i="19" s="1"/>
  <c r="EI9" i="19"/>
  <c r="EJ9" i="19" s="1"/>
  <c r="FN28" i="19"/>
  <c r="CY36" i="19"/>
  <c r="CZ36" i="19" s="1"/>
  <c r="CY9" i="19"/>
  <c r="CZ9" i="19" s="1"/>
  <c r="FN26" i="19"/>
  <c r="FN46" i="19"/>
  <c r="FN14" i="19"/>
  <c r="EI39" i="19"/>
  <c r="EJ39" i="19" s="1"/>
  <c r="EI28" i="19"/>
  <c r="EJ28" i="19" s="1"/>
  <c r="FN11" i="19"/>
  <c r="EI21" i="19"/>
  <c r="EJ21" i="19" s="1"/>
  <c r="CY23" i="19"/>
  <c r="CZ23" i="19" s="1"/>
  <c r="EI41" i="19"/>
  <c r="EJ41" i="19" s="1"/>
  <c r="FN29" i="19"/>
  <c r="FN60" i="19"/>
  <c r="FN9" i="19"/>
  <c r="FN22" i="19"/>
  <c r="EI59" i="19"/>
  <c r="EJ59" i="19" s="1"/>
  <c r="CY20" i="19"/>
  <c r="CZ20" i="19" s="1"/>
  <c r="FN54" i="19"/>
  <c r="CY40" i="19"/>
  <c r="CZ40" i="19" s="1"/>
  <c r="FN52" i="19"/>
  <c r="EI30" i="19"/>
  <c r="EJ30" i="19" s="1"/>
  <c r="CY11" i="19"/>
  <c r="CZ11" i="19" s="1"/>
  <c r="EI17" i="19"/>
  <c r="EJ17" i="19" s="1"/>
  <c r="EI50" i="19"/>
  <c r="EJ50" i="19" s="1"/>
  <c r="EI33" i="19"/>
  <c r="EJ33" i="19" s="1"/>
  <c r="FN30" i="19"/>
  <c r="EI20" i="19"/>
  <c r="EJ20" i="19" s="1"/>
  <c r="EI57" i="19"/>
  <c r="EJ57" i="19" s="1"/>
  <c r="EI46" i="19"/>
  <c r="EJ46" i="19" s="1"/>
  <c r="EI43" i="19"/>
  <c r="EJ43" i="19" s="1"/>
  <c r="CY14" i="19"/>
  <c r="CZ14" i="19" s="1"/>
  <c r="EI12" i="19"/>
  <c r="EJ12" i="19" s="1"/>
  <c r="EI25" i="19"/>
  <c r="EJ25" i="19" s="1"/>
  <c r="FN24" i="19"/>
  <c r="FN13" i="19"/>
  <c r="CY60" i="19"/>
  <c r="CZ60" i="19" s="1"/>
  <c r="CY41" i="19"/>
  <c r="CZ41" i="19" s="1"/>
  <c r="FN57" i="19"/>
  <c r="EI11" i="19"/>
  <c r="EJ11" i="19" s="1"/>
  <c r="FN8" i="19"/>
  <c r="FN32" i="19"/>
  <c r="EI7" i="19"/>
  <c r="EJ7" i="19" s="1"/>
  <c r="EI18" i="19"/>
  <c r="EJ18" i="19" s="1"/>
  <c r="FN33" i="19"/>
  <c r="FN16" i="19"/>
  <c r="CY57" i="19"/>
  <c r="CZ57" i="19" s="1"/>
  <c r="CY13" i="19"/>
  <c r="CZ13" i="19" s="1"/>
  <c r="CY42" i="19"/>
  <c r="CZ42" i="19" s="1"/>
  <c r="CY29" i="19"/>
  <c r="CZ29" i="19" s="1"/>
  <c r="EI49" i="19"/>
  <c r="EJ49" i="19" s="1"/>
  <c r="FN39" i="19"/>
  <c r="FN45" i="19"/>
  <c r="CY31" i="19"/>
  <c r="CZ31" i="19" s="1"/>
  <c r="EI53" i="19"/>
  <c r="EJ53" i="19" s="1"/>
  <c r="CY56" i="19"/>
  <c r="CZ56" i="19" s="1"/>
  <c r="FN5" i="19"/>
  <c r="FN17" i="19"/>
  <c r="CY50" i="19"/>
  <c r="CZ50" i="19" s="1"/>
  <c r="FN42" i="19"/>
  <c r="EI52" i="19"/>
  <c r="EJ52" i="19" s="1"/>
  <c r="GV37" i="1"/>
  <c r="GV11" i="1"/>
  <c r="GV47" i="1"/>
  <c r="GV60" i="1"/>
  <c r="GV8" i="1"/>
  <c r="GV12" i="1"/>
  <c r="GV44" i="1"/>
  <c r="GV29" i="1"/>
  <c r="GV59" i="1"/>
  <c r="GV50" i="1"/>
  <c r="GV25" i="1"/>
  <c r="GV26" i="1"/>
  <c r="GV30" i="1"/>
  <c r="GV28" i="1"/>
  <c r="GV53" i="1"/>
  <c r="GV16" i="1"/>
  <c r="GV62" i="1"/>
  <c r="GV49" i="1"/>
  <c r="GV24" i="1"/>
  <c r="GV18" i="1"/>
  <c r="GV35" i="1"/>
  <c r="GV33" i="1"/>
  <c r="GV43" i="1"/>
  <c r="GV14" i="1"/>
  <c r="GV41" i="1"/>
  <c r="GV52" i="1"/>
  <c r="GV58" i="1"/>
  <c r="GV45" i="1"/>
  <c r="GV20" i="1"/>
  <c r="GV17" i="1"/>
  <c r="GV32" i="1"/>
  <c r="GV55" i="1"/>
  <c r="GV57" i="1"/>
  <c r="GV23" i="1"/>
  <c r="GV31" i="1"/>
  <c r="GV56" i="1"/>
  <c r="GV19" i="1"/>
  <c r="GV48" i="1"/>
  <c r="GV10" i="1"/>
  <c r="GV13" i="1"/>
  <c r="GV27" i="1"/>
  <c r="GV63" i="1"/>
  <c r="GV22" i="1"/>
  <c r="GV40" i="1"/>
  <c r="GV38" i="1"/>
  <c r="GV61" i="1"/>
  <c r="GV36" i="1"/>
  <c r="GV15" i="1"/>
  <c r="GV39" i="1"/>
  <c r="GV54" i="1"/>
  <c r="GV42" i="1"/>
  <c r="GV34" i="1"/>
  <c r="GV46" i="1"/>
  <c r="GV51" i="1"/>
  <c r="GV9" i="1"/>
  <c r="GV64" i="1"/>
  <c r="GV21" i="1"/>
  <c r="GV55" i="20"/>
  <c r="GV8" i="20"/>
  <c r="GV57" i="20"/>
  <c r="GV15" i="20"/>
  <c r="GV29" i="20"/>
  <c r="GV11" i="20"/>
  <c r="GV31" i="20"/>
  <c r="GV51" i="20"/>
  <c r="GV43" i="20"/>
  <c r="GV22" i="20"/>
  <c r="GV9" i="20"/>
  <c r="GV37" i="20"/>
  <c r="GV40" i="20"/>
  <c r="GV6" i="20"/>
  <c r="GV21" i="20"/>
  <c r="GV58" i="20"/>
  <c r="GV13" i="20"/>
  <c r="GV4" i="20"/>
  <c r="GV27" i="20"/>
  <c r="GV42" i="20"/>
  <c r="GV26" i="20"/>
  <c r="GV16" i="20"/>
  <c r="GV32" i="20"/>
  <c r="GV23" i="20"/>
  <c r="GV25" i="20"/>
  <c r="GV56" i="20"/>
  <c r="GV46" i="20"/>
  <c r="GV48" i="20"/>
  <c r="GV18" i="20"/>
  <c r="GV7" i="20"/>
  <c r="GV39" i="20"/>
  <c r="GV5" i="20"/>
  <c r="GV54" i="20"/>
  <c r="GV14" i="20"/>
  <c r="GV47" i="20"/>
  <c r="GV20" i="20"/>
  <c r="GV44" i="20"/>
  <c r="GV24" i="20"/>
  <c r="GV49" i="20"/>
  <c r="GV34" i="20"/>
  <c r="GV52" i="20"/>
  <c r="GV41" i="20"/>
  <c r="GV38" i="20"/>
  <c r="GV36" i="20"/>
  <c r="GV19" i="20"/>
  <c r="GV60" i="20"/>
  <c r="GV33" i="20"/>
  <c r="GV50" i="20"/>
  <c r="GV30" i="20"/>
  <c r="GV53" i="20"/>
  <c r="GV10" i="20"/>
  <c r="GV45" i="20"/>
  <c r="GV12" i="20"/>
  <c r="GV59" i="20"/>
  <c r="GV35" i="20"/>
  <c r="GV28" i="20"/>
  <c r="GV17" i="20"/>
  <c r="EK59" i="20" l="1"/>
  <c r="EK38" i="20"/>
  <c r="EK6" i="20"/>
  <c r="EK8" i="20"/>
  <c r="EK19" i="20"/>
  <c r="EK10" i="20"/>
  <c r="EK15" i="20"/>
  <c r="EK34" i="20"/>
  <c r="EK24" i="20"/>
  <c r="EK13" i="20"/>
  <c r="EK29" i="20"/>
  <c r="EK31" i="20"/>
  <c r="EK47" i="20"/>
  <c r="EK40" i="20"/>
  <c r="EK42" i="20"/>
  <c r="EK11" i="20"/>
  <c r="EK37" i="20"/>
  <c r="EK53" i="20"/>
  <c r="EK22" i="20"/>
  <c r="EK16" i="20"/>
  <c r="EK25" i="20"/>
  <c r="EK43" i="20"/>
  <c r="EK45" i="20"/>
  <c r="EK28" i="20"/>
  <c r="EK50" i="20"/>
  <c r="EK7" i="20"/>
  <c r="EK36" i="20"/>
  <c r="EK60" i="20"/>
  <c r="EK17" i="20"/>
  <c r="EK39" i="20"/>
  <c r="EK5" i="20"/>
  <c r="EK33" i="20"/>
  <c r="EK58" i="20"/>
  <c r="EK46" i="20"/>
  <c r="EK51" i="20"/>
  <c r="EK52" i="20"/>
  <c r="EK35" i="20"/>
  <c r="EK41" i="20"/>
  <c r="EK55" i="20"/>
  <c r="EK48" i="20"/>
  <c r="EK21" i="20"/>
  <c r="EK9" i="20"/>
  <c r="EK14" i="20"/>
  <c r="EK44" i="20"/>
  <c r="EK54" i="20"/>
  <c r="EK27" i="20"/>
  <c r="EK26" i="20"/>
  <c r="EK32" i="20"/>
  <c r="EK23" i="20"/>
  <c r="EK20" i="20"/>
  <c r="EK56" i="20"/>
  <c r="EK57" i="20"/>
  <c r="EK49" i="20"/>
  <c r="EK18" i="20"/>
  <c r="EK4" i="20"/>
  <c r="EK30" i="20"/>
  <c r="EK12" i="20"/>
  <c r="DA38" i="20"/>
  <c r="DA11" i="20"/>
  <c r="DA41" i="20"/>
  <c r="DA35" i="20"/>
  <c r="DA33" i="20"/>
  <c r="DA55" i="20"/>
  <c r="DA14" i="20"/>
  <c r="DA57" i="20"/>
  <c r="DA17" i="20"/>
  <c r="DA59" i="20"/>
  <c r="DA43" i="20"/>
  <c r="DA12" i="20"/>
  <c r="DA18" i="20"/>
  <c r="DA7" i="20"/>
  <c r="DA19" i="20"/>
  <c r="DA5" i="20"/>
  <c r="DA8" i="20"/>
  <c r="DA26" i="20"/>
  <c r="DA16" i="20"/>
  <c r="DA50" i="20"/>
  <c r="DA9" i="20"/>
  <c r="DA6" i="20"/>
  <c r="DA37" i="20"/>
  <c r="DA53" i="20"/>
  <c r="DA49" i="20"/>
  <c r="DA31" i="20"/>
  <c r="DA27" i="20"/>
  <c r="DA52" i="20"/>
  <c r="DA20" i="20"/>
  <c r="DA45" i="20"/>
  <c r="DA23" i="20"/>
  <c r="DA39" i="20"/>
  <c r="DA34" i="20"/>
  <c r="DA25" i="20"/>
  <c r="DA56" i="20"/>
  <c r="DA36" i="20"/>
  <c r="DA47" i="20"/>
  <c r="DA28" i="20"/>
  <c r="DA42" i="20"/>
  <c r="DA22" i="20"/>
  <c r="DA40" i="20"/>
  <c r="DA10" i="20"/>
  <c r="DA44" i="20"/>
  <c r="DA60" i="20"/>
  <c r="DA48" i="20"/>
  <c r="DA21" i="20"/>
  <c r="DA24" i="20"/>
  <c r="DA29" i="20"/>
  <c r="DA46" i="20"/>
  <c r="DA58" i="20"/>
  <c r="DA54" i="20"/>
  <c r="DA30" i="20"/>
  <c r="DA51" i="20"/>
  <c r="DA32" i="20"/>
  <c r="DA15" i="20"/>
  <c r="DA13" i="20"/>
  <c r="DA4" i="20"/>
  <c r="FP29" i="20"/>
  <c r="FQ29" i="20" s="1"/>
  <c r="FP15" i="20"/>
  <c r="FQ15" i="20" s="1"/>
  <c r="FP55" i="20"/>
  <c r="FQ55" i="20" s="1"/>
  <c r="FP20" i="20"/>
  <c r="FQ20" i="20" s="1"/>
  <c r="FP39" i="20"/>
  <c r="FQ39" i="20" s="1"/>
  <c r="FP37" i="20"/>
  <c r="FQ37" i="20" s="1"/>
  <c r="FP43" i="20"/>
  <c r="FQ43" i="20" s="1"/>
  <c r="FP42" i="20"/>
  <c r="FQ42" i="20" s="1"/>
  <c r="FP59" i="20"/>
  <c r="FQ59" i="20" s="1"/>
  <c r="FP7" i="20"/>
  <c r="FQ7" i="20" s="1"/>
  <c r="FP46" i="20"/>
  <c r="FQ46" i="20" s="1"/>
  <c r="FP44" i="20"/>
  <c r="FQ44" i="20" s="1"/>
  <c r="FP58" i="20"/>
  <c r="FQ58" i="20" s="1"/>
  <c r="FP51" i="20"/>
  <c r="FQ51" i="20" s="1"/>
  <c r="FP14" i="20"/>
  <c r="FQ14" i="20" s="1"/>
  <c r="FP53" i="20"/>
  <c r="FQ53" i="20" s="1"/>
  <c r="FP27" i="20"/>
  <c r="FQ27" i="20" s="1"/>
  <c r="FP34" i="20"/>
  <c r="FQ34" i="20" s="1"/>
  <c r="FP45" i="20"/>
  <c r="FQ45" i="20" s="1"/>
  <c r="FP35" i="20"/>
  <c r="FQ35" i="20" s="1"/>
  <c r="FP23" i="20"/>
  <c r="FQ23" i="20" s="1"/>
  <c r="FP57" i="20"/>
  <c r="FQ57" i="20" s="1"/>
  <c r="FP54" i="20"/>
  <c r="FQ54" i="20" s="1"/>
  <c r="FP40" i="20"/>
  <c r="FQ40" i="20" s="1"/>
  <c r="FP12" i="20"/>
  <c r="FQ12" i="20" s="1"/>
  <c r="FP60" i="20"/>
  <c r="FQ60" i="20" s="1"/>
  <c r="FP36" i="20"/>
  <c r="FQ36" i="20" s="1"/>
  <c r="FP41" i="20"/>
  <c r="FQ41" i="20" s="1"/>
  <c r="FP19" i="20"/>
  <c r="FQ19" i="20" s="1"/>
  <c r="FP11" i="20"/>
  <c r="FQ11" i="20" s="1"/>
  <c r="FP28" i="20"/>
  <c r="FQ28" i="20" s="1"/>
  <c r="FP47" i="20"/>
  <c r="FQ47" i="20" s="1"/>
  <c r="FP16" i="20"/>
  <c r="FQ16" i="20" s="1"/>
  <c r="FP18" i="20"/>
  <c r="FQ18" i="20" s="1"/>
  <c r="FP25" i="20"/>
  <c r="FQ25" i="20" s="1"/>
  <c r="FP52" i="20"/>
  <c r="FQ52" i="20" s="1"/>
  <c r="FP13" i="20"/>
  <c r="FQ13" i="20" s="1"/>
  <c r="FP8" i="20"/>
  <c r="FQ8" i="20" s="1"/>
  <c r="FP6" i="20"/>
  <c r="FQ6" i="20" s="1"/>
  <c r="FP30" i="20"/>
  <c r="FQ30" i="20" s="1"/>
  <c r="FP50" i="20"/>
  <c r="FQ50" i="20" s="1"/>
  <c r="FP33" i="20"/>
  <c r="FQ33" i="20" s="1"/>
  <c r="FP24" i="20"/>
  <c r="FQ24" i="20" s="1"/>
  <c r="FP17" i="20"/>
  <c r="FQ17" i="20" s="1"/>
  <c r="FP21" i="20"/>
  <c r="FQ21" i="20" s="1"/>
  <c r="FP5" i="20"/>
  <c r="FQ5" i="20" s="1"/>
  <c r="FP32" i="20"/>
  <c r="FQ32" i="20" s="1"/>
  <c r="FP56" i="20"/>
  <c r="FQ56" i="20" s="1"/>
  <c r="FP48" i="20"/>
  <c r="FQ48" i="20" s="1"/>
  <c r="FP10" i="20"/>
  <c r="FQ10" i="20" s="1"/>
  <c r="FP26" i="20"/>
  <c r="FQ26" i="20" s="1"/>
  <c r="FP38" i="20"/>
  <c r="FQ38" i="20" s="1"/>
  <c r="FP49" i="20"/>
  <c r="FQ49" i="20" s="1"/>
  <c r="FP31" i="20"/>
  <c r="FQ31" i="20" s="1"/>
  <c r="FP4" i="20"/>
  <c r="FQ4" i="20" s="1"/>
  <c r="FP9" i="20"/>
  <c r="FQ9" i="20" s="1"/>
  <c r="FP22" i="20"/>
  <c r="FQ22" i="20" s="1"/>
  <c r="GX37" i="19"/>
  <c r="GY37" i="19" s="1"/>
  <c r="GX53" i="19"/>
  <c r="GY53" i="19" s="1"/>
  <c r="GX40" i="19"/>
  <c r="GY40" i="19" s="1"/>
  <c r="GX22" i="19"/>
  <c r="GY22" i="19" s="1"/>
  <c r="GX41" i="19"/>
  <c r="GY41" i="19" s="1"/>
  <c r="GX4" i="19"/>
  <c r="GY4" i="19" s="1"/>
  <c r="GX49" i="19"/>
  <c r="GY49" i="19" s="1"/>
  <c r="GX45" i="19"/>
  <c r="GY45" i="19" s="1"/>
  <c r="GX15" i="19"/>
  <c r="GY15" i="19" s="1"/>
  <c r="GX47" i="19"/>
  <c r="GY47" i="19" s="1"/>
  <c r="GX34" i="19"/>
  <c r="GY34" i="19" s="1"/>
  <c r="GX32" i="19"/>
  <c r="GY32" i="19" s="1"/>
  <c r="GX10" i="19"/>
  <c r="GY10" i="19" s="1"/>
  <c r="GX43" i="19"/>
  <c r="GY43" i="19" s="1"/>
  <c r="GX17" i="19"/>
  <c r="GY17" i="19" s="1"/>
  <c r="GX39" i="19"/>
  <c r="GY39" i="19" s="1"/>
  <c r="GX21" i="19"/>
  <c r="GY21" i="19" s="1"/>
  <c r="GX46" i="19"/>
  <c r="GY46" i="19" s="1"/>
  <c r="GX52" i="19"/>
  <c r="GY52" i="19" s="1"/>
  <c r="GX35" i="19"/>
  <c r="GY35" i="19" s="1"/>
  <c r="GX44" i="19"/>
  <c r="GY44" i="19" s="1"/>
  <c r="GX30" i="19"/>
  <c r="GY30" i="19" s="1"/>
  <c r="GX16" i="19"/>
  <c r="GY16" i="19" s="1"/>
  <c r="GX38" i="19"/>
  <c r="GY38" i="19" s="1"/>
  <c r="GX33" i="19"/>
  <c r="GY33" i="19" s="1"/>
  <c r="GX23" i="19"/>
  <c r="GY23" i="19" s="1"/>
  <c r="GX56" i="19"/>
  <c r="GY56" i="19" s="1"/>
  <c r="GX59" i="19"/>
  <c r="GY59" i="19" s="1"/>
  <c r="GX27" i="19"/>
  <c r="GY27" i="19" s="1"/>
  <c r="GX12" i="19"/>
  <c r="GY12" i="19" s="1"/>
  <c r="GX24" i="19"/>
  <c r="GY24" i="19" s="1"/>
  <c r="GX11" i="19"/>
  <c r="GY11" i="19" s="1"/>
  <c r="GX55" i="19"/>
  <c r="GY55" i="19" s="1"/>
  <c r="GX19" i="19"/>
  <c r="GY19" i="19" s="1"/>
  <c r="GX28" i="19"/>
  <c r="GY28" i="19" s="1"/>
  <c r="GX25" i="19"/>
  <c r="GY25" i="19" s="1"/>
  <c r="GX13" i="19"/>
  <c r="GY13" i="19" s="1"/>
  <c r="GX9" i="19"/>
  <c r="GY9" i="19" s="1"/>
  <c r="GX50" i="19"/>
  <c r="GY50" i="19" s="1"/>
  <c r="GX8" i="19"/>
  <c r="GY8" i="19" s="1"/>
  <c r="GX57" i="19"/>
  <c r="GY57" i="19" s="1"/>
  <c r="GX29" i="19"/>
  <c r="GY29" i="19" s="1"/>
  <c r="GX18" i="19"/>
  <c r="GY18" i="19" s="1"/>
  <c r="GX26" i="19"/>
  <c r="GY26" i="19" s="1"/>
  <c r="GX42" i="19"/>
  <c r="GY42" i="19" s="1"/>
  <c r="GX20" i="19"/>
  <c r="GY20" i="19" s="1"/>
  <c r="GX14" i="19"/>
  <c r="GY14" i="19" s="1"/>
  <c r="GX7" i="19"/>
  <c r="GY7" i="19" s="1"/>
  <c r="GX54" i="19"/>
  <c r="GY54" i="19" s="1"/>
  <c r="GX51" i="19"/>
  <c r="GY51" i="19" s="1"/>
  <c r="GX48" i="19"/>
  <c r="GY48" i="19" s="1"/>
  <c r="GX6" i="19"/>
  <c r="GY6" i="19" s="1"/>
  <c r="GX58" i="19"/>
  <c r="GY58" i="19" s="1"/>
  <c r="GX5" i="19"/>
  <c r="GY5" i="19" s="1"/>
  <c r="GX60" i="19"/>
  <c r="GY60" i="19" s="1"/>
  <c r="GX36" i="19"/>
  <c r="GY36" i="19" s="1"/>
  <c r="GX31" i="19"/>
  <c r="GY31" i="19" s="1"/>
  <c r="DA50" i="19"/>
  <c r="EK53" i="19"/>
  <c r="FP17" i="19"/>
  <c r="FQ17" i="19" s="1"/>
  <c r="EK52" i="19"/>
  <c r="FP5" i="19"/>
  <c r="FQ5" i="19" s="1"/>
  <c r="FP45" i="19"/>
  <c r="FQ45" i="19" s="1"/>
  <c r="DA42" i="19"/>
  <c r="FP33" i="19"/>
  <c r="FQ33" i="19" s="1"/>
  <c r="FP8" i="19"/>
  <c r="FQ8" i="19" s="1"/>
  <c r="DA60" i="19"/>
  <c r="EK12" i="19"/>
  <c r="EK57" i="19"/>
  <c r="EK50" i="19"/>
  <c r="FP52" i="19"/>
  <c r="FQ52" i="19" s="1"/>
  <c r="EK59" i="19"/>
  <c r="FP29" i="19"/>
  <c r="FQ29" i="19" s="1"/>
  <c r="FP11" i="19"/>
  <c r="FQ11" i="19" s="1"/>
  <c r="FP46" i="19"/>
  <c r="FQ46" i="19" s="1"/>
  <c r="FP28" i="19"/>
  <c r="FQ28" i="19" s="1"/>
  <c r="EK54" i="19"/>
  <c r="DA28" i="19"/>
  <c r="FP43" i="19"/>
  <c r="FQ43" i="19" s="1"/>
  <c r="DA15" i="19"/>
  <c r="DA59" i="19"/>
  <c r="FP40" i="19"/>
  <c r="FQ40" i="19" s="1"/>
  <c r="FP15" i="19"/>
  <c r="FQ15" i="19" s="1"/>
  <c r="DA26" i="19"/>
  <c r="FP47" i="19"/>
  <c r="FQ47" i="19" s="1"/>
  <c r="FP4" i="19"/>
  <c r="FQ4" i="19" s="1"/>
  <c r="FP6" i="19"/>
  <c r="FQ6" i="19" s="1"/>
  <c r="DA4" i="19"/>
  <c r="DA54" i="19"/>
  <c r="FP59" i="19"/>
  <c r="FQ59" i="19" s="1"/>
  <c r="FP49" i="19"/>
  <c r="FQ49" i="19" s="1"/>
  <c r="FP23" i="19"/>
  <c r="FQ23" i="19" s="1"/>
  <c r="FP27" i="19"/>
  <c r="FQ27" i="19" s="1"/>
  <c r="FP25" i="19"/>
  <c r="FQ25" i="19" s="1"/>
  <c r="EK37" i="19"/>
  <c r="EK31" i="19"/>
  <c r="DA21" i="19"/>
  <c r="EK45" i="19"/>
  <c r="FP34" i="19"/>
  <c r="FQ34" i="19" s="1"/>
  <c r="EK29" i="19"/>
  <c r="EK34" i="19"/>
  <c r="FP38" i="19"/>
  <c r="FQ38" i="19" s="1"/>
  <c r="FP53" i="19"/>
  <c r="FQ53" i="19" s="1"/>
  <c r="DA58" i="19"/>
  <c r="FP42" i="19"/>
  <c r="FQ42" i="19" s="1"/>
  <c r="DA56" i="19"/>
  <c r="FP39" i="19"/>
  <c r="FQ39" i="19" s="1"/>
  <c r="DA13" i="19"/>
  <c r="EK18" i="19"/>
  <c r="EK11" i="19"/>
  <c r="FP13" i="19"/>
  <c r="FQ13" i="19" s="1"/>
  <c r="DA14" i="19"/>
  <c r="EK20" i="19"/>
  <c r="EK17" i="19"/>
  <c r="DA40" i="19"/>
  <c r="FP22" i="19"/>
  <c r="FQ22" i="19" s="1"/>
  <c r="EK41" i="19"/>
  <c r="EK28" i="19"/>
  <c r="FP26" i="19"/>
  <c r="FQ26" i="19" s="1"/>
  <c r="EK9" i="19"/>
  <c r="DA34" i="19"/>
  <c r="DA44" i="19"/>
  <c r="FP51" i="19"/>
  <c r="FQ51" i="19" s="1"/>
  <c r="DA47" i="19"/>
  <c r="EK38" i="19"/>
  <c r="DA35" i="19"/>
  <c r="FP56" i="19"/>
  <c r="FQ56" i="19" s="1"/>
  <c r="DA45" i="19"/>
  <c r="FP18" i="19"/>
  <c r="FQ18" i="19" s="1"/>
  <c r="FP36" i="19"/>
  <c r="FQ36" i="19" s="1"/>
  <c r="EK55" i="19"/>
  <c r="EK60" i="19"/>
  <c r="DA53" i="19"/>
  <c r="FP21" i="19"/>
  <c r="FQ21" i="19" s="1"/>
  <c r="FP55" i="19"/>
  <c r="FQ55" i="19" s="1"/>
  <c r="DA10" i="19"/>
  <c r="EK14" i="19"/>
  <c r="DA8" i="19"/>
  <c r="FP58" i="19"/>
  <c r="FQ58" i="19" s="1"/>
  <c r="DA46" i="19"/>
  <c r="FP48" i="19"/>
  <c r="FQ48" i="19" s="1"/>
  <c r="DA18" i="19"/>
  <c r="FP37" i="19"/>
  <c r="FQ37" i="19" s="1"/>
  <c r="DA30" i="19"/>
  <c r="FP20" i="19"/>
  <c r="FQ20" i="19" s="1"/>
  <c r="DA39" i="19"/>
  <c r="EK49" i="19"/>
  <c r="DA57" i="19"/>
  <c r="EK7" i="19"/>
  <c r="FP57" i="19"/>
  <c r="FQ57" i="19" s="1"/>
  <c r="FP24" i="19"/>
  <c r="FQ24" i="19" s="1"/>
  <c r="EK43" i="19"/>
  <c r="FP30" i="19"/>
  <c r="FQ30" i="19" s="1"/>
  <c r="DA11" i="19"/>
  <c r="FP54" i="19"/>
  <c r="FQ54" i="19" s="1"/>
  <c r="FP9" i="19"/>
  <c r="FQ9" i="19" s="1"/>
  <c r="DA23" i="19"/>
  <c r="EK39" i="19"/>
  <c r="DA9" i="19"/>
  <c r="EK48" i="19"/>
  <c r="FP44" i="19"/>
  <c r="FQ44" i="19" s="1"/>
  <c r="EK15" i="19"/>
  <c r="EK6" i="19"/>
  <c r="EK19" i="19"/>
  <c r="EK10" i="19"/>
  <c r="EK44" i="19"/>
  <c r="FP50" i="19"/>
  <c r="FQ50" i="19" s="1"/>
  <c r="EK26" i="19"/>
  <c r="EK24" i="19"/>
  <c r="DA24" i="19"/>
  <c r="DA16" i="19"/>
  <c r="EK16" i="19"/>
  <c r="DA17" i="19"/>
  <c r="DA5" i="19"/>
  <c r="DA19" i="19"/>
  <c r="DA12" i="19"/>
  <c r="EK58" i="19"/>
  <c r="DA38" i="19"/>
  <c r="EK23" i="19"/>
  <c r="DA43" i="19"/>
  <c r="DA37" i="19"/>
  <c r="EK27" i="19"/>
  <c r="EK36" i="19"/>
  <c r="DA6" i="19"/>
  <c r="EK13" i="19"/>
  <c r="DA49" i="19"/>
  <c r="DA31" i="19"/>
  <c r="DA29" i="19"/>
  <c r="FP16" i="19"/>
  <c r="FQ16" i="19" s="1"/>
  <c r="FP32" i="19"/>
  <c r="FQ32" i="19" s="1"/>
  <c r="DA41" i="19"/>
  <c r="EK25" i="19"/>
  <c r="EK46" i="19"/>
  <c r="EK33" i="19"/>
  <c r="EK30" i="19"/>
  <c r="DA20" i="19"/>
  <c r="FP60" i="19"/>
  <c r="FQ60" i="19" s="1"/>
  <c r="EK21" i="19"/>
  <c r="FP14" i="19"/>
  <c r="FQ14" i="19" s="1"/>
  <c r="DA36" i="19"/>
  <c r="DA7" i="19"/>
  <c r="FP35" i="19"/>
  <c r="FQ35" i="19" s="1"/>
  <c r="DA32" i="19"/>
  <c r="DA22" i="19"/>
  <c r="EK51" i="19"/>
  <c r="EK35" i="19"/>
  <c r="EK56" i="19"/>
  <c r="EK42" i="19"/>
  <c r="FP31" i="19"/>
  <c r="FQ31" i="19" s="1"/>
  <c r="DA27" i="19"/>
  <c r="DA52" i="19"/>
  <c r="DA33" i="19"/>
  <c r="DA55" i="19"/>
  <c r="EK22" i="19"/>
  <c r="FP19" i="19"/>
  <c r="FQ19" i="19" s="1"/>
  <c r="FP41" i="19"/>
  <c r="FQ41" i="19" s="1"/>
  <c r="FP7" i="19"/>
  <c r="FQ7" i="19" s="1"/>
  <c r="EK5" i="19"/>
  <c r="EK32" i="19"/>
  <c r="EK40" i="19"/>
  <c r="EK4" i="19"/>
  <c r="DA48" i="19"/>
  <c r="DA25" i="19"/>
  <c r="FP10" i="19"/>
  <c r="FQ10" i="19" s="1"/>
  <c r="FP12" i="19"/>
  <c r="FQ12" i="19" s="1"/>
  <c r="EK47" i="19"/>
  <c r="EK8" i="19"/>
  <c r="DA51" i="19"/>
  <c r="GX9" i="1"/>
  <c r="GY9" i="1" s="1"/>
  <c r="GX42" i="1"/>
  <c r="GY42" i="1" s="1"/>
  <c r="GX36" i="1"/>
  <c r="GY36" i="1" s="1"/>
  <c r="GX22" i="1"/>
  <c r="GY22" i="1" s="1"/>
  <c r="GX10" i="1"/>
  <c r="GY10" i="1" s="1"/>
  <c r="GX31" i="1"/>
  <c r="GY31" i="1" s="1"/>
  <c r="GX32" i="1"/>
  <c r="GY32" i="1" s="1"/>
  <c r="GX58" i="1"/>
  <c r="GY58" i="1" s="1"/>
  <c r="GX43" i="1"/>
  <c r="GY43" i="1" s="1"/>
  <c r="GX24" i="1"/>
  <c r="GY24" i="1" s="1"/>
  <c r="GX53" i="1"/>
  <c r="GY53" i="1" s="1"/>
  <c r="GX30" i="1"/>
  <c r="GY30" i="1" s="1"/>
  <c r="GX59" i="1"/>
  <c r="GY59" i="1" s="1"/>
  <c r="GX8" i="1"/>
  <c r="GY8" i="1" s="1"/>
  <c r="GX51" i="1"/>
  <c r="GY51" i="1" s="1"/>
  <c r="GX54" i="1"/>
  <c r="GY54" i="1" s="1"/>
  <c r="GX61" i="1"/>
  <c r="GY61" i="1" s="1"/>
  <c r="GX63" i="1"/>
  <c r="GY63" i="1" s="1"/>
  <c r="GX48" i="1"/>
  <c r="GY48" i="1" s="1"/>
  <c r="GX23" i="1"/>
  <c r="GY23" i="1" s="1"/>
  <c r="GX17" i="1"/>
  <c r="GY17" i="1" s="1"/>
  <c r="GX52" i="1"/>
  <c r="GY52" i="1" s="1"/>
  <c r="GX33" i="1"/>
  <c r="GY33" i="1" s="1"/>
  <c r="GX49" i="1"/>
  <c r="GY49" i="1" s="1"/>
  <c r="GX28" i="1"/>
  <c r="GY28" i="1" s="1"/>
  <c r="GX26" i="1"/>
  <c r="GY26" i="1" s="1"/>
  <c r="GX29" i="1"/>
  <c r="GY29" i="1" s="1"/>
  <c r="GX60" i="1"/>
  <c r="GY60" i="1" s="1"/>
  <c r="GX21" i="1"/>
  <c r="GY21" i="1" s="1"/>
  <c r="GX46" i="1"/>
  <c r="GY46" i="1" s="1"/>
  <c r="GX39" i="1"/>
  <c r="GY39" i="1" s="1"/>
  <c r="GX38" i="1"/>
  <c r="GY38" i="1" s="1"/>
  <c r="GX27" i="1"/>
  <c r="GY27" i="1" s="1"/>
  <c r="GX19" i="1"/>
  <c r="GY19" i="1" s="1"/>
  <c r="GX57" i="1"/>
  <c r="GY57" i="1" s="1"/>
  <c r="GX20" i="1"/>
  <c r="GY20" i="1" s="1"/>
  <c r="GX41" i="1"/>
  <c r="GY41" i="1" s="1"/>
  <c r="GX35" i="1"/>
  <c r="GY35" i="1" s="1"/>
  <c r="GX62" i="1"/>
  <c r="GY62" i="1" s="1"/>
  <c r="GX25" i="1"/>
  <c r="GY25" i="1" s="1"/>
  <c r="GX44" i="1"/>
  <c r="GY44" i="1" s="1"/>
  <c r="GX47" i="1"/>
  <c r="GY47" i="1" s="1"/>
  <c r="GX64" i="1"/>
  <c r="GY64" i="1" s="1"/>
  <c r="GX34" i="1"/>
  <c r="GY34" i="1" s="1"/>
  <c r="GX15" i="1"/>
  <c r="GY15" i="1" s="1"/>
  <c r="GX40" i="1"/>
  <c r="GY40" i="1" s="1"/>
  <c r="GX13" i="1"/>
  <c r="GY13" i="1" s="1"/>
  <c r="GX56" i="1"/>
  <c r="GY56" i="1" s="1"/>
  <c r="GX55" i="1"/>
  <c r="GY55" i="1" s="1"/>
  <c r="GX45" i="1"/>
  <c r="GY45" i="1" s="1"/>
  <c r="GX14" i="1"/>
  <c r="GY14" i="1" s="1"/>
  <c r="GX18" i="1"/>
  <c r="GY18" i="1" s="1"/>
  <c r="GX16" i="1"/>
  <c r="GY16" i="1" s="1"/>
  <c r="GX37" i="1"/>
  <c r="GY37" i="1" s="1"/>
  <c r="GX50" i="1"/>
  <c r="GY50" i="1" s="1"/>
  <c r="GX12" i="1"/>
  <c r="GY12" i="1" s="1"/>
  <c r="GX11" i="1"/>
  <c r="GY11" i="1" s="1"/>
  <c r="GX50" i="20"/>
  <c r="GY50" i="20" s="1"/>
  <c r="GX33" i="20"/>
  <c r="GY33" i="20" s="1"/>
  <c r="GX36" i="20"/>
  <c r="GY36" i="20" s="1"/>
  <c r="GX49" i="20"/>
  <c r="GY49" i="20" s="1"/>
  <c r="GX24" i="20"/>
  <c r="GY24" i="20" s="1"/>
  <c r="GX20" i="20"/>
  <c r="GY20" i="20" s="1"/>
  <c r="GX39" i="20"/>
  <c r="GY39" i="20" s="1"/>
  <c r="GX56" i="20"/>
  <c r="GY56" i="20" s="1"/>
  <c r="GX25" i="20"/>
  <c r="GY25" i="20" s="1"/>
  <c r="GX16" i="20"/>
  <c r="GY16" i="20" s="1"/>
  <c r="GX4" i="20"/>
  <c r="GY4" i="20" s="1"/>
  <c r="GX58" i="20"/>
  <c r="GY58" i="20" s="1"/>
  <c r="GX6" i="20"/>
  <c r="GY6" i="20" s="1"/>
  <c r="GX37" i="20"/>
  <c r="GY37" i="20" s="1"/>
  <c r="GX31" i="20"/>
  <c r="GY31" i="20" s="1"/>
  <c r="GX57" i="20"/>
  <c r="GY57" i="20" s="1"/>
  <c r="GX55" i="20"/>
  <c r="GY55" i="20" s="1"/>
  <c r="GX28" i="20"/>
  <c r="GY28" i="20" s="1"/>
  <c r="GX35" i="20"/>
  <c r="GY35" i="20" s="1"/>
  <c r="GX52" i="20"/>
  <c r="GY52" i="20" s="1"/>
  <c r="GX54" i="20"/>
  <c r="GY54" i="20" s="1"/>
  <c r="GX7" i="20"/>
  <c r="GY7" i="20" s="1"/>
  <c r="GX18" i="20"/>
  <c r="GY18" i="20" s="1"/>
  <c r="GX48" i="20"/>
  <c r="GY48" i="20" s="1"/>
  <c r="GX23" i="20"/>
  <c r="GY23" i="20" s="1"/>
  <c r="GX21" i="20"/>
  <c r="GY21" i="20" s="1"/>
  <c r="GX43" i="20"/>
  <c r="GY43" i="20" s="1"/>
  <c r="GX11" i="20"/>
  <c r="GY11" i="20" s="1"/>
  <c r="GX15" i="20"/>
  <c r="GY15" i="20" s="1"/>
  <c r="GX8" i="20"/>
  <c r="GY8" i="20" s="1"/>
  <c r="GX12" i="20"/>
  <c r="GY12" i="20" s="1"/>
  <c r="GX53" i="20"/>
  <c r="GY53" i="20" s="1"/>
  <c r="GX60" i="20"/>
  <c r="GY60" i="20" s="1"/>
  <c r="GX41" i="20"/>
  <c r="GY41" i="20" s="1"/>
  <c r="GX34" i="20"/>
  <c r="GY34" i="20" s="1"/>
  <c r="GX44" i="20"/>
  <c r="GY44" i="20" s="1"/>
  <c r="GX47" i="20"/>
  <c r="GY47" i="20" s="1"/>
  <c r="GX5" i="20"/>
  <c r="GY5" i="20" s="1"/>
  <c r="GX32" i="20"/>
  <c r="GY32" i="20" s="1"/>
  <c r="GX26" i="20"/>
  <c r="GY26" i="20" s="1"/>
  <c r="GX13" i="20"/>
  <c r="GY13" i="20" s="1"/>
  <c r="GX40" i="20"/>
  <c r="GY40" i="20" s="1"/>
  <c r="GX9" i="20"/>
  <c r="GY9" i="20" s="1"/>
  <c r="GX29" i="20"/>
  <c r="GY29" i="20" s="1"/>
  <c r="GX17" i="20"/>
  <c r="GY17" i="20" s="1"/>
  <c r="GX59" i="20"/>
  <c r="GY59" i="20" s="1"/>
  <c r="GX45" i="20"/>
  <c r="GY45" i="20" s="1"/>
  <c r="GX10" i="20"/>
  <c r="GY10" i="20" s="1"/>
  <c r="GX30" i="20"/>
  <c r="GY30" i="20" s="1"/>
  <c r="GX19" i="20"/>
  <c r="GY19" i="20" s="1"/>
  <c r="GX38" i="20"/>
  <c r="GY38" i="20" s="1"/>
  <c r="GX14" i="20"/>
  <c r="GY14" i="20" s="1"/>
  <c r="GX46" i="20"/>
  <c r="GY46" i="20" s="1"/>
  <c r="GX42" i="20"/>
  <c r="GY42" i="20" s="1"/>
  <c r="GX27" i="20"/>
  <c r="GY27" i="20" s="1"/>
  <c r="GX22" i="20"/>
  <c r="GY22" i="20" s="1"/>
  <c r="GX51" i="20"/>
  <c r="GY51" i="20" s="1"/>
  <c r="EM55" i="20" l="1"/>
  <c r="EN55" i="20" s="1"/>
  <c r="EM12" i="20"/>
  <c r="EN12" i="20" s="1"/>
  <c r="EM35" i="20"/>
  <c r="EN35" i="20" s="1"/>
  <c r="EM48" i="20"/>
  <c r="EN48" i="20" s="1"/>
  <c r="EM9" i="20"/>
  <c r="EN9" i="20" s="1"/>
  <c r="EM60" i="20"/>
  <c r="EN60" i="20" s="1"/>
  <c r="EM44" i="20"/>
  <c r="EN44" i="20" s="1"/>
  <c r="EM33" i="20"/>
  <c r="EN33" i="20" s="1"/>
  <c r="EM52" i="20"/>
  <c r="EN52" i="20" s="1"/>
  <c r="EM56" i="20"/>
  <c r="EN56" i="20" s="1"/>
  <c r="EM31" i="20"/>
  <c r="EN31" i="20" s="1"/>
  <c r="EM51" i="20"/>
  <c r="EN51" i="20" s="1"/>
  <c r="EM36" i="20"/>
  <c r="EN36" i="20" s="1"/>
  <c r="EM22" i="20"/>
  <c r="EN22" i="20" s="1"/>
  <c r="EM7" i="20"/>
  <c r="EN7" i="20" s="1"/>
  <c r="EM39" i="20"/>
  <c r="EN39" i="20" s="1"/>
  <c r="EM30" i="20"/>
  <c r="EN30" i="20" s="1"/>
  <c r="EM4" i="20"/>
  <c r="EN4" i="20" s="1"/>
  <c r="EM18" i="20"/>
  <c r="EN18" i="20" s="1"/>
  <c r="EM42" i="20"/>
  <c r="EN42" i="20" s="1"/>
  <c r="EM57" i="20"/>
  <c r="EN57" i="20" s="1"/>
  <c r="EM34" i="20"/>
  <c r="EN34" i="20" s="1"/>
  <c r="EM26" i="20"/>
  <c r="EN26" i="20" s="1"/>
  <c r="EM28" i="20"/>
  <c r="EN28" i="20" s="1"/>
  <c r="EM25" i="20"/>
  <c r="EN25" i="20" s="1"/>
  <c r="EM58" i="20"/>
  <c r="EN58" i="20" s="1"/>
  <c r="EM41" i="20"/>
  <c r="EN41" i="20" s="1"/>
  <c r="EM6" i="20"/>
  <c r="EN6" i="20" s="1"/>
  <c r="EM40" i="20"/>
  <c r="EN40" i="20" s="1"/>
  <c r="EM53" i="20"/>
  <c r="EN53" i="20" s="1"/>
  <c r="EM46" i="20"/>
  <c r="EN46" i="20" s="1"/>
  <c r="EM29" i="20"/>
  <c r="EN29" i="20" s="1"/>
  <c r="EM37" i="20"/>
  <c r="EN37" i="20" s="1"/>
  <c r="EM49" i="20"/>
  <c r="EN49" i="20" s="1"/>
  <c r="EM14" i="20"/>
  <c r="EN14" i="20" s="1"/>
  <c r="EM10" i="20"/>
  <c r="EN10" i="20" s="1"/>
  <c r="EM54" i="20"/>
  <c r="EN54" i="20" s="1"/>
  <c r="EM21" i="20"/>
  <c r="EN21" i="20" s="1"/>
  <c r="EM16" i="20"/>
  <c r="EN16" i="20" s="1"/>
  <c r="EM23" i="20"/>
  <c r="EN23" i="20" s="1"/>
  <c r="EM17" i="20"/>
  <c r="EN17" i="20" s="1"/>
  <c r="EM47" i="20"/>
  <c r="EN47" i="20" s="1"/>
  <c r="EM24" i="20"/>
  <c r="EN24" i="20" s="1"/>
  <c r="EM45" i="20"/>
  <c r="EN45" i="20" s="1"/>
  <c r="EM8" i="20"/>
  <c r="EN8" i="20" s="1"/>
  <c r="EM38" i="20"/>
  <c r="EN38" i="20" s="1"/>
  <c r="EM59" i="20"/>
  <c r="EN59" i="20" s="1"/>
  <c r="EM27" i="20"/>
  <c r="EN27" i="20" s="1"/>
  <c r="EM5" i="20"/>
  <c r="EN5" i="20" s="1"/>
  <c r="EM20" i="20"/>
  <c r="EN20" i="20" s="1"/>
  <c r="EM50" i="20"/>
  <c r="EN50" i="20" s="1"/>
  <c r="EM11" i="20"/>
  <c r="EN11" i="20" s="1"/>
  <c r="EM19" i="20"/>
  <c r="EN19" i="20" s="1"/>
  <c r="EM13" i="20"/>
  <c r="EN13" i="20" s="1"/>
  <c r="EM32" i="20"/>
  <c r="EN32" i="20" s="1"/>
  <c r="EM43" i="20"/>
  <c r="EN43" i="20" s="1"/>
  <c r="EM15" i="20"/>
  <c r="EN15" i="20" s="1"/>
  <c r="DC28" i="20"/>
  <c r="DD28" i="20" s="1"/>
  <c r="DC40" i="20"/>
  <c r="DD40" i="20" s="1"/>
  <c r="DC39" i="20"/>
  <c r="DD39" i="20" s="1"/>
  <c r="DC21" i="20"/>
  <c r="DD21" i="20" s="1"/>
  <c r="DC25" i="20"/>
  <c r="DD25" i="20" s="1"/>
  <c r="DC45" i="20"/>
  <c r="DD45" i="20" s="1"/>
  <c r="DC31" i="20"/>
  <c r="DD31" i="20" s="1"/>
  <c r="DC30" i="20"/>
  <c r="DD30" i="20" s="1"/>
  <c r="DC60" i="20"/>
  <c r="DD60" i="20" s="1"/>
  <c r="DC44" i="20"/>
  <c r="DD44" i="20" s="1"/>
  <c r="DC38" i="20"/>
  <c r="DD38" i="20" s="1"/>
  <c r="DC47" i="20"/>
  <c r="DD47" i="20" s="1"/>
  <c r="DC8" i="20"/>
  <c r="DD8" i="20" s="1"/>
  <c r="DC54" i="20"/>
  <c r="DD54" i="20" s="1"/>
  <c r="DC29" i="20"/>
  <c r="DD29" i="20" s="1"/>
  <c r="DC56" i="20"/>
  <c r="DD56" i="20" s="1"/>
  <c r="DC9" i="20"/>
  <c r="DD9" i="20" s="1"/>
  <c r="DC19" i="20"/>
  <c r="DD19" i="20" s="1"/>
  <c r="DC13" i="20"/>
  <c r="DD13" i="20" s="1"/>
  <c r="DC16" i="20"/>
  <c r="DD16" i="20" s="1"/>
  <c r="DC51" i="20"/>
  <c r="DD51" i="20" s="1"/>
  <c r="FR43" i="20"/>
  <c r="DC22" i="20"/>
  <c r="DD22" i="20" s="1"/>
  <c r="DC36" i="20"/>
  <c r="DD36" i="20" s="1"/>
  <c r="DC52" i="20"/>
  <c r="DD52" i="20" s="1"/>
  <c r="DC33" i="20"/>
  <c r="DD33" i="20" s="1"/>
  <c r="DC58" i="20"/>
  <c r="DD58" i="20" s="1"/>
  <c r="DC42" i="20"/>
  <c r="DD42" i="20" s="1"/>
  <c r="DC50" i="20"/>
  <c r="DD50" i="20" s="1"/>
  <c r="DC23" i="20"/>
  <c r="DD23" i="20" s="1"/>
  <c r="DC20" i="20"/>
  <c r="DD20" i="20" s="1"/>
  <c r="DC49" i="20"/>
  <c r="DD49" i="20" s="1"/>
  <c r="DC17" i="20"/>
  <c r="DD17" i="20" s="1"/>
  <c r="DC55" i="20"/>
  <c r="DD55" i="20" s="1"/>
  <c r="DC10" i="20"/>
  <c r="DD10" i="20" s="1"/>
  <c r="DC41" i="20"/>
  <c r="DD41" i="20" s="1"/>
  <c r="DC32" i="20"/>
  <c r="DD32" i="20" s="1"/>
  <c r="DC37" i="20"/>
  <c r="DD37" i="20" s="1"/>
  <c r="DC26" i="20"/>
  <c r="DD26" i="20" s="1"/>
  <c r="DC46" i="20"/>
  <c r="DD46" i="20" s="1"/>
  <c r="DC24" i="20"/>
  <c r="DD24" i="20" s="1"/>
  <c r="DC48" i="20"/>
  <c r="DD48" i="20" s="1"/>
  <c r="DC12" i="20"/>
  <c r="DD12" i="20" s="1"/>
  <c r="DC34" i="20"/>
  <c r="DD34" i="20" s="1"/>
  <c r="DC6" i="20"/>
  <c r="DD6" i="20" s="1"/>
  <c r="DC59" i="20"/>
  <c r="DD59" i="20" s="1"/>
  <c r="DC11" i="20"/>
  <c r="DD11" i="20" s="1"/>
  <c r="DC43" i="20"/>
  <c r="DD43" i="20" s="1"/>
  <c r="DC14" i="20"/>
  <c r="DD14" i="20" s="1"/>
  <c r="DC27" i="20"/>
  <c r="DD27" i="20" s="1"/>
  <c r="DC53" i="20"/>
  <c r="DD53" i="20" s="1"/>
  <c r="DC7" i="20"/>
  <c r="DD7" i="20" s="1"/>
  <c r="DC5" i="20"/>
  <c r="DD5" i="20" s="1"/>
  <c r="DC57" i="20"/>
  <c r="DD57" i="20" s="1"/>
  <c r="DC35" i="20"/>
  <c r="DD35" i="20" s="1"/>
  <c r="DC18" i="20"/>
  <c r="DD18" i="20" s="1"/>
  <c r="DC4" i="20"/>
  <c r="DD4" i="20" s="1"/>
  <c r="DC15" i="20"/>
  <c r="DD15" i="20" s="1"/>
  <c r="GZ17" i="19"/>
  <c r="FR42" i="20"/>
  <c r="FR22" i="20"/>
  <c r="FR23" i="20"/>
  <c r="FR49" i="20"/>
  <c r="FR48" i="20"/>
  <c r="FR21" i="20"/>
  <c r="FR37" i="20"/>
  <c r="FR10" i="20"/>
  <c r="FR35" i="20"/>
  <c r="FR30" i="20"/>
  <c r="FR14" i="20"/>
  <c r="FR45" i="20"/>
  <c r="FR56" i="20"/>
  <c r="FR12" i="20"/>
  <c r="FR51" i="20"/>
  <c r="FR5" i="20"/>
  <c r="GZ31" i="19"/>
  <c r="FR26" i="20"/>
  <c r="FR32" i="20"/>
  <c r="FR24" i="20"/>
  <c r="FR6" i="20"/>
  <c r="FR25" i="20"/>
  <c r="FR28" i="20"/>
  <c r="FR36" i="20"/>
  <c r="FR52" i="20"/>
  <c r="FR53" i="20"/>
  <c r="FR7" i="20"/>
  <c r="FR29" i="20"/>
  <c r="FR16" i="20"/>
  <c r="FR47" i="20"/>
  <c r="FR34" i="20"/>
  <c r="FR41" i="20"/>
  <c r="FR31" i="20"/>
  <c r="FR27" i="20"/>
  <c r="FR33" i="20"/>
  <c r="FR39" i="20"/>
  <c r="FR17" i="20"/>
  <c r="FR55" i="20"/>
  <c r="FR57" i="20"/>
  <c r="FR54" i="20"/>
  <c r="FR60" i="20"/>
  <c r="FR59" i="20"/>
  <c r="FR58" i="20"/>
  <c r="FR15" i="20"/>
  <c r="FR20" i="20"/>
  <c r="FR13" i="20"/>
  <c r="FR11" i="20"/>
  <c r="FR46" i="20"/>
  <c r="FR50" i="20"/>
  <c r="FR8" i="20"/>
  <c r="FR38" i="20"/>
  <c r="FR19" i="20"/>
  <c r="FR4" i="20"/>
  <c r="FR18" i="20"/>
  <c r="FR44" i="20"/>
  <c r="FR9" i="20"/>
  <c r="FR40" i="20"/>
  <c r="GZ22" i="19"/>
  <c r="GZ7" i="19"/>
  <c r="GZ59" i="19"/>
  <c r="GZ18" i="19"/>
  <c r="GZ33" i="19"/>
  <c r="GZ53" i="19"/>
  <c r="GZ36" i="19"/>
  <c r="GZ37" i="19"/>
  <c r="GZ32" i="19"/>
  <c r="GZ30" i="19"/>
  <c r="GZ56" i="19"/>
  <c r="GZ40" i="19"/>
  <c r="GZ49" i="19"/>
  <c r="GZ26" i="19"/>
  <c r="GZ8" i="19"/>
  <c r="GZ25" i="19"/>
  <c r="GZ44" i="19"/>
  <c r="GZ55" i="19"/>
  <c r="GZ11" i="19"/>
  <c r="GZ46" i="19"/>
  <c r="GZ58" i="19"/>
  <c r="GZ19" i="19"/>
  <c r="GZ15" i="19"/>
  <c r="GZ35" i="19"/>
  <c r="GZ47" i="19"/>
  <c r="GZ20" i="19"/>
  <c r="GZ50" i="19"/>
  <c r="GZ34" i="19"/>
  <c r="GZ23" i="19"/>
  <c r="GZ9" i="19"/>
  <c r="GZ21" i="19"/>
  <c r="GZ28" i="19"/>
  <c r="GZ54" i="19"/>
  <c r="GZ16" i="19"/>
  <c r="GZ4" i="19"/>
  <c r="GZ24" i="19"/>
  <c r="GZ42" i="19"/>
  <c r="GZ57" i="19"/>
  <c r="GZ45" i="19"/>
  <c r="GZ60" i="19"/>
  <c r="GZ13" i="19"/>
  <c r="GZ43" i="19"/>
  <c r="GZ14" i="19"/>
  <c r="GZ52" i="19"/>
  <c r="GZ39" i="19"/>
  <c r="GZ27" i="19"/>
  <c r="GZ41" i="19"/>
  <c r="GZ48" i="19"/>
  <c r="GZ29" i="19"/>
  <c r="GZ38" i="19"/>
  <c r="GZ6" i="19"/>
  <c r="GZ10" i="19"/>
  <c r="GZ12" i="19"/>
  <c r="GZ5" i="19"/>
  <c r="GZ51" i="19"/>
  <c r="FR19" i="19"/>
  <c r="EM8" i="19"/>
  <c r="EN8" i="19" s="1"/>
  <c r="DC25" i="19"/>
  <c r="DD25" i="19" s="1"/>
  <c r="DC51" i="19"/>
  <c r="DD51" i="19" s="1"/>
  <c r="FR10" i="19"/>
  <c r="EM40" i="19"/>
  <c r="EN40" i="19" s="1"/>
  <c r="FR41" i="19"/>
  <c r="DC33" i="19"/>
  <c r="DD33" i="19" s="1"/>
  <c r="EM42" i="19"/>
  <c r="EN42" i="19" s="1"/>
  <c r="DC22" i="19"/>
  <c r="DD22" i="19" s="1"/>
  <c r="DC36" i="19"/>
  <c r="DD36" i="19" s="1"/>
  <c r="DC20" i="19"/>
  <c r="DD20" i="19" s="1"/>
  <c r="EM25" i="19"/>
  <c r="EN25" i="19" s="1"/>
  <c r="DC29" i="19"/>
  <c r="DD29" i="19" s="1"/>
  <c r="DC6" i="19"/>
  <c r="DD6" i="19" s="1"/>
  <c r="DC43" i="19"/>
  <c r="DD43" i="19" s="1"/>
  <c r="DC12" i="19"/>
  <c r="DD12" i="19" s="1"/>
  <c r="EM16" i="19"/>
  <c r="EN16" i="19" s="1"/>
  <c r="EM26" i="19"/>
  <c r="EN26" i="19" s="1"/>
  <c r="EM19" i="19"/>
  <c r="EN19" i="19" s="1"/>
  <c r="EM48" i="19"/>
  <c r="EN48" i="19" s="1"/>
  <c r="FR9" i="19"/>
  <c r="EM43" i="19"/>
  <c r="EN43" i="19" s="1"/>
  <c r="DC57" i="19"/>
  <c r="DD57" i="19" s="1"/>
  <c r="DC30" i="19"/>
  <c r="DD30" i="19" s="1"/>
  <c r="DC46" i="19"/>
  <c r="DD46" i="19" s="1"/>
  <c r="DC10" i="19"/>
  <c r="DD10" i="19" s="1"/>
  <c r="EM60" i="19"/>
  <c r="EN60" i="19" s="1"/>
  <c r="DC45" i="19"/>
  <c r="DD45" i="19" s="1"/>
  <c r="DC47" i="19"/>
  <c r="DD47" i="19" s="1"/>
  <c r="EM9" i="19"/>
  <c r="EN9" i="19" s="1"/>
  <c r="FR22" i="19"/>
  <c r="DC14" i="19"/>
  <c r="DD14" i="19" s="1"/>
  <c r="DC13" i="19"/>
  <c r="DD13" i="19" s="1"/>
  <c r="DC58" i="19"/>
  <c r="DD58" i="19" s="1"/>
  <c r="EM29" i="19"/>
  <c r="EN29" i="19" s="1"/>
  <c r="EM31" i="19"/>
  <c r="EN31" i="19" s="1"/>
  <c r="FR23" i="19"/>
  <c r="DC4" i="19"/>
  <c r="DD4" i="19" s="1"/>
  <c r="DC50" i="19"/>
  <c r="DD50" i="19" s="1"/>
  <c r="DC26" i="19"/>
  <c r="DD26" i="19" s="1"/>
  <c r="DC15" i="19"/>
  <c r="DD15" i="19" s="1"/>
  <c r="FR28" i="19"/>
  <c r="EM59" i="19"/>
  <c r="EN59" i="19" s="1"/>
  <c r="EM12" i="19"/>
  <c r="EN12" i="19" s="1"/>
  <c r="DC42" i="19"/>
  <c r="DD42" i="19" s="1"/>
  <c r="EM32" i="19"/>
  <c r="EN32" i="19" s="1"/>
  <c r="DC52" i="19"/>
  <c r="DD52" i="19" s="1"/>
  <c r="EM56" i="19"/>
  <c r="EN56" i="19" s="1"/>
  <c r="DC32" i="19"/>
  <c r="DD32" i="19" s="1"/>
  <c r="FR14" i="19"/>
  <c r="EM30" i="19"/>
  <c r="EN30" i="19" s="1"/>
  <c r="DC41" i="19"/>
  <c r="DD41" i="19" s="1"/>
  <c r="DC31" i="19"/>
  <c r="DD31" i="19" s="1"/>
  <c r="EM36" i="19"/>
  <c r="EN36" i="19" s="1"/>
  <c r="EM23" i="19"/>
  <c r="EN23" i="19" s="1"/>
  <c r="DC19" i="19"/>
  <c r="DD19" i="19" s="1"/>
  <c r="DC16" i="19"/>
  <c r="DD16" i="19" s="1"/>
  <c r="FR50" i="19"/>
  <c r="EM6" i="19"/>
  <c r="EN6" i="19" s="1"/>
  <c r="DC9" i="19"/>
  <c r="DD9" i="19" s="1"/>
  <c r="FR54" i="19"/>
  <c r="FR24" i="19"/>
  <c r="EM49" i="19"/>
  <c r="EN49" i="19" s="1"/>
  <c r="FR37" i="19"/>
  <c r="FR58" i="19"/>
  <c r="FR55" i="19"/>
  <c r="EM55" i="19"/>
  <c r="EN55" i="19" s="1"/>
  <c r="FR56" i="19"/>
  <c r="FR51" i="19"/>
  <c r="FR26" i="19"/>
  <c r="DC40" i="19"/>
  <c r="DD40" i="19" s="1"/>
  <c r="FR13" i="19"/>
  <c r="FR39" i="19"/>
  <c r="FR53" i="19"/>
  <c r="FR34" i="19"/>
  <c r="EM37" i="19"/>
  <c r="EN37" i="19" s="1"/>
  <c r="FR49" i="19"/>
  <c r="FR6" i="19"/>
  <c r="FR15" i="19"/>
  <c r="FR43" i="19"/>
  <c r="FR46" i="19"/>
  <c r="FR52" i="19"/>
  <c r="DC60" i="19"/>
  <c r="DD60" i="19" s="1"/>
  <c r="FR45" i="19"/>
  <c r="EM47" i="19"/>
  <c r="EN47" i="19" s="1"/>
  <c r="DC48" i="19"/>
  <c r="DD48" i="19" s="1"/>
  <c r="EM5" i="19"/>
  <c r="EN5" i="19" s="1"/>
  <c r="EM22" i="19"/>
  <c r="EN22" i="19" s="1"/>
  <c r="DC27" i="19"/>
  <c r="DD27" i="19" s="1"/>
  <c r="EM35" i="19"/>
  <c r="EN35" i="19" s="1"/>
  <c r="FR35" i="19"/>
  <c r="EM21" i="19"/>
  <c r="EN21" i="19" s="1"/>
  <c r="EM33" i="19"/>
  <c r="EN33" i="19" s="1"/>
  <c r="FR32" i="19"/>
  <c r="DC49" i="19"/>
  <c r="DD49" i="19" s="1"/>
  <c r="EM27" i="19"/>
  <c r="EN27" i="19" s="1"/>
  <c r="DC38" i="19"/>
  <c r="DD38" i="19" s="1"/>
  <c r="DC5" i="19"/>
  <c r="DD5" i="19" s="1"/>
  <c r="DC24" i="19"/>
  <c r="DD24" i="19" s="1"/>
  <c r="EM44" i="19"/>
  <c r="EN44" i="19" s="1"/>
  <c r="EM15" i="19"/>
  <c r="EN15" i="19" s="1"/>
  <c r="EM39" i="19"/>
  <c r="EN39" i="19" s="1"/>
  <c r="DC11" i="19"/>
  <c r="DD11" i="19" s="1"/>
  <c r="FR57" i="19"/>
  <c r="DC39" i="19"/>
  <c r="DD39" i="19" s="1"/>
  <c r="DC18" i="19"/>
  <c r="DD18" i="19" s="1"/>
  <c r="DC8" i="19"/>
  <c r="DD8" i="19" s="1"/>
  <c r="FR21" i="19"/>
  <c r="FR36" i="19"/>
  <c r="DC35" i="19"/>
  <c r="DD35" i="19" s="1"/>
  <c r="DC44" i="19"/>
  <c r="DD44" i="19" s="1"/>
  <c r="EM28" i="19"/>
  <c r="EN28" i="19" s="1"/>
  <c r="EM17" i="19"/>
  <c r="EN17" i="19" s="1"/>
  <c r="EM11" i="19"/>
  <c r="EN11" i="19" s="1"/>
  <c r="DC56" i="19"/>
  <c r="DD56" i="19" s="1"/>
  <c r="FR38" i="19"/>
  <c r="EM45" i="19"/>
  <c r="EN45" i="19" s="1"/>
  <c r="FR25" i="19"/>
  <c r="FR59" i="19"/>
  <c r="FR17" i="19"/>
  <c r="FR4" i="19"/>
  <c r="FR40" i="19"/>
  <c r="DC28" i="19"/>
  <c r="DD28" i="19" s="1"/>
  <c r="FR11" i="19"/>
  <c r="EM50" i="19"/>
  <c r="EN50" i="19" s="1"/>
  <c r="FR8" i="19"/>
  <c r="FR5" i="19"/>
  <c r="FR12" i="19"/>
  <c r="EM53" i="19"/>
  <c r="EN53" i="19" s="1"/>
  <c r="EM4" i="19"/>
  <c r="EN4" i="19" s="1"/>
  <c r="FR7" i="19"/>
  <c r="DC55" i="19"/>
  <c r="DD55" i="19" s="1"/>
  <c r="FR31" i="19"/>
  <c r="EM51" i="19"/>
  <c r="EN51" i="19" s="1"/>
  <c r="DC7" i="19"/>
  <c r="DD7" i="19" s="1"/>
  <c r="FR60" i="19"/>
  <c r="EM46" i="19"/>
  <c r="EN46" i="19" s="1"/>
  <c r="FR16" i="19"/>
  <c r="EM13" i="19"/>
  <c r="EN13" i="19" s="1"/>
  <c r="DC37" i="19"/>
  <c r="DD37" i="19" s="1"/>
  <c r="EM58" i="19"/>
  <c r="EN58" i="19" s="1"/>
  <c r="DC17" i="19"/>
  <c r="DD17" i="19" s="1"/>
  <c r="EM24" i="19"/>
  <c r="EN24" i="19" s="1"/>
  <c r="EM10" i="19"/>
  <c r="EN10" i="19" s="1"/>
  <c r="FR44" i="19"/>
  <c r="DC23" i="19"/>
  <c r="DD23" i="19" s="1"/>
  <c r="FR30" i="19"/>
  <c r="EM7" i="19"/>
  <c r="EN7" i="19" s="1"/>
  <c r="FR20" i="19"/>
  <c r="FR48" i="19"/>
  <c r="EM14" i="19"/>
  <c r="EN14" i="19" s="1"/>
  <c r="DC53" i="19"/>
  <c r="DD53" i="19" s="1"/>
  <c r="FR18" i="19"/>
  <c r="EM38" i="19"/>
  <c r="EN38" i="19" s="1"/>
  <c r="DC34" i="19"/>
  <c r="DD34" i="19" s="1"/>
  <c r="EM41" i="19"/>
  <c r="EN41" i="19" s="1"/>
  <c r="EM20" i="19"/>
  <c r="EN20" i="19" s="1"/>
  <c r="EM18" i="19"/>
  <c r="EN18" i="19" s="1"/>
  <c r="FR42" i="19"/>
  <c r="EM34" i="19"/>
  <c r="EN34" i="19" s="1"/>
  <c r="DC21" i="19"/>
  <c r="DD21" i="19" s="1"/>
  <c r="FR27" i="19"/>
  <c r="DC54" i="19"/>
  <c r="DD54" i="19" s="1"/>
  <c r="FR47" i="19"/>
  <c r="DC59" i="19"/>
  <c r="DD59" i="19" s="1"/>
  <c r="EM54" i="19"/>
  <c r="EN54" i="19" s="1"/>
  <c r="FR29" i="19"/>
  <c r="EM57" i="19"/>
  <c r="EN57" i="19" s="1"/>
  <c r="FR33" i="19"/>
  <c r="EM52" i="19"/>
  <c r="EN52" i="19" s="1"/>
  <c r="GZ16" i="1"/>
  <c r="GZ45" i="1"/>
  <c r="GZ40" i="1"/>
  <c r="GZ25" i="1"/>
  <c r="GZ41" i="1"/>
  <c r="GZ27" i="1"/>
  <c r="GZ46" i="1"/>
  <c r="GZ29" i="1"/>
  <c r="GZ33" i="1"/>
  <c r="GZ48" i="1"/>
  <c r="GZ30" i="1"/>
  <c r="GZ58" i="1"/>
  <c r="GZ22" i="1"/>
  <c r="GZ55" i="1"/>
  <c r="GZ15" i="1"/>
  <c r="GZ47" i="1"/>
  <c r="GZ20" i="1"/>
  <c r="GZ38" i="1"/>
  <c r="GZ26" i="1"/>
  <c r="GZ52" i="1"/>
  <c r="GZ63" i="1"/>
  <c r="GZ51" i="1"/>
  <c r="GZ53" i="1"/>
  <c r="GZ32" i="1"/>
  <c r="GZ36" i="1"/>
  <c r="GZ18" i="1"/>
  <c r="GZ56" i="1"/>
  <c r="GZ34" i="1"/>
  <c r="GZ57" i="1"/>
  <c r="GZ28" i="1"/>
  <c r="GZ17" i="1"/>
  <c r="GZ61" i="1"/>
  <c r="GZ8" i="1"/>
  <c r="GZ24" i="1"/>
  <c r="GZ31" i="1"/>
  <c r="GZ42" i="1"/>
  <c r="GZ14" i="1"/>
  <c r="GZ13" i="1"/>
  <c r="GZ35" i="1"/>
  <c r="GZ19" i="1"/>
  <c r="GZ60" i="1"/>
  <c r="GZ49" i="1"/>
  <c r="GZ23" i="1"/>
  <c r="GZ59" i="1"/>
  <c r="GZ43" i="1"/>
  <c r="GZ10" i="1"/>
  <c r="GZ9" i="1"/>
  <c r="GZ12" i="1"/>
  <c r="GZ37" i="1"/>
  <c r="GZ54" i="1"/>
  <c r="GZ11" i="1"/>
  <c r="GZ50" i="1"/>
  <c r="GZ64" i="1"/>
  <c r="GZ44" i="1"/>
  <c r="GZ62" i="1"/>
  <c r="GZ39" i="1"/>
  <c r="GZ21" i="1"/>
  <c r="GZ51" i="20"/>
  <c r="GZ38" i="20"/>
  <c r="GZ9" i="20"/>
  <c r="GZ15" i="20"/>
  <c r="GZ19" i="20"/>
  <c r="GZ47" i="20"/>
  <c r="GZ18" i="20"/>
  <c r="GZ52" i="20"/>
  <c r="GZ28" i="20"/>
  <c r="GZ37" i="20"/>
  <c r="GZ4" i="20"/>
  <c r="GZ24" i="20"/>
  <c r="GZ50" i="20"/>
  <c r="GZ6" i="20"/>
  <c r="GZ49" i="20"/>
  <c r="GZ14" i="20"/>
  <c r="GZ45" i="20"/>
  <c r="GZ13" i="20"/>
  <c r="GZ36" i="20"/>
  <c r="GZ27" i="20"/>
  <c r="GZ59" i="20"/>
  <c r="GZ29" i="20"/>
  <c r="GZ8" i="20"/>
  <c r="GZ23" i="20"/>
  <c r="GZ48" i="20"/>
  <c r="GZ58" i="20"/>
  <c r="GZ16" i="20"/>
  <c r="GZ10" i="20"/>
  <c r="GZ26" i="20"/>
  <c r="GZ5" i="20"/>
  <c r="GZ53" i="20"/>
  <c r="GZ43" i="20"/>
  <c r="GZ20" i="20"/>
  <c r="GZ33" i="20"/>
  <c r="GZ42" i="20"/>
  <c r="GZ34" i="20"/>
  <c r="GZ60" i="20"/>
  <c r="GZ12" i="20"/>
  <c r="GZ21" i="20"/>
  <c r="GZ7" i="20"/>
  <c r="GZ55" i="20"/>
  <c r="GZ25" i="20"/>
  <c r="GZ22" i="20"/>
  <c r="GZ46" i="20"/>
  <c r="GZ30" i="20"/>
  <c r="GZ17" i="20"/>
  <c r="GZ40" i="20"/>
  <c r="GZ32" i="20"/>
  <c r="GZ44" i="20"/>
  <c r="GZ41" i="20"/>
  <c r="GZ11" i="20"/>
  <c r="GZ54" i="20"/>
  <c r="GZ35" i="20"/>
  <c r="GZ57" i="20"/>
  <c r="GZ31" i="20"/>
  <c r="GZ56" i="20"/>
  <c r="GZ39" i="20"/>
  <c r="EO33" i="20" l="1"/>
  <c r="EO50" i="20"/>
  <c r="EO9" i="20"/>
  <c r="EO37" i="20"/>
  <c r="EO21" i="20"/>
  <c r="EO43" i="20"/>
  <c r="EO12" i="20"/>
  <c r="EO45" i="20"/>
  <c r="EO19" i="20"/>
  <c r="EO52" i="20"/>
  <c r="EO54" i="20"/>
  <c r="EO40" i="20"/>
  <c r="EO57" i="20"/>
  <c r="EO36" i="20"/>
  <c r="EO55" i="20"/>
  <c r="EO17" i="20"/>
  <c r="EO44" i="20"/>
  <c r="EO28" i="20"/>
  <c r="EO29" i="20"/>
  <c r="EO56" i="20"/>
  <c r="EO46" i="20"/>
  <c r="EO39" i="20"/>
  <c r="EO18" i="20"/>
  <c r="EO53" i="20"/>
  <c r="EO25" i="20"/>
  <c r="EO60" i="20"/>
  <c r="EO22" i="20"/>
  <c r="EO49" i="20"/>
  <c r="EO6" i="20"/>
  <c r="EO14" i="20"/>
  <c r="EO31" i="20"/>
  <c r="EO48" i="20"/>
  <c r="EO11" i="20"/>
  <c r="EO15" i="20"/>
  <c r="EO20" i="20"/>
  <c r="EO26" i="20"/>
  <c r="EO5" i="20"/>
  <c r="EO23" i="20"/>
  <c r="EO35" i="20"/>
  <c r="EO27" i="20"/>
  <c r="EO24" i="20"/>
  <c r="EO34" i="20"/>
  <c r="EO42" i="20"/>
  <c r="EO47" i="20"/>
  <c r="EO58" i="20"/>
  <c r="EO8" i="20"/>
  <c r="EO32" i="20"/>
  <c r="EO30" i="20"/>
  <c r="EO38" i="20"/>
  <c r="EO4" i="20"/>
  <c r="EO41" i="20"/>
  <c r="EO10" i="20"/>
  <c r="EO16" i="20"/>
  <c r="EO13" i="20"/>
  <c r="EO59" i="20"/>
  <c r="EO51" i="20"/>
  <c r="EO7" i="20"/>
  <c r="DE55" i="20"/>
  <c r="DE42" i="20"/>
  <c r="DE52" i="20"/>
  <c r="DE20" i="20"/>
  <c r="HB26" i="19"/>
  <c r="HC26" i="19" s="1"/>
  <c r="DE32" i="20"/>
  <c r="DE35" i="20"/>
  <c r="DE8" i="20"/>
  <c r="DE34" i="20"/>
  <c r="DE46" i="20"/>
  <c r="DE41" i="20"/>
  <c r="DE16" i="20"/>
  <c r="DE47" i="20"/>
  <c r="DE9" i="20"/>
  <c r="DE25" i="20"/>
  <c r="DE15" i="20"/>
  <c r="DE17" i="20"/>
  <c r="DE26" i="20"/>
  <c r="DE5" i="20"/>
  <c r="DE14" i="20"/>
  <c r="DE6" i="20"/>
  <c r="DE24" i="20"/>
  <c r="DE50" i="20"/>
  <c r="DE37" i="20"/>
  <c r="DE7" i="20"/>
  <c r="DE39" i="20"/>
  <c r="DE10" i="20"/>
  <c r="DE53" i="20"/>
  <c r="DE29" i="20"/>
  <c r="DE56" i="20"/>
  <c r="DE13" i="20"/>
  <c r="DE4" i="20"/>
  <c r="DE12" i="20"/>
  <c r="DE57" i="20"/>
  <c r="DE58" i="20"/>
  <c r="DE51" i="20"/>
  <c r="DE43" i="20"/>
  <c r="DE28" i="20"/>
  <c r="DE33" i="20"/>
  <c r="DE49" i="20"/>
  <c r="DE21" i="20"/>
  <c r="DE11" i="20"/>
  <c r="DE19" i="20"/>
  <c r="DE36" i="20"/>
  <c r="DE40" i="20"/>
  <c r="DE27" i="20"/>
  <c r="DE23" i="20"/>
  <c r="DE60" i="20"/>
  <c r="DE59" i="20"/>
  <c r="DE48" i="20"/>
  <c r="DE31" i="20"/>
  <c r="DE45" i="20"/>
  <c r="DE44" i="20"/>
  <c r="DE38" i="20"/>
  <c r="DE22" i="20"/>
  <c r="DE18" i="20"/>
  <c r="DE30" i="20"/>
  <c r="DE54" i="20"/>
  <c r="FT59" i="20"/>
  <c r="FU59" i="20" s="1"/>
  <c r="HB57" i="19"/>
  <c r="HC57" i="19" s="1"/>
  <c r="FT40" i="20"/>
  <c r="FU40" i="20" s="1"/>
  <c r="FT29" i="20"/>
  <c r="FU29" i="20" s="1"/>
  <c r="HB42" i="19"/>
  <c r="HC42" i="19" s="1"/>
  <c r="HB45" i="19"/>
  <c r="HC45" i="19" s="1"/>
  <c r="HB32" i="19"/>
  <c r="HC32" i="19" s="1"/>
  <c r="FT38" i="20"/>
  <c r="FU38" i="20" s="1"/>
  <c r="FT42" i="20"/>
  <c r="FU42" i="20" s="1"/>
  <c r="FT50" i="20"/>
  <c r="FU50" i="20" s="1"/>
  <c r="FT14" i="20"/>
  <c r="FU14" i="20" s="1"/>
  <c r="FT41" i="20"/>
  <c r="FU41" i="20" s="1"/>
  <c r="FT20" i="20"/>
  <c r="FU20" i="20" s="1"/>
  <c r="FT31" i="20"/>
  <c r="FU31" i="20" s="1"/>
  <c r="FT8" i="20"/>
  <c r="FU8" i="20" s="1"/>
  <c r="FT56" i="20"/>
  <c r="FU56" i="20" s="1"/>
  <c r="FT19" i="20"/>
  <c r="FU19" i="20" s="1"/>
  <c r="FT22" i="20"/>
  <c r="FU22" i="20" s="1"/>
  <c r="FT39" i="20"/>
  <c r="FU39" i="20" s="1"/>
  <c r="FT30" i="20"/>
  <c r="FU30" i="20" s="1"/>
  <c r="HB41" i="19"/>
  <c r="HC41" i="19" s="1"/>
  <c r="HB18" i="19"/>
  <c r="HC18" i="19" s="1"/>
  <c r="HB59" i="19"/>
  <c r="HC59" i="19" s="1"/>
  <c r="FT51" i="20"/>
  <c r="FU51" i="20" s="1"/>
  <c r="FT46" i="20"/>
  <c r="FU46" i="20" s="1"/>
  <c r="FT15" i="20"/>
  <c r="FU15" i="20" s="1"/>
  <c r="FT54" i="20"/>
  <c r="FU54" i="20" s="1"/>
  <c r="HB38" i="19"/>
  <c r="HC38" i="19" s="1"/>
  <c r="HB29" i="19"/>
  <c r="HC29" i="19" s="1"/>
  <c r="HB9" i="19"/>
  <c r="HC9" i="19" s="1"/>
  <c r="HB55" i="19"/>
  <c r="HC55" i="19" s="1"/>
  <c r="HB10" i="19"/>
  <c r="HC10" i="19" s="1"/>
  <c r="FT9" i="20"/>
  <c r="FU9" i="20" s="1"/>
  <c r="FT25" i="20"/>
  <c r="FU25" i="20" s="1"/>
  <c r="FT10" i="20"/>
  <c r="FU10" i="20" s="1"/>
  <c r="FT5" i="20"/>
  <c r="FU5" i="20" s="1"/>
  <c r="FT53" i="20"/>
  <c r="FU53" i="20" s="1"/>
  <c r="FT26" i="20"/>
  <c r="FU26" i="20" s="1"/>
  <c r="FT13" i="20"/>
  <c r="FU13" i="20" s="1"/>
  <c r="FT43" i="20"/>
  <c r="FU43" i="20" s="1"/>
  <c r="FT23" i="20"/>
  <c r="FU23" i="20" s="1"/>
  <c r="FT6" i="20"/>
  <c r="FU6" i="20" s="1"/>
  <c r="FT49" i="20"/>
  <c r="FU49" i="20" s="1"/>
  <c r="HB43" i="19"/>
  <c r="HC43" i="19" s="1"/>
  <c r="HB44" i="19"/>
  <c r="HC44" i="19" s="1"/>
  <c r="FT58" i="20"/>
  <c r="FU58" i="20" s="1"/>
  <c r="FT32" i="20"/>
  <c r="FU32" i="20" s="1"/>
  <c r="FT33" i="20"/>
  <c r="FU33" i="20" s="1"/>
  <c r="FT18" i="20"/>
  <c r="FU18" i="20" s="1"/>
  <c r="FT37" i="20"/>
  <c r="FU37" i="20" s="1"/>
  <c r="FT60" i="20"/>
  <c r="FU60" i="20" s="1"/>
  <c r="FT16" i="20"/>
  <c r="FU16" i="20" s="1"/>
  <c r="FT24" i="20"/>
  <c r="FU24" i="20" s="1"/>
  <c r="HB48" i="19"/>
  <c r="HC48" i="19" s="1"/>
  <c r="HB49" i="19"/>
  <c r="HC49" i="19" s="1"/>
  <c r="HB24" i="19"/>
  <c r="HC24" i="19" s="1"/>
  <c r="FT44" i="20"/>
  <c r="FU44" i="20" s="1"/>
  <c r="FT34" i="20"/>
  <c r="FU34" i="20" s="1"/>
  <c r="FT7" i="20"/>
  <c r="FU7" i="20" s="1"/>
  <c r="FT57" i="20"/>
  <c r="FU57" i="20" s="1"/>
  <c r="HB13" i="19"/>
  <c r="HC13" i="19" s="1"/>
  <c r="HB60" i="19"/>
  <c r="HC60" i="19" s="1"/>
  <c r="HB30" i="19"/>
  <c r="HC30" i="19" s="1"/>
  <c r="HB35" i="19"/>
  <c r="HC35" i="19" s="1"/>
  <c r="FT36" i="20"/>
  <c r="FU36" i="20" s="1"/>
  <c r="FT47" i="20"/>
  <c r="FU47" i="20" s="1"/>
  <c r="FT17" i="20"/>
  <c r="FU17" i="20" s="1"/>
  <c r="FT11" i="20"/>
  <c r="FU11" i="20" s="1"/>
  <c r="FT48" i="20"/>
  <c r="FU48" i="20" s="1"/>
  <c r="FT35" i="20"/>
  <c r="FU35" i="20" s="1"/>
  <c r="FT28" i="20"/>
  <c r="FU28" i="20" s="1"/>
  <c r="FT52" i="20"/>
  <c r="FU52" i="20" s="1"/>
  <c r="FT27" i="20"/>
  <c r="FU27" i="20" s="1"/>
  <c r="FT4" i="20"/>
  <c r="FU4" i="20" s="1"/>
  <c r="FT45" i="20"/>
  <c r="FU45" i="20" s="1"/>
  <c r="FT21" i="20"/>
  <c r="FU21" i="20" s="1"/>
  <c r="FT12" i="20"/>
  <c r="FU12" i="20" s="1"/>
  <c r="FT55" i="20"/>
  <c r="FU55" i="20" s="1"/>
  <c r="HB51" i="19"/>
  <c r="HC51" i="19" s="1"/>
  <c r="HB6" i="19"/>
  <c r="HC6" i="19" s="1"/>
  <c r="HB14" i="19"/>
  <c r="HC14" i="19" s="1"/>
  <c r="HB11" i="19"/>
  <c r="HC11" i="19" s="1"/>
  <c r="HB50" i="19"/>
  <c r="HC50" i="19" s="1"/>
  <c r="HB40" i="19"/>
  <c r="HC40" i="19" s="1"/>
  <c r="HB34" i="19"/>
  <c r="HC34" i="19" s="1"/>
  <c r="HB39" i="19"/>
  <c r="HC39" i="19" s="1"/>
  <c r="HB52" i="19"/>
  <c r="HC52" i="19" s="1"/>
  <c r="HB37" i="19"/>
  <c r="HC37" i="19" s="1"/>
  <c r="HB46" i="19"/>
  <c r="HC46" i="19" s="1"/>
  <c r="HB25" i="19"/>
  <c r="HC25" i="19" s="1"/>
  <c r="HB20" i="19"/>
  <c r="HC20" i="19" s="1"/>
  <c r="HB17" i="19"/>
  <c r="HC17" i="19" s="1"/>
  <c r="HB19" i="19"/>
  <c r="HC19" i="19" s="1"/>
  <c r="HB16" i="19"/>
  <c r="HC16" i="19" s="1"/>
  <c r="HB27" i="19"/>
  <c r="HC27" i="19" s="1"/>
  <c r="HB21" i="19"/>
  <c r="HC21" i="19" s="1"/>
  <c r="HB33" i="19"/>
  <c r="HC33" i="19" s="1"/>
  <c r="HB15" i="19"/>
  <c r="HC15" i="19" s="1"/>
  <c r="HB56" i="19"/>
  <c r="HC56" i="19" s="1"/>
  <c r="HB28" i="19"/>
  <c r="HC28" i="19" s="1"/>
  <c r="HB23" i="19"/>
  <c r="HC23" i="19" s="1"/>
  <c r="HB5" i="19"/>
  <c r="HC5" i="19" s="1"/>
  <c r="HB8" i="19"/>
  <c r="HC8" i="19" s="1"/>
  <c r="HB12" i="19"/>
  <c r="HC12" i="19" s="1"/>
  <c r="HB36" i="19"/>
  <c r="HC36" i="19" s="1"/>
  <c r="HB31" i="19"/>
  <c r="HC31" i="19" s="1"/>
  <c r="HB53" i="19"/>
  <c r="HC53" i="19" s="1"/>
  <c r="HB58" i="19"/>
  <c r="HC58" i="19" s="1"/>
  <c r="HB54" i="19"/>
  <c r="HC54" i="19" s="1"/>
  <c r="HB22" i="19"/>
  <c r="HC22" i="19" s="1"/>
  <c r="HB47" i="19"/>
  <c r="HC47" i="19" s="1"/>
  <c r="HB7" i="19"/>
  <c r="HC7" i="19" s="1"/>
  <c r="HB4" i="19"/>
  <c r="HC4" i="19" s="1"/>
  <c r="FT29" i="19"/>
  <c r="FU29" i="19" s="1"/>
  <c r="DE54" i="19"/>
  <c r="EO14" i="19"/>
  <c r="EO52" i="19"/>
  <c r="EO54" i="19"/>
  <c r="FT27" i="19"/>
  <c r="FU27" i="19" s="1"/>
  <c r="EO18" i="19"/>
  <c r="EO38" i="19"/>
  <c r="FT48" i="19"/>
  <c r="FU48" i="19" s="1"/>
  <c r="DE23" i="19"/>
  <c r="DE17" i="19"/>
  <c r="FT16" i="19"/>
  <c r="FU16" i="19" s="1"/>
  <c r="EO51" i="19"/>
  <c r="EO8" i="19"/>
  <c r="EO4" i="19"/>
  <c r="FT8" i="19"/>
  <c r="FU8" i="19" s="1"/>
  <c r="FT40" i="19"/>
  <c r="FU40" i="19" s="1"/>
  <c r="FT25" i="19"/>
  <c r="FU25" i="19" s="1"/>
  <c r="EO11" i="19"/>
  <c r="DE35" i="19"/>
  <c r="DE18" i="19"/>
  <c r="EO39" i="19"/>
  <c r="DE5" i="19"/>
  <c r="FT32" i="19"/>
  <c r="FU32" i="19" s="1"/>
  <c r="EO35" i="19"/>
  <c r="DE48" i="19"/>
  <c r="FT52" i="19"/>
  <c r="FU52" i="19" s="1"/>
  <c r="FT6" i="19"/>
  <c r="FU6" i="19" s="1"/>
  <c r="FT53" i="19"/>
  <c r="FU53" i="19" s="1"/>
  <c r="FT26" i="19"/>
  <c r="FU26" i="19" s="1"/>
  <c r="FT55" i="19"/>
  <c r="FU55" i="19" s="1"/>
  <c r="FT24" i="19"/>
  <c r="FU24" i="19" s="1"/>
  <c r="FT50" i="19"/>
  <c r="FU50" i="19" s="1"/>
  <c r="EO36" i="19"/>
  <c r="FT14" i="19"/>
  <c r="FU14" i="19" s="1"/>
  <c r="EO32" i="19"/>
  <c r="FT28" i="19"/>
  <c r="FU28" i="19" s="1"/>
  <c r="DE25" i="19"/>
  <c r="DE4" i="19"/>
  <c r="DE58" i="19"/>
  <c r="EO9" i="19"/>
  <c r="DE10" i="19"/>
  <c r="EO43" i="19"/>
  <c r="EO26" i="19"/>
  <c r="DE6" i="19"/>
  <c r="DE36" i="19"/>
  <c r="FT41" i="19"/>
  <c r="FU41" i="19" s="1"/>
  <c r="FT33" i="19"/>
  <c r="FU33" i="19" s="1"/>
  <c r="DE59" i="19"/>
  <c r="DE21" i="19"/>
  <c r="EO20" i="19"/>
  <c r="FT18" i="19"/>
  <c r="FU18" i="19" s="1"/>
  <c r="FT20" i="19"/>
  <c r="FU20" i="19" s="1"/>
  <c r="FT44" i="19"/>
  <c r="FU44" i="19" s="1"/>
  <c r="EO58" i="19"/>
  <c r="EO46" i="19"/>
  <c r="FT31" i="19"/>
  <c r="FU31" i="19" s="1"/>
  <c r="EO53" i="19"/>
  <c r="EO50" i="19"/>
  <c r="FT19" i="19"/>
  <c r="FU19" i="19" s="1"/>
  <c r="FT4" i="19"/>
  <c r="FU4" i="19" s="1"/>
  <c r="EO45" i="19"/>
  <c r="EO17" i="19"/>
  <c r="FT36" i="19"/>
  <c r="FU36" i="19" s="1"/>
  <c r="DE39" i="19"/>
  <c r="EO15" i="19"/>
  <c r="DE38" i="19"/>
  <c r="EO33" i="19"/>
  <c r="DE27" i="19"/>
  <c r="EO47" i="19"/>
  <c r="FT46" i="19"/>
  <c r="FU46" i="19" s="1"/>
  <c r="FT49" i="19"/>
  <c r="FU49" i="19" s="1"/>
  <c r="FT39" i="19"/>
  <c r="FU39" i="19" s="1"/>
  <c r="FT51" i="19"/>
  <c r="FU51" i="19" s="1"/>
  <c r="FT58" i="19"/>
  <c r="FU58" i="19" s="1"/>
  <c r="FT54" i="19"/>
  <c r="FU54" i="19" s="1"/>
  <c r="DE16" i="19"/>
  <c r="DE31" i="19"/>
  <c r="DE32" i="19"/>
  <c r="DE42" i="19"/>
  <c r="DE15" i="19"/>
  <c r="FT23" i="19"/>
  <c r="FU23" i="19" s="1"/>
  <c r="DE13" i="19"/>
  <c r="DE47" i="19"/>
  <c r="DE46" i="19"/>
  <c r="FT9" i="19"/>
  <c r="FU9" i="19" s="1"/>
  <c r="EO16" i="19"/>
  <c r="DE29" i="19"/>
  <c r="DE22" i="19"/>
  <c r="EO40" i="19"/>
  <c r="EO57" i="19"/>
  <c r="FT47" i="19"/>
  <c r="FU47" i="19" s="1"/>
  <c r="EO34" i="19"/>
  <c r="EO41" i="19"/>
  <c r="DE53" i="19"/>
  <c r="EO7" i="19"/>
  <c r="EO10" i="19"/>
  <c r="DE37" i="19"/>
  <c r="FT60" i="19"/>
  <c r="FU60" i="19" s="1"/>
  <c r="DE55" i="19"/>
  <c r="FT12" i="19"/>
  <c r="FU12" i="19" s="1"/>
  <c r="FT11" i="19"/>
  <c r="FU11" i="19" s="1"/>
  <c r="FT17" i="19"/>
  <c r="FU17" i="19" s="1"/>
  <c r="FT38" i="19"/>
  <c r="FU38" i="19" s="1"/>
  <c r="EO28" i="19"/>
  <c r="FT21" i="19"/>
  <c r="FU21" i="19" s="1"/>
  <c r="FT57" i="19"/>
  <c r="FU57" i="19" s="1"/>
  <c r="EO44" i="19"/>
  <c r="EO27" i="19"/>
  <c r="EO21" i="19"/>
  <c r="EO22" i="19"/>
  <c r="FT45" i="19"/>
  <c r="FU45" i="19" s="1"/>
  <c r="FT43" i="19"/>
  <c r="FU43" i="19" s="1"/>
  <c r="EO37" i="19"/>
  <c r="FT13" i="19"/>
  <c r="FU13" i="19" s="1"/>
  <c r="FT56" i="19"/>
  <c r="FU56" i="19" s="1"/>
  <c r="FT37" i="19"/>
  <c r="FU37" i="19" s="1"/>
  <c r="DE9" i="19"/>
  <c r="DE19" i="19"/>
  <c r="DE41" i="19"/>
  <c r="EO56" i="19"/>
  <c r="EO12" i="19"/>
  <c r="DE26" i="19"/>
  <c r="EO31" i="19"/>
  <c r="DE14" i="19"/>
  <c r="DE45" i="19"/>
  <c r="DE30" i="19"/>
  <c r="EO48" i="19"/>
  <c r="DE12" i="19"/>
  <c r="EO25" i="19"/>
  <c r="EO42" i="19"/>
  <c r="FT10" i="19"/>
  <c r="FU10" i="19" s="1"/>
  <c r="FT42" i="19"/>
  <c r="FU42" i="19" s="1"/>
  <c r="DE34" i="19"/>
  <c r="FT30" i="19"/>
  <c r="FU30" i="19" s="1"/>
  <c r="EO24" i="19"/>
  <c r="EO13" i="19"/>
  <c r="DE7" i="19"/>
  <c r="FT7" i="19"/>
  <c r="FU7" i="19" s="1"/>
  <c r="FT5" i="19"/>
  <c r="FU5" i="19" s="1"/>
  <c r="DE28" i="19"/>
  <c r="FT59" i="19"/>
  <c r="FU59" i="19" s="1"/>
  <c r="DE56" i="19"/>
  <c r="DE44" i="19"/>
  <c r="DE8" i="19"/>
  <c r="DE11" i="19"/>
  <c r="DE24" i="19"/>
  <c r="DE49" i="19"/>
  <c r="FT35" i="19"/>
  <c r="FU35" i="19" s="1"/>
  <c r="EO5" i="19"/>
  <c r="DE60" i="19"/>
  <c r="FT15" i="19"/>
  <c r="FU15" i="19" s="1"/>
  <c r="FT34" i="19"/>
  <c r="FU34" i="19" s="1"/>
  <c r="DE40" i="19"/>
  <c r="EO55" i="19"/>
  <c r="EO49" i="19"/>
  <c r="EO6" i="19"/>
  <c r="EO23" i="19"/>
  <c r="EO30" i="19"/>
  <c r="DE52" i="19"/>
  <c r="EO59" i="19"/>
  <c r="DE50" i="19"/>
  <c r="EO29" i="19"/>
  <c r="FT22" i="19"/>
  <c r="FU22" i="19" s="1"/>
  <c r="EO60" i="19"/>
  <c r="DE57" i="19"/>
  <c r="EO19" i="19"/>
  <c r="DE43" i="19"/>
  <c r="DE20" i="19"/>
  <c r="DE33" i="19"/>
  <c r="DE51" i="19"/>
  <c r="HB62" i="1"/>
  <c r="HC62" i="1" s="1"/>
  <c r="HB11" i="1"/>
  <c r="HC11" i="1" s="1"/>
  <c r="HB9" i="1"/>
  <c r="HC9" i="1" s="1"/>
  <c r="HB23" i="1"/>
  <c r="HC23" i="1" s="1"/>
  <c r="HB35" i="1"/>
  <c r="HC35" i="1" s="1"/>
  <c r="HB31" i="1"/>
  <c r="HC31" i="1" s="1"/>
  <c r="HB17" i="1"/>
  <c r="HC17" i="1" s="1"/>
  <c r="HB56" i="1"/>
  <c r="HC56" i="1" s="1"/>
  <c r="HB53" i="1"/>
  <c r="HC53" i="1" s="1"/>
  <c r="HB26" i="1"/>
  <c r="HC26" i="1" s="1"/>
  <c r="HB15" i="1"/>
  <c r="HC15" i="1" s="1"/>
  <c r="HB22" i="1"/>
  <c r="HC22" i="1" s="1"/>
  <c r="HB33" i="1"/>
  <c r="HC33" i="1" s="1"/>
  <c r="HB41" i="1"/>
  <c r="HC41" i="1" s="1"/>
  <c r="HB44" i="1"/>
  <c r="HC44" i="1" s="1"/>
  <c r="HB54" i="1"/>
  <c r="HC54" i="1" s="1"/>
  <c r="HB10" i="1"/>
  <c r="HC10" i="1" s="1"/>
  <c r="HB49" i="1"/>
  <c r="HC49" i="1" s="1"/>
  <c r="HB13" i="1"/>
  <c r="HC13" i="1" s="1"/>
  <c r="HB24" i="1"/>
  <c r="HC24" i="1" s="1"/>
  <c r="HB28" i="1"/>
  <c r="HC28" i="1" s="1"/>
  <c r="HB18" i="1"/>
  <c r="HC18" i="1" s="1"/>
  <c r="HB51" i="1"/>
  <c r="HC51" i="1" s="1"/>
  <c r="HB38" i="1"/>
  <c r="HC38" i="1" s="1"/>
  <c r="HB55" i="1"/>
  <c r="HC55" i="1" s="1"/>
  <c r="HB58" i="1"/>
  <c r="HC58" i="1" s="1"/>
  <c r="HB29" i="1"/>
  <c r="HC29" i="1" s="1"/>
  <c r="HB25" i="1"/>
  <c r="HC25" i="1" s="1"/>
  <c r="HB21" i="1"/>
  <c r="HC21" i="1" s="1"/>
  <c r="HB64" i="1"/>
  <c r="HC64" i="1" s="1"/>
  <c r="HB37" i="1"/>
  <c r="HC37" i="1" s="1"/>
  <c r="HB43" i="1"/>
  <c r="HC43" i="1" s="1"/>
  <c r="HB60" i="1"/>
  <c r="HC60" i="1" s="1"/>
  <c r="HB14" i="1"/>
  <c r="HC14" i="1" s="1"/>
  <c r="HB8" i="1"/>
  <c r="HC8" i="1" s="1"/>
  <c r="HB57" i="1"/>
  <c r="HC57" i="1" s="1"/>
  <c r="HB36" i="1"/>
  <c r="HC36" i="1" s="1"/>
  <c r="HB63" i="1"/>
  <c r="HC63" i="1" s="1"/>
  <c r="HB20" i="1"/>
  <c r="HC20" i="1" s="1"/>
  <c r="HB30" i="1"/>
  <c r="HC30" i="1" s="1"/>
  <c r="HB46" i="1"/>
  <c r="HC46" i="1" s="1"/>
  <c r="HB40" i="1"/>
  <c r="HC40" i="1" s="1"/>
  <c r="HB39" i="1"/>
  <c r="HC39" i="1" s="1"/>
  <c r="HB50" i="1"/>
  <c r="HC50" i="1" s="1"/>
  <c r="HB12" i="1"/>
  <c r="HC12" i="1" s="1"/>
  <c r="HB59" i="1"/>
  <c r="HC59" i="1" s="1"/>
  <c r="HB19" i="1"/>
  <c r="HC19" i="1" s="1"/>
  <c r="HB42" i="1"/>
  <c r="HC42" i="1" s="1"/>
  <c r="HB61" i="1"/>
  <c r="HC61" i="1" s="1"/>
  <c r="HB34" i="1"/>
  <c r="HC34" i="1" s="1"/>
  <c r="HB32" i="1"/>
  <c r="HC32" i="1" s="1"/>
  <c r="HB52" i="1"/>
  <c r="HC52" i="1" s="1"/>
  <c r="HB47" i="1"/>
  <c r="HC47" i="1" s="1"/>
  <c r="HB16" i="1"/>
  <c r="HC16" i="1" s="1"/>
  <c r="HB48" i="1"/>
  <c r="HC48" i="1" s="1"/>
  <c r="HB27" i="1"/>
  <c r="HC27" i="1" s="1"/>
  <c r="HB45" i="1"/>
  <c r="HC45" i="1" s="1"/>
  <c r="HB51" i="20"/>
  <c r="HC51" i="20" s="1"/>
  <c r="HB31" i="20"/>
  <c r="HC31" i="20" s="1"/>
  <c r="HB35" i="20"/>
  <c r="HC35" i="20" s="1"/>
  <c r="HB11" i="20"/>
  <c r="HC11" i="20" s="1"/>
  <c r="HB55" i="20"/>
  <c r="HC55" i="20" s="1"/>
  <c r="HB34" i="20"/>
  <c r="HC34" i="20" s="1"/>
  <c r="HB42" i="20"/>
  <c r="HC42" i="20" s="1"/>
  <c r="HB43" i="20"/>
  <c r="HC43" i="20" s="1"/>
  <c r="HB10" i="20"/>
  <c r="HC10" i="20" s="1"/>
  <c r="HB58" i="20"/>
  <c r="HC58" i="20" s="1"/>
  <c r="HB48" i="20"/>
  <c r="HC48" i="20" s="1"/>
  <c r="HB14" i="20"/>
  <c r="HC14" i="20" s="1"/>
  <c r="HB49" i="20"/>
  <c r="HC49" i="20" s="1"/>
  <c r="HB24" i="20"/>
  <c r="HC24" i="20" s="1"/>
  <c r="HB37" i="20"/>
  <c r="HC37" i="20" s="1"/>
  <c r="HB9" i="20"/>
  <c r="HC9" i="20" s="1"/>
  <c r="HB57" i="20"/>
  <c r="HC57" i="20" s="1"/>
  <c r="HB32" i="20"/>
  <c r="HC32" i="20" s="1"/>
  <c r="HB46" i="20"/>
  <c r="HC46" i="20" s="1"/>
  <c r="HB21" i="20"/>
  <c r="HC21" i="20" s="1"/>
  <c r="HB20" i="20"/>
  <c r="HC20" i="20" s="1"/>
  <c r="HB53" i="20"/>
  <c r="HC53" i="20" s="1"/>
  <c r="HB23" i="20"/>
  <c r="HC23" i="20" s="1"/>
  <c r="HB29" i="20"/>
  <c r="HC29" i="20" s="1"/>
  <c r="HB36" i="20"/>
  <c r="HC36" i="20" s="1"/>
  <c r="HB28" i="20"/>
  <c r="HC28" i="20" s="1"/>
  <c r="HB52" i="20"/>
  <c r="HC52" i="20" s="1"/>
  <c r="HB15" i="20"/>
  <c r="HC15" i="20" s="1"/>
  <c r="HB38" i="20"/>
  <c r="HC38" i="20" s="1"/>
  <c r="HB39" i="20"/>
  <c r="HC39" i="20" s="1"/>
  <c r="HB44" i="20"/>
  <c r="HC44" i="20" s="1"/>
  <c r="HB17" i="20"/>
  <c r="HC17" i="20" s="1"/>
  <c r="HB22" i="20"/>
  <c r="HC22" i="20" s="1"/>
  <c r="HB60" i="20"/>
  <c r="HC60" i="20" s="1"/>
  <c r="HB5" i="20"/>
  <c r="HC5" i="20" s="1"/>
  <c r="HB45" i="20"/>
  <c r="HC45" i="20" s="1"/>
  <c r="HB50" i="20"/>
  <c r="HC50" i="20" s="1"/>
  <c r="HB18" i="20"/>
  <c r="HC18" i="20" s="1"/>
  <c r="HB47" i="20"/>
  <c r="HC47" i="20" s="1"/>
  <c r="HB56" i="20"/>
  <c r="HC56" i="20" s="1"/>
  <c r="HB54" i="20"/>
  <c r="HC54" i="20" s="1"/>
  <c r="HB41" i="20"/>
  <c r="HC41" i="20" s="1"/>
  <c r="HB40" i="20"/>
  <c r="HC40" i="20" s="1"/>
  <c r="HB30" i="20"/>
  <c r="HC30" i="20" s="1"/>
  <c r="HB25" i="20"/>
  <c r="HC25" i="20" s="1"/>
  <c r="HB7" i="20"/>
  <c r="HC7" i="20" s="1"/>
  <c r="HB12" i="20"/>
  <c r="HC12" i="20" s="1"/>
  <c r="HB33" i="20"/>
  <c r="HC33" i="20" s="1"/>
  <c r="HB26" i="20"/>
  <c r="HC26" i="20" s="1"/>
  <c r="HB16" i="20"/>
  <c r="HC16" i="20" s="1"/>
  <c r="HB8" i="20"/>
  <c r="HC8" i="20" s="1"/>
  <c r="HB59" i="20"/>
  <c r="HC59" i="20" s="1"/>
  <c r="HB27" i="20"/>
  <c r="HC27" i="20" s="1"/>
  <c r="HB13" i="20"/>
  <c r="HC13" i="20" s="1"/>
  <c r="HB6" i="20"/>
  <c r="HC6" i="20" s="1"/>
  <c r="HB4" i="20"/>
  <c r="HC4" i="20" s="1"/>
  <c r="HB19" i="20"/>
  <c r="HC19" i="20" s="1"/>
  <c r="EQ16" i="20" l="1"/>
  <c r="ER16" i="20" s="1"/>
  <c r="EQ9" i="20"/>
  <c r="ER9" i="20" s="1"/>
  <c r="EQ41" i="20"/>
  <c r="ER41" i="20" s="1"/>
  <c r="EQ22" i="20"/>
  <c r="ER22" i="20" s="1"/>
  <c r="EQ21" i="20"/>
  <c r="ER21" i="20" s="1"/>
  <c r="EQ57" i="20"/>
  <c r="ER57" i="20" s="1"/>
  <c r="EQ28" i="20"/>
  <c r="ER28" i="20" s="1"/>
  <c r="EQ7" i="20"/>
  <c r="ER7" i="20" s="1"/>
  <c r="EQ35" i="20"/>
  <c r="ER35" i="20" s="1"/>
  <c r="EQ50" i="20"/>
  <c r="ER50" i="20" s="1"/>
  <c r="EQ47" i="20"/>
  <c r="ER47" i="20" s="1"/>
  <c r="EQ26" i="20"/>
  <c r="ER26" i="20" s="1"/>
  <c r="EQ56" i="20"/>
  <c r="ER56" i="20" s="1"/>
  <c r="EQ40" i="20"/>
  <c r="ER40" i="20" s="1"/>
  <c r="EQ52" i="20"/>
  <c r="ER52" i="20" s="1"/>
  <c r="EQ42" i="20"/>
  <c r="ER42" i="20" s="1"/>
  <c r="EQ59" i="20"/>
  <c r="ER59" i="20" s="1"/>
  <c r="EQ5" i="20"/>
  <c r="ER5" i="20" s="1"/>
  <c r="EQ58" i="20"/>
  <c r="ER58" i="20" s="1"/>
  <c r="EQ48" i="20"/>
  <c r="ER48" i="20" s="1"/>
  <c r="EQ37" i="20"/>
  <c r="ER37" i="20" s="1"/>
  <c r="EQ45" i="20"/>
  <c r="ER45" i="20" s="1"/>
  <c r="EQ34" i="20"/>
  <c r="ER34" i="20" s="1"/>
  <c r="EQ30" i="20"/>
  <c r="ER30" i="20" s="1"/>
  <c r="EQ6" i="20"/>
  <c r="ER6" i="20" s="1"/>
  <c r="EQ49" i="20"/>
  <c r="ER49" i="20" s="1"/>
  <c r="EQ29" i="20"/>
  <c r="ER29" i="20" s="1"/>
  <c r="EQ25" i="20"/>
  <c r="ER25" i="20" s="1"/>
  <c r="EQ39" i="20"/>
  <c r="ER39" i="20" s="1"/>
  <c r="EQ12" i="20"/>
  <c r="ER12" i="20" s="1"/>
  <c r="EQ4" i="20"/>
  <c r="ER4" i="20" s="1"/>
  <c r="EQ11" i="20"/>
  <c r="ER11" i="20" s="1"/>
  <c r="EQ13" i="20"/>
  <c r="ER13" i="20" s="1"/>
  <c r="EQ8" i="20"/>
  <c r="ER8" i="20" s="1"/>
  <c r="EQ60" i="20"/>
  <c r="ER60" i="20" s="1"/>
  <c r="EQ10" i="20"/>
  <c r="ER10" i="20" s="1"/>
  <c r="EQ23" i="20"/>
  <c r="ER23" i="20" s="1"/>
  <c r="EQ44" i="20"/>
  <c r="ER44" i="20" s="1"/>
  <c r="EQ55" i="20"/>
  <c r="ER55" i="20" s="1"/>
  <c r="EQ20" i="20"/>
  <c r="ER20" i="20" s="1"/>
  <c r="EQ53" i="20"/>
  <c r="ER53" i="20" s="1"/>
  <c r="EQ54" i="20"/>
  <c r="ER54" i="20" s="1"/>
  <c r="EQ19" i="20"/>
  <c r="ER19" i="20" s="1"/>
  <c r="EQ31" i="20"/>
  <c r="ER31" i="20" s="1"/>
  <c r="EQ24" i="20"/>
  <c r="ER24" i="20" s="1"/>
  <c r="EQ32" i="20"/>
  <c r="ER32" i="20" s="1"/>
  <c r="EQ38" i="20"/>
  <c r="ER38" i="20" s="1"/>
  <c r="EQ33" i="20"/>
  <c r="ER33" i="20" s="1"/>
  <c r="EQ36" i="20"/>
  <c r="ER36" i="20" s="1"/>
  <c r="EQ43" i="20"/>
  <c r="ER43" i="20" s="1"/>
  <c r="EQ46" i="20"/>
  <c r="ER46" i="20" s="1"/>
  <c r="EQ18" i="20"/>
  <c r="ER18" i="20" s="1"/>
  <c r="EQ51" i="20"/>
  <c r="ER51" i="20" s="1"/>
  <c r="EQ14" i="20"/>
  <c r="ER14" i="20" s="1"/>
  <c r="EQ15" i="20"/>
  <c r="ER15" i="20" s="1"/>
  <c r="EQ27" i="20"/>
  <c r="ER27" i="20" s="1"/>
  <c r="EQ17" i="20"/>
  <c r="ER17" i="20" s="1"/>
  <c r="DG40" i="20"/>
  <c r="DH40" i="20" s="1"/>
  <c r="DG53" i="20"/>
  <c r="DH53" i="20" s="1"/>
  <c r="HD30" i="19"/>
  <c r="BH30" i="19" s="1"/>
  <c r="DG57" i="20"/>
  <c r="DH57" i="20" s="1"/>
  <c r="DG14" i="20"/>
  <c r="DH14" i="20" s="1"/>
  <c r="DG37" i="20"/>
  <c r="DH37" i="20" s="1"/>
  <c r="DG50" i="20"/>
  <c r="DH50" i="20" s="1"/>
  <c r="DG30" i="20"/>
  <c r="DH30" i="20" s="1"/>
  <c r="DG44" i="20"/>
  <c r="DH44" i="20" s="1"/>
  <c r="DG43" i="20"/>
  <c r="DH43" i="20" s="1"/>
  <c r="DG15" i="20"/>
  <c r="DH15" i="20" s="1"/>
  <c r="DG56" i="20"/>
  <c r="DH56" i="20" s="1"/>
  <c r="DG6" i="20"/>
  <c r="DH6" i="20" s="1"/>
  <c r="DG5" i="20"/>
  <c r="DH5" i="20" s="1"/>
  <c r="DG23" i="20"/>
  <c r="DH23" i="20" s="1"/>
  <c r="DG24" i="20"/>
  <c r="DH24" i="20" s="1"/>
  <c r="DG54" i="20"/>
  <c r="DH54" i="20" s="1"/>
  <c r="DG8" i="20"/>
  <c r="DH8" i="20" s="1"/>
  <c r="DG9" i="20"/>
  <c r="DH9" i="20" s="1"/>
  <c r="DG18" i="20"/>
  <c r="DH18" i="20" s="1"/>
  <c r="DG55" i="20"/>
  <c r="DH55" i="20" s="1"/>
  <c r="DG52" i="20"/>
  <c r="DH52" i="20" s="1"/>
  <c r="DG22" i="20"/>
  <c r="DH22" i="20" s="1"/>
  <c r="DG13" i="20"/>
  <c r="DH13" i="20" s="1"/>
  <c r="DG45" i="20"/>
  <c r="DH45" i="20" s="1"/>
  <c r="DG31" i="20"/>
  <c r="DH31" i="20" s="1"/>
  <c r="DG19" i="20"/>
  <c r="DH19" i="20" s="1"/>
  <c r="DG33" i="20"/>
  <c r="DH33" i="20" s="1"/>
  <c r="DG58" i="20"/>
  <c r="DH58" i="20" s="1"/>
  <c r="DG26" i="20"/>
  <c r="DH26" i="20" s="1"/>
  <c r="DG20" i="20"/>
  <c r="DH20" i="20" s="1"/>
  <c r="DG10" i="20"/>
  <c r="DH10" i="20" s="1"/>
  <c r="DG7" i="20"/>
  <c r="DH7" i="20" s="1"/>
  <c r="DG60" i="20"/>
  <c r="DH60" i="20" s="1"/>
  <c r="DG27" i="20"/>
  <c r="DH27" i="20" s="1"/>
  <c r="DG16" i="20"/>
  <c r="DH16" i="20" s="1"/>
  <c r="DG11" i="20"/>
  <c r="DH11" i="20" s="1"/>
  <c r="DG49" i="20"/>
  <c r="DH49" i="20" s="1"/>
  <c r="DG51" i="20"/>
  <c r="DH51" i="20" s="1"/>
  <c r="DG42" i="20"/>
  <c r="DH42" i="20" s="1"/>
  <c r="DG21" i="20"/>
  <c r="DH21" i="20" s="1"/>
  <c r="DG46" i="20"/>
  <c r="DH46" i="20" s="1"/>
  <c r="DG35" i="20"/>
  <c r="DH35" i="20" s="1"/>
  <c r="DG48" i="20"/>
  <c r="DH48" i="20" s="1"/>
  <c r="DG12" i="20"/>
  <c r="DH12" i="20" s="1"/>
  <c r="DG4" i="20"/>
  <c r="DH4" i="20" s="1"/>
  <c r="DG38" i="20"/>
  <c r="DH38" i="20" s="1"/>
  <c r="DG29" i="20"/>
  <c r="DH29" i="20" s="1"/>
  <c r="DG59" i="20"/>
  <c r="DH59" i="20" s="1"/>
  <c r="DG34" i="20"/>
  <c r="DH34" i="20" s="1"/>
  <c r="DG32" i="20"/>
  <c r="DH32" i="20" s="1"/>
  <c r="DG39" i="20"/>
  <c r="DH39" i="20" s="1"/>
  <c r="DG17" i="20"/>
  <c r="DH17" i="20" s="1"/>
  <c r="DG36" i="20"/>
  <c r="DH36" i="20" s="1"/>
  <c r="DG28" i="20"/>
  <c r="DH28" i="20" s="1"/>
  <c r="DG47" i="20"/>
  <c r="DH47" i="20" s="1"/>
  <c r="DG41" i="20"/>
  <c r="DH41" i="20" s="1"/>
  <c r="DG25" i="20"/>
  <c r="DH25" i="20" s="1"/>
  <c r="FV38" i="20"/>
  <c r="HD47" i="19"/>
  <c r="BH47" i="19" s="1"/>
  <c r="FV50" i="20"/>
  <c r="FV10" i="20"/>
  <c r="FV16" i="20"/>
  <c r="FV32" i="20"/>
  <c r="FV54" i="20"/>
  <c r="FV33" i="20"/>
  <c r="FV11" i="20"/>
  <c r="FV46" i="20"/>
  <c r="FV43" i="20"/>
  <c r="FV36" i="20"/>
  <c r="FV9" i="20"/>
  <c r="FV42" i="20"/>
  <c r="FV40" i="20"/>
  <c r="FV25" i="20"/>
  <c r="HD29" i="19"/>
  <c r="BH29" i="19" s="1"/>
  <c r="HD27" i="19"/>
  <c r="BH27" i="19" s="1"/>
  <c r="FV45" i="20"/>
  <c r="FV28" i="20"/>
  <c r="FV17" i="20"/>
  <c r="FV41" i="20"/>
  <c r="FV60" i="20"/>
  <c r="FV49" i="20"/>
  <c r="FV13" i="20"/>
  <c r="HD57" i="19"/>
  <c r="BH57" i="19" s="1"/>
  <c r="HD8" i="19"/>
  <c r="BH8" i="19" s="1"/>
  <c r="FV8" i="20"/>
  <c r="FV58" i="20"/>
  <c r="FV6" i="20"/>
  <c r="FV19" i="20"/>
  <c r="FV56" i="20"/>
  <c r="FV5" i="20"/>
  <c r="FV53" i="20"/>
  <c r="FV27" i="20"/>
  <c r="FV35" i="20"/>
  <c r="FV31" i="20"/>
  <c r="FV59" i="20"/>
  <c r="FV4" i="20"/>
  <c r="FV14" i="20"/>
  <c r="FV20" i="20"/>
  <c r="FV12" i="20"/>
  <c r="FV48" i="20"/>
  <c r="FV21" i="20"/>
  <c r="FV39" i="20"/>
  <c r="FV55" i="20"/>
  <c r="FV15" i="20"/>
  <c r="FV30" i="20"/>
  <c r="FV47" i="20"/>
  <c r="HD24" i="19"/>
  <c r="BH24" i="19" s="1"/>
  <c r="FV37" i="20"/>
  <c r="FV57" i="20"/>
  <c r="FV44" i="20"/>
  <c r="FV24" i="20"/>
  <c r="FV23" i="20"/>
  <c r="FV29" i="20"/>
  <c r="FV52" i="20"/>
  <c r="FV22" i="20"/>
  <c r="FV26" i="20"/>
  <c r="FV34" i="20"/>
  <c r="FV51" i="20"/>
  <c r="FV7" i="20"/>
  <c r="FV18" i="20"/>
  <c r="HD22" i="19"/>
  <c r="BH22" i="19" s="1"/>
  <c r="HD34" i="19"/>
  <c r="BH34" i="19" s="1"/>
  <c r="HD16" i="19"/>
  <c r="BH16" i="19" s="1"/>
  <c r="HD59" i="19"/>
  <c r="BH59" i="19" s="1"/>
  <c r="HD12" i="19"/>
  <c r="BH12" i="19" s="1"/>
  <c r="HD32" i="19"/>
  <c r="BH32" i="19" s="1"/>
  <c r="HD40" i="19"/>
  <c r="BH40" i="19" s="1"/>
  <c r="HD58" i="19"/>
  <c r="BH58" i="19" s="1"/>
  <c r="HD6" i="19"/>
  <c r="BH6" i="19" s="1"/>
  <c r="HD46" i="19"/>
  <c r="BH46" i="19" s="1"/>
  <c r="HD18" i="19"/>
  <c r="BH18" i="19" s="1"/>
  <c r="HD51" i="19"/>
  <c r="BH51" i="19" s="1"/>
  <c r="HD36" i="19"/>
  <c r="BH36" i="19" s="1"/>
  <c r="HD9" i="19"/>
  <c r="BH9" i="19" s="1"/>
  <c r="HD50" i="19"/>
  <c r="BH50" i="19" s="1"/>
  <c r="HD53" i="19"/>
  <c r="BH53" i="19" s="1"/>
  <c r="HD19" i="19"/>
  <c r="BH19" i="19" s="1"/>
  <c r="HD42" i="19"/>
  <c r="BH42" i="19" s="1"/>
  <c r="HD43" i="19"/>
  <c r="BH43" i="19" s="1"/>
  <c r="HD56" i="19"/>
  <c r="BH56" i="19" s="1"/>
  <c r="HD52" i="19"/>
  <c r="BH52" i="19" s="1"/>
  <c r="HD60" i="19"/>
  <c r="BH60" i="19" s="1"/>
  <c r="HD20" i="19"/>
  <c r="BH20" i="19" s="1"/>
  <c r="HD11" i="19"/>
  <c r="BH11" i="19" s="1"/>
  <c r="HD55" i="19"/>
  <c r="BH55" i="19" s="1"/>
  <c r="HD14" i="19"/>
  <c r="BH14" i="19" s="1"/>
  <c r="HD4" i="19"/>
  <c r="HD33" i="19"/>
  <c r="BH33" i="19" s="1"/>
  <c r="HD37" i="19"/>
  <c r="BH37" i="19" s="1"/>
  <c r="HD5" i="19"/>
  <c r="BH5" i="19" s="1"/>
  <c r="HD10" i="19"/>
  <c r="BH10" i="19" s="1"/>
  <c r="HD15" i="19"/>
  <c r="BH15" i="19" s="1"/>
  <c r="HD13" i="19"/>
  <c r="BH13" i="19" s="1"/>
  <c r="HD7" i="19"/>
  <c r="BH7" i="19" s="1"/>
  <c r="HD21" i="19"/>
  <c r="BH21" i="19" s="1"/>
  <c r="HD38" i="19"/>
  <c r="BH38" i="19" s="1"/>
  <c r="HD39" i="19"/>
  <c r="BH39" i="19" s="1"/>
  <c r="HD23" i="19"/>
  <c r="BH23" i="19" s="1"/>
  <c r="HD54" i="19"/>
  <c r="BH54" i="19" s="1"/>
  <c r="HD26" i="19"/>
  <c r="BH26" i="19" s="1"/>
  <c r="HD48" i="19"/>
  <c r="BH48" i="19" s="1"/>
  <c r="HD17" i="19"/>
  <c r="BH17" i="19" s="1"/>
  <c r="HD25" i="19"/>
  <c r="BH25" i="19" s="1"/>
  <c r="HD35" i="19"/>
  <c r="BH35" i="19" s="1"/>
  <c r="HD45" i="19"/>
  <c r="BH45" i="19" s="1"/>
  <c r="HD28" i="19"/>
  <c r="BH28" i="19" s="1"/>
  <c r="HD44" i="19"/>
  <c r="BH44" i="19" s="1"/>
  <c r="HD49" i="19"/>
  <c r="BH49" i="19" s="1"/>
  <c r="HD31" i="19"/>
  <c r="BH31" i="19" s="1"/>
  <c r="HD41" i="19"/>
  <c r="BH41" i="19" s="1"/>
  <c r="FV22" i="19"/>
  <c r="DG43" i="19"/>
  <c r="DH43" i="19" s="1"/>
  <c r="EQ49" i="19"/>
  <c r="ER49" i="19" s="1"/>
  <c r="DG51" i="19"/>
  <c r="DH51" i="19" s="1"/>
  <c r="EQ19" i="19"/>
  <c r="ER19" i="19" s="1"/>
  <c r="EQ29" i="19"/>
  <c r="ER29" i="19" s="1"/>
  <c r="EQ30" i="19"/>
  <c r="ER30" i="19" s="1"/>
  <c r="EQ55" i="19"/>
  <c r="ER55" i="19" s="1"/>
  <c r="DG60" i="19"/>
  <c r="DH60" i="19" s="1"/>
  <c r="DG24" i="19"/>
  <c r="DH24" i="19" s="1"/>
  <c r="DG56" i="19"/>
  <c r="DH56" i="19" s="1"/>
  <c r="FV7" i="19"/>
  <c r="FV30" i="19"/>
  <c r="EQ42" i="19"/>
  <c r="ER42" i="19" s="1"/>
  <c r="DG30" i="19"/>
  <c r="DH30" i="19" s="1"/>
  <c r="DG26" i="19"/>
  <c r="DH26" i="19" s="1"/>
  <c r="DG19" i="19"/>
  <c r="DH19" i="19" s="1"/>
  <c r="FV13" i="19"/>
  <c r="EQ22" i="19"/>
  <c r="ER22" i="19" s="1"/>
  <c r="FV57" i="19"/>
  <c r="FV17" i="19"/>
  <c r="FV60" i="19"/>
  <c r="DG53" i="19"/>
  <c r="DH53" i="19" s="1"/>
  <c r="EQ57" i="19"/>
  <c r="ER57" i="19" s="1"/>
  <c r="EQ16" i="19"/>
  <c r="ER16" i="19" s="1"/>
  <c r="DG13" i="19"/>
  <c r="DH13" i="19" s="1"/>
  <c r="DG32" i="19"/>
  <c r="DH32" i="19" s="1"/>
  <c r="FV58" i="19"/>
  <c r="FV46" i="19"/>
  <c r="DG38" i="19"/>
  <c r="DH38" i="19" s="1"/>
  <c r="EQ17" i="19"/>
  <c r="ER17" i="19" s="1"/>
  <c r="EQ50" i="19"/>
  <c r="ER50" i="19" s="1"/>
  <c r="EQ58" i="19"/>
  <c r="ER58" i="19" s="1"/>
  <c r="EQ20" i="19"/>
  <c r="ER20" i="19" s="1"/>
  <c r="FV41" i="19"/>
  <c r="EQ43" i="19"/>
  <c r="ER43" i="19" s="1"/>
  <c r="DG54" i="19"/>
  <c r="DH54" i="19" s="1"/>
  <c r="DG4" i="19"/>
  <c r="DH4" i="19" s="1"/>
  <c r="FV14" i="19"/>
  <c r="FV55" i="19"/>
  <c r="FV52" i="19"/>
  <c r="DG5" i="19"/>
  <c r="DH5" i="19" s="1"/>
  <c r="EQ11" i="19"/>
  <c r="ER11" i="19" s="1"/>
  <c r="EQ14" i="19"/>
  <c r="ER14" i="19" s="1"/>
  <c r="EQ4" i="19"/>
  <c r="ER4" i="19" s="1"/>
  <c r="DG17" i="19"/>
  <c r="DH17" i="19" s="1"/>
  <c r="EQ18" i="19"/>
  <c r="ER18" i="19" s="1"/>
  <c r="DG33" i="19"/>
  <c r="DH33" i="19" s="1"/>
  <c r="DG57" i="19"/>
  <c r="DH57" i="19" s="1"/>
  <c r="DG50" i="19"/>
  <c r="DH50" i="19" s="1"/>
  <c r="EQ23" i="19"/>
  <c r="ER23" i="19" s="1"/>
  <c r="DG40" i="19"/>
  <c r="DH40" i="19" s="1"/>
  <c r="EQ5" i="19"/>
  <c r="ER5" i="19" s="1"/>
  <c r="DG11" i="19"/>
  <c r="DH11" i="19" s="1"/>
  <c r="FV59" i="19"/>
  <c r="DG7" i="19"/>
  <c r="DH7" i="19" s="1"/>
  <c r="DG34" i="19"/>
  <c r="DH34" i="19" s="1"/>
  <c r="EQ25" i="19"/>
  <c r="ER25" i="19" s="1"/>
  <c r="DG45" i="19"/>
  <c r="DH45" i="19" s="1"/>
  <c r="EQ12" i="19"/>
  <c r="ER12" i="19" s="1"/>
  <c r="DG9" i="19"/>
  <c r="DH9" i="19" s="1"/>
  <c r="EQ37" i="19"/>
  <c r="ER37" i="19" s="1"/>
  <c r="EQ21" i="19"/>
  <c r="ER21" i="19" s="1"/>
  <c r="FV21" i="19"/>
  <c r="FV11" i="19"/>
  <c r="DG37" i="19"/>
  <c r="DH37" i="19" s="1"/>
  <c r="EQ41" i="19"/>
  <c r="ER41" i="19" s="1"/>
  <c r="EQ40" i="19"/>
  <c r="ER40" i="19" s="1"/>
  <c r="FV9" i="19"/>
  <c r="FV23" i="19"/>
  <c r="DG31" i="19"/>
  <c r="DH31" i="19" s="1"/>
  <c r="FV51" i="19"/>
  <c r="EQ47" i="19"/>
  <c r="ER47" i="19" s="1"/>
  <c r="EQ15" i="19"/>
  <c r="ER15" i="19" s="1"/>
  <c r="EQ45" i="19"/>
  <c r="ER45" i="19" s="1"/>
  <c r="EQ53" i="19"/>
  <c r="ER53" i="19" s="1"/>
  <c r="FV44" i="19"/>
  <c r="DG21" i="19"/>
  <c r="DH21" i="19" s="1"/>
  <c r="DG36" i="19"/>
  <c r="DH36" i="19" s="1"/>
  <c r="DG10" i="19"/>
  <c r="DH10" i="19" s="1"/>
  <c r="DG25" i="19"/>
  <c r="DH25" i="19" s="1"/>
  <c r="EQ36" i="19"/>
  <c r="ER36" i="19" s="1"/>
  <c r="FV26" i="19"/>
  <c r="DG48" i="19"/>
  <c r="DH48" i="19" s="1"/>
  <c r="EQ39" i="19"/>
  <c r="ER39" i="19" s="1"/>
  <c r="FV25" i="19"/>
  <c r="EQ8" i="19"/>
  <c r="ER8" i="19" s="1"/>
  <c r="DG23" i="19"/>
  <c r="DH23" i="19" s="1"/>
  <c r="FV27" i="19"/>
  <c r="DG20" i="19"/>
  <c r="DH20" i="19" s="1"/>
  <c r="EQ60" i="19"/>
  <c r="ER60" i="19" s="1"/>
  <c r="EQ59" i="19"/>
  <c r="ER59" i="19" s="1"/>
  <c r="EQ6" i="19"/>
  <c r="ER6" i="19" s="1"/>
  <c r="FV34" i="19"/>
  <c r="FV35" i="19"/>
  <c r="DG8" i="19"/>
  <c r="DH8" i="19" s="1"/>
  <c r="DG28" i="19"/>
  <c r="DH28" i="19" s="1"/>
  <c r="EQ13" i="19"/>
  <c r="ER13" i="19" s="1"/>
  <c r="FV42" i="19"/>
  <c r="DG12" i="19"/>
  <c r="DH12" i="19" s="1"/>
  <c r="DG14" i="19"/>
  <c r="DH14" i="19" s="1"/>
  <c r="EQ56" i="19"/>
  <c r="ER56" i="19" s="1"/>
  <c r="FV37" i="19"/>
  <c r="FV43" i="19"/>
  <c r="EQ27" i="19"/>
  <c r="ER27" i="19" s="1"/>
  <c r="EQ28" i="19"/>
  <c r="ER28" i="19" s="1"/>
  <c r="FV12" i="19"/>
  <c r="EQ10" i="19"/>
  <c r="ER10" i="19" s="1"/>
  <c r="EQ34" i="19"/>
  <c r="ER34" i="19" s="1"/>
  <c r="DG22" i="19"/>
  <c r="DH22" i="19" s="1"/>
  <c r="DG46" i="19"/>
  <c r="DH46" i="19" s="1"/>
  <c r="DG15" i="19"/>
  <c r="DH15" i="19" s="1"/>
  <c r="DG16" i="19"/>
  <c r="DH16" i="19" s="1"/>
  <c r="FV39" i="19"/>
  <c r="DG27" i="19"/>
  <c r="DH27" i="19" s="1"/>
  <c r="DG39" i="19"/>
  <c r="DH39" i="19" s="1"/>
  <c r="FV4" i="19"/>
  <c r="FV29" i="19"/>
  <c r="FV31" i="19"/>
  <c r="FV20" i="19"/>
  <c r="DG59" i="19"/>
  <c r="DH59" i="19" s="1"/>
  <c r="DG6" i="19"/>
  <c r="DH6" i="19" s="1"/>
  <c r="EQ9" i="19"/>
  <c r="ER9" i="19" s="1"/>
  <c r="FV28" i="19"/>
  <c r="FV50" i="19"/>
  <c r="FV53" i="19"/>
  <c r="EQ35" i="19"/>
  <c r="ER35" i="19" s="1"/>
  <c r="DG18" i="19"/>
  <c r="DH18" i="19" s="1"/>
  <c r="FV40" i="19"/>
  <c r="EQ51" i="19"/>
  <c r="ER51" i="19" s="1"/>
  <c r="FV48" i="19"/>
  <c r="EQ54" i="19"/>
  <c r="ER54" i="19" s="1"/>
  <c r="DG52" i="19"/>
  <c r="DH52" i="19" s="1"/>
  <c r="FV15" i="19"/>
  <c r="DG49" i="19"/>
  <c r="DH49" i="19" s="1"/>
  <c r="DG44" i="19"/>
  <c r="DH44" i="19" s="1"/>
  <c r="FV5" i="19"/>
  <c r="EQ24" i="19"/>
  <c r="ER24" i="19" s="1"/>
  <c r="FV10" i="19"/>
  <c r="EQ48" i="19"/>
  <c r="ER48" i="19" s="1"/>
  <c r="EQ31" i="19"/>
  <c r="ER31" i="19" s="1"/>
  <c r="DG41" i="19"/>
  <c r="DH41" i="19" s="1"/>
  <c r="FV56" i="19"/>
  <c r="FV45" i="19"/>
  <c r="EQ44" i="19"/>
  <c r="ER44" i="19" s="1"/>
  <c r="FV38" i="19"/>
  <c r="DG55" i="19"/>
  <c r="DH55" i="19" s="1"/>
  <c r="EQ7" i="19"/>
  <c r="ER7" i="19" s="1"/>
  <c r="FV47" i="19"/>
  <c r="DG29" i="19"/>
  <c r="DH29" i="19" s="1"/>
  <c r="DG47" i="19"/>
  <c r="DH47" i="19" s="1"/>
  <c r="DG42" i="19"/>
  <c r="DH42" i="19" s="1"/>
  <c r="FV54" i="19"/>
  <c r="FV49" i="19"/>
  <c r="EQ33" i="19"/>
  <c r="ER33" i="19" s="1"/>
  <c r="FV36" i="19"/>
  <c r="FV19" i="19"/>
  <c r="EQ46" i="19"/>
  <c r="ER46" i="19" s="1"/>
  <c r="FV18" i="19"/>
  <c r="FV33" i="19"/>
  <c r="EQ26" i="19"/>
  <c r="ER26" i="19" s="1"/>
  <c r="DG58" i="19"/>
  <c r="DH58" i="19" s="1"/>
  <c r="EQ32" i="19"/>
  <c r="ER32" i="19" s="1"/>
  <c r="FV24" i="19"/>
  <c r="FV6" i="19"/>
  <c r="FV32" i="19"/>
  <c r="DG35" i="19"/>
  <c r="DH35" i="19" s="1"/>
  <c r="FV8" i="19"/>
  <c r="FV16" i="19"/>
  <c r="EQ38" i="19"/>
  <c r="ER38" i="19" s="1"/>
  <c r="EQ52" i="19"/>
  <c r="ER52" i="19" s="1"/>
  <c r="HD47" i="1"/>
  <c r="HD61" i="1"/>
  <c r="HD34" i="1"/>
  <c r="HD59" i="1"/>
  <c r="HD30" i="1"/>
  <c r="HD57" i="1"/>
  <c r="HD43" i="1"/>
  <c r="HD58" i="1"/>
  <c r="HD18" i="1"/>
  <c r="HD49" i="1"/>
  <c r="HD44" i="1"/>
  <c r="HD15" i="1"/>
  <c r="HD17" i="1"/>
  <c r="HD9" i="1"/>
  <c r="BH9" i="1" s="1"/>
  <c r="HD12" i="1"/>
  <c r="HD40" i="1"/>
  <c r="HD20" i="1"/>
  <c r="HD8" i="1"/>
  <c r="BH8" i="1" s="1"/>
  <c r="HD37" i="1"/>
  <c r="HD55" i="1"/>
  <c r="HD28" i="1"/>
  <c r="HD10" i="1"/>
  <c r="HD41" i="1"/>
  <c r="HD26" i="1"/>
  <c r="HD31" i="1"/>
  <c r="HD11" i="1"/>
  <c r="HD52" i="1"/>
  <c r="HD42" i="1"/>
  <c r="HD50" i="1"/>
  <c r="HD63" i="1"/>
  <c r="HD14" i="1"/>
  <c r="HD25" i="1"/>
  <c r="HD38" i="1"/>
  <c r="HD24" i="1"/>
  <c r="HD33" i="1"/>
  <c r="HD53" i="1"/>
  <c r="HD35" i="1"/>
  <c r="HD32" i="1"/>
  <c r="HD19" i="1"/>
  <c r="BH19" i="1" s="1"/>
  <c r="HD36" i="1"/>
  <c r="HD60" i="1"/>
  <c r="HD29" i="1"/>
  <c r="HD51" i="1"/>
  <c r="HD13" i="1"/>
  <c r="HD22" i="1"/>
  <c r="HD56" i="1"/>
  <c r="HD23" i="1"/>
  <c r="HD27" i="1"/>
  <c r="HD16" i="1"/>
  <c r="HD64" i="1"/>
  <c r="HD54" i="1"/>
  <c r="HD45" i="1"/>
  <c r="HD48" i="1"/>
  <c r="HD39" i="1"/>
  <c r="HD46" i="1"/>
  <c r="HD21" i="1"/>
  <c r="HD62" i="1"/>
  <c r="HD19" i="20"/>
  <c r="BH19" i="20" s="1"/>
  <c r="HD44" i="20"/>
  <c r="BH44" i="20" s="1"/>
  <c r="HD38" i="20"/>
  <c r="BH38" i="20" s="1"/>
  <c r="HD36" i="20"/>
  <c r="BH36" i="20" s="1"/>
  <c r="HD32" i="20"/>
  <c r="BH32" i="20" s="1"/>
  <c r="HD51" i="20"/>
  <c r="BH51" i="20" s="1"/>
  <c r="HD47" i="20"/>
  <c r="BH47" i="20" s="1"/>
  <c r="HD50" i="20"/>
  <c r="BH50" i="20" s="1"/>
  <c r="HD22" i="20"/>
  <c r="BH22" i="20" s="1"/>
  <c r="HD15" i="20"/>
  <c r="BH15" i="20" s="1"/>
  <c r="HD24" i="20"/>
  <c r="BH24" i="20" s="1"/>
  <c r="HD14" i="20"/>
  <c r="BH14" i="20" s="1"/>
  <c r="HD18" i="20"/>
  <c r="BH18" i="20" s="1"/>
  <c r="HD9" i="20"/>
  <c r="BH9" i="20" s="1"/>
  <c r="HD11" i="20"/>
  <c r="BH11" i="20" s="1"/>
  <c r="HD17" i="20"/>
  <c r="BH17" i="20" s="1"/>
  <c r="HD39" i="20"/>
  <c r="BH39" i="20" s="1"/>
  <c r="HD45" i="20"/>
  <c r="BH45" i="20" s="1"/>
  <c r="HD53" i="20"/>
  <c r="BH53" i="20" s="1"/>
  <c r="HD52" i="20"/>
  <c r="BH52" i="20" s="1"/>
  <c r="HD37" i="20"/>
  <c r="BH37" i="20" s="1"/>
  <c r="HD49" i="20"/>
  <c r="BH49" i="20" s="1"/>
  <c r="HD48" i="20"/>
  <c r="BH48" i="20" s="1"/>
  <c r="HD35" i="20"/>
  <c r="BH35" i="20" s="1"/>
  <c r="HD21" i="20"/>
  <c r="BH21" i="20" s="1"/>
  <c r="HD46" i="20"/>
  <c r="BH46" i="20" s="1"/>
  <c r="HD13" i="20"/>
  <c r="BH13" i="20" s="1"/>
  <c r="HD27" i="20"/>
  <c r="BH27" i="20" s="1"/>
  <c r="HD26" i="20"/>
  <c r="BH26" i="20" s="1"/>
  <c r="HD7" i="20"/>
  <c r="BH7" i="20" s="1"/>
  <c r="HD25" i="20"/>
  <c r="BH25" i="20" s="1"/>
  <c r="HD40" i="20"/>
  <c r="BH40" i="20" s="1"/>
  <c r="HD54" i="20"/>
  <c r="BH54" i="20" s="1"/>
  <c r="HD5" i="20"/>
  <c r="BH5" i="20" s="1"/>
  <c r="HD43" i="20"/>
  <c r="BH43" i="20" s="1"/>
  <c r="HD28" i="20"/>
  <c r="BH28" i="20" s="1"/>
  <c r="HD29" i="20"/>
  <c r="BH29" i="20" s="1"/>
  <c r="HD23" i="20"/>
  <c r="BH23" i="20" s="1"/>
  <c r="HD20" i="20"/>
  <c r="BH20" i="20" s="1"/>
  <c r="HD57" i="20"/>
  <c r="BH57" i="20" s="1"/>
  <c r="HD4" i="20"/>
  <c r="BH4" i="20" s="1"/>
  <c r="HD6" i="20"/>
  <c r="BH6" i="20" s="1"/>
  <c r="HD59" i="20"/>
  <c r="BH59" i="20" s="1"/>
  <c r="HD8" i="20"/>
  <c r="BH8" i="20" s="1"/>
  <c r="HD16" i="20"/>
  <c r="BH16" i="20" s="1"/>
  <c r="HD33" i="20"/>
  <c r="BH33" i="20" s="1"/>
  <c r="HD12" i="20"/>
  <c r="BH12" i="20" s="1"/>
  <c r="HD30" i="20"/>
  <c r="BH30" i="20" s="1"/>
  <c r="HD41" i="20"/>
  <c r="BH41" i="20" s="1"/>
  <c r="HD56" i="20"/>
  <c r="BH56" i="20" s="1"/>
  <c r="HD60" i="20"/>
  <c r="BH60" i="20" s="1"/>
  <c r="HD58" i="20"/>
  <c r="BH58" i="20" s="1"/>
  <c r="HD10" i="20"/>
  <c r="BH10" i="20" s="1"/>
  <c r="HD42" i="20"/>
  <c r="BH42" i="20" s="1"/>
  <c r="HD34" i="20"/>
  <c r="BH34" i="20" s="1"/>
  <c r="HD55" i="20"/>
  <c r="BH55" i="20" s="1"/>
  <c r="HD31" i="20"/>
  <c r="BH31" i="20" s="1"/>
  <c r="V7" i="1"/>
  <c r="N7" i="1"/>
  <c r="O7" i="1"/>
  <c r="P7" i="1"/>
  <c r="Q7" i="1"/>
  <c r="R7" i="1"/>
  <c r="T7" i="1"/>
  <c r="U7" i="1"/>
  <c r="ES26" i="20" l="1"/>
  <c r="ES18" i="20"/>
  <c r="ES4" i="20"/>
  <c r="ES24" i="20"/>
  <c r="ES49" i="20"/>
  <c r="ES15" i="20"/>
  <c r="ES53" i="20"/>
  <c r="ES17" i="20"/>
  <c r="ES50" i="20"/>
  <c r="ES6" i="20"/>
  <c r="ES5" i="20"/>
  <c r="ES55" i="20"/>
  <c r="ES41" i="20"/>
  <c r="ES7" i="20"/>
  <c r="ES11" i="20"/>
  <c r="ES39" i="20"/>
  <c r="ES58" i="20"/>
  <c r="ES27" i="20"/>
  <c r="ES14" i="20"/>
  <c r="ES42" i="20"/>
  <c r="ES43" i="20"/>
  <c r="ES32" i="20"/>
  <c r="ES54" i="20"/>
  <c r="ES48" i="20"/>
  <c r="ES47" i="20"/>
  <c r="ES45" i="20"/>
  <c r="ES20" i="20"/>
  <c r="ES23" i="20"/>
  <c r="ES16" i="20"/>
  <c r="ES30" i="20"/>
  <c r="ES19" i="20"/>
  <c r="ES59" i="20"/>
  <c r="ES12" i="20"/>
  <c r="ES21" i="20"/>
  <c r="ES44" i="20"/>
  <c r="ES33" i="20"/>
  <c r="ES38" i="20"/>
  <c r="ES46" i="20"/>
  <c r="ES13" i="20"/>
  <c r="ES36" i="20"/>
  <c r="ES22" i="20"/>
  <c r="ES31" i="20"/>
  <c r="ES34" i="20"/>
  <c r="ES8" i="20"/>
  <c r="ES29" i="20"/>
  <c r="ES56" i="20"/>
  <c r="ES37" i="20"/>
  <c r="ES57" i="20"/>
  <c r="ES10" i="20"/>
  <c r="ES28" i="20"/>
  <c r="ES51" i="20"/>
  <c r="ES60" i="20"/>
  <c r="ES40" i="20"/>
  <c r="ES9" i="20"/>
  <c r="ES25" i="20"/>
  <c r="ES52" i="20"/>
  <c r="ES35" i="20"/>
  <c r="DI21" i="20"/>
  <c r="DI11" i="20"/>
  <c r="DI30" i="20"/>
  <c r="DI57" i="20"/>
  <c r="DI60" i="20"/>
  <c r="DI28" i="20"/>
  <c r="DI35" i="20"/>
  <c r="DI20" i="20"/>
  <c r="DI50" i="20"/>
  <c r="DI39" i="20"/>
  <c r="DI23" i="20"/>
  <c r="DI41" i="20"/>
  <c r="DI13" i="20"/>
  <c r="DI48" i="20"/>
  <c r="DI56" i="20"/>
  <c r="DI25" i="20"/>
  <c r="DI36" i="20"/>
  <c r="DI34" i="20"/>
  <c r="DI40" i="20"/>
  <c r="DI46" i="20"/>
  <c r="DI49" i="20"/>
  <c r="DI18" i="20"/>
  <c r="DI37" i="20"/>
  <c r="DI4" i="20"/>
  <c r="DI58" i="20"/>
  <c r="DI24" i="20"/>
  <c r="DI47" i="20"/>
  <c r="DI54" i="20"/>
  <c r="DI32" i="20"/>
  <c r="DI7" i="20"/>
  <c r="DI22" i="20"/>
  <c r="DI29" i="20"/>
  <c r="DI43" i="20"/>
  <c r="DI15" i="20"/>
  <c r="DI19" i="20"/>
  <c r="DI53" i="20"/>
  <c r="DI59" i="20"/>
  <c r="DI10" i="20"/>
  <c r="DI9" i="20"/>
  <c r="DI55" i="20"/>
  <c r="DI52" i="20"/>
  <c r="DI42" i="20"/>
  <c r="DI31" i="20"/>
  <c r="DI51" i="20"/>
  <c r="DI26" i="20"/>
  <c r="DI8" i="20"/>
  <c r="DI16" i="20"/>
  <c r="DI6" i="20"/>
  <c r="DI45" i="20"/>
  <c r="DI38" i="20"/>
  <c r="DI12" i="20"/>
  <c r="DI17" i="20"/>
  <c r="DI33" i="20"/>
  <c r="DI5" i="20"/>
  <c r="DI14" i="20"/>
  <c r="DI27" i="20"/>
  <c r="DI44" i="20"/>
  <c r="FX44" i="20"/>
  <c r="FY44" i="20" s="1"/>
  <c r="FX36" i="20"/>
  <c r="FY36" i="20" s="1"/>
  <c r="FX58" i="20"/>
  <c r="FY58" i="20" s="1"/>
  <c r="FX18" i="20"/>
  <c r="FY18" i="20" s="1"/>
  <c r="FX23" i="20"/>
  <c r="FY23" i="20" s="1"/>
  <c r="FX37" i="20"/>
  <c r="FY37" i="20" s="1"/>
  <c r="FX48" i="20"/>
  <c r="FY48" i="20" s="1"/>
  <c r="FX39" i="20"/>
  <c r="FY39" i="20" s="1"/>
  <c r="FX60" i="20"/>
  <c r="FY60" i="20" s="1"/>
  <c r="FX40" i="20"/>
  <c r="FY40" i="20" s="1"/>
  <c r="FX17" i="20"/>
  <c r="FY17" i="20" s="1"/>
  <c r="FX28" i="20"/>
  <c r="FY28" i="20" s="1"/>
  <c r="FX31" i="20"/>
  <c r="FY31" i="20" s="1"/>
  <c r="FX33" i="20"/>
  <c r="FY33" i="20" s="1"/>
  <c r="FX5" i="20"/>
  <c r="FY5" i="20" s="1"/>
  <c r="FX11" i="20"/>
  <c r="FY11" i="20" s="1"/>
  <c r="FX14" i="20"/>
  <c r="FY14" i="20" s="1"/>
  <c r="FX51" i="20"/>
  <c r="FY51" i="20" s="1"/>
  <c r="FX4" i="20"/>
  <c r="FY4" i="20" s="1"/>
  <c r="FX52" i="20"/>
  <c r="FY52" i="20" s="1"/>
  <c r="FX19" i="20"/>
  <c r="FY19" i="20" s="1"/>
  <c r="FX47" i="20"/>
  <c r="FY47" i="20" s="1"/>
  <c r="FX20" i="20"/>
  <c r="FY20" i="20" s="1"/>
  <c r="FX59" i="20"/>
  <c r="FY59" i="20" s="1"/>
  <c r="FX41" i="20"/>
  <c r="FY41" i="20" s="1"/>
  <c r="FX53" i="20"/>
  <c r="FY53" i="20" s="1"/>
  <c r="FX22" i="20"/>
  <c r="FY22" i="20" s="1"/>
  <c r="FX24" i="20"/>
  <c r="FY24" i="20" s="1"/>
  <c r="FX32" i="20"/>
  <c r="FY32" i="20" s="1"/>
  <c r="FX12" i="20"/>
  <c r="FY12" i="20" s="1"/>
  <c r="FX13" i="20"/>
  <c r="FY13" i="20" s="1"/>
  <c r="FX35" i="20"/>
  <c r="FY35" i="20" s="1"/>
  <c r="FX34" i="20"/>
  <c r="FY34" i="20" s="1"/>
  <c r="FX6" i="20"/>
  <c r="FY6" i="20" s="1"/>
  <c r="FX38" i="20"/>
  <c r="FY38" i="20" s="1"/>
  <c r="FX21" i="20"/>
  <c r="FY21" i="20" s="1"/>
  <c r="FX57" i="20"/>
  <c r="FY57" i="20" s="1"/>
  <c r="FX30" i="20"/>
  <c r="FY30" i="20" s="1"/>
  <c r="FX25" i="20"/>
  <c r="FY25" i="20" s="1"/>
  <c r="FX42" i="20"/>
  <c r="FY42" i="20" s="1"/>
  <c r="FX16" i="20"/>
  <c r="FY16" i="20" s="1"/>
  <c r="FX8" i="20"/>
  <c r="FY8" i="20" s="1"/>
  <c r="FX50" i="20"/>
  <c r="FY50" i="20" s="1"/>
  <c r="FX45" i="20"/>
  <c r="FY45" i="20" s="1"/>
  <c r="FX46" i="20"/>
  <c r="FY46" i="20" s="1"/>
  <c r="FX49" i="20"/>
  <c r="FY49" i="20" s="1"/>
  <c r="FX26" i="20"/>
  <c r="FY26" i="20" s="1"/>
  <c r="FX7" i="20"/>
  <c r="FY7" i="20" s="1"/>
  <c r="FX56" i="20"/>
  <c r="FY56" i="20" s="1"/>
  <c r="FX43" i="20"/>
  <c r="FY43" i="20" s="1"/>
  <c r="FX15" i="20"/>
  <c r="FY15" i="20" s="1"/>
  <c r="FX29" i="20"/>
  <c r="FY29" i="20" s="1"/>
  <c r="FX10" i="20"/>
  <c r="FY10" i="20" s="1"/>
  <c r="FX27" i="20"/>
  <c r="FY27" i="20" s="1"/>
  <c r="FX9" i="20"/>
  <c r="FY9" i="20" s="1"/>
  <c r="FX55" i="20"/>
  <c r="FY55" i="20" s="1"/>
  <c r="FX54" i="20"/>
  <c r="FY54" i="20" s="1"/>
  <c r="ES38" i="19"/>
  <c r="FX32" i="19"/>
  <c r="FY32" i="19" s="1"/>
  <c r="DI58" i="19"/>
  <c r="FX8" i="19"/>
  <c r="FY8" i="19" s="1"/>
  <c r="ES52" i="19"/>
  <c r="DI35" i="19"/>
  <c r="ES32" i="19"/>
  <c r="FX18" i="19"/>
  <c r="FY18" i="19" s="1"/>
  <c r="ES33" i="19"/>
  <c r="DI47" i="19"/>
  <c r="DI55" i="19"/>
  <c r="FX56" i="19"/>
  <c r="FY56" i="19" s="1"/>
  <c r="FX10" i="19"/>
  <c r="FY10" i="19" s="1"/>
  <c r="DI49" i="19"/>
  <c r="FX48" i="19"/>
  <c r="FY48" i="19" s="1"/>
  <c r="ES35" i="19"/>
  <c r="ES9" i="19"/>
  <c r="FX31" i="19"/>
  <c r="FY31" i="19" s="1"/>
  <c r="DI27" i="19"/>
  <c r="DI46" i="19"/>
  <c r="FX12" i="19"/>
  <c r="FY12" i="19" s="1"/>
  <c r="FX37" i="19"/>
  <c r="FY37" i="19" s="1"/>
  <c r="FX42" i="19"/>
  <c r="FY42" i="19" s="1"/>
  <c r="FX35" i="19"/>
  <c r="FY35" i="19" s="1"/>
  <c r="ES60" i="19"/>
  <c r="ES8" i="19"/>
  <c r="FX26" i="19"/>
  <c r="FY26" i="19" s="1"/>
  <c r="DI36" i="19"/>
  <c r="ES45" i="19"/>
  <c r="DI31" i="19"/>
  <c r="ES41" i="19"/>
  <c r="ES21" i="19"/>
  <c r="DI45" i="19"/>
  <c r="FX59" i="19"/>
  <c r="FY59" i="19" s="1"/>
  <c r="ES23" i="19"/>
  <c r="ES18" i="19"/>
  <c r="ES11" i="19"/>
  <c r="FX14" i="19"/>
  <c r="FY14" i="19" s="1"/>
  <c r="FX41" i="19"/>
  <c r="FY41" i="19" s="1"/>
  <c r="ES17" i="19"/>
  <c r="DI32" i="19"/>
  <c r="DI53" i="19"/>
  <c r="ES22" i="19"/>
  <c r="DI30" i="19"/>
  <c r="DI56" i="19"/>
  <c r="ES30" i="19"/>
  <c r="ES46" i="19"/>
  <c r="FX49" i="19"/>
  <c r="FY49" i="19" s="1"/>
  <c r="DI29" i="19"/>
  <c r="FX38" i="19"/>
  <c r="FY38" i="19" s="1"/>
  <c r="DI41" i="19"/>
  <c r="ES24" i="19"/>
  <c r="FX15" i="19"/>
  <c r="FY15" i="19" s="1"/>
  <c r="ES51" i="19"/>
  <c r="FX53" i="19"/>
  <c r="FY53" i="19" s="1"/>
  <c r="DI6" i="19"/>
  <c r="FX29" i="19"/>
  <c r="FY29" i="19" s="1"/>
  <c r="FX39" i="19"/>
  <c r="FY39" i="19" s="1"/>
  <c r="DI22" i="19"/>
  <c r="ES28" i="19"/>
  <c r="ES56" i="19"/>
  <c r="ES13" i="19"/>
  <c r="FX34" i="19"/>
  <c r="FY34" i="19" s="1"/>
  <c r="DI20" i="19"/>
  <c r="FX25" i="19"/>
  <c r="FY25" i="19" s="1"/>
  <c r="ES36" i="19"/>
  <c r="DI21" i="19"/>
  <c r="ES15" i="19"/>
  <c r="FX23" i="19"/>
  <c r="FY23" i="19" s="1"/>
  <c r="DI37" i="19"/>
  <c r="ES37" i="19"/>
  <c r="ES25" i="19"/>
  <c r="DI11" i="19"/>
  <c r="DI50" i="19"/>
  <c r="DI17" i="19"/>
  <c r="DI5" i="19"/>
  <c r="DI43" i="19"/>
  <c r="DI4" i="19"/>
  <c r="ES20" i="19"/>
  <c r="DI38" i="19"/>
  <c r="DI13" i="19"/>
  <c r="FX60" i="19"/>
  <c r="FY60" i="19" s="1"/>
  <c r="FX13" i="19"/>
  <c r="FY13" i="19" s="1"/>
  <c r="ES42" i="19"/>
  <c r="DI24" i="19"/>
  <c r="ES29" i="19"/>
  <c r="FX16" i="19"/>
  <c r="FY16" i="19" s="1"/>
  <c r="FX6" i="19"/>
  <c r="FY6" i="19" s="1"/>
  <c r="ES26" i="19"/>
  <c r="FX19" i="19"/>
  <c r="FY19" i="19" s="1"/>
  <c r="FX54" i="19"/>
  <c r="FY54" i="19" s="1"/>
  <c r="FX47" i="19"/>
  <c r="FY47" i="19" s="1"/>
  <c r="ES44" i="19"/>
  <c r="ES31" i="19"/>
  <c r="FX5" i="19"/>
  <c r="FY5" i="19" s="1"/>
  <c r="DI52" i="19"/>
  <c r="FX40" i="19"/>
  <c r="FY40" i="19" s="1"/>
  <c r="FX50" i="19"/>
  <c r="FY50" i="19" s="1"/>
  <c r="DI59" i="19"/>
  <c r="FX4" i="19"/>
  <c r="FY4" i="19" s="1"/>
  <c r="FX22" i="19"/>
  <c r="FY22" i="19" s="1"/>
  <c r="DI16" i="19"/>
  <c r="ES34" i="19"/>
  <c r="ES27" i="19"/>
  <c r="DI14" i="19"/>
  <c r="DI28" i="19"/>
  <c r="ES6" i="19"/>
  <c r="FX27" i="19"/>
  <c r="FY27" i="19" s="1"/>
  <c r="ES39" i="19"/>
  <c r="DI25" i="19"/>
  <c r="FX44" i="19"/>
  <c r="FY44" i="19" s="1"/>
  <c r="ES47" i="19"/>
  <c r="FX9" i="19"/>
  <c r="FY9" i="19" s="1"/>
  <c r="FX11" i="19"/>
  <c r="FY11" i="19" s="1"/>
  <c r="DI9" i="19"/>
  <c r="DI34" i="19"/>
  <c r="ES5" i="19"/>
  <c r="DI57" i="19"/>
  <c r="ES49" i="19"/>
  <c r="ES4" i="19"/>
  <c r="FX52" i="19"/>
  <c r="FY52" i="19" s="1"/>
  <c r="DI54" i="19"/>
  <c r="ES58" i="19"/>
  <c r="FX46" i="19"/>
  <c r="FY46" i="19" s="1"/>
  <c r="ES16" i="19"/>
  <c r="FX17" i="19"/>
  <c r="FY17" i="19" s="1"/>
  <c r="DI19" i="19"/>
  <c r="FX30" i="19"/>
  <c r="FY30" i="19" s="1"/>
  <c r="DI60" i="19"/>
  <c r="ES19" i="19"/>
  <c r="FX24" i="19"/>
  <c r="FY24" i="19" s="1"/>
  <c r="FX33" i="19"/>
  <c r="FY33" i="19" s="1"/>
  <c r="FX36" i="19"/>
  <c r="FY36" i="19" s="1"/>
  <c r="DI42" i="19"/>
  <c r="ES7" i="19"/>
  <c r="FX45" i="19"/>
  <c r="FY45" i="19" s="1"/>
  <c r="ES48" i="19"/>
  <c r="DI44" i="19"/>
  <c r="ES54" i="19"/>
  <c r="DI18" i="19"/>
  <c r="FX28" i="19"/>
  <c r="FY28" i="19" s="1"/>
  <c r="FX20" i="19"/>
  <c r="FY20" i="19" s="1"/>
  <c r="DI39" i="19"/>
  <c r="DI15" i="19"/>
  <c r="ES10" i="19"/>
  <c r="FX43" i="19"/>
  <c r="FY43" i="19" s="1"/>
  <c r="DI12" i="19"/>
  <c r="DI8" i="19"/>
  <c r="ES59" i="19"/>
  <c r="DI23" i="19"/>
  <c r="DI48" i="19"/>
  <c r="DI10" i="19"/>
  <c r="ES53" i="19"/>
  <c r="FX51" i="19"/>
  <c r="FY51" i="19" s="1"/>
  <c r="ES40" i="19"/>
  <c r="FX21" i="19"/>
  <c r="FY21" i="19" s="1"/>
  <c r="ES12" i="19"/>
  <c r="DI7" i="19"/>
  <c r="DI40" i="19"/>
  <c r="DI33" i="19"/>
  <c r="ES14" i="19"/>
  <c r="FX55" i="19"/>
  <c r="FY55" i="19" s="1"/>
  <c r="ES43" i="19"/>
  <c r="ES50" i="19"/>
  <c r="FX58" i="19"/>
  <c r="FY58" i="19" s="1"/>
  <c r="ES57" i="19"/>
  <c r="FX57" i="19"/>
  <c r="FY57" i="19" s="1"/>
  <c r="DI26" i="19"/>
  <c r="FX7" i="19"/>
  <c r="FY7" i="19" s="1"/>
  <c r="ES55" i="19"/>
  <c r="DI51" i="19"/>
  <c r="EU15" i="20" l="1"/>
  <c r="EV15" i="20" s="1"/>
  <c r="EU56" i="20"/>
  <c r="EV56" i="20" s="1"/>
  <c r="EU24" i="20"/>
  <c r="EV24" i="20" s="1"/>
  <c r="EU38" i="20"/>
  <c r="EV38" i="20" s="1"/>
  <c r="EU39" i="20"/>
  <c r="EV39" i="20" s="1"/>
  <c r="EU53" i="20"/>
  <c r="EV53" i="20" s="1"/>
  <c r="EU14" i="20"/>
  <c r="EV14" i="20" s="1"/>
  <c r="EU43" i="20"/>
  <c r="EV43" i="20" s="1"/>
  <c r="EU47" i="20"/>
  <c r="EV47" i="20" s="1"/>
  <c r="EU10" i="20"/>
  <c r="EV10" i="20" s="1"/>
  <c r="EU40" i="20"/>
  <c r="EV40" i="20" s="1"/>
  <c r="EU49" i="20"/>
  <c r="EV49" i="20" s="1"/>
  <c r="EU21" i="20"/>
  <c r="EV21" i="20" s="1"/>
  <c r="EU20" i="20"/>
  <c r="EV20" i="20" s="1"/>
  <c r="EU45" i="20"/>
  <c r="EV45" i="20" s="1"/>
  <c r="EU16" i="20"/>
  <c r="EV16" i="20" s="1"/>
  <c r="EU41" i="20"/>
  <c r="EV41" i="20" s="1"/>
  <c r="EU35" i="20"/>
  <c r="EV35" i="20" s="1"/>
  <c r="EU34" i="20"/>
  <c r="EV34" i="20" s="1"/>
  <c r="EU26" i="20"/>
  <c r="EV26" i="20" s="1"/>
  <c r="EU31" i="20"/>
  <c r="EV31" i="20" s="1"/>
  <c r="EU32" i="20"/>
  <c r="EV32" i="20" s="1"/>
  <c r="EU55" i="20"/>
  <c r="EV55" i="20" s="1"/>
  <c r="EU25" i="20"/>
  <c r="EV25" i="20" s="1"/>
  <c r="EU52" i="20"/>
  <c r="EV52" i="20" s="1"/>
  <c r="EU18" i="20"/>
  <c r="EV18" i="20" s="1"/>
  <c r="EU36" i="20"/>
  <c r="EV36" i="20" s="1"/>
  <c r="EU60" i="20"/>
  <c r="EV60" i="20" s="1"/>
  <c r="EU11" i="20"/>
  <c r="EV11" i="20" s="1"/>
  <c r="EU50" i="20"/>
  <c r="EV50" i="20" s="1"/>
  <c r="EU6" i="20"/>
  <c r="EV6" i="20" s="1"/>
  <c r="EU28" i="20"/>
  <c r="EV28" i="20" s="1"/>
  <c r="EU54" i="20"/>
  <c r="EV54" i="20" s="1"/>
  <c r="EU7" i="20"/>
  <c r="EV7" i="20" s="1"/>
  <c r="EU59" i="20"/>
  <c r="EV59" i="20" s="1"/>
  <c r="EU8" i="20"/>
  <c r="EV8" i="20" s="1"/>
  <c r="EU4" i="20"/>
  <c r="EV4" i="20" s="1"/>
  <c r="EU44" i="20"/>
  <c r="EV44" i="20" s="1"/>
  <c r="EU13" i="20"/>
  <c r="EV13" i="20" s="1"/>
  <c r="EU22" i="20"/>
  <c r="EV22" i="20" s="1"/>
  <c r="EU29" i="20"/>
  <c r="EV29" i="20" s="1"/>
  <c r="EU30" i="20"/>
  <c r="EV30" i="20" s="1"/>
  <c r="EU58" i="20"/>
  <c r="EV58" i="20" s="1"/>
  <c r="EU48" i="20"/>
  <c r="EV48" i="20" s="1"/>
  <c r="EU27" i="20"/>
  <c r="EV27" i="20" s="1"/>
  <c r="EU12" i="20"/>
  <c r="EV12" i="20" s="1"/>
  <c r="EU9" i="20"/>
  <c r="EV9" i="20" s="1"/>
  <c r="EU37" i="20"/>
  <c r="EV37" i="20" s="1"/>
  <c r="EU46" i="20"/>
  <c r="EV46" i="20" s="1"/>
  <c r="EU57" i="20"/>
  <c r="EV57" i="20" s="1"/>
  <c r="EU51" i="20"/>
  <c r="EV51" i="20" s="1"/>
  <c r="EU17" i="20"/>
  <c r="EV17" i="20" s="1"/>
  <c r="EU23" i="20"/>
  <c r="EV23" i="20" s="1"/>
  <c r="EU33" i="20"/>
  <c r="EV33" i="20" s="1"/>
  <c r="EU19" i="20"/>
  <c r="EV19" i="20" s="1"/>
  <c r="EU5" i="20"/>
  <c r="EV5" i="20" s="1"/>
  <c r="EU42" i="20"/>
  <c r="EV42" i="20" s="1"/>
  <c r="DK17" i="20"/>
  <c r="DL17" i="20" s="1"/>
  <c r="DK46" i="20"/>
  <c r="DL46" i="20" s="1"/>
  <c r="DK25" i="20"/>
  <c r="DL25" i="20" s="1"/>
  <c r="DK50" i="20"/>
  <c r="DL50" i="20" s="1"/>
  <c r="DK23" i="20"/>
  <c r="DL23" i="20" s="1"/>
  <c r="DK20" i="20"/>
  <c r="DL20" i="20" s="1"/>
  <c r="DK36" i="20"/>
  <c r="DL36" i="20" s="1"/>
  <c r="DK59" i="20"/>
  <c r="DL59" i="20" s="1"/>
  <c r="DK43" i="20"/>
  <c r="DL43" i="20" s="1"/>
  <c r="DK48" i="20"/>
  <c r="DL48" i="20" s="1"/>
  <c r="DK45" i="20"/>
  <c r="DL45" i="20" s="1"/>
  <c r="DK44" i="20"/>
  <c r="DL44" i="20" s="1"/>
  <c r="DK33" i="20"/>
  <c r="DL33" i="20" s="1"/>
  <c r="DK31" i="20"/>
  <c r="DL31" i="20" s="1"/>
  <c r="DK52" i="20"/>
  <c r="DL52" i="20" s="1"/>
  <c r="DK32" i="20"/>
  <c r="DL32" i="20" s="1"/>
  <c r="DK58" i="20"/>
  <c r="DL58" i="20" s="1"/>
  <c r="DK29" i="20"/>
  <c r="DL29" i="20" s="1"/>
  <c r="DK14" i="20"/>
  <c r="DL14" i="20" s="1"/>
  <c r="DK41" i="20"/>
  <c r="DL41" i="20" s="1"/>
  <c r="DK35" i="20"/>
  <c r="DL35" i="20" s="1"/>
  <c r="DK53" i="20"/>
  <c r="DL53" i="20" s="1"/>
  <c r="DK19" i="20"/>
  <c r="DL19" i="20" s="1"/>
  <c r="DK40" i="20"/>
  <c r="DL40" i="20" s="1"/>
  <c r="DK54" i="20"/>
  <c r="DL54" i="20" s="1"/>
  <c r="DK24" i="20"/>
  <c r="DL24" i="20" s="1"/>
  <c r="DK6" i="20"/>
  <c r="DL6" i="20" s="1"/>
  <c r="DK26" i="20"/>
  <c r="DL26" i="20" s="1"/>
  <c r="DK18" i="20"/>
  <c r="DL18" i="20" s="1"/>
  <c r="DK49" i="20"/>
  <c r="DL49" i="20" s="1"/>
  <c r="DK11" i="20"/>
  <c r="DL11" i="20" s="1"/>
  <c r="DK10" i="20"/>
  <c r="DL10" i="20" s="1"/>
  <c r="DK60" i="20"/>
  <c r="DL60" i="20" s="1"/>
  <c r="DK39" i="20"/>
  <c r="DL39" i="20" s="1"/>
  <c r="DK12" i="20"/>
  <c r="DL12" i="20" s="1"/>
  <c r="DK37" i="20"/>
  <c r="DL37" i="20" s="1"/>
  <c r="DK21" i="20"/>
  <c r="DL21" i="20" s="1"/>
  <c r="DK56" i="20"/>
  <c r="DL56" i="20" s="1"/>
  <c r="DK22" i="20"/>
  <c r="DL22" i="20" s="1"/>
  <c r="DK28" i="20"/>
  <c r="DL28" i="20" s="1"/>
  <c r="DK55" i="20"/>
  <c r="DL55" i="20" s="1"/>
  <c r="DK34" i="20"/>
  <c r="DL34" i="20" s="1"/>
  <c r="DK16" i="20"/>
  <c r="DL16" i="20" s="1"/>
  <c r="DK51" i="20"/>
  <c r="DL51" i="20" s="1"/>
  <c r="DK42" i="20"/>
  <c r="DL42" i="20" s="1"/>
  <c r="DK57" i="20"/>
  <c r="DL57" i="20" s="1"/>
  <c r="DK13" i="20"/>
  <c r="DL13" i="20" s="1"/>
  <c r="DK7" i="20"/>
  <c r="DL7" i="20" s="1"/>
  <c r="DK5" i="20"/>
  <c r="DL5" i="20" s="1"/>
  <c r="DK38" i="20"/>
  <c r="DL38" i="20" s="1"/>
  <c r="DK30" i="20"/>
  <c r="DL30" i="20" s="1"/>
  <c r="DK15" i="20"/>
  <c r="DL15" i="20" s="1"/>
  <c r="DK9" i="20"/>
  <c r="DL9" i="20" s="1"/>
  <c r="DK27" i="20"/>
  <c r="DL27" i="20" s="1"/>
  <c r="DK47" i="20"/>
  <c r="DL47" i="20" s="1"/>
  <c r="DK4" i="20"/>
  <c r="DL4" i="20" s="1"/>
  <c r="DK8" i="20"/>
  <c r="DL8" i="20" s="1"/>
  <c r="FZ26" i="20"/>
  <c r="BI26" i="20" s="1"/>
  <c r="FZ5" i="20"/>
  <c r="BI5" i="20" s="1"/>
  <c r="FZ41" i="20"/>
  <c r="BI41" i="20" s="1"/>
  <c r="FZ37" i="20"/>
  <c r="BI37" i="20" s="1"/>
  <c r="FZ49" i="20"/>
  <c r="BI49" i="20" s="1"/>
  <c r="FZ13" i="20"/>
  <c r="BI13" i="20" s="1"/>
  <c r="FZ53" i="20"/>
  <c r="BI53" i="20" s="1"/>
  <c r="FZ25" i="20"/>
  <c r="BI25" i="20" s="1"/>
  <c r="FZ9" i="20"/>
  <c r="BI9" i="20" s="1"/>
  <c r="FZ45" i="20"/>
  <c r="BI45" i="20" s="1"/>
  <c r="FZ28" i="20"/>
  <c r="BI28" i="20" s="1"/>
  <c r="FZ55" i="20"/>
  <c r="BI55" i="20" s="1"/>
  <c r="FZ32" i="20"/>
  <c r="BI32" i="20" s="1"/>
  <c r="FZ34" i="20"/>
  <c r="BI34" i="20" s="1"/>
  <c r="FZ29" i="20"/>
  <c r="BI29" i="20" s="1"/>
  <c r="FZ44" i="20"/>
  <c r="BI44" i="20" s="1"/>
  <c r="FZ42" i="20"/>
  <c r="BI42" i="20" s="1"/>
  <c r="FZ21" i="20"/>
  <c r="BI21" i="20" s="1"/>
  <c r="FZ35" i="20"/>
  <c r="BI35" i="20" s="1"/>
  <c r="FZ24" i="20"/>
  <c r="BI24" i="20" s="1"/>
  <c r="FZ51" i="20"/>
  <c r="BI51" i="20" s="1"/>
  <c r="FZ43" i="20"/>
  <c r="BI43" i="20" s="1"/>
  <c r="FZ18" i="20"/>
  <c r="BI18" i="20" s="1"/>
  <c r="FZ11" i="20"/>
  <c r="BI11" i="20" s="1"/>
  <c r="FZ59" i="20"/>
  <c r="BI59" i="20" s="1"/>
  <c r="FZ54" i="20"/>
  <c r="BI54" i="20" s="1"/>
  <c r="FZ4" i="20"/>
  <c r="BI4" i="20" s="1"/>
  <c r="FZ27" i="20"/>
  <c r="BI27" i="20" s="1"/>
  <c r="FZ48" i="20"/>
  <c r="BI48" i="20" s="1"/>
  <c r="FZ14" i="20"/>
  <c r="BI14" i="20" s="1"/>
  <c r="FZ23" i="20"/>
  <c r="BI23" i="20" s="1"/>
  <c r="FZ58" i="20"/>
  <c r="BI58" i="20" s="1"/>
  <c r="FZ7" i="20"/>
  <c r="BI7" i="20" s="1"/>
  <c r="FZ6" i="20"/>
  <c r="BI6" i="20" s="1"/>
  <c r="FZ36" i="20"/>
  <c r="BI36" i="20" s="1"/>
  <c r="FZ50" i="20"/>
  <c r="BI50" i="20" s="1"/>
  <c r="FZ8" i="20"/>
  <c r="BI8" i="20" s="1"/>
  <c r="FZ31" i="20"/>
  <c r="BI31" i="20" s="1"/>
  <c r="FZ20" i="20"/>
  <c r="BI20" i="20" s="1"/>
  <c r="FZ22" i="20"/>
  <c r="BI22" i="20" s="1"/>
  <c r="FZ17" i="20"/>
  <c r="BI17" i="20" s="1"/>
  <c r="FZ57" i="20"/>
  <c r="BI57" i="20" s="1"/>
  <c r="FZ30" i="20"/>
  <c r="BI30" i="20" s="1"/>
  <c r="FZ19" i="20"/>
  <c r="BI19" i="20" s="1"/>
  <c r="FZ33" i="20"/>
  <c r="BI33" i="20" s="1"/>
  <c r="FZ12" i="20"/>
  <c r="BI12" i="20" s="1"/>
  <c r="FZ40" i="20"/>
  <c r="BI40" i="20" s="1"/>
  <c r="FZ47" i="20"/>
  <c r="BI47" i="20" s="1"/>
  <c r="FZ15" i="20"/>
  <c r="BI15" i="20" s="1"/>
  <c r="FZ10" i="20"/>
  <c r="BI10" i="20" s="1"/>
  <c r="FZ39" i="20"/>
  <c r="BI39" i="20" s="1"/>
  <c r="FZ46" i="20"/>
  <c r="BI46" i="20" s="1"/>
  <c r="FZ52" i="20"/>
  <c r="BI52" i="20" s="1"/>
  <c r="FZ56" i="20"/>
  <c r="BI56" i="20" s="1"/>
  <c r="FZ16" i="20"/>
  <c r="BI16" i="20" s="1"/>
  <c r="FZ38" i="20"/>
  <c r="BI38" i="20" s="1"/>
  <c r="FZ60" i="20"/>
  <c r="BI60" i="20" s="1"/>
  <c r="DK51" i="19"/>
  <c r="DL51" i="19" s="1"/>
  <c r="FZ57" i="19"/>
  <c r="BI57" i="19" s="1"/>
  <c r="EU43" i="19"/>
  <c r="EV43" i="19" s="1"/>
  <c r="FZ7" i="19"/>
  <c r="BI7" i="19" s="1"/>
  <c r="DK26" i="19"/>
  <c r="DL26" i="19" s="1"/>
  <c r="EU50" i="19"/>
  <c r="EV50" i="19" s="1"/>
  <c r="DK33" i="19"/>
  <c r="DL33" i="19" s="1"/>
  <c r="FZ21" i="19"/>
  <c r="BI21" i="19" s="1"/>
  <c r="DK10" i="19"/>
  <c r="DL10" i="19" s="1"/>
  <c r="DK8" i="19"/>
  <c r="DL8" i="19" s="1"/>
  <c r="DK15" i="19"/>
  <c r="DL15" i="19" s="1"/>
  <c r="DK18" i="19"/>
  <c r="DL18" i="19" s="1"/>
  <c r="FZ45" i="19"/>
  <c r="BI45" i="19" s="1"/>
  <c r="FZ33" i="19"/>
  <c r="BI33" i="19" s="1"/>
  <c r="FZ30" i="19"/>
  <c r="BI30" i="19" s="1"/>
  <c r="FZ46" i="19"/>
  <c r="BI46" i="19" s="1"/>
  <c r="EU38" i="19"/>
  <c r="EV38" i="19" s="1"/>
  <c r="EU4" i="19"/>
  <c r="EV4" i="19" s="1"/>
  <c r="DK34" i="19"/>
  <c r="DL34" i="19" s="1"/>
  <c r="EU47" i="19"/>
  <c r="EV47" i="19" s="1"/>
  <c r="FZ27" i="19"/>
  <c r="BI27" i="19" s="1"/>
  <c r="EU27" i="19"/>
  <c r="EV27" i="19" s="1"/>
  <c r="FZ32" i="19"/>
  <c r="BI32" i="19" s="1"/>
  <c r="FZ8" i="19"/>
  <c r="BI8" i="19" s="1"/>
  <c r="FZ4" i="19"/>
  <c r="DK52" i="19"/>
  <c r="DL52" i="19" s="1"/>
  <c r="FZ47" i="19"/>
  <c r="BI47" i="19" s="1"/>
  <c r="FZ6" i="19"/>
  <c r="BI6" i="19" s="1"/>
  <c r="EU42" i="19"/>
  <c r="EV42" i="19" s="1"/>
  <c r="DK38" i="19"/>
  <c r="DL38" i="19" s="1"/>
  <c r="DK5" i="19"/>
  <c r="DL5" i="19" s="1"/>
  <c r="EU25" i="19"/>
  <c r="EV25" i="19" s="1"/>
  <c r="EU15" i="19"/>
  <c r="EV15" i="19" s="1"/>
  <c r="DK20" i="19"/>
  <c r="DL20" i="19" s="1"/>
  <c r="EU28" i="19"/>
  <c r="EV28" i="19" s="1"/>
  <c r="DK6" i="19"/>
  <c r="DL6" i="19" s="1"/>
  <c r="EU24" i="19"/>
  <c r="EV24" i="19" s="1"/>
  <c r="FZ49" i="19"/>
  <c r="BI49" i="19" s="1"/>
  <c r="DK30" i="19"/>
  <c r="DL30" i="19" s="1"/>
  <c r="EU17" i="19"/>
  <c r="EV17" i="19" s="1"/>
  <c r="EU18" i="19"/>
  <c r="EV18" i="19" s="1"/>
  <c r="EU21" i="19"/>
  <c r="EV21" i="19" s="1"/>
  <c r="DK36" i="19"/>
  <c r="DL36" i="19" s="1"/>
  <c r="FZ35" i="19"/>
  <c r="BI35" i="19" s="1"/>
  <c r="DK46" i="19"/>
  <c r="DL46" i="19" s="1"/>
  <c r="EU35" i="19"/>
  <c r="EV35" i="19" s="1"/>
  <c r="FZ56" i="19"/>
  <c r="BI56" i="19" s="1"/>
  <c r="FZ18" i="19"/>
  <c r="BI18" i="19" s="1"/>
  <c r="DK40" i="19"/>
  <c r="DL40" i="19" s="1"/>
  <c r="EU40" i="19"/>
  <c r="EV40" i="19" s="1"/>
  <c r="DK48" i="19"/>
  <c r="DL48" i="19" s="1"/>
  <c r="DK12" i="19"/>
  <c r="DL12" i="19" s="1"/>
  <c r="DK39" i="19"/>
  <c r="DL39" i="19" s="1"/>
  <c r="EU54" i="19"/>
  <c r="EV54" i="19" s="1"/>
  <c r="EU7" i="19"/>
  <c r="EV7" i="19" s="1"/>
  <c r="FZ24" i="19"/>
  <c r="BI24" i="19" s="1"/>
  <c r="DK19" i="19"/>
  <c r="DL19" i="19" s="1"/>
  <c r="EU58" i="19"/>
  <c r="EV58" i="19" s="1"/>
  <c r="EU49" i="19"/>
  <c r="EV49" i="19" s="1"/>
  <c r="DK9" i="19"/>
  <c r="DL9" i="19" s="1"/>
  <c r="FZ44" i="19"/>
  <c r="BI44" i="19" s="1"/>
  <c r="EU6" i="19"/>
  <c r="EV6" i="19" s="1"/>
  <c r="EU34" i="19"/>
  <c r="EV34" i="19" s="1"/>
  <c r="DK59" i="19"/>
  <c r="DL59" i="19" s="1"/>
  <c r="FZ5" i="19"/>
  <c r="BI5" i="19" s="1"/>
  <c r="FZ54" i="19"/>
  <c r="BI54" i="19" s="1"/>
  <c r="FZ16" i="19"/>
  <c r="BI16" i="19" s="1"/>
  <c r="FZ13" i="19"/>
  <c r="BI13" i="19" s="1"/>
  <c r="EU20" i="19"/>
  <c r="EV20" i="19" s="1"/>
  <c r="DK17" i="19"/>
  <c r="DL17" i="19" s="1"/>
  <c r="EU37" i="19"/>
  <c r="EV37" i="19" s="1"/>
  <c r="DK21" i="19"/>
  <c r="DL21" i="19" s="1"/>
  <c r="FZ34" i="19"/>
  <c r="BI34" i="19" s="1"/>
  <c r="DK22" i="19"/>
  <c r="DL22" i="19" s="1"/>
  <c r="FZ53" i="19"/>
  <c r="BI53" i="19" s="1"/>
  <c r="DK41" i="19"/>
  <c r="DL41" i="19" s="1"/>
  <c r="EU46" i="19"/>
  <c r="EV46" i="19" s="1"/>
  <c r="EU22" i="19"/>
  <c r="EV22" i="19" s="1"/>
  <c r="FZ41" i="19"/>
  <c r="BI41" i="19" s="1"/>
  <c r="EU23" i="19"/>
  <c r="EV23" i="19" s="1"/>
  <c r="EU41" i="19"/>
  <c r="EV41" i="19" s="1"/>
  <c r="FZ26" i="19"/>
  <c r="BI26" i="19" s="1"/>
  <c r="FZ42" i="19"/>
  <c r="BI42" i="19" s="1"/>
  <c r="DK27" i="19"/>
  <c r="DL27" i="19" s="1"/>
  <c r="FZ48" i="19"/>
  <c r="BI48" i="19" s="1"/>
  <c r="DK55" i="19"/>
  <c r="DL55" i="19" s="1"/>
  <c r="EU32" i="19"/>
  <c r="EV32" i="19" s="1"/>
  <c r="EU55" i="19"/>
  <c r="EV55" i="19" s="1"/>
  <c r="EU57" i="19"/>
  <c r="EV57" i="19" s="1"/>
  <c r="FZ55" i="19"/>
  <c r="BI55" i="19" s="1"/>
  <c r="DK7" i="19"/>
  <c r="DL7" i="19" s="1"/>
  <c r="FZ51" i="19"/>
  <c r="BI51" i="19" s="1"/>
  <c r="DK23" i="19"/>
  <c r="DL23" i="19" s="1"/>
  <c r="FZ43" i="19"/>
  <c r="BI43" i="19" s="1"/>
  <c r="FZ20" i="19"/>
  <c r="BI20" i="19" s="1"/>
  <c r="DK44" i="19"/>
  <c r="DL44" i="19" s="1"/>
  <c r="DK42" i="19"/>
  <c r="DL42" i="19" s="1"/>
  <c r="EU19" i="19"/>
  <c r="EV19" i="19" s="1"/>
  <c r="FZ17" i="19"/>
  <c r="BI17" i="19" s="1"/>
  <c r="DK54" i="19"/>
  <c r="DL54" i="19" s="1"/>
  <c r="DK57" i="19"/>
  <c r="DL57" i="19" s="1"/>
  <c r="FZ11" i="19"/>
  <c r="BI11" i="19" s="1"/>
  <c r="DK25" i="19"/>
  <c r="DL25" i="19" s="1"/>
  <c r="DK28" i="19"/>
  <c r="DL28" i="19" s="1"/>
  <c r="DK16" i="19"/>
  <c r="DL16" i="19" s="1"/>
  <c r="FZ50" i="19"/>
  <c r="BI50" i="19" s="1"/>
  <c r="EU31" i="19"/>
  <c r="EV31" i="19" s="1"/>
  <c r="FZ19" i="19"/>
  <c r="BI19" i="19" s="1"/>
  <c r="EU29" i="19"/>
  <c r="EV29" i="19" s="1"/>
  <c r="FZ60" i="19"/>
  <c r="BI60" i="19" s="1"/>
  <c r="DK58" i="19"/>
  <c r="DL58" i="19" s="1"/>
  <c r="DK4" i="19"/>
  <c r="DL4" i="19" s="1"/>
  <c r="DK50" i="19"/>
  <c r="DL50" i="19" s="1"/>
  <c r="DK37" i="19"/>
  <c r="DL37" i="19" s="1"/>
  <c r="EU36" i="19"/>
  <c r="EV36" i="19" s="1"/>
  <c r="EU13" i="19"/>
  <c r="EV13" i="19" s="1"/>
  <c r="FZ39" i="19"/>
  <c r="BI39" i="19" s="1"/>
  <c r="EU51" i="19"/>
  <c r="EV51" i="19" s="1"/>
  <c r="FZ38" i="19"/>
  <c r="BI38" i="19" s="1"/>
  <c r="EU30" i="19"/>
  <c r="EV30" i="19" s="1"/>
  <c r="DK53" i="19"/>
  <c r="DL53" i="19" s="1"/>
  <c r="FZ14" i="19"/>
  <c r="BI14" i="19" s="1"/>
  <c r="FZ59" i="19"/>
  <c r="BI59" i="19" s="1"/>
  <c r="DK31" i="19"/>
  <c r="DL31" i="19" s="1"/>
  <c r="EU8" i="19"/>
  <c r="EV8" i="19" s="1"/>
  <c r="FZ37" i="19"/>
  <c r="BI37" i="19" s="1"/>
  <c r="FZ31" i="19"/>
  <c r="BI31" i="19" s="1"/>
  <c r="DK49" i="19"/>
  <c r="DL49" i="19" s="1"/>
  <c r="DK47" i="19"/>
  <c r="DL47" i="19" s="1"/>
  <c r="DK35" i="19"/>
  <c r="DL35" i="19" s="1"/>
  <c r="FZ58" i="19"/>
  <c r="BI58" i="19" s="1"/>
  <c r="EU14" i="19"/>
  <c r="EV14" i="19" s="1"/>
  <c r="EU12" i="19"/>
  <c r="EV12" i="19" s="1"/>
  <c r="EU53" i="19"/>
  <c r="EV53" i="19" s="1"/>
  <c r="EU59" i="19"/>
  <c r="EV59" i="19" s="1"/>
  <c r="EU10" i="19"/>
  <c r="EV10" i="19" s="1"/>
  <c r="FZ28" i="19"/>
  <c r="BI28" i="19" s="1"/>
  <c r="EU48" i="19"/>
  <c r="EV48" i="19" s="1"/>
  <c r="FZ36" i="19"/>
  <c r="BI36" i="19" s="1"/>
  <c r="DK60" i="19"/>
  <c r="DL60" i="19" s="1"/>
  <c r="EU16" i="19"/>
  <c r="EV16" i="19" s="1"/>
  <c r="FZ52" i="19"/>
  <c r="BI52" i="19" s="1"/>
  <c r="EU5" i="19"/>
  <c r="EV5" i="19" s="1"/>
  <c r="FZ9" i="19"/>
  <c r="BI9" i="19" s="1"/>
  <c r="EU39" i="19"/>
  <c r="EV39" i="19" s="1"/>
  <c r="DK14" i="19"/>
  <c r="DL14" i="19" s="1"/>
  <c r="FZ22" i="19"/>
  <c r="BI22" i="19" s="1"/>
  <c r="FZ40" i="19"/>
  <c r="BI40" i="19" s="1"/>
  <c r="EU44" i="19"/>
  <c r="EV44" i="19" s="1"/>
  <c r="EU26" i="19"/>
  <c r="EV26" i="19" s="1"/>
  <c r="DK24" i="19"/>
  <c r="DL24" i="19" s="1"/>
  <c r="DK13" i="19"/>
  <c r="DL13" i="19" s="1"/>
  <c r="DK43" i="19"/>
  <c r="DL43" i="19" s="1"/>
  <c r="DK11" i="19"/>
  <c r="DL11" i="19" s="1"/>
  <c r="FZ23" i="19"/>
  <c r="BI23" i="19" s="1"/>
  <c r="FZ25" i="19"/>
  <c r="BI25" i="19" s="1"/>
  <c r="EU56" i="19"/>
  <c r="EV56" i="19" s="1"/>
  <c r="FZ29" i="19"/>
  <c r="BI29" i="19" s="1"/>
  <c r="FZ15" i="19"/>
  <c r="BI15" i="19" s="1"/>
  <c r="DK29" i="19"/>
  <c r="DL29" i="19" s="1"/>
  <c r="DK56" i="19"/>
  <c r="DL56" i="19" s="1"/>
  <c r="DK32" i="19"/>
  <c r="DL32" i="19" s="1"/>
  <c r="EU11" i="19"/>
  <c r="EV11" i="19" s="1"/>
  <c r="DK45" i="19"/>
  <c r="DL45" i="19" s="1"/>
  <c r="EU45" i="19"/>
  <c r="EV45" i="19" s="1"/>
  <c r="EU60" i="19"/>
  <c r="EV60" i="19" s="1"/>
  <c r="FZ12" i="19"/>
  <c r="BI12" i="19" s="1"/>
  <c r="EU9" i="19"/>
  <c r="EV9" i="19" s="1"/>
  <c r="FZ10" i="19"/>
  <c r="BI10" i="19" s="1"/>
  <c r="EU33" i="19"/>
  <c r="EV33" i="19" s="1"/>
  <c r="EU52" i="19"/>
  <c r="EV52" i="19" s="1"/>
  <c r="EW32" i="20" l="1"/>
  <c r="BJ32" i="20" s="1"/>
  <c r="EW46" i="20"/>
  <c r="BJ46" i="20" s="1"/>
  <c r="EW11" i="20"/>
  <c r="BJ11" i="20" s="1"/>
  <c r="EW39" i="20"/>
  <c r="BJ39" i="20" s="1"/>
  <c r="EW37" i="20"/>
  <c r="BJ37" i="20" s="1"/>
  <c r="EW28" i="20"/>
  <c r="BJ28" i="20" s="1"/>
  <c r="EW25" i="20"/>
  <c r="BJ25" i="20" s="1"/>
  <c r="EW18" i="20"/>
  <c r="BJ18" i="20" s="1"/>
  <c r="EW48" i="20"/>
  <c r="BJ48" i="20" s="1"/>
  <c r="EW47" i="20"/>
  <c r="BJ47" i="20" s="1"/>
  <c r="EW29" i="20"/>
  <c r="BJ29" i="20" s="1"/>
  <c r="EW15" i="20"/>
  <c r="BJ15" i="20" s="1"/>
  <c r="EW54" i="20"/>
  <c r="BJ54" i="20" s="1"/>
  <c r="EW57" i="20"/>
  <c r="BJ57" i="20" s="1"/>
  <c r="EW7" i="20"/>
  <c r="BJ7" i="20" s="1"/>
  <c r="EW49" i="20"/>
  <c r="BJ49" i="20" s="1"/>
  <c r="EW22" i="20"/>
  <c r="BJ22" i="20" s="1"/>
  <c r="EW50" i="20"/>
  <c r="BJ50" i="20" s="1"/>
  <c r="EW56" i="20"/>
  <c r="BJ56" i="20" s="1"/>
  <c r="EW43" i="20"/>
  <c r="BJ43" i="20" s="1"/>
  <c r="EW35" i="20"/>
  <c r="BJ35" i="20" s="1"/>
  <c r="EW5" i="20"/>
  <c r="BJ5" i="20" s="1"/>
  <c r="EW55" i="20"/>
  <c r="BJ55" i="20" s="1"/>
  <c r="EW60" i="20"/>
  <c r="BJ60" i="20" s="1"/>
  <c r="EW17" i="20"/>
  <c r="BJ17" i="20" s="1"/>
  <c r="EW6" i="20"/>
  <c r="BJ6" i="20" s="1"/>
  <c r="EW14" i="20"/>
  <c r="BJ14" i="20" s="1"/>
  <c r="EW4" i="20"/>
  <c r="BJ4" i="20" s="1"/>
  <c r="EW10" i="20"/>
  <c r="BJ10" i="20" s="1"/>
  <c r="EW16" i="20"/>
  <c r="BJ16" i="20" s="1"/>
  <c r="EW41" i="20"/>
  <c r="BJ41" i="20" s="1"/>
  <c r="EW13" i="20"/>
  <c r="BJ13" i="20" s="1"/>
  <c r="EW44" i="20"/>
  <c r="BJ44" i="20" s="1"/>
  <c r="EW19" i="20"/>
  <c r="BJ19" i="20" s="1"/>
  <c r="EW52" i="20"/>
  <c r="BJ52" i="20" s="1"/>
  <c r="EW24" i="20"/>
  <c r="BJ24" i="20" s="1"/>
  <c r="EW42" i="20"/>
  <c r="BJ42" i="20" s="1"/>
  <c r="EW36" i="20"/>
  <c r="BJ36" i="20" s="1"/>
  <c r="EW45" i="20"/>
  <c r="BJ45" i="20" s="1"/>
  <c r="EW27" i="20"/>
  <c r="BJ27" i="20" s="1"/>
  <c r="EW38" i="20"/>
  <c r="BJ38" i="20" s="1"/>
  <c r="EW9" i="20"/>
  <c r="BJ9" i="20" s="1"/>
  <c r="EW34" i="20"/>
  <c r="BJ34" i="20" s="1"/>
  <c r="EW31" i="20"/>
  <c r="BJ31" i="20" s="1"/>
  <c r="EW30" i="20"/>
  <c r="BJ30" i="20" s="1"/>
  <c r="EW12" i="20"/>
  <c r="BJ12" i="20" s="1"/>
  <c r="EW23" i="20"/>
  <c r="BJ23" i="20" s="1"/>
  <c r="EW58" i="20"/>
  <c r="BJ58" i="20" s="1"/>
  <c r="EW8" i="20"/>
  <c r="BJ8" i="20" s="1"/>
  <c r="EW40" i="20"/>
  <c r="BJ40" i="20" s="1"/>
  <c r="EW53" i="20"/>
  <c r="BJ53" i="20" s="1"/>
  <c r="EW26" i="20"/>
  <c r="BJ26" i="20" s="1"/>
  <c r="EW21" i="20"/>
  <c r="BJ21" i="20" s="1"/>
  <c r="EW20" i="20"/>
  <c r="BJ20" i="20" s="1"/>
  <c r="EW59" i="20"/>
  <c r="BJ59" i="20" s="1"/>
  <c r="EW51" i="20"/>
  <c r="BJ51" i="20" s="1"/>
  <c r="EW33" i="20"/>
  <c r="BJ33" i="20" s="1"/>
  <c r="DM57" i="20"/>
  <c r="BK57" i="20" s="1"/>
  <c r="DM59" i="20"/>
  <c r="BK59" i="20" s="1"/>
  <c r="DM8" i="20"/>
  <c r="BK8" i="20" s="1"/>
  <c r="DM14" i="20"/>
  <c r="BK14" i="20" s="1"/>
  <c r="DM52" i="20"/>
  <c r="BK52" i="20" s="1"/>
  <c r="DM58" i="20"/>
  <c r="BK58" i="20" s="1"/>
  <c r="DM39" i="20"/>
  <c r="BK39" i="20" s="1"/>
  <c r="DM4" i="20"/>
  <c r="BK4" i="20" s="1"/>
  <c r="DM20" i="20"/>
  <c r="BK20" i="20" s="1"/>
  <c r="DM24" i="20"/>
  <c r="BK24" i="20" s="1"/>
  <c r="DM17" i="20"/>
  <c r="BK17" i="20" s="1"/>
  <c r="DM50" i="20"/>
  <c r="BK50" i="20" s="1"/>
  <c r="DM30" i="20"/>
  <c r="BK30" i="20" s="1"/>
  <c r="DM45" i="20"/>
  <c r="BK45" i="20" s="1"/>
  <c r="DM19" i="20"/>
  <c r="BK19" i="20" s="1"/>
  <c r="DM13" i="20"/>
  <c r="BK13" i="20" s="1"/>
  <c r="DM9" i="20"/>
  <c r="BK9" i="20" s="1"/>
  <c r="DM10" i="20"/>
  <c r="BK10" i="20" s="1"/>
  <c r="DM42" i="20"/>
  <c r="BK42" i="20" s="1"/>
  <c r="DM55" i="20"/>
  <c r="BK55" i="20" s="1"/>
  <c r="DM21" i="20"/>
  <c r="BK21" i="20" s="1"/>
  <c r="DM60" i="20"/>
  <c r="BK60" i="20" s="1"/>
  <c r="DM18" i="20"/>
  <c r="BK18" i="20" s="1"/>
  <c r="DM54" i="20"/>
  <c r="BK54" i="20" s="1"/>
  <c r="DM35" i="20"/>
  <c r="BK35" i="20" s="1"/>
  <c r="DM51" i="20"/>
  <c r="BK51" i="20" s="1"/>
  <c r="DM23" i="20"/>
  <c r="BK23" i="20" s="1"/>
  <c r="DM33" i="20"/>
  <c r="BK33" i="20" s="1"/>
  <c r="DM27" i="20"/>
  <c r="BK27" i="20" s="1"/>
  <c r="DM29" i="20"/>
  <c r="BK29" i="20" s="1"/>
  <c r="DM26" i="20"/>
  <c r="BK26" i="20" s="1"/>
  <c r="DM43" i="20"/>
  <c r="BK43" i="20" s="1"/>
  <c r="DM11" i="20"/>
  <c r="BK11" i="20" s="1"/>
  <c r="DM31" i="20"/>
  <c r="BK31" i="20" s="1"/>
  <c r="DM56" i="20"/>
  <c r="BK56" i="20" s="1"/>
  <c r="DM40" i="20"/>
  <c r="BK40" i="20" s="1"/>
  <c r="DM41" i="20"/>
  <c r="BK41" i="20" s="1"/>
  <c r="DM5" i="20"/>
  <c r="BK5" i="20" s="1"/>
  <c r="DM46" i="20"/>
  <c r="BK46" i="20" s="1"/>
  <c r="DM53" i="20"/>
  <c r="BK53" i="20" s="1"/>
  <c r="DM22" i="20"/>
  <c r="BK22" i="20" s="1"/>
  <c r="DM37" i="20"/>
  <c r="BK37" i="20" s="1"/>
  <c r="DM48" i="20"/>
  <c r="BK48" i="20" s="1"/>
  <c r="DM32" i="20"/>
  <c r="BK32" i="20" s="1"/>
  <c r="DM15" i="20"/>
  <c r="BK15" i="20" s="1"/>
  <c r="DM47" i="20"/>
  <c r="BK47" i="20" s="1"/>
  <c r="DM16" i="20"/>
  <c r="BK16" i="20" s="1"/>
  <c r="DM49" i="20"/>
  <c r="BK49" i="20" s="1"/>
  <c r="DM44" i="20"/>
  <c r="BK44" i="20" s="1"/>
  <c r="DM36" i="20"/>
  <c r="BK36" i="20" s="1"/>
  <c r="DM25" i="20"/>
  <c r="BK25" i="20" s="1"/>
  <c r="DM34" i="20"/>
  <c r="BK34" i="20" s="1"/>
  <c r="DM7" i="20"/>
  <c r="BK7" i="20" s="1"/>
  <c r="DM28" i="20"/>
  <c r="BK28" i="20" s="1"/>
  <c r="DM6" i="20"/>
  <c r="BK6" i="20" s="1"/>
  <c r="DM38" i="20"/>
  <c r="BK38" i="20" s="1"/>
  <c r="DM12" i="20"/>
  <c r="BK12" i="20" s="1"/>
  <c r="BP42" i="20"/>
  <c r="BZ44" i="20"/>
  <c r="CB45" i="20"/>
  <c r="BX43" i="20"/>
  <c r="BT41" i="20"/>
  <c r="BT36" i="20"/>
  <c r="BX38" i="20"/>
  <c r="CB40" i="20"/>
  <c r="BZ39" i="20"/>
  <c r="BP37" i="20"/>
  <c r="BZ34" i="20"/>
  <c r="BT31" i="20"/>
  <c r="BP32" i="20"/>
  <c r="BX33" i="20"/>
  <c r="CB35" i="20"/>
  <c r="BP27" i="20"/>
  <c r="BZ29" i="20"/>
  <c r="CB25" i="20"/>
  <c r="BZ24" i="20"/>
  <c r="BX23" i="20"/>
  <c r="BV16" i="20"/>
  <c r="BX18" i="20"/>
  <c r="BZ19" i="20"/>
  <c r="CB20" i="20"/>
  <c r="BZ8" i="20"/>
  <c r="BR6" i="20"/>
  <c r="BX5" i="20"/>
  <c r="BR5" i="20"/>
  <c r="CD42" i="20"/>
  <c r="CD44" i="20"/>
  <c r="CD36" i="20"/>
  <c r="CD38" i="20"/>
  <c r="CD39" i="20"/>
  <c r="BV4" i="20"/>
  <c r="CD43" i="20"/>
  <c r="CD29" i="20"/>
  <c r="CD35" i="20"/>
  <c r="CD40" i="20"/>
  <c r="CD41" i="20"/>
  <c r="CD37" i="20"/>
  <c r="EW45" i="19"/>
  <c r="BJ45" i="19" s="1"/>
  <c r="DM56" i="19"/>
  <c r="BK56" i="19" s="1"/>
  <c r="EW9" i="19"/>
  <c r="BJ9" i="19" s="1"/>
  <c r="DM45" i="19"/>
  <c r="BK45" i="19" s="1"/>
  <c r="DM29" i="19"/>
  <c r="BK29" i="19" s="1"/>
  <c r="DM13" i="19"/>
  <c r="BK13" i="19" s="1"/>
  <c r="DM60" i="19"/>
  <c r="BK60" i="19" s="1"/>
  <c r="EW10" i="19"/>
  <c r="BJ10" i="19" s="1"/>
  <c r="EW14" i="19"/>
  <c r="BJ14" i="19" s="1"/>
  <c r="DM49" i="19"/>
  <c r="BK49" i="19" s="1"/>
  <c r="DM31" i="19"/>
  <c r="BK31" i="19" s="1"/>
  <c r="EW30" i="19"/>
  <c r="BJ30" i="19" s="1"/>
  <c r="EW13" i="19"/>
  <c r="BJ13" i="19" s="1"/>
  <c r="DM51" i="19"/>
  <c r="BK51" i="19" s="1"/>
  <c r="DM4" i="19"/>
  <c r="DM28" i="19"/>
  <c r="BK28" i="19" s="1"/>
  <c r="DM54" i="19"/>
  <c r="BK54" i="19" s="1"/>
  <c r="DM44" i="19"/>
  <c r="BK44" i="19" s="1"/>
  <c r="EW55" i="19"/>
  <c r="BJ55" i="19" s="1"/>
  <c r="DM27" i="19"/>
  <c r="BK27" i="19" s="1"/>
  <c r="EW23" i="19"/>
  <c r="BJ23" i="19" s="1"/>
  <c r="DM41" i="19"/>
  <c r="BK41" i="19" s="1"/>
  <c r="DM21" i="19"/>
  <c r="BK21" i="19" s="1"/>
  <c r="DM59" i="19"/>
  <c r="BK59" i="19" s="1"/>
  <c r="DM9" i="19"/>
  <c r="BK9" i="19" s="1"/>
  <c r="DM12" i="19"/>
  <c r="BK12" i="19" s="1"/>
  <c r="EW17" i="19"/>
  <c r="BJ17" i="19" s="1"/>
  <c r="DM6" i="19"/>
  <c r="BK6" i="19" s="1"/>
  <c r="EW25" i="19"/>
  <c r="BJ25" i="19" s="1"/>
  <c r="EW47" i="19"/>
  <c r="BJ47" i="19" s="1"/>
  <c r="DM18" i="19"/>
  <c r="BK18" i="19" s="1"/>
  <c r="EW52" i="19"/>
  <c r="BJ52" i="19" s="1"/>
  <c r="EW11" i="19"/>
  <c r="BJ11" i="19" s="1"/>
  <c r="DM24" i="19"/>
  <c r="BK24" i="19" s="1"/>
  <c r="EW5" i="19"/>
  <c r="BJ5" i="19" s="1"/>
  <c r="EW59" i="19"/>
  <c r="BJ59" i="19" s="1"/>
  <c r="EW36" i="19"/>
  <c r="BJ36" i="19" s="1"/>
  <c r="DM58" i="19"/>
  <c r="BK58" i="19" s="1"/>
  <c r="EW31" i="19"/>
  <c r="BJ31" i="19" s="1"/>
  <c r="DM25" i="19"/>
  <c r="BK25" i="19" s="1"/>
  <c r="DM7" i="19"/>
  <c r="BK7" i="19" s="1"/>
  <c r="EW32" i="19"/>
  <c r="BJ32" i="19" s="1"/>
  <c r="EW37" i="19"/>
  <c r="BJ37" i="19" s="1"/>
  <c r="EW34" i="19"/>
  <c r="BJ34" i="19" s="1"/>
  <c r="EW49" i="19"/>
  <c r="BJ49" i="19" s="1"/>
  <c r="EW7" i="19"/>
  <c r="BJ7" i="19" s="1"/>
  <c r="DM48" i="19"/>
  <c r="BK48" i="19" s="1"/>
  <c r="DM36" i="19"/>
  <c r="BK36" i="19" s="1"/>
  <c r="DM30" i="19"/>
  <c r="BK30" i="19" s="1"/>
  <c r="EW28" i="19"/>
  <c r="BJ28" i="19" s="1"/>
  <c r="DM5" i="19"/>
  <c r="BK5" i="19" s="1"/>
  <c r="DM34" i="19"/>
  <c r="BK34" i="19" s="1"/>
  <c r="DM15" i="19"/>
  <c r="BK15" i="19" s="1"/>
  <c r="DM33" i="19"/>
  <c r="BK33" i="19" s="1"/>
  <c r="EW33" i="19"/>
  <c r="BJ33" i="19" s="1"/>
  <c r="EW60" i="19"/>
  <c r="BJ60" i="19" s="1"/>
  <c r="DM32" i="19"/>
  <c r="BK32" i="19" s="1"/>
  <c r="DM11" i="19"/>
  <c r="BK11" i="19" s="1"/>
  <c r="EW26" i="19"/>
  <c r="BJ26" i="19" s="1"/>
  <c r="DM14" i="19"/>
  <c r="BK14" i="19" s="1"/>
  <c r="EW48" i="19"/>
  <c r="BJ48" i="19" s="1"/>
  <c r="EW53" i="19"/>
  <c r="BJ53" i="19" s="1"/>
  <c r="DM35" i="19"/>
  <c r="BK35" i="19" s="1"/>
  <c r="EW51" i="19"/>
  <c r="BJ51" i="19" s="1"/>
  <c r="DM37" i="19"/>
  <c r="BK37" i="19" s="1"/>
  <c r="EW19" i="19"/>
  <c r="BJ19" i="19" s="1"/>
  <c r="DM55" i="19"/>
  <c r="BK55" i="19" s="1"/>
  <c r="EW22" i="19"/>
  <c r="BJ22" i="19" s="1"/>
  <c r="DM22" i="19"/>
  <c r="BK22" i="19" s="1"/>
  <c r="DM17" i="19"/>
  <c r="BK17" i="19" s="1"/>
  <c r="EW6" i="19"/>
  <c r="BJ6" i="19" s="1"/>
  <c r="EW58" i="19"/>
  <c r="BJ58" i="19" s="1"/>
  <c r="EW54" i="19"/>
  <c r="BJ54" i="19" s="1"/>
  <c r="EW40" i="19"/>
  <c r="BJ40" i="19" s="1"/>
  <c r="EW35" i="19"/>
  <c r="BJ35" i="19" s="1"/>
  <c r="EW21" i="19"/>
  <c r="BJ21" i="19" s="1"/>
  <c r="DM20" i="19"/>
  <c r="BK20" i="19" s="1"/>
  <c r="DM38" i="19"/>
  <c r="BK38" i="19" s="1"/>
  <c r="DM52" i="19"/>
  <c r="BK52" i="19" s="1"/>
  <c r="EW27" i="19"/>
  <c r="BJ27" i="19" s="1"/>
  <c r="EW4" i="19"/>
  <c r="EW43" i="19"/>
  <c r="BJ43" i="19" s="1"/>
  <c r="DM8" i="19"/>
  <c r="BK8" i="19" s="1"/>
  <c r="EW50" i="19"/>
  <c r="BJ50" i="19" s="1"/>
  <c r="EW56" i="19"/>
  <c r="BJ56" i="19" s="1"/>
  <c r="DM43" i="19"/>
  <c r="BK43" i="19" s="1"/>
  <c r="EW44" i="19"/>
  <c r="BJ44" i="19" s="1"/>
  <c r="EW39" i="19"/>
  <c r="BJ39" i="19" s="1"/>
  <c r="EW16" i="19"/>
  <c r="BJ16" i="19" s="1"/>
  <c r="EW12" i="19"/>
  <c r="BJ12" i="19" s="1"/>
  <c r="DM47" i="19"/>
  <c r="BK47" i="19" s="1"/>
  <c r="EW8" i="19"/>
  <c r="BJ8" i="19" s="1"/>
  <c r="DM53" i="19"/>
  <c r="BK53" i="19" s="1"/>
  <c r="DM50" i="19"/>
  <c r="BK50" i="19" s="1"/>
  <c r="EW29" i="19"/>
  <c r="BJ29" i="19" s="1"/>
  <c r="DM16" i="19"/>
  <c r="BK16" i="19" s="1"/>
  <c r="DM57" i="19"/>
  <c r="BK57" i="19" s="1"/>
  <c r="DM42" i="19"/>
  <c r="BK42" i="19" s="1"/>
  <c r="DM23" i="19"/>
  <c r="BK23" i="19" s="1"/>
  <c r="EW57" i="19"/>
  <c r="BJ57" i="19" s="1"/>
  <c r="EW41" i="19"/>
  <c r="BJ41" i="19" s="1"/>
  <c r="EW46" i="19"/>
  <c r="BJ46" i="19" s="1"/>
  <c r="EW20" i="19"/>
  <c r="BJ20" i="19" s="1"/>
  <c r="DM19" i="19"/>
  <c r="BK19" i="19" s="1"/>
  <c r="DM39" i="19"/>
  <c r="BK39" i="19" s="1"/>
  <c r="DM40" i="19"/>
  <c r="BK40" i="19" s="1"/>
  <c r="DM46" i="19"/>
  <c r="BK46" i="19" s="1"/>
  <c r="EW18" i="19"/>
  <c r="BJ18" i="19" s="1"/>
  <c r="EW24" i="19"/>
  <c r="BJ24" i="19" s="1"/>
  <c r="EW15" i="19"/>
  <c r="BJ15" i="19" s="1"/>
  <c r="EW42" i="19"/>
  <c r="BJ42" i="19" s="1"/>
  <c r="EW38" i="19"/>
  <c r="BJ38" i="19" s="1"/>
  <c r="DM10" i="19"/>
  <c r="BK10" i="19" s="1"/>
  <c r="DM26" i="19"/>
  <c r="BK26" i="19" s="1"/>
  <c r="BV17" i="20"/>
  <c r="BZ23" i="20"/>
  <c r="BX15" i="20"/>
  <c r="BP13" i="20"/>
  <c r="BQ13" i="20" s="1"/>
  <c r="BV6" i="20"/>
  <c r="BZ21" i="20"/>
  <c r="BV11" i="20"/>
  <c r="CB5" i="20"/>
  <c r="CD9" i="20"/>
  <c r="BZ9" i="20"/>
  <c r="CD18" i="20"/>
  <c r="BR10" i="20"/>
  <c r="BR19" i="20"/>
  <c r="BV14" i="20"/>
  <c r="CD32" i="20" l="1"/>
  <c r="BR26" i="20"/>
  <c r="BZ6" i="20"/>
  <c r="CB32" i="20"/>
  <c r="BZ31" i="20"/>
  <c r="BT27" i="20"/>
  <c r="CD30" i="20"/>
  <c r="CB30" i="20"/>
  <c r="BR29" i="20"/>
  <c r="BX28" i="20"/>
  <c r="CD28" i="20"/>
  <c r="BR25" i="20"/>
  <c r="CB27" i="19"/>
  <c r="CB27" i="20"/>
  <c r="BV26" i="20"/>
  <c r="BV26" i="19"/>
  <c r="CD24" i="20"/>
  <c r="CB24" i="20"/>
  <c r="BR21" i="20"/>
  <c r="BT19" i="20"/>
  <c r="CD19" i="20"/>
  <c r="BR17" i="20"/>
  <c r="CB22" i="20"/>
  <c r="CD22" i="20"/>
  <c r="CD21" i="20"/>
  <c r="BT21" i="19"/>
  <c r="BT21" i="20"/>
  <c r="CD16" i="20"/>
  <c r="BR13" i="20"/>
  <c r="CD12" i="20"/>
  <c r="BV15" i="20"/>
  <c r="BR14" i="20"/>
  <c r="BX12" i="20"/>
  <c r="BR11" i="20"/>
  <c r="BV10" i="20"/>
  <c r="CD5" i="20"/>
  <c r="BV8" i="20"/>
  <c r="BP5" i="20"/>
  <c r="BT5" i="19"/>
  <c r="BT5" i="20"/>
  <c r="CB18" i="20"/>
  <c r="BZ12" i="20"/>
  <c r="CB28" i="20"/>
  <c r="BZ47" i="20"/>
  <c r="BX11" i="20"/>
  <c r="BZ7" i="20"/>
  <c r="CB8" i="20"/>
  <c r="CB38" i="20"/>
  <c r="CB43" i="20"/>
  <c r="BZ37" i="20"/>
  <c r="CB13" i="20"/>
  <c r="BX16" i="20"/>
  <c r="BX46" i="20"/>
  <c r="BX26" i="20"/>
  <c r="BX41" i="20"/>
  <c r="BX21" i="20"/>
  <c r="BZ52" i="20"/>
  <c r="BZ52" i="19"/>
  <c r="BZ32" i="20"/>
  <c r="CB33" i="20"/>
  <c r="BX51" i="19"/>
  <c r="CB48" i="20"/>
  <c r="CB23" i="20"/>
  <c r="BZ42" i="20"/>
  <c r="BZ17" i="20"/>
  <c r="BX51" i="20"/>
  <c r="BX36" i="20"/>
  <c r="BZ22" i="20"/>
  <c r="BR7" i="20"/>
  <c r="CD33" i="20"/>
  <c r="CD31" i="20"/>
  <c r="CD27" i="20"/>
  <c r="CD23" i="20"/>
  <c r="CD34" i="20"/>
  <c r="BR12" i="20"/>
  <c r="BZ11" i="20"/>
  <c r="CD14" i="20"/>
  <c r="CD8" i="20"/>
  <c r="BR18" i="20"/>
  <c r="BR15" i="20"/>
  <c r="BR22" i="20"/>
  <c r="CD11" i="20"/>
  <c r="BT23" i="20"/>
  <c r="BV19" i="20"/>
  <c r="BX34" i="20"/>
  <c r="BR16" i="20"/>
  <c r="CD13" i="20"/>
  <c r="BV21" i="20"/>
  <c r="BT26" i="20"/>
  <c r="CD17" i="20"/>
  <c r="CD25" i="20"/>
  <c r="BR30" i="20"/>
  <c r="BX10" i="20"/>
  <c r="BP8" i="20"/>
  <c r="BQ8" i="20" s="1"/>
  <c r="BR4" i="20"/>
  <c r="BR24" i="20"/>
  <c r="BX14" i="20"/>
  <c r="CD26" i="20"/>
  <c r="BX6" i="20"/>
  <c r="CD10" i="20"/>
  <c r="BV5" i="20"/>
  <c r="BR35" i="20"/>
  <c r="BT33" i="20"/>
  <c r="BT13" i="20"/>
  <c r="BZ25" i="20"/>
  <c r="BZ27" i="20"/>
  <c r="BR20" i="20"/>
  <c r="BV9" i="20"/>
  <c r="CD6" i="20"/>
  <c r="BX31" i="20"/>
  <c r="BX29" i="20"/>
  <c r="BR32" i="20"/>
  <c r="BT17" i="20"/>
  <c r="BR28" i="20"/>
  <c r="BY43" i="20"/>
  <c r="BQ42" i="20"/>
  <c r="CC45" i="20"/>
  <c r="CH45" i="20" s="1"/>
  <c r="A45" i="20" s="1"/>
  <c r="BU41" i="20"/>
  <c r="CA44" i="20"/>
  <c r="CH44" i="20" s="1"/>
  <c r="A44" i="20" s="1"/>
  <c r="CA39" i="20"/>
  <c r="CH39" i="20" s="1"/>
  <c r="A39" i="20" s="1"/>
  <c r="CC40" i="20"/>
  <c r="CH40" i="20" s="1"/>
  <c r="A40" i="20" s="1"/>
  <c r="BY38" i="20"/>
  <c r="BQ37" i="20"/>
  <c r="BU36" i="20"/>
  <c r="BY33" i="20"/>
  <c r="BQ32" i="20"/>
  <c r="BU31" i="20"/>
  <c r="CC35" i="20"/>
  <c r="CA34" i="20"/>
  <c r="BQ27" i="20"/>
  <c r="CA29" i="20"/>
  <c r="BY23" i="20"/>
  <c r="CA24" i="20"/>
  <c r="CC25" i="20"/>
  <c r="CA19" i="20"/>
  <c r="BY18" i="20"/>
  <c r="CC20" i="20"/>
  <c r="BW16" i="20"/>
  <c r="BZ8" i="19"/>
  <c r="CA8" i="20"/>
  <c r="BR6" i="19"/>
  <c r="BS6" i="20"/>
  <c r="BX5" i="19"/>
  <c r="BY5" i="20"/>
  <c r="BS5" i="20"/>
  <c r="BW4" i="20"/>
  <c r="CE41" i="20"/>
  <c r="CI41" i="20" s="1"/>
  <c r="CE42" i="20"/>
  <c r="CI42" i="20" s="1"/>
  <c r="CE35" i="20"/>
  <c r="CI35" i="20" s="1"/>
  <c r="CE29" i="20"/>
  <c r="CI29" i="20" s="1"/>
  <c r="CE43" i="20"/>
  <c r="CI43" i="20" s="1"/>
  <c r="CE36" i="20"/>
  <c r="CI36" i="20" s="1"/>
  <c r="CE39" i="20"/>
  <c r="CI39" i="20" s="1"/>
  <c r="CE38" i="20"/>
  <c r="CI38" i="20" s="1"/>
  <c r="CE44" i="20"/>
  <c r="CI44" i="20" s="1"/>
  <c r="CE37" i="20"/>
  <c r="CI37" i="20" s="1"/>
  <c r="CE40" i="20"/>
  <c r="CI40" i="20" s="1"/>
  <c r="BS19" i="20"/>
  <c r="BY15" i="20"/>
  <c r="CA9" i="20"/>
  <c r="BS10" i="20"/>
  <c r="CE9" i="20"/>
  <c r="CI9" i="20" s="1"/>
  <c r="BW11" i="20"/>
  <c r="CA21" i="20"/>
  <c r="BW14" i="20"/>
  <c r="CE18" i="20"/>
  <c r="CI18" i="20" s="1"/>
  <c r="CC5" i="20"/>
  <c r="BW6" i="20"/>
  <c r="BW17" i="20"/>
  <c r="CA23" i="20"/>
  <c r="AI8" i="1"/>
  <c r="BS26" i="20" l="1"/>
  <c r="CE32" i="20"/>
  <c r="CI32" i="20" s="1"/>
  <c r="CC32" i="20"/>
  <c r="CC30" i="20"/>
  <c r="BY28" i="20"/>
  <c r="CE30" i="20"/>
  <c r="CI30" i="20" s="1"/>
  <c r="CA31" i="20"/>
  <c r="BU27" i="20"/>
  <c r="CE28" i="20"/>
  <c r="CI28" i="20" s="1"/>
  <c r="CA6" i="20"/>
  <c r="BS25" i="20"/>
  <c r="BS29" i="20"/>
  <c r="CC27" i="20"/>
  <c r="BW26" i="20"/>
  <c r="CC24" i="20"/>
  <c r="CE24" i="20"/>
  <c r="CI24" i="20" s="1"/>
  <c r="CE16" i="20"/>
  <c r="CI16" i="20" s="1"/>
  <c r="BS21" i="20"/>
  <c r="CE19" i="20"/>
  <c r="CI19" i="20" s="1"/>
  <c r="BU19" i="20"/>
  <c r="CC22" i="20"/>
  <c r="CE22" i="20"/>
  <c r="CI22" i="20" s="1"/>
  <c r="CE21" i="20"/>
  <c r="CI21" i="20" s="1"/>
  <c r="BS17" i="20"/>
  <c r="BU21" i="20"/>
  <c r="BS13" i="20"/>
  <c r="BW15" i="20"/>
  <c r="CE12" i="20"/>
  <c r="CI12" i="20" s="1"/>
  <c r="BY12" i="20"/>
  <c r="BS14" i="20"/>
  <c r="BS11" i="20"/>
  <c r="BW10" i="20"/>
  <c r="BW8" i="20"/>
  <c r="CE5" i="20"/>
  <c r="CI5" i="20" s="1"/>
  <c r="BQ5" i="20"/>
  <c r="BU5" i="20"/>
  <c r="CA42" i="20"/>
  <c r="CH42" i="20" s="1"/>
  <c r="A42" i="20" s="1"/>
  <c r="EZ8" i="1"/>
  <c r="BM9" i="1"/>
  <c r="EZ9" i="1"/>
  <c r="BM10" i="1"/>
  <c r="BY21" i="20"/>
  <c r="CC28" i="20"/>
  <c r="CA12" i="20"/>
  <c r="CA47" i="20"/>
  <c r="CH47" i="20" s="1"/>
  <c r="A47" i="20" s="1"/>
  <c r="BY26" i="20"/>
  <c r="CC38" i="20"/>
  <c r="CH38" i="20" s="1"/>
  <c r="A38" i="20" s="1"/>
  <c r="CC8" i="20"/>
  <c r="CA17" i="20"/>
  <c r="CA52" i="20"/>
  <c r="CH52" i="20" s="1"/>
  <c r="A52" i="20" s="1"/>
  <c r="CC43" i="20"/>
  <c r="CH43" i="20" s="1"/>
  <c r="A43" i="20" s="1"/>
  <c r="CC13" i="20"/>
  <c r="CC23" i="20"/>
  <c r="CC33" i="20"/>
  <c r="BY41" i="20"/>
  <c r="CH41" i="20" s="1"/>
  <c r="A41" i="20" s="1"/>
  <c r="BY46" i="20"/>
  <c r="CH46" i="20" s="1"/>
  <c r="A46" i="20" s="1"/>
  <c r="CC48" i="20"/>
  <c r="CH48" i="20" s="1"/>
  <c r="A48" i="20" s="1"/>
  <c r="CA32" i="20"/>
  <c r="BY16" i="20"/>
  <c r="CA22" i="20"/>
  <c r="BY11" i="20"/>
  <c r="BY36" i="20"/>
  <c r="CH36" i="20" s="1"/>
  <c r="A36" i="20" s="1"/>
  <c r="CC18" i="20"/>
  <c r="BY51" i="20"/>
  <c r="CH51" i="20" s="1"/>
  <c r="A51" i="20" s="1"/>
  <c r="CA37" i="20"/>
  <c r="CH37" i="20" s="1"/>
  <c r="A37" i="20" s="1"/>
  <c r="CA7" i="20"/>
  <c r="BW21" i="20"/>
  <c r="BU13" i="20"/>
  <c r="CE26" i="20"/>
  <c r="CI26" i="20" s="1"/>
  <c r="BW9" i="20"/>
  <c r="CH9" i="20" s="1"/>
  <c r="A9" i="20" s="1"/>
  <c r="CE31" i="20"/>
  <c r="CI31" i="20" s="1"/>
  <c r="BY6" i="20"/>
  <c r="BS16" i="20"/>
  <c r="CE27" i="20"/>
  <c r="CI27" i="20" s="1"/>
  <c r="BU26" i="20"/>
  <c r="BS35" i="20"/>
  <c r="CH35" i="20" s="1"/>
  <c r="A35" i="20" s="1"/>
  <c r="CE10" i="20"/>
  <c r="CI10" i="20" s="1"/>
  <c r="BU23" i="20"/>
  <c r="BU17" i="20"/>
  <c r="BS30" i="20"/>
  <c r="CH30" i="20" s="1"/>
  <c r="A30" i="20" s="1"/>
  <c r="BU33" i="20"/>
  <c r="CA25" i="20"/>
  <c r="BW5" i="20"/>
  <c r="CE14" i="20"/>
  <c r="CI14" i="20" s="1"/>
  <c r="BW19" i="20"/>
  <c r="BS28" i="20"/>
  <c r="BY34" i="20"/>
  <c r="CH34" i="20" s="1"/>
  <c r="A34" i="20" s="1"/>
  <c r="CA11" i="20"/>
  <c r="CE8" i="20"/>
  <c r="CI8" i="20" s="1"/>
  <c r="BS18" i="20"/>
  <c r="BS20" i="20"/>
  <c r="CH20" i="20" s="1"/>
  <c r="A20" i="20" s="1"/>
  <c r="CE13" i="20"/>
  <c r="CI13" i="20" s="1"/>
  <c r="BS7" i="20"/>
  <c r="BY14" i="20"/>
  <c r="CE33" i="20"/>
  <c r="CI33" i="20" s="1"/>
  <c r="CE25" i="20"/>
  <c r="CI25" i="20" s="1"/>
  <c r="CE6" i="20"/>
  <c r="CI6" i="20" s="1"/>
  <c r="BS32" i="20"/>
  <c r="BS12" i="20"/>
  <c r="BS15" i="20"/>
  <c r="BS4" i="20"/>
  <c r="CH4" i="20" s="1"/>
  <c r="A4" i="20" s="1"/>
  <c r="CE17" i="20"/>
  <c r="CI17" i="20" s="1"/>
  <c r="BY29" i="20"/>
  <c r="CE11" i="20"/>
  <c r="CI11" i="20" s="1"/>
  <c r="CA27" i="20"/>
  <c r="BS22" i="20"/>
  <c r="BS24" i="20"/>
  <c r="CE23" i="20"/>
  <c r="CI23" i="20" s="1"/>
  <c r="CE34" i="20"/>
  <c r="CI34" i="20" s="1"/>
  <c r="BY31" i="20"/>
  <c r="BY10" i="20"/>
  <c r="EZ53" i="1"/>
  <c r="EZ44" i="1"/>
  <c r="EZ45" i="1"/>
  <c r="EZ64" i="1"/>
  <c r="EZ20" i="1"/>
  <c r="EZ59" i="1"/>
  <c r="EZ43" i="1"/>
  <c r="EZ27" i="1"/>
  <c r="EZ11" i="1"/>
  <c r="EZ49" i="1"/>
  <c r="EZ60" i="1"/>
  <c r="EZ12" i="1"/>
  <c r="EZ58" i="1"/>
  <c r="EZ42" i="1"/>
  <c r="EZ26" i="1"/>
  <c r="EZ10" i="1"/>
  <c r="EZ41" i="1"/>
  <c r="EZ32" i="1"/>
  <c r="EZ33" i="1"/>
  <c r="EZ52" i="1"/>
  <c r="EZ55" i="1"/>
  <c r="EZ39" i="1"/>
  <c r="EZ23" i="1"/>
  <c r="EZ37" i="1"/>
  <c r="EZ48" i="1"/>
  <c r="EZ54" i="1"/>
  <c r="EZ38" i="1"/>
  <c r="EZ22" i="1"/>
  <c r="EZ29" i="1"/>
  <c r="EZ16" i="1"/>
  <c r="EZ21" i="1"/>
  <c r="EZ40" i="1"/>
  <c r="EZ51" i="1"/>
  <c r="EZ35" i="1"/>
  <c r="EZ19" i="1"/>
  <c r="EZ25" i="1"/>
  <c r="EZ36" i="1"/>
  <c r="EZ50" i="1"/>
  <c r="EZ34" i="1"/>
  <c r="EZ18" i="1"/>
  <c r="EZ13" i="1"/>
  <c r="EZ56" i="1"/>
  <c r="EZ57" i="1"/>
  <c r="EZ28" i="1"/>
  <c r="EZ63" i="1"/>
  <c r="EZ47" i="1"/>
  <c r="EZ31" i="1"/>
  <c r="EZ15" i="1"/>
  <c r="EZ61" i="1"/>
  <c r="EZ17" i="1"/>
  <c r="EZ24" i="1"/>
  <c r="EZ62" i="1"/>
  <c r="EZ46" i="1"/>
  <c r="EZ30" i="1"/>
  <c r="EZ14" i="1"/>
  <c r="BM55" i="1"/>
  <c r="BM39" i="1"/>
  <c r="BM19" i="1"/>
  <c r="BM54" i="1"/>
  <c r="BM38" i="1"/>
  <c r="BM14" i="1"/>
  <c r="BM49" i="1"/>
  <c r="BM33" i="1"/>
  <c r="BM25" i="1"/>
  <c r="BM17" i="1"/>
  <c r="BM8" i="1"/>
  <c r="BM60" i="1"/>
  <c r="BM44" i="1"/>
  <c r="BM28" i="1"/>
  <c r="BM62" i="1"/>
  <c r="BM63" i="1"/>
  <c r="BM51" i="1"/>
  <c r="BM35" i="1"/>
  <c r="BM27" i="1"/>
  <c r="BM15" i="1"/>
  <c r="BM50" i="1"/>
  <c r="BM34" i="1"/>
  <c r="BM22" i="1"/>
  <c r="BM61" i="1"/>
  <c r="BM45" i="1"/>
  <c r="BM56" i="1"/>
  <c r="BM40" i="1"/>
  <c r="BM16" i="1"/>
  <c r="BM47" i="1"/>
  <c r="BM23" i="1"/>
  <c r="BM46" i="1"/>
  <c r="BM30" i="1"/>
  <c r="BM57" i="1"/>
  <c r="BM41" i="1"/>
  <c r="BM29" i="1"/>
  <c r="BM21" i="1"/>
  <c r="BM13" i="1"/>
  <c r="BM52" i="1"/>
  <c r="BM36" i="1"/>
  <c r="BM24" i="1"/>
  <c r="BM64" i="1"/>
  <c r="BM59" i="1"/>
  <c r="BM43" i="1"/>
  <c r="BM31" i="1"/>
  <c r="BM11" i="1"/>
  <c r="BM58" i="1"/>
  <c r="BM42" i="1"/>
  <c r="BM26" i="1"/>
  <c r="BM18" i="1"/>
  <c r="BM53" i="1"/>
  <c r="BM37" i="1"/>
  <c r="BM48" i="1"/>
  <c r="BM32" i="1"/>
  <c r="BM20" i="1"/>
  <c r="BM12" i="1"/>
  <c r="BG8" i="1"/>
  <c r="BO19" i="1" s="1"/>
  <c r="CH24" i="20" l="1"/>
  <c r="A24" i="20" s="1"/>
  <c r="CH31" i="20"/>
  <c r="A31" i="20" s="1"/>
  <c r="CH29" i="20"/>
  <c r="A29" i="20" s="1"/>
  <c r="CH6" i="20"/>
  <c r="A6" i="20" s="1"/>
  <c r="CH25" i="20"/>
  <c r="A25" i="20" s="1"/>
  <c r="CH15" i="20"/>
  <c r="A15" i="20" s="1"/>
  <c r="CH10" i="20"/>
  <c r="A10" i="20" s="1"/>
  <c r="CH27" i="20"/>
  <c r="A27" i="20" s="1"/>
  <c r="CH19" i="20"/>
  <c r="A19" i="20" s="1"/>
  <c r="CH14" i="20"/>
  <c r="A14" i="20" s="1"/>
  <c r="CH8" i="20"/>
  <c r="A8" i="20" s="1"/>
  <c r="CH5" i="20"/>
  <c r="A5" i="20" s="1"/>
  <c r="CH23" i="20"/>
  <c r="A23" i="20" s="1"/>
  <c r="CH7" i="20"/>
  <c r="A7" i="20" s="1"/>
  <c r="CH22" i="20"/>
  <c r="A22" i="20" s="1"/>
  <c r="CH33" i="20"/>
  <c r="A33" i="20" s="1"/>
  <c r="CH11" i="20"/>
  <c r="A11" i="20" s="1"/>
  <c r="CH32" i="20"/>
  <c r="A32" i="20" s="1"/>
  <c r="CH16" i="20"/>
  <c r="A16" i="20" s="1"/>
  <c r="CH26" i="20"/>
  <c r="A26" i="20" s="1"/>
  <c r="CH21" i="20"/>
  <c r="A21" i="20" s="1"/>
  <c r="CH28" i="20"/>
  <c r="A28" i="20" s="1"/>
  <c r="FA48" i="1"/>
  <c r="FA11" i="1"/>
  <c r="CH13" i="20"/>
  <c r="A13" i="20" s="1"/>
  <c r="FA19" i="1"/>
  <c r="CH12" i="20"/>
  <c r="A12" i="20" s="1"/>
  <c r="CH18" i="20"/>
  <c r="A18" i="20" s="1"/>
  <c r="CH17" i="20"/>
  <c r="A17" i="20" s="1"/>
  <c r="FA13" i="1"/>
  <c r="FA43" i="1"/>
  <c r="FA33" i="1"/>
  <c r="FA60" i="1"/>
  <c r="FA56" i="1"/>
  <c r="FA35" i="1"/>
  <c r="FA39" i="1"/>
  <c r="FA17" i="1"/>
  <c r="FA8" i="1"/>
  <c r="FA57" i="1"/>
  <c r="FA23" i="1"/>
  <c r="FA34" i="1"/>
  <c r="FA26" i="1"/>
  <c r="FA31" i="1"/>
  <c r="FA24" i="1"/>
  <c r="FA21" i="1"/>
  <c r="FA45" i="1"/>
  <c r="FA38" i="1"/>
  <c r="FA51" i="1"/>
  <c r="FA55" i="1"/>
  <c r="FA20" i="1"/>
  <c r="FA36" i="1"/>
  <c r="FA29" i="1"/>
  <c r="FA53" i="1"/>
  <c r="FA58" i="1"/>
  <c r="FA41" i="1"/>
  <c r="FA46" i="1"/>
  <c r="FA47" i="1"/>
  <c r="FA50" i="1"/>
  <c r="FA44" i="1"/>
  <c r="FA42" i="1"/>
  <c r="FA30" i="1"/>
  <c r="FA16" i="1"/>
  <c r="FA54" i="1"/>
  <c r="FA32" i="1"/>
  <c r="FA59" i="1"/>
  <c r="FA49" i="1"/>
  <c r="FA61" i="1"/>
  <c r="FA63" i="1"/>
  <c r="FA14" i="1"/>
  <c r="FA18" i="1"/>
  <c r="FA64" i="1"/>
  <c r="FA28" i="1"/>
  <c r="FA12" i="1"/>
  <c r="FA9" i="1"/>
  <c r="FA10" i="1"/>
  <c r="FA25" i="1"/>
  <c r="FA37" i="1"/>
  <c r="FA15" i="1"/>
  <c r="FA52" i="1"/>
  <c r="FA40" i="1"/>
  <c r="FA22" i="1"/>
  <c r="FA27" i="1"/>
  <c r="FA62" i="1"/>
  <c r="CM8" i="1"/>
  <c r="DR8" i="1"/>
  <c r="DT8" i="1"/>
  <c r="CM25" i="1"/>
  <c r="CM36" i="1"/>
  <c r="CM23" i="1"/>
  <c r="CM47" i="1"/>
  <c r="CM18" i="1"/>
  <c r="CM58" i="1"/>
  <c r="CM42" i="1"/>
  <c r="CM30" i="1"/>
  <c r="CM13" i="1"/>
  <c r="CM9" i="1"/>
  <c r="CM12" i="1"/>
  <c r="CM60" i="1"/>
  <c r="CM57" i="1"/>
  <c r="CM44" i="1"/>
  <c r="CM19" i="1"/>
  <c r="CM15" i="1"/>
  <c r="CM51" i="1"/>
  <c r="CM39" i="1"/>
  <c r="CM45" i="1"/>
  <c r="CM29" i="1"/>
  <c r="CM55" i="1"/>
  <c r="CM27" i="1"/>
  <c r="CM10" i="1"/>
  <c r="CM62" i="1"/>
  <c r="CM34" i="1"/>
  <c r="CM17" i="1"/>
  <c r="CM49" i="1"/>
  <c r="CM33" i="1"/>
  <c r="CM20" i="1"/>
  <c r="CM52" i="1"/>
  <c r="CM28" i="1"/>
  <c r="CM63" i="1"/>
  <c r="CM24" i="1"/>
  <c r="CM22" i="1"/>
  <c r="CM53" i="1"/>
  <c r="CM48" i="1"/>
  <c r="CM59" i="1"/>
  <c r="CM31" i="1"/>
  <c r="CM54" i="1"/>
  <c r="CM50" i="1"/>
  <c r="CM46" i="1"/>
  <c r="CM38" i="1"/>
  <c r="CM21" i="1"/>
  <c r="CM61" i="1"/>
  <c r="CM37" i="1"/>
  <c r="CM40" i="1"/>
  <c r="CM64" i="1"/>
  <c r="CM32" i="1"/>
  <c r="CM11" i="1"/>
  <c r="CM16" i="1"/>
  <c r="CM56" i="1"/>
  <c r="CM43" i="1"/>
  <c r="CM35" i="1"/>
  <c r="CM14" i="1"/>
  <c r="CM26" i="1"/>
  <c r="CM41" i="1"/>
  <c r="BO8" i="1"/>
  <c r="AM7" i="1"/>
  <c r="AO7" i="1"/>
  <c r="AQ7" i="1"/>
  <c r="AR7" i="1"/>
  <c r="AN7" i="1"/>
  <c r="Y7" i="1"/>
  <c r="AA7" i="1"/>
  <c r="AC7" i="1"/>
  <c r="AE7" i="1"/>
  <c r="AG7" i="1"/>
  <c r="AS7" i="1"/>
  <c r="AP7" i="1"/>
  <c r="AL7" i="1"/>
  <c r="AK7" i="1"/>
  <c r="AF7" i="1"/>
  <c r="AD7" i="1"/>
  <c r="AB7" i="1"/>
  <c r="Z7" i="1"/>
  <c r="X7" i="1"/>
  <c r="BW167" i="17" l="1"/>
  <c r="G168" i="17"/>
  <c r="CA163" i="17"/>
  <c r="AX165" i="17"/>
  <c r="BO185" i="17"/>
  <c r="AX169" i="17"/>
  <c r="AM172" i="17"/>
  <c r="U142" i="17"/>
  <c r="BM181" i="17"/>
  <c r="AV186" i="17"/>
  <c r="Q170" i="17"/>
  <c r="BZ166" i="17"/>
  <c r="AK168" i="17"/>
  <c r="BS169" i="17"/>
  <c r="BE169" i="17"/>
  <c r="AY184" i="17"/>
  <c r="BQ174" i="17"/>
  <c r="M172" i="17"/>
  <c r="C185" i="17"/>
  <c r="O176" i="17"/>
  <c r="BT168" i="17"/>
  <c r="AU170" i="17"/>
  <c r="V174" i="17"/>
  <c r="BX167" i="17"/>
  <c r="BO167" i="17"/>
  <c r="W186" i="17"/>
  <c r="AE169" i="17"/>
  <c r="B170" i="17"/>
  <c r="BD171" i="17"/>
  <c r="CD172" i="17"/>
  <c r="CE170" i="17"/>
  <c r="F165" i="17"/>
  <c r="X186" i="17"/>
  <c r="C176" i="17"/>
  <c r="CD170" i="17"/>
  <c r="AP164" i="17"/>
  <c r="AG179" i="17"/>
  <c r="BG165" i="17"/>
  <c r="L166" i="17"/>
  <c r="AA185" i="17"/>
  <c r="AV165" i="17"/>
  <c r="AD165" i="17"/>
  <c r="AM165" i="17"/>
  <c r="AY162" i="17"/>
  <c r="R168" i="17"/>
  <c r="AQ169" i="17"/>
  <c r="AE186" i="17"/>
  <c r="BP164" i="17"/>
  <c r="AQ166" i="17"/>
  <c r="AJ166" i="17"/>
  <c r="BG163" i="17"/>
  <c r="BP169" i="17"/>
  <c r="AP175" i="17"/>
  <c r="BN172" i="17"/>
  <c r="BM165" i="17"/>
  <c r="AN167" i="17"/>
  <c r="AW167" i="17"/>
  <c r="AX166" i="17"/>
  <c r="AL174" i="17"/>
  <c r="BV174" i="17"/>
  <c r="P186" i="17"/>
  <c r="BC186" i="17"/>
  <c r="BW185" i="17"/>
  <c r="CB186" i="17"/>
  <c r="BK169" i="17"/>
  <c r="AJ169" i="17"/>
  <c r="BA174" i="17"/>
  <c r="AG165" i="17"/>
  <c r="AA167" i="17"/>
  <c r="AK169" i="17"/>
  <c r="CC164" i="17"/>
  <c r="BW166" i="17"/>
  <c r="B169" i="17"/>
  <c r="L171" i="17"/>
  <c r="BV164" i="17"/>
  <c r="CH166" i="17"/>
  <c r="AS166" i="17"/>
  <c r="CB176" i="17"/>
  <c r="U160" i="17"/>
  <c r="U165" i="17"/>
  <c r="BB170" i="17"/>
  <c r="AL169" i="17"/>
  <c r="U167" i="17"/>
  <c r="BG172" i="17"/>
  <c r="AM162" i="17"/>
  <c r="J170" i="17"/>
  <c r="BD173" i="17"/>
  <c r="BE172" i="17"/>
  <c r="T174" i="17"/>
  <c r="CE185" i="17"/>
  <c r="AM186" i="17"/>
  <c r="AQ185" i="17"/>
  <c r="AS175" i="17"/>
  <c r="Z168" i="17"/>
  <c r="BX170" i="17"/>
  <c r="AT171" i="17"/>
  <c r="AW165" i="17"/>
  <c r="BG167" i="17"/>
  <c r="BA169" i="17"/>
  <c r="N165" i="17"/>
  <c r="X167" i="17"/>
  <c r="R169" i="17"/>
  <c r="AB171" i="17"/>
  <c r="W165" i="17"/>
  <c r="Q167" i="17"/>
  <c r="Z167" i="17"/>
  <c r="R172" i="17"/>
  <c r="AK160" i="17"/>
  <c r="B166" i="17"/>
  <c r="AK171" i="17"/>
  <c r="S170" i="17"/>
  <c r="AK167" i="17"/>
  <c r="BE173" i="17"/>
  <c r="T163" i="17"/>
  <c r="BV170" i="17"/>
  <c r="AE173" i="17"/>
  <c r="BW176" i="17"/>
  <c r="AA183" i="17"/>
  <c r="AY185" i="17"/>
  <c r="G186" i="17"/>
  <c r="K185" i="17"/>
  <c r="BN173" i="17"/>
  <c r="AU175" i="17"/>
  <c r="J168" i="17"/>
  <c r="AR170" i="17"/>
  <c r="N166" i="17"/>
  <c r="H168" i="17"/>
  <c r="R170" i="17"/>
  <c r="BJ165" i="17"/>
  <c r="BD167" i="17"/>
  <c r="BN169" i="17"/>
  <c r="BI163" i="17"/>
  <c r="BC165" i="17"/>
  <c r="BM167" i="17"/>
  <c r="AQ172" i="17"/>
  <c r="BK173" i="17"/>
  <c r="BO162" i="17"/>
  <c r="AU167" i="17"/>
  <c r="O166" i="17"/>
  <c r="AW163" i="17"/>
  <c r="AU169" i="17"/>
  <c r="AH173" i="17"/>
  <c r="BH164" i="17"/>
  <c r="AY166" i="17"/>
  <c r="CH165" i="17"/>
  <c r="G181" i="17"/>
  <c r="AI185" i="17"/>
  <c r="BT186" i="17"/>
  <c r="BK186" i="17"/>
  <c r="C175" i="17"/>
  <c r="B172" i="17"/>
  <c r="AG176" i="17"/>
  <c r="CD168" i="17"/>
  <c r="AD166" i="17"/>
  <c r="AN168" i="17"/>
  <c r="AH170" i="17"/>
  <c r="BZ165" i="17"/>
  <c r="E168" i="17"/>
  <c r="CD169" i="17"/>
  <c r="BY163" i="17"/>
  <c r="D166" i="17"/>
  <c r="CC167" i="17"/>
  <c r="X173" i="17"/>
  <c r="BD179" i="17"/>
  <c r="CE162" i="17"/>
  <c r="L168" i="17"/>
  <c r="L167" i="17"/>
  <c r="N164" i="17"/>
  <c r="I171" i="17"/>
  <c r="AB176" i="17"/>
  <c r="AO165" i="17"/>
  <c r="M168" i="17"/>
  <c r="H169" i="17"/>
  <c r="U166" i="17"/>
  <c r="BL186" i="17"/>
  <c r="S185" i="17"/>
  <c r="BD186" i="17"/>
  <c r="AU186" i="17"/>
  <c r="H173" i="17"/>
  <c r="B173" i="17"/>
  <c r="AB174" i="17"/>
  <c r="AZ164" i="17"/>
  <c r="AT166" i="17"/>
  <c r="BD168" i="17"/>
  <c r="BN170" i="17"/>
  <c r="K166" i="17"/>
  <c r="U168" i="17"/>
  <c r="AE170" i="17"/>
  <c r="J164" i="17"/>
  <c r="T166" i="17"/>
  <c r="AM169" i="17"/>
  <c r="E174" i="17"/>
  <c r="Z176" i="17"/>
  <c r="AQ163" i="17"/>
  <c r="AB168" i="17"/>
  <c r="BH167" i="17"/>
  <c r="K165" i="17"/>
  <c r="CB165" i="17"/>
  <c r="BF180" i="17"/>
  <c r="C167" i="17"/>
  <c r="T171" i="17"/>
  <c r="CD171" i="17"/>
  <c r="Y170" i="17"/>
  <c r="AF186" i="17"/>
  <c r="BS186" i="17"/>
  <c r="H186" i="17"/>
  <c r="CD185" i="17"/>
  <c r="J167" i="17"/>
  <c r="AA172" i="17"/>
  <c r="Y173" i="17"/>
  <c r="CH164" i="17"/>
  <c r="K167" i="17"/>
  <c r="U169" i="17"/>
  <c r="O171" i="17"/>
  <c r="BG166" i="17"/>
  <c r="BQ168" i="17"/>
  <c r="BK170" i="17"/>
  <c r="BF164" i="17"/>
  <c r="BP166" i="17"/>
  <c r="T170" i="17"/>
  <c r="AI175" i="17"/>
  <c r="E160" i="17"/>
  <c r="AN164" i="17"/>
  <c r="BU169" i="17"/>
  <c r="V169" i="17"/>
  <c r="BW165" i="17"/>
  <c r="BZ171" i="17"/>
  <c r="BE160" i="17"/>
  <c r="AV168" i="17"/>
  <c r="D170" i="17"/>
  <c r="BI173" i="17"/>
  <c r="BG185" i="17"/>
  <c r="O186" i="17"/>
  <c r="BK171" i="17"/>
  <c r="BW178" i="17"/>
  <c r="AC166" i="17"/>
  <c r="U172" i="17"/>
  <c r="BY167" i="17"/>
  <c r="CC165" i="17"/>
  <c r="AQ167" i="17"/>
  <c r="E169" i="17"/>
  <c r="AX170" i="17"/>
  <c r="AT165" i="17"/>
  <c r="H167" i="17"/>
  <c r="BA168" i="17"/>
  <c r="O170" i="17"/>
  <c r="AS163" i="17"/>
  <c r="G165" i="17"/>
  <c r="AZ166" i="17"/>
  <c r="BF168" i="17"/>
  <c r="N171" i="17"/>
  <c r="BU174" i="17"/>
  <c r="BD159" i="17"/>
  <c r="O164" i="17"/>
  <c r="BN166" i="17"/>
  <c r="S171" i="17"/>
  <c r="BE168" i="17"/>
  <c r="AD164" i="17"/>
  <c r="O169" i="17"/>
  <c r="CA176" i="17"/>
  <c r="BX159" i="17"/>
  <c r="V166" i="17"/>
  <c r="BR165" i="17"/>
  <c r="BE167" i="17"/>
  <c r="E171" i="17"/>
  <c r="P172" i="17"/>
  <c r="X175" i="17"/>
  <c r="Q173" i="17"/>
  <c r="CH174" i="17"/>
  <c r="AC163" i="17"/>
  <c r="BB173" i="17"/>
  <c r="I172" i="17"/>
  <c r="BJ174" i="17"/>
  <c r="M173" i="17"/>
  <c r="AY171" i="17"/>
  <c r="AO174" i="17"/>
  <c r="CA172" i="17"/>
  <c r="AH171" i="17"/>
  <c r="E170" i="17"/>
  <c r="AQ168" i="17"/>
  <c r="CC166" i="17"/>
  <c r="AJ165" i="17"/>
  <c r="AN170" i="17"/>
  <c r="BZ168" i="17"/>
  <c r="M176" i="17"/>
  <c r="BB175" i="17"/>
  <c r="I173" i="17"/>
  <c r="BI171" i="17"/>
  <c r="AF165" i="17"/>
  <c r="BV168" i="17"/>
  <c r="I167" i="17"/>
  <c r="AU165" i="17"/>
  <c r="B164" i="17"/>
  <c r="BC170" i="17"/>
  <c r="J169" i="17"/>
  <c r="AV167" i="17"/>
  <c r="C166" i="17"/>
  <c r="G171" i="17"/>
  <c r="AS169" i="17"/>
  <c r="CE167" i="17"/>
  <c r="AL166" i="17"/>
  <c r="BX164" i="17"/>
  <c r="AE163" i="17"/>
  <c r="BC162" i="17"/>
  <c r="I160" i="17"/>
  <c r="G177" i="17"/>
  <c r="O173" i="17"/>
  <c r="BO175" i="17"/>
  <c r="AN173" i="17"/>
  <c r="AP167" i="17"/>
  <c r="CA169" i="17"/>
  <c r="BA167" i="17"/>
  <c r="H166" i="17"/>
  <c r="AT164" i="17"/>
  <c r="P171" i="17"/>
  <c r="BB169" i="17"/>
  <c r="I168" i="17"/>
  <c r="AU166" i="17"/>
  <c r="B165" i="17"/>
  <c r="F170" i="17"/>
  <c r="AR168" i="17"/>
  <c r="CD166" i="17"/>
  <c r="AK165" i="17"/>
  <c r="BW163" i="17"/>
  <c r="P163" i="17"/>
  <c r="BA160" i="17"/>
  <c r="AG178" i="17"/>
  <c r="AR174" i="17"/>
  <c r="AK172" i="17"/>
  <c r="B175" i="17"/>
  <c r="BS168" i="17"/>
  <c r="AZ170" i="17"/>
  <c r="BV142" i="17"/>
  <c r="BQ164" i="17"/>
  <c r="CC171" i="17"/>
  <c r="AV169" i="17"/>
  <c r="CE169" i="17"/>
  <c r="M175" i="17"/>
  <c r="BX176" i="17"/>
  <c r="BF172" i="17"/>
  <c r="BF173" i="17"/>
  <c r="BR174" i="17"/>
  <c r="BC171" i="17"/>
  <c r="AV173" i="17"/>
  <c r="AR171" i="17"/>
  <c r="AB169" i="17"/>
  <c r="R167" i="17"/>
  <c r="BT184" i="17"/>
  <c r="D178" i="17"/>
  <c r="AO176" i="17"/>
  <c r="AJ176" i="17"/>
  <c r="CE173" i="17"/>
  <c r="AL172" i="17"/>
  <c r="AD175" i="17"/>
  <c r="AL173" i="17"/>
  <c r="BX171" i="17"/>
  <c r="AP174" i="17"/>
  <c r="CB172" i="17"/>
  <c r="AI171" i="17"/>
  <c r="Y174" i="17"/>
  <c r="BK172" i="17"/>
  <c r="AJ171" i="17"/>
  <c r="BT169" i="17"/>
  <c r="AA168" i="17"/>
  <c r="BM166" i="17"/>
  <c r="T165" i="17"/>
  <c r="X170" i="17"/>
  <c r="BJ168" i="17"/>
  <c r="T175" i="17"/>
  <c r="AE174" i="17"/>
  <c r="AB172" i="17"/>
  <c r="BM170" i="17"/>
  <c r="CE164" i="17"/>
  <c r="AP168" i="17"/>
  <c r="BX166" i="17"/>
  <c r="AE165" i="17"/>
  <c r="BQ163" i="17"/>
  <c r="AM170" i="17"/>
  <c r="BY168" i="17"/>
  <c r="M142" i="17"/>
  <c r="BC183" i="17"/>
  <c r="CC172" i="17"/>
  <c r="AF169" i="17"/>
  <c r="BO169" i="17"/>
  <c r="AM181" i="17"/>
  <c r="AR176" i="17"/>
  <c r="AP172" i="17"/>
  <c r="AP173" i="17"/>
  <c r="AT174" i="17"/>
  <c r="AM171" i="17"/>
  <c r="P173" i="17"/>
  <c r="F171" i="17"/>
  <c r="L169" i="17"/>
  <c r="B167" i="17"/>
  <c r="AT182" i="17"/>
  <c r="W177" i="17"/>
  <c r="Q176" i="17"/>
  <c r="D176" i="17"/>
  <c r="BO173" i="17"/>
  <c r="V172" i="17"/>
  <c r="CC174" i="17"/>
  <c r="V173" i="17"/>
  <c r="BH171" i="17"/>
  <c r="Z174" i="17"/>
  <c r="BL172" i="17"/>
  <c r="BC176" i="17"/>
  <c r="I174" i="17"/>
  <c r="AU172" i="17"/>
  <c r="R171" i="17"/>
  <c r="BD169" i="17"/>
  <c r="K168" i="17"/>
  <c r="AW166" i="17"/>
  <c r="D165" i="17"/>
  <c r="H170" i="17"/>
  <c r="AT168" i="17"/>
  <c r="BH176" i="17"/>
  <c r="AX173" i="17"/>
  <c r="AU171" i="17"/>
  <c r="CH169" i="17"/>
  <c r="Q171" i="17"/>
  <c r="V168" i="17"/>
  <c r="BH166" i="17"/>
  <c r="O165" i="17"/>
  <c r="BA163" i="17"/>
  <c r="W170" i="17"/>
  <c r="BI168" i="17"/>
  <c r="P167" i="17"/>
  <c r="BB165" i="17"/>
  <c r="BF170" i="17"/>
  <c r="M169" i="17"/>
  <c r="AY167" i="17"/>
  <c r="F166" i="17"/>
  <c r="AR164" i="17"/>
  <c r="W164" i="17"/>
  <c r="W162" i="17"/>
  <c r="BH159" i="17"/>
  <c r="AD177" i="17"/>
  <c r="BO176" i="17"/>
  <c r="BK168" i="17"/>
  <c r="BQ166" i="17"/>
  <c r="BC180" i="17"/>
  <c r="BI175" i="17"/>
  <c r="CB175" i="17"/>
  <c r="BC175" i="17"/>
  <c r="AY173" i="17"/>
  <c r="F172" i="17"/>
  <c r="AY174" i="17"/>
  <c r="F173" i="17"/>
  <c r="BD176" i="17"/>
  <c r="J174" i="17"/>
  <c r="AV172" i="17"/>
  <c r="W176" i="17"/>
  <c r="BX173" i="17"/>
  <c r="AE172" i="17"/>
  <c r="B171" i="17"/>
  <c r="AN169" i="17"/>
  <c r="BZ167" i="17"/>
  <c r="AG166" i="17"/>
  <c r="AO171" i="17"/>
  <c r="BW169" i="17"/>
  <c r="BC179" i="17"/>
  <c r="O175" i="17"/>
  <c r="BQ172" i="17"/>
  <c r="BN175" i="17"/>
  <c r="T169" i="17"/>
  <c r="BP170" i="17"/>
  <c r="F168" i="17"/>
  <c r="AR166" i="17"/>
  <c r="CD164" i="17"/>
  <c r="AK163" i="17"/>
  <c r="G170" i="17"/>
  <c r="AS168" i="17"/>
  <c r="CE166" i="17"/>
  <c r="AL165" i="17"/>
  <c r="AP170" i="17"/>
  <c r="CB168" i="17"/>
  <c r="AI167" i="17"/>
  <c r="BU165" i="17"/>
  <c r="AB164" i="17"/>
  <c r="BV163" i="17"/>
  <c r="G162" i="17"/>
  <c r="AR159" i="17"/>
  <c r="BX175" i="17"/>
  <c r="V175" i="17"/>
  <c r="BX172" i="17"/>
  <c r="AD171" i="17"/>
  <c r="X165" i="17"/>
  <c r="BN168" i="17"/>
  <c r="E167" i="17"/>
  <c r="AQ165" i="17"/>
  <c r="CC163" i="17"/>
  <c r="AY170" i="17"/>
  <c r="F169" i="17"/>
  <c r="AR167" i="17"/>
  <c r="CD165" i="17"/>
  <c r="C171" i="17"/>
  <c r="AO169" i="17"/>
  <c r="CA167" i="17"/>
  <c r="AH166" i="17"/>
  <c r="BT164" i="17"/>
  <c r="CA164" i="17"/>
  <c r="AI174" i="17"/>
  <c r="BU172" i="17"/>
  <c r="X176" i="17"/>
  <c r="BY173" i="17"/>
  <c r="AF172" i="17"/>
  <c r="BV175" i="17"/>
  <c r="BH173" i="17"/>
  <c r="O172" i="17"/>
  <c r="BQ170" i="17"/>
  <c r="X169" i="17"/>
  <c r="BJ167" i="17"/>
  <c r="Q166" i="17"/>
  <c r="U171" i="17"/>
  <c r="BG169" i="17"/>
  <c r="BD181" i="17"/>
  <c r="L174" i="17"/>
  <c r="E172" i="17"/>
  <c r="AK174" i="17"/>
  <c r="AM168" i="17"/>
  <c r="AJ170" i="17"/>
  <c r="BU167" i="17"/>
  <c r="AB166" i="17"/>
  <c r="BN164" i="17"/>
  <c r="AN171" i="17"/>
  <c r="BV169" i="17"/>
  <c r="AC168" i="17"/>
  <c r="BO166" i="17"/>
  <c r="V165" i="17"/>
  <c r="Z170" i="17"/>
  <c r="BL168" i="17"/>
  <c r="S167" i="17"/>
  <c r="BE165" i="17"/>
  <c r="L164" i="17"/>
  <c r="AP163" i="17"/>
  <c r="BU160" i="17"/>
  <c r="AB159" i="17"/>
  <c r="D175" i="17"/>
  <c r="O174" i="17"/>
  <c r="L172" i="17"/>
  <c r="AW170" i="17"/>
  <c r="AW171" i="17"/>
  <c r="AH168" i="17"/>
  <c r="BT166" i="17"/>
  <c r="AA165" i="17"/>
  <c r="BM163" i="17"/>
  <c r="AI170" i="17"/>
  <c r="BU168" i="17"/>
  <c r="AB167" i="17"/>
  <c r="BN165" i="17"/>
  <c r="BR170" i="17"/>
  <c r="Y169" i="17"/>
  <c r="BK167" i="17"/>
  <c r="R166" i="17"/>
  <c r="BD164" i="17"/>
  <c r="AU164" i="17"/>
  <c r="AI162" i="17"/>
  <c r="BT159" i="17"/>
  <c r="BI176" i="17"/>
  <c r="AI176" i="17"/>
  <c r="AO173" i="17"/>
  <c r="BJ171" i="17"/>
  <c r="BL165" i="17"/>
  <c r="G169" i="17"/>
  <c r="C173" i="17"/>
  <c r="AQ176" i="17"/>
  <c r="C174" i="17"/>
  <c r="AO172" i="17"/>
  <c r="AQ175" i="17"/>
  <c r="AS173" i="17"/>
  <c r="CE171" i="17"/>
  <c r="J175" i="17"/>
  <c r="AB173" i="17"/>
  <c r="BN171" i="17"/>
  <c r="AK170" i="17"/>
  <c r="BW168" i="17"/>
  <c r="AD167" i="17"/>
  <c r="BP165" i="17"/>
  <c r="BT170" i="17"/>
  <c r="AA169" i="17"/>
  <c r="BL174" i="17"/>
  <c r="AX172" i="17"/>
  <c r="BB174" i="17"/>
  <c r="BW172" i="17"/>
  <c r="BY166" i="17"/>
  <c r="BC169" i="17"/>
  <c r="AO167" i="17"/>
  <c r="CA165" i="17"/>
  <c r="AH164" i="17"/>
  <c r="D171" i="17"/>
  <c r="AP169" i="17"/>
  <c r="CB167" i="17"/>
  <c r="AI166" i="17"/>
  <c r="AS171" i="17"/>
  <c r="BY169" i="17"/>
  <c r="AF168" i="17"/>
  <c r="BR166" i="17"/>
  <c r="Y165" i="17"/>
  <c r="BK163" i="17"/>
  <c r="D163" i="17"/>
  <c r="AO160" i="17"/>
  <c r="K181" i="17"/>
  <c r="BN174" i="17"/>
  <c r="BA172" i="17"/>
  <c r="AH175" i="17"/>
  <c r="D169" i="17"/>
  <c r="BH170" i="17"/>
  <c r="B168" i="17"/>
  <c r="AN166" i="17"/>
  <c r="BZ164" i="17"/>
  <c r="AG163" i="17"/>
  <c r="C170" i="17"/>
  <c r="AO168" i="17"/>
  <c r="CA166" i="17"/>
  <c r="AH165" i="17"/>
  <c r="AL170" i="17"/>
  <c r="BX168" i="17"/>
  <c r="AE167" i="17"/>
  <c r="BQ165" i="17"/>
  <c r="X164" i="17"/>
  <c r="BN163" i="17"/>
  <c r="C162" i="17"/>
  <c r="AN159" i="17"/>
  <c r="BS174" i="17"/>
  <c r="CD173" i="17"/>
  <c r="CA171" i="17"/>
  <c r="AG170" i="17"/>
  <c r="AG171" i="17"/>
  <c r="AD168" i="17"/>
  <c r="BR172" i="17"/>
  <c r="K176" i="17"/>
  <c r="BR173" i="17"/>
  <c r="Y172" i="17"/>
  <c r="K175" i="17"/>
  <c r="AC173" i="17"/>
  <c r="BO171" i="17"/>
  <c r="BI174" i="17"/>
  <c r="L173" i="17"/>
  <c r="AX171" i="17"/>
  <c r="U170" i="17"/>
  <c r="BG168" i="17"/>
  <c r="N167" i="17"/>
  <c r="AZ165" i="17"/>
  <c r="BD170" i="17"/>
  <c r="K169" i="17"/>
  <c r="K178" i="17"/>
  <c r="BQ171" i="17"/>
  <c r="BU173" i="17"/>
  <c r="K172" i="17"/>
  <c r="M166" i="17"/>
  <c r="W169" i="17"/>
  <c r="Y167" i="17"/>
  <c r="BK165" i="17"/>
  <c r="R164" i="17"/>
  <c r="BS170" i="17"/>
  <c r="Z169" i="17"/>
  <c r="BL167" i="17"/>
  <c r="S166" i="17"/>
  <c r="W171" i="17"/>
  <c r="BI169" i="17"/>
  <c r="P168" i="17"/>
  <c r="BB166" i="17"/>
  <c r="I165" i="17"/>
  <c r="AU163" i="17"/>
  <c r="BS162" i="17"/>
  <c r="Y160" i="17"/>
  <c r="N180" i="17"/>
  <c r="CA173" i="17"/>
  <c r="BT171" i="17"/>
  <c r="U174" i="17"/>
  <c r="W168" i="17"/>
  <c r="AB170" i="17"/>
  <c r="BQ167" i="17"/>
  <c r="X166" i="17"/>
  <c r="BJ164" i="17"/>
  <c r="AF171" i="17"/>
  <c r="BR169" i="17"/>
  <c r="Y168" i="17"/>
  <c r="BK166" i="17"/>
  <c r="R165" i="17"/>
  <c r="V170" i="17"/>
  <c r="BH168" i="17"/>
  <c r="O167" i="17"/>
  <c r="BA165" i="17"/>
  <c r="H164" i="17"/>
  <c r="AH163" i="17"/>
  <c r="BQ160" i="17"/>
  <c r="BM180" i="17"/>
  <c r="CA175" i="17"/>
  <c r="R173" i="17"/>
  <c r="AU176" i="17"/>
  <c r="AZ169" i="17"/>
  <c r="CH170" i="17"/>
  <c r="N168" i="17"/>
  <c r="AF167" i="17"/>
  <c r="BF167" i="17"/>
  <c r="AT167" i="17"/>
  <c r="BW175" i="17"/>
  <c r="BP177" i="17"/>
  <c r="BR175" i="17"/>
  <c r="AN186" i="17"/>
  <c r="CA186" i="17"/>
  <c r="BC174" i="17"/>
  <c r="Y171" i="17"/>
  <c r="F174" i="17"/>
  <c r="AZ177" i="17"/>
  <c r="BC168" i="17"/>
  <c r="Q165" i="17"/>
  <c r="BJ166" i="17"/>
  <c r="X168" i="17"/>
  <c r="BQ169" i="17"/>
  <c r="AE171" i="17"/>
  <c r="AA166" i="17"/>
  <c r="BT167" i="17"/>
  <c r="AH169" i="17"/>
  <c r="CA170" i="17"/>
  <c r="Z164" i="17"/>
  <c r="BS165" i="17"/>
  <c r="AG167" i="17"/>
  <c r="P165" i="17"/>
  <c r="BH172" i="17"/>
  <c r="AZ175" i="17"/>
  <c r="S162" i="17"/>
  <c r="E165" i="17"/>
  <c r="I169" i="17"/>
  <c r="AE166" i="17"/>
  <c r="BO170" i="17"/>
  <c r="BD166" i="17"/>
  <c r="BI166" i="17"/>
  <c r="AH172" i="17"/>
  <c r="BC164" i="17"/>
  <c r="AC169" i="17"/>
  <c r="BF169" i="17"/>
  <c r="P176" i="17"/>
  <c r="BA170" i="17"/>
  <c r="S174" i="17"/>
  <c r="AE168" i="17"/>
  <c r="Y176" i="17"/>
  <c r="BB172" i="17"/>
  <c r="AM142" i="17"/>
  <c r="AX164" i="17"/>
  <c r="BS177" i="17"/>
  <c r="AR173" i="17"/>
  <c r="S173" i="17"/>
  <c r="AI172" i="17"/>
  <c r="AO166" i="17"/>
  <c r="AF174" i="17"/>
  <c r="BG174" i="17"/>
  <c r="AA178" i="17"/>
  <c r="AQ180" i="17"/>
  <c r="BD165" i="17"/>
  <c r="BN167" i="17"/>
  <c r="BX169" i="17"/>
  <c r="BB171" i="17"/>
  <c r="AC174" i="17"/>
  <c r="AZ172" i="17"/>
  <c r="BL176" i="17"/>
  <c r="BE174" i="17"/>
  <c r="BC173" i="17"/>
  <c r="AR175" i="17"/>
  <c r="BW180" i="17"/>
  <c r="BE171" i="17"/>
  <c r="J171" i="17"/>
  <c r="BG178" i="17"/>
  <c r="AE164" i="17"/>
  <c r="BS163" i="17"/>
  <c r="AV174" i="17"/>
  <c r="H175" i="17"/>
  <c r="H179" i="17"/>
  <c r="D177" i="17"/>
  <c r="E166" i="17"/>
  <c r="CD167" i="17"/>
  <c r="I170" i="17"/>
  <c r="C172" i="17"/>
  <c r="AS174" i="17"/>
  <c r="CH172" i="17"/>
  <c r="CB171" i="17"/>
  <c r="AL175" i="17"/>
  <c r="D174" i="17"/>
  <c r="CH175" i="17"/>
  <c r="T177" i="17"/>
  <c r="Y166" i="17"/>
  <c r="W172" i="17"/>
  <c r="Y184" i="17"/>
  <c r="BP142" i="17"/>
  <c r="BI164" i="17"/>
  <c r="BU171" i="17"/>
  <c r="AI173" i="17"/>
  <c r="W175" i="17"/>
  <c r="AN175" i="17"/>
  <c r="CB174" i="17"/>
  <c r="AC177" i="17"/>
  <c r="AK166" i="17"/>
  <c r="AU168" i="17"/>
  <c r="BE170" i="17"/>
  <c r="BO172" i="17"/>
  <c r="AX175" i="17"/>
  <c r="AG173" i="17"/>
  <c r="AC172" i="17"/>
  <c r="S176" i="17"/>
  <c r="AJ174" i="17"/>
  <c r="AS176" i="17"/>
  <c r="AL185" i="17"/>
  <c r="BR167" i="17"/>
  <c r="G176" i="17"/>
  <c r="H177" i="17"/>
  <c r="BN142" i="17"/>
  <c r="BU170" i="17"/>
  <c r="CE172" i="17"/>
  <c r="AE176" i="17"/>
  <c r="N174" i="17"/>
  <c r="J173" i="17"/>
  <c r="J172" i="17"/>
  <c r="BK175" i="17"/>
  <c r="X179" i="17"/>
  <c r="AL168" i="17"/>
  <c r="C168" i="17"/>
  <c r="B174" i="17"/>
  <c r="BE179" i="17"/>
  <c r="C144" i="17"/>
  <c r="BJ175" i="17"/>
  <c r="P174" i="17"/>
  <c r="BP176" i="17"/>
  <c r="AT177" i="17"/>
  <c r="BP178" i="17"/>
  <c r="AN165" i="17"/>
  <c r="AX167" i="17"/>
  <c r="AR169" i="17"/>
  <c r="AL171" i="17"/>
  <c r="CB173" i="17"/>
  <c r="BS171" i="17"/>
  <c r="S175" i="17"/>
  <c r="BV173" i="17"/>
  <c r="BV172" i="17"/>
  <c r="BK174" i="17"/>
  <c r="CH178" i="17"/>
  <c r="AC171" i="17"/>
  <c r="BY170" i="17"/>
  <c r="AM175" i="17"/>
  <c r="BS164" i="17"/>
  <c r="CB142" i="17"/>
  <c r="CH173" i="17"/>
  <c r="BT176" i="17"/>
  <c r="BG173" i="17"/>
  <c r="Q179" i="17"/>
  <c r="BA179" i="17"/>
  <c r="AB180" i="17"/>
  <c r="AS164" i="17"/>
  <c r="N144" i="17"/>
  <c r="BG144" i="17"/>
  <c r="AH142" i="17"/>
  <c r="AY142" i="17"/>
  <c r="BU144" i="17"/>
  <c r="AT163" i="17"/>
  <c r="AM176" i="17"/>
  <c r="N173" i="17"/>
  <c r="BS175" i="17"/>
  <c r="BQ176" i="17"/>
  <c r="BE178" i="17"/>
  <c r="AC164" i="17"/>
  <c r="AJ164" i="17"/>
  <c r="D142" i="17"/>
  <c r="AV142" i="17"/>
  <c r="AQ142" i="17"/>
  <c r="AS142" i="17"/>
  <c r="CC144" i="17"/>
  <c r="AT142" i="17"/>
  <c r="AN172" i="17"/>
  <c r="AQ174" i="17"/>
  <c r="AF175" i="17"/>
  <c r="AE178" i="17"/>
  <c r="BJ181" i="17"/>
  <c r="T164" i="17"/>
  <c r="V164" i="17"/>
  <c r="BA144" i="17"/>
  <c r="J142" i="17"/>
  <c r="Q164" i="17"/>
  <c r="F144" i="17"/>
  <c r="BD172" i="17"/>
  <c r="BM174" i="17"/>
  <c r="AV175" i="17"/>
  <c r="BX179" i="17"/>
  <c r="AY178" i="17"/>
  <c r="E164" i="17"/>
  <c r="BA164" i="17"/>
  <c r="Y142" i="17"/>
  <c r="AP142" i="17"/>
  <c r="K164" i="17"/>
  <c r="AB142" i="17"/>
  <c r="R174" i="17"/>
  <c r="N172" i="17"/>
  <c r="AN179" i="17"/>
  <c r="AT176" i="17"/>
  <c r="AP177" i="17"/>
  <c r="CB164" i="17"/>
  <c r="P164" i="17"/>
  <c r="BA142" i="17"/>
  <c r="F142" i="17"/>
  <c r="BG142" i="17"/>
  <c r="R163" i="17"/>
  <c r="AA144" i="17"/>
  <c r="BP173" i="17"/>
  <c r="AN176" i="17"/>
  <c r="AQ173" i="17"/>
  <c r="AJ178" i="17"/>
  <c r="H178" i="17"/>
  <c r="CE183" i="17"/>
  <c r="BR164" i="17"/>
  <c r="N142" i="17"/>
  <c r="B142" i="17"/>
  <c r="AL142" i="17"/>
  <c r="AU142" i="17"/>
  <c r="O142" i="17"/>
  <c r="G142" i="17"/>
  <c r="BB163" i="17"/>
  <c r="BW164" i="17"/>
  <c r="AY164" i="17"/>
  <c r="AA164" i="17"/>
  <c r="Q142" i="17"/>
  <c r="BD144" i="17"/>
  <c r="BA176" i="17"/>
  <c r="AD176" i="17"/>
  <c r="AK178" i="17"/>
  <c r="BW181" i="17"/>
  <c r="H185" i="17"/>
  <c r="AK164" i="17"/>
  <c r="M164" i="17"/>
  <c r="AO163" i="17"/>
  <c r="AI163" i="17"/>
  <c r="CH142" i="17"/>
  <c r="BL142" i="17"/>
  <c r="AK142" i="17"/>
  <c r="AX142" i="17"/>
  <c r="I142" i="17"/>
  <c r="V142" i="17"/>
  <c r="AC142" i="17"/>
  <c r="BF142" i="17"/>
  <c r="AE142" i="17"/>
  <c r="W142" i="17"/>
  <c r="L163" i="17"/>
  <c r="AV163" i="17"/>
  <c r="M163" i="17"/>
  <c r="BG164" i="17"/>
  <c r="V144" i="17"/>
  <c r="BM142" i="17"/>
  <c r="H142" i="17"/>
  <c r="O178" i="17"/>
  <c r="BW177" i="17"/>
  <c r="CC180" i="17"/>
  <c r="AO175" i="17"/>
  <c r="BL164" i="17"/>
  <c r="X163" i="17"/>
  <c r="BY164" i="17"/>
  <c r="C163" i="17"/>
  <c r="AV164" i="17"/>
  <c r="AZ142" i="17"/>
  <c r="AF142" i="17"/>
  <c r="BQ142" i="17"/>
  <c r="CD142" i="17"/>
  <c r="AO142" i="17"/>
  <c r="BB142" i="17"/>
  <c r="BI142" i="17"/>
  <c r="AJ144" i="17"/>
  <c r="BK142" i="17"/>
  <c r="BC142" i="17"/>
  <c r="C164" i="17"/>
  <c r="AG164" i="17"/>
  <c r="I164" i="17"/>
  <c r="AI142" i="17"/>
  <c r="BX142" i="17"/>
  <c r="C142" i="17"/>
  <c r="AM164" i="17"/>
  <c r="BK164" i="17"/>
  <c r="AB163" i="17"/>
  <c r="S163" i="17"/>
  <c r="AL164" i="17"/>
  <c r="AJ142" i="17"/>
  <c r="BO142" i="17"/>
  <c r="P142" i="17"/>
  <c r="AU144" i="17"/>
  <c r="L144" i="17"/>
  <c r="BE142" i="17"/>
  <c r="BR142" i="17"/>
  <c r="BY142" i="17"/>
  <c r="AZ144" i="17"/>
  <c r="CA142" i="17"/>
  <c r="BS142" i="17"/>
  <c r="Y164" i="17"/>
  <c r="BM164" i="17"/>
  <c r="AO164" i="17"/>
  <c r="BT144" i="17"/>
  <c r="BH142" i="17"/>
  <c r="AD142" i="17"/>
  <c r="BH179" i="17"/>
  <c r="AK179" i="17"/>
  <c r="AI178" i="17"/>
  <c r="U180" i="17"/>
  <c r="BB164" i="17"/>
  <c r="AF164" i="17"/>
  <c r="G164" i="17"/>
  <c r="U164" i="17"/>
  <c r="BZ142" i="17"/>
  <c r="T142" i="17"/>
  <c r="BJ142" i="17"/>
  <c r="BK144" i="17"/>
  <c r="K142" i="17"/>
  <c r="BU142" i="17"/>
  <c r="S142" i="17"/>
  <c r="BS144" i="17"/>
  <c r="AA142" i="17"/>
  <c r="BE144" i="17"/>
  <c r="BM144" i="17"/>
  <c r="BE164" i="17"/>
  <c r="B163" i="17"/>
  <c r="BU164" i="17"/>
  <c r="H144" i="17"/>
  <c r="AR142" i="17"/>
  <c r="CH180" i="17"/>
  <c r="BP174" i="17"/>
  <c r="BL181" i="17"/>
  <c r="U175" i="17"/>
  <c r="BR178" i="17"/>
  <c r="BF163" i="17"/>
  <c r="F164" i="17"/>
  <c r="D164" i="17"/>
  <c r="H163" i="17"/>
  <c r="AW142" i="17"/>
  <c r="AG142" i="17"/>
  <c r="E142" i="17"/>
  <c r="R142" i="17"/>
  <c r="BW142" i="17"/>
  <c r="S144" i="17"/>
  <c r="CE142" i="17"/>
  <c r="Z142" i="17"/>
  <c r="AI164" i="17"/>
  <c r="AW164" i="17"/>
  <c r="BO164" i="17"/>
  <c r="AQ164" i="17"/>
  <c r="S164" i="17"/>
  <c r="BZ163" i="17"/>
  <c r="CC142" i="17"/>
  <c r="L142" i="17"/>
  <c r="CC147" i="17"/>
  <c r="AO183" i="17"/>
  <c r="G182" i="17"/>
  <c r="BR185" i="17"/>
  <c r="R178" i="17"/>
  <c r="U181" i="17"/>
  <c r="M178" i="17"/>
  <c r="AV178" i="17"/>
  <c r="CD180" i="17"/>
  <c r="M186" i="17"/>
  <c r="BI178" i="17"/>
  <c r="AB178" i="17"/>
  <c r="BV180" i="17"/>
  <c r="AL177" i="17"/>
  <c r="Q181" i="17"/>
  <c r="E178" i="17"/>
  <c r="CE180" i="17"/>
  <c r="E179" i="17"/>
  <c r="AQ177" i="17"/>
  <c r="CC175" i="17"/>
  <c r="AU181" i="17"/>
  <c r="AB179" i="17"/>
  <c r="BN177" i="17"/>
  <c r="U176" i="17"/>
  <c r="BV179" i="17"/>
  <c r="BV176" i="17"/>
  <c r="N177" i="17"/>
  <c r="CE174" i="17"/>
  <c r="BF174" i="17"/>
  <c r="K173" i="17"/>
  <c r="BG176" i="17"/>
  <c r="K174" i="17"/>
  <c r="AW172" i="17"/>
  <c r="BG175" i="17"/>
  <c r="BA173" i="17"/>
  <c r="H172" i="17"/>
  <c r="Z175" i="17"/>
  <c r="AJ173" i="17"/>
  <c r="BV171" i="17"/>
  <c r="AS170" i="17"/>
  <c r="CE168" i="17"/>
  <c r="AL167" i="17"/>
  <c r="BX165" i="17"/>
  <c r="CB170" i="17"/>
  <c r="AI169" i="17"/>
  <c r="AY180" i="17"/>
  <c r="BT178" i="17"/>
  <c r="AA177" i="17"/>
  <c r="BM175" i="17"/>
  <c r="O181" i="17"/>
  <c r="L179" i="17"/>
  <c r="AX177" i="17"/>
  <c r="E176" i="17"/>
  <c r="Q178" i="17"/>
  <c r="J176" i="17"/>
  <c r="AW176" i="17"/>
  <c r="BO174" i="17"/>
  <c r="AN174" i="17"/>
  <c r="BZ172" i="17"/>
  <c r="AA176" i="17"/>
  <c r="BZ173" i="17"/>
  <c r="AG172" i="17"/>
  <c r="AA175" i="17"/>
  <c r="AK173" i="17"/>
  <c r="BW171" i="17"/>
  <c r="BY174" i="17"/>
  <c r="T173" i="17"/>
  <c r="BF171" i="17"/>
  <c r="AC170" i="17"/>
  <c r="BO168" i="17"/>
  <c r="V167" i="17"/>
  <c r="BH165" i="17"/>
  <c r="BL170" i="17"/>
  <c r="S169" i="17"/>
  <c r="T180" i="17"/>
  <c r="T178" i="17"/>
  <c r="AQ178" i="17"/>
  <c r="AB175" i="17"/>
  <c r="AE175" i="17"/>
  <c r="AM173" i="17"/>
  <c r="BY171" i="17"/>
  <c r="AM174" i="17"/>
  <c r="BY172" i="17"/>
  <c r="AF176" i="17"/>
  <c r="CC173" i="17"/>
  <c r="AJ172" i="17"/>
  <c r="CD175" i="17"/>
  <c r="BL173" i="17"/>
  <c r="S172" i="17"/>
  <c r="O177" i="17"/>
  <c r="CB179" i="17"/>
  <c r="BU176" i="17"/>
  <c r="BS179" i="17"/>
  <c r="BD177" i="17"/>
  <c r="S180" i="17"/>
  <c r="BD178" i="17"/>
  <c r="K177" i="17"/>
  <c r="AW175" i="17"/>
  <c r="BN180" i="17"/>
  <c r="CA178" i="17"/>
  <c r="AH177" i="17"/>
  <c r="BT175" i="17"/>
  <c r="AJ177" i="17"/>
  <c r="AC175" i="17"/>
  <c r="AC176" i="17"/>
  <c r="CH176" i="17"/>
  <c r="X174" i="17"/>
  <c r="BJ172" i="17"/>
  <c r="BZ175" i="17"/>
  <c r="BJ173" i="17"/>
  <c r="Q172" i="17"/>
  <c r="BZ174" i="17"/>
  <c r="U173" i="17"/>
  <c r="BG171" i="17"/>
  <c r="AW174" i="17"/>
  <c r="D173" i="17"/>
  <c r="AP171" i="17"/>
  <c r="M170" i="17"/>
  <c r="AY168" i="17"/>
  <c r="F167" i="17"/>
  <c r="AR165" i="17"/>
  <c r="AV170" i="17"/>
  <c r="C169" i="17"/>
  <c r="J178" i="17"/>
  <c r="AM177" i="17"/>
  <c r="BJ177" i="17"/>
  <c r="L175" i="17"/>
  <c r="CD174" i="17"/>
  <c r="W173" i="17"/>
  <c r="CE176" i="17"/>
  <c r="W174" i="17"/>
  <c r="BI172" i="17"/>
  <c r="CE175" i="17"/>
  <c r="BM173" i="17"/>
  <c r="T172" i="17"/>
  <c r="BK178" i="17"/>
  <c r="R177" i="17"/>
  <c r="BD175" i="17"/>
  <c r="X181" i="17"/>
  <c r="BS181" i="17"/>
  <c r="I176" i="17"/>
  <c r="AZ176" i="17"/>
  <c r="H174" i="17"/>
  <c r="AT172" i="17"/>
  <c r="AT175" i="17"/>
  <c r="AT173" i="17"/>
  <c r="CH171" i="17"/>
  <c r="AX174" i="17"/>
  <c r="E173" i="17"/>
  <c r="AQ171" i="17"/>
  <c r="AG174" i="17"/>
  <c r="BS172" i="17"/>
  <c r="AZ171" i="17"/>
  <c r="CB169" i="17"/>
  <c r="AI168" i="17"/>
  <c r="BU166" i="17"/>
  <c r="AB165" i="17"/>
  <c r="AF170" i="17"/>
  <c r="BR168" i="17"/>
  <c r="J179" i="17"/>
  <c r="BF176" i="17"/>
  <c r="CC176" i="17"/>
  <c r="CA174" i="17"/>
  <c r="AZ174" i="17"/>
  <c r="G173" i="17"/>
  <c r="AY176" i="17"/>
  <c r="G174" i="17"/>
  <c r="AS172" i="17"/>
  <c r="AY175" i="17"/>
  <c r="AW173" i="17"/>
  <c r="D172" i="17"/>
  <c r="R175" i="17"/>
  <c r="AF173" i="17"/>
  <c r="BR171" i="17"/>
  <c r="AO170" i="17"/>
  <c r="CA168" i="17"/>
  <c r="AH167" i="17"/>
  <c r="BT165" i="17"/>
  <c r="BA178" i="17"/>
  <c r="AP176" i="17"/>
  <c r="BM176" i="17"/>
  <c r="BW174" i="17"/>
  <c r="BS178" i="17"/>
  <c r="AZ180" i="17"/>
  <c r="AA180" i="17"/>
  <c r="AX176" i="17"/>
  <c r="CE178" i="17"/>
  <c r="B183" i="17"/>
  <c r="G180" i="17"/>
  <c r="X177" i="17"/>
  <c r="BQ179" i="17"/>
  <c r="X178" i="17"/>
  <c r="BJ176" i="17"/>
  <c r="Q175" i="17"/>
  <c r="I180" i="17"/>
  <c r="AU178" i="17"/>
  <c r="B177" i="17"/>
  <c r="U182" i="17"/>
  <c r="CC179" i="17"/>
  <c r="Z180" i="17"/>
  <c r="BP175" i="17"/>
  <c r="T176" i="17"/>
  <c r="BW173" i="17"/>
  <c r="AD172" i="17"/>
  <c r="N175" i="17"/>
  <c r="AD173" i="17"/>
  <c r="BP171" i="17"/>
  <c r="AH174" i="17"/>
  <c r="BT172" i="17"/>
  <c r="BS176" i="17"/>
  <c r="Q174" i="17"/>
  <c r="BC172" i="17"/>
  <c r="Z171" i="17"/>
  <c r="BL169" i="17"/>
  <c r="S168" i="17"/>
  <c r="BE166" i="17"/>
  <c r="L165" i="17"/>
  <c r="P170" i="17"/>
  <c r="BB168" i="17"/>
  <c r="CH177" i="17"/>
  <c r="BY175" i="17"/>
  <c r="N185" i="17"/>
  <c r="AM184" i="17"/>
  <c r="CB180" i="17"/>
  <c r="BU181" i="17"/>
  <c r="BN181" i="17"/>
  <c r="AW178" i="17"/>
  <c r="J180" i="17"/>
  <c r="BE175" i="17"/>
  <c r="BV177" i="17"/>
  <c r="AJ181" i="17"/>
  <c r="BU179" i="17"/>
  <c r="BA175" i="17"/>
  <c r="CD177" i="17"/>
  <c r="AK176" i="17"/>
  <c r="BV178" i="17"/>
  <c r="BC177" i="17"/>
  <c r="BZ177" i="17"/>
  <c r="P175" i="17"/>
  <c r="G175" i="17"/>
  <c r="AA173" i="17"/>
  <c r="BM171" i="17"/>
  <c r="AA174" i="17"/>
  <c r="BM172" i="17"/>
  <c r="H176" i="17"/>
  <c r="BQ173" i="17"/>
  <c r="X172" i="17"/>
  <c r="BF175" i="17"/>
  <c r="AZ173" i="17"/>
  <c r="G172" i="17"/>
  <c r="BI170" i="17"/>
  <c r="P169" i="17"/>
  <c r="BB167" i="17"/>
  <c r="I166" i="17"/>
  <c r="M171" i="17"/>
  <c r="AY169" i="17"/>
  <c r="BP183" i="17"/>
  <c r="BM179" i="17"/>
  <c r="E180" i="17"/>
  <c r="BL175" i="17"/>
  <c r="L176" i="17"/>
  <c r="BS173" i="17"/>
  <c r="Z172" i="17"/>
  <c r="F175" i="17"/>
  <c r="Z173" i="17"/>
  <c r="BL171" i="17"/>
  <c r="AD174" i="17"/>
  <c r="BP172" i="17"/>
  <c r="BK176" i="17"/>
  <c r="M174" i="17"/>
  <c r="AY172" i="17"/>
  <c r="V171" i="17"/>
  <c r="BH169" i="17"/>
  <c r="O168" i="17"/>
  <c r="BA166" i="17"/>
  <c r="AT181" i="17"/>
  <c r="AW179" i="17"/>
  <c r="BT179" i="17"/>
  <c r="BH175" i="17"/>
  <c r="M179" i="17"/>
  <c r="AR179" i="17"/>
  <c r="CA181" i="17"/>
  <c r="N176" i="17"/>
  <c r="BG177" i="17"/>
  <c r="U179" i="17"/>
  <c r="AF181" i="17"/>
  <c r="U178" i="17"/>
  <c r="BJ182" i="17"/>
  <c r="BR177" i="17"/>
  <c r="E175" i="17"/>
  <c r="BH178" i="17"/>
  <c r="AP179" i="17"/>
  <c r="Z177" i="17"/>
  <c r="BK181" i="17"/>
  <c r="BL178" i="17"/>
  <c r="BF178" i="17"/>
  <c r="BN182" i="17"/>
  <c r="BK179" i="17"/>
  <c r="Y177" i="17"/>
  <c r="I182" i="17"/>
  <c r="BN184" i="17"/>
  <c r="AX163" i="17"/>
  <c r="AN144" i="17"/>
  <c r="AD144" i="17"/>
  <c r="AT137" i="17"/>
  <c r="BV144" i="17"/>
  <c r="AE144" i="17"/>
  <c r="CB144" i="17"/>
  <c r="BC144" i="17"/>
  <c r="T144" i="17"/>
  <c r="AO144" i="17"/>
  <c r="BY144" i="17"/>
  <c r="AW144" i="17"/>
  <c r="BP163" i="17"/>
  <c r="BX163" i="17"/>
  <c r="BU163" i="17"/>
  <c r="V163" i="17"/>
  <c r="AL144" i="17"/>
  <c r="BZ140" i="17"/>
  <c r="F176" i="17"/>
  <c r="AI180" i="17"/>
  <c r="K180" i="17"/>
  <c r="R183" i="17"/>
  <c r="AI183" i="17"/>
  <c r="AP182" i="17"/>
  <c r="BH184" i="17"/>
  <c r="CA184" i="17"/>
  <c r="CC160" i="17"/>
  <c r="CD163" i="17"/>
  <c r="O163" i="17"/>
  <c r="AN163" i="17"/>
  <c r="BO163" i="17"/>
  <c r="BW144" i="17"/>
  <c r="BN144" i="17"/>
  <c r="CA144" i="17"/>
  <c r="AB144" i="17"/>
  <c r="Q163" i="17"/>
  <c r="AI144" i="17"/>
  <c r="BP144" i="17"/>
  <c r="J163" i="17"/>
  <c r="N163" i="17"/>
  <c r="I163" i="17"/>
  <c r="AL163" i="17"/>
  <c r="BH163" i="17"/>
  <c r="AH144" i="17"/>
  <c r="AH180" i="17"/>
  <c r="AG175" i="17"/>
  <c r="BZ176" i="17"/>
  <c r="AN178" i="17"/>
  <c r="B180" i="17"/>
  <c r="AN177" i="17"/>
  <c r="AS177" i="17"/>
  <c r="BA185" i="17"/>
  <c r="AF179" i="17"/>
  <c r="BN176" i="17"/>
  <c r="L177" i="17"/>
  <c r="N182" i="17"/>
  <c r="D179" i="17"/>
  <c r="C177" i="17"/>
  <c r="P181" i="17"/>
  <c r="AW177" i="17"/>
  <c r="BQ185" i="17"/>
  <c r="BU180" i="17"/>
  <c r="Q184" i="17"/>
  <c r="V186" i="17"/>
  <c r="AM163" i="17"/>
  <c r="K163" i="17"/>
  <c r="AF163" i="17"/>
  <c r="BC163" i="17"/>
  <c r="BT163" i="17"/>
  <c r="K144" i="17"/>
  <c r="AT144" i="17"/>
  <c r="AR144" i="17"/>
  <c r="AY144" i="17"/>
  <c r="P144" i="17"/>
  <c r="E144" i="17"/>
  <c r="CH144" i="17"/>
  <c r="M144" i="17"/>
  <c r="W163" i="17"/>
  <c r="AD163" i="17"/>
  <c r="Y163" i="17"/>
  <c r="BR163" i="17"/>
  <c r="AQ144" i="17"/>
  <c r="AB177" i="17"/>
  <c r="S182" i="17"/>
  <c r="AJ179" i="17"/>
  <c r="S177" i="17"/>
  <c r="AV177" i="17"/>
  <c r="K179" i="17"/>
  <c r="R179" i="17"/>
  <c r="AH184" i="17"/>
  <c r="AP181" i="17"/>
  <c r="BG182" i="17"/>
  <c r="AA163" i="17"/>
  <c r="AY163" i="17"/>
  <c r="BL163" i="17"/>
  <c r="Z144" i="17"/>
  <c r="BH144" i="17"/>
  <c r="BO144" i="17"/>
  <c r="AF144" i="17"/>
  <c r="BQ144" i="17"/>
  <c r="G144" i="17"/>
  <c r="AC144" i="17"/>
  <c r="AJ163" i="17"/>
  <c r="E163" i="17"/>
  <c r="BJ163" i="17"/>
  <c r="AZ163" i="17"/>
  <c r="G163" i="17"/>
  <c r="BB144" i="17"/>
  <c r="BT177" i="17"/>
  <c r="D181" i="17"/>
  <c r="F177" i="17"/>
  <c r="M180" i="17"/>
  <c r="L178" i="17"/>
  <c r="BH177" i="17"/>
  <c r="CH182" i="17"/>
  <c r="AX180" i="17"/>
  <c r="AY177" i="17"/>
  <c r="BL177" i="17"/>
  <c r="L181" i="17"/>
  <c r="AA181" i="17"/>
  <c r="CE184" i="17"/>
  <c r="BD184" i="17"/>
  <c r="BF184" i="17"/>
  <c r="BD163" i="17"/>
  <c r="CE163" i="17"/>
  <c r="BE163" i="17"/>
  <c r="BR144" i="17"/>
  <c r="J144" i="17"/>
  <c r="AP144" i="17"/>
  <c r="BX144" i="17"/>
  <c r="CE144" i="17"/>
  <c r="AV144" i="17"/>
  <c r="AV152" i="17"/>
  <c r="W144" i="17"/>
  <c r="I144" i="17"/>
  <c r="AS144" i="17"/>
  <c r="Q144" i="17"/>
  <c r="Z163" i="17"/>
  <c r="U163" i="17"/>
  <c r="CH163" i="17"/>
  <c r="R144" i="17"/>
  <c r="AX144" i="17"/>
  <c r="X144" i="17"/>
  <c r="BF144" i="17"/>
  <c r="O144" i="17"/>
  <c r="BL144" i="17"/>
  <c r="CD144" i="17"/>
  <c r="AM144" i="17"/>
  <c r="D144" i="17"/>
  <c r="U144" i="17"/>
  <c r="Y144" i="17"/>
  <c r="BI144" i="17"/>
  <c r="AG144" i="17"/>
  <c r="AR163" i="17"/>
  <c r="CB163" i="17"/>
  <c r="F163" i="17"/>
  <c r="AK144" i="17"/>
  <c r="BJ144" i="17"/>
  <c r="BS137" i="17"/>
  <c r="AO138" i="17"/>
  <c r="BP138" i="17"/>
  <c r="BA143" i="17"/>
  <c r="T149" i="17"/>
  <c r="BI138" i="17"/>
  <c r="AT143" i="17"/>
  <c r="AW138" i="17"/>
  <c r="E138" i="17"/>
  <c r="U139" i="17"/>
  <c r="BN140" i="17"/>
  <c r="BU143" i="17"/>
  <c r="P146" i="17"/>
  <c r="BJ143" i="17"/>
  <c r="AM139" i="17"/>
  <c r="BA145" i="17"/>
  <c r="T148" i="17"/>
  <c r="CB166" i="17"/>
  <c r="C159" i="17"/>
  <c r="Y162" i="17"/>
  <c r="BJ159" i="17"/>
  <c r="Q158" i="17"/>
  <c r="AX160" i="17"/>
  <c r="E159" i="17"/>
  <c r="AQ157" i="17"/>
  <c r="CC155" i="17"/>
  <c r="I157" i="17"/>
  <c r="BC160" i="17"/>
  <c r="J159" i="17"/>
  <c r="AR162" i="17"/>
  <c r="CC159" i="17"/>
  <c r="AJ158" i="17"/>
  <c r="BV156" i="17"/>
  <c r="CH156" i="17"/>
  <c r="AY160" i="17"/>
  <c r="F159" i="17"/>
  <c r="AN162" i="17"/>
  <c r="BY159" i="17"/>
  <c r="AF158" i="17"/>
  <c r="BR156" i="17"/>
  <c r="AK156" i="17"/>
  <c r="M162" i="17"/>
  <c r="AL160" i="17"/>
  <c r="M156" i="17"/>
  <c r="AL154" i="17"/>
  <c r="BX152" i="17"/>
  <c r="AE151" i="17"/>
  <c r="BQ149" i="17"/>
  <c r="CE156" i="17"/>
  <c r="BY154" i="17"/>
  <c r="AF153" i="17"/>
  <c r="BR151" i="17"/>
  <c r="BL160" i="17"/>
  <c r="BA158" i="17"/>
  <c r="CA157" i="17"/>
  <c r="AE155" i="17"/>
  <c r="BQ153" i="17"/>
  <c r="X152" i="17"/>
  <c r="BJ150" i="17"/>
  <c r="Q149" i="17"/>
  <c r="BR155" i="17"/>
  <c r="Y154" i="17"/>
  <c r="BK152" i="17"/>
  <c r="AZ162" i="17"/>
  <c r="Z157" i="17"/>
  <c r="BJ154" i="17"/>
  <c r="Q153" i="17"/>
  <c r="BC151" i="17"/>
  <c r="J150" i="17"/>
  <c r="AV157" i="17"/>
  <c r="R155" i="17"/>
  <c r="BD153" i="17"/>
  <c r="K152" i="17"/>
  <c r="AW150" i="17"/>
  <c r="BF154" i="17"/>
  <c r="AN157" i="17"/>
  <c r="Z151" i="17"/>
  <c r="AF149" i="17"/>
  <c r="BR147" i="17"/>
  <c r="BE156" i="17"/>
  <c r="BL154" i="17"/>
  <c r="S153" i="17"/>
  <c r="AW139" i="17"/>
  <c r="AG156" i="17"/>
  <c r="AJ138" i="17"/>
  <c r="BA146" i="17"/>
  <c r="CC138" i="17"/>
  <c r="R139" i="17"/>
  <c r="AK139" i="17"/>
  <c r="CD140" i="17"/>
  <c r="AV146" i="17"/>
  <c r="T140" i="17"/>
  <c r="AH146" i="17"/>
  <c r="BF149" i="17"/>
  <c r="AG169" i="17"/>
  <c r="V158" i="17"/>
  <c r="I162" i="17"/>
  <c r="AT159" i="17"/>
  <c r="CH157" i="17"/>
  <c r="CB162" i="17"/>
  <c r="AH160" i="17"/>
  <c r="BT158" i="17"/>
  <c r="AA157" i="17"/>
  <c r="AH157" i="17"/>
  <c r="BV162" i="17"/>
  <c r="BH156" i="17"/>
  <c r="AM160" i="17"/>
  <c r="BY158" i="17"/>
  <c r="AB162" i="17"/>
  <c r="BM159" i="17"/>
  <c r="T158" i="17"/>
  <c r="BF156" i="17"/>
  <c r="BF162" i="17"/>
  <c r="AZ156" i="17"/>
  <c r="CC162" i="17"/>
  <c r="AI160" i="17"/>
  <c r="BU158" i="17"/>
  <c r="X162" i="17"/>
  <c r="BI159" i="17"/>
  <c r="P158" i="17"/>
  <c r="BB156" i="17"/>
  <c r="E156" i="17"/>
  <c r="AE160" i="17"/>
  <c r="BE159" i="17"/>
  <c r="BO155" i="17"/>
  <c r="V154" i="17"/>
  <c r="BH152" i="17"/>
  <c r="O151" i="17"/>
  <c r="BA149" i="17"/>
  <c r="AY156" i="17"/>
  <c r="BI154" i="17"/>
  <c r="P153" i="17"/>
  <c r="BB151" i="17"/>
  <c r="BE157" i="17"/>
  <c r="BT157" i="17"/>
  <c r="O157" i="17"/>
  <c r="O155" i="17"/>
  <c r="BA153" i="17"/>
  <c r="H152" i="17"/>
  <c r="AT150" i="17"/>
  <c r="CH148" i="17"/>
  <c r="BB155" i="17"/>
  <c r="I154" i="17"/>
  <c r="AU152" i="17"/>
  <c r="AS162" i="17"/>
  <c r="BR160" i="17"/>
  <c r="AS156" i="17"/>
  <c r="AT154" i="17"/>
  <c r="CH152" i="17"/>
  <c r="AM151" i="17"/>
  <c r="BY149" i="17"/>
  <c r="P157" i="17"/>
  <c r="B155" i="17"/>
  <c r="AN153" i="17"/>
  <c r="BZ151" i="17"/>
  <c r="BY153" i="17"/>
  <c r="BZ155" i="17"/>
  <c r="BY150" i="17"/>
  <c r="P149" i="17"/>
  <c r="BB147" i="17"/>
  <c r="Y156" i="17"/>
  <c r="AV154" i="17"/>
  <c r="O138" i="17"/>
  <c r="N140" i="17"/>
  <c r="AD140" i="17"/>
  <c r="V139" i="17"/>
  <c r="BF139" i="17"/>
  <c r="Q139" i="17"/>
  <c r="W139" i="17"/>
  <c r="Q137" i="17"/>
  <c r="AD139" i="17"/>
  <c r="AA137" i="17"/>
  <c r="BA139" i="17"/>
  <c r="O141" i="17"/>
  <c r="BU147" i="17"/>
  <c r="X145" i="17"/>
  <c r="CH140" i="17"/>
  <c r="AS147" i="17"/>
  <c r="BM152" i="17"/>
  <c r="AW160" i="17"/>
  <c r="AW157" i="17"/>
  <c r="BW160" i="17"/>
  <c r="AD159" i="17"/>
  <c r="BP157" i="17"/>
  <c r="BL162" i="17"/>
  <c r="R160" i="17"/>
  <c r="BD158" i="17"/>
  <c r="K157" i="17"/>
  <c r="B157" i="17"/>
  <c r="J162" i="17"/>
  <c r="AB156" i="17"/>
  <c r="BQ162" i="17"/>
  <c r="W160" i="17"/>
  <c r="BI158" i="17"/>
  <c r="L162" i="17"/>
  <c r="AW159" i="17"/>
  <c r="D158" i="17"/>
  <c r="AP156" i="17"/>
  <c r="CB160" i="17"/>
  <c r="T156" i="17"/>
  <c r="BM162" i="17"/>
  <c r="S160" i="17"/>
  <c r="BE158" i="17"/>
  <c r="H162" i="17"/>
  <c r="AS159" i="17"/>
  <c r="CE157" i="17"/>
  <c r="AL156" i="17"/>
  <c r="BV165" i="17"/>
  <c r="AX159" i="17"/>
  <c r="BX158" i="17"/>
  <c r="AY155" i="17"/>
  <c r="F154" i="17"/>
  <c r="AR152" i="17"/>
  <c r="CD150" i="17"/>
  <c r="AK149" i="17"/>
  <c r="S156" i="17"/>
  <c r="AS154" i="17"/>
  <c r="CE152" i="17"/>
  <c r="AL151" i="17"/>
  <c r="L156" i="17"/>
  <c r="AH156" i="17"/>
  <c r="CD154" i="17"/>
  <c r="AK153" i="17"/>
  <c r="BW151" i="17"/>
  <c r="AD150" i="17"/>
  <c r="BP148" i="17"/>
  <c r="AL155" i="17"/>
  <c r="BX153" i="17"/>
  <c r="AE152" i="17"/>
  <c r="BK160" i="17"/>
  <c r="F160" i="17"/>
  <c r="BW155" i="17"/>
  <c r="AD154" i="17"/>
  <c r="BP152" i="17"/>
  <c r="W151" i="17"/>
  <c r="BI149" i="17"/>
  <c r="BO156" i="17"/>
  <c r="BQ154" i="17"/>
  <c r="X153" i="17"/>
  <c r="BJ151" i="17"/>
  <c r="M153" i="17"/>
  <c r="N155" i="17"/>
  <c r="AS150" i="17"/>
  <c r="CE148" i="17"/>
  <c r="AL147" i="17"/>
  <c r="BY155" i="17"/>
  <c r="AF154" i="17"/>
  <c r="AA156" i="17"/>
  <c r="AK143" i="17"/>
  <c r="D137" i="17"/>
  <c r="CC139" i="17"/>
  <c r="W138" i="17"/>
  <c r="K137" i="17"/>
  <c r="BG137" i="17"/>
  <c r="BQ139" i="17"/>
  <c r="AE141" i="17"/>
  <c r="BV139" i="17"/>
  <c r="E146" i="17"/>
  <c r="BM141" i="17"/>
  <c r="BL139" i="17"/>
  <c r="BT155" i="17"/>
  <c r="Q157" i="17"/>
  <c r="BG160" i="17"/>
  <c r="N159" i="17"/>
  <c r="AV162" i="17"/>
  <c r="B160" i="17"/>
  <c r="AN158" i="17"/>
  <c r="BZ156" i="17"/>
  <c r="BA156" i="17"/>
  <c r="AF160" i="17"/>
  <c r="CA155" i="17"/>
  <c r="BA162" i="17"/>
  <c r="G160" i="17"/>
  <c r="AS158" i="17"/>
  <c r="BZ160" i="17"/>
  <c r="AG159" i="17"/>
  <c r="BS157" i="17"/>
  <c r="Z156" i="17"/>
  <c r="P160" i="17"/>
  <c r="AW162" i="17"/>
  <c r="C160" i="17"/>
  <c r="AO158" i="17"/>
  <c r="BV160" i="17"/>
  <c r="AC159" i="17"/>
  <c r="BO157" i="17"/>
  <c r="V156" i="17"/>
  <c r="AP162" i="17"/>
  <c r="BQ158" i="17"/>
  <c r="L158" i="17"/>
  <c r="AI155" i="17"/>
  <c r="BU153" i="17"/>
  <c r="AB152" i="17"/>
  <c r="BN150" i="17"/>
  <c r="U149" i="17"/>
  <c r="BV155" i="17"/>
  <c r="AC154" i="17"/>
  <c r="BO152" i="17"/>
  <c r="V151" i="17"/>
  <c r="BP162" i="17"/>
  <c r="AP157" i="17"/>
  <c r="BN154" i="17"/>
  <c r="U153" i="17"/>
  <c r="BG151" i="17"/>
  <c r="N150" i="17"/>
  <c r="BF157" i="17"/>
  <c r="V155" i="17"/>
  <c r="BH153" i="17"/>
  <c r="O152" i="17"/>
  <c r="CD159" i="17"/>
  <c r="Y159" i="17"/>
  <c r="BG155" i="17"/>
  <c r="N154" i="17"/>
  <c r="AZ152" i="17"/>
  <c r="G151" i="17"/>
  <c r="AS149" i="17"/>
  <c r="AI156" i="17"/>
  <c r="BA154" i="17"/>
  <c r="H153" i="17"/>
  <c r="AT151" i="17"/>
  <c r="B159" i="17"/>
  <c r="AF152" i="17"/>
  <c r="AG154" i="17"/>
  <c r="AC150" i="17"/>
  <c r="BO148" i="17"/>
  <c r="V147" i="17"/>
  <c r="BI155" i="17"/>
  <c r="P154" i="17"/>
  <c r="J141" i="17"/>
  <c r="AU138" i="17"/>
  <c r="AM137" i="17"/>
  <c r="AP138" i="17"/>
  <c r="BN137" i="17"/>
  <c r="BJ140" i="17"/>
  <c r="AC140" i="17"/>
  <c r="BC138" i="17"/>
  <c r="BJ137" i="17"/>
  <c r="H138" i="17"/>
  <c r="B140" i="17"/>
  <c r="AU141" i="17"/>
  <c r="I143" i="17"/>
  <c r="BC140" i="17"/>
  <c r="BR146" i="17"/>
  <c r="AS140" i="17"/>
  <c r="BL150" i="17"/>
  <c r="BP156" i="17"/>
  <c r="AQ160" i="17"/>
  <c r="CC158" i="17"/>
  <c r="AF162" i="17"/>
  <c r="BQ159" i="17"/>
  <c r="X158" i="17"/>
  <c r="BJ156" i="17"/>
  <c r="U156" i="17"/>
  <c r="AY159" i="17"/>
  <c r="AK162" i="17"/>
  <c r="BV159" i="17"/>
  <c r="AC158" i="17"/>
  <c r="BJ160" i="17"/>
  <c r="Q159" i="17"/>
  <c r="BC157" i="17"/>
  <c r="J156" i="17"/>
  <c r="AI159" i="17"/>
  <c r="AG162" i="17"/>
  <c r="BR159" i="17"/>
  <c r="Y158" i="17"/>
  <c r="BF160" i="17"/>
  <c r="M159" i="17"/>
  <c r="AY157" i="17"/>
  <c r="F156" i="17"/>
  <c r="AL158" i="17"/>
  <c r="E158" i="17"/>
  <c r="AE157" i="17"/>
  <c r="S155" i="17"/>
  <c r="BE153" i="17"/>
  <c r="L152" i="17"/>
  <c r="AX150" i="17"/>
  <c r="E149" i="17"/>
  <c r="BF155" i="17"/>
  <c r="M154" i="17"/>
  <c r="AY152" i="17"/>
  <c r="F151" i="17"/>
  <c r="BI162" i="17"/>
  <c r="D162" i="17"/>
  <c r="BI156" i="17"/>
  <c r="AX154" i="17"/>
  <c r="E153" i="17"/>
  <c r="AQ151" i="17"/>
  <c r="CC149" i="17"/>
  <c r="X157" i="17"/>
  <c r="F155" i="17"/>
  <c r="AR153" i="17"/>
  <c r="C158" i="17"/>
  <c r="R159" i="17"/>
  <c r="AR158" i="17"/>
  <c r="AQ155" i="17"/>
  <c r="CC153" i="17"/>
  <c r="AJ152" i="17"/>
  <c r="BV150" i="17"/>
  <c r="AC149" i="17"/>
  <c r="C156" i="17"/>
  <c r="AK154" i="17"/>
  <c r="BW152" i="17"/>
  <c r="AD151" i="17"/>
  <c r="AJ162" i="17"/>
  <c r="AV137" i="17"/>
  <c r="BU138" i="17"/>
  <c r="AA145" i="17"/>
  <c r="BM139" i="17"/>
  <c r="AB139" i="17"/>
  <c r="AQ141" i="17"/>
  <c r="C151" i="17"/>
  <c r="D139" i="17"/>
  <c r="BW138" i="17"/>
  <c r="BD138" i="17"/>
  <c r="R140" i="17"/>
  <c r="BK141" i="17"/>
  <c r="Y143" i="17"/>
  <c r="C145" i="17"/>
  <c r="AJ141" i="17"/>
  <c r="AF148" i="17"/>
  <c r="AA143" i="17"/>
  <c r="Z141" i="17"/>
  <c r="BS153" i="17"/>
  <c r="Z162" i="17"/>
  <c r="AJ156" i="17"/>
  <c r="BU162" i="17"/>
  <c r="AA160" i="17"/>
  <c r="BM158" i="17"/>
  <c r="P162" i="17"/>
  <c r="BA159" i="17"/>
  <c r="H158" i="17"/>
  <c r="AT156" i="17"/>
  <c r="BR158" i="17"/>
  <c r="U162" i="17"/>
  <c r="BF159" i="17"/>
  <c r="M158" i="17"/>
  <c r="AT160" i="17"/>
  <c r="CH158" i="17"/>
  <c r="AM157" i="17"/>
  <c r="CC168" i="17"/>
  <c r="BB158" i="17"/>
  <c r="Q162" i="17"/>
  <c r="BB159" i="17"/>
  <c r="I158" i="17"/>
  <c r="AP160" i="17"/>
  <c r="CB158" i="17"/>
  <c r="AI157" i="17"/>
  <c r="AX157" i="17"/>
  <c r="AR156" i="17"/>
  <c r="AX156" i="17"/>
  <c r="C155" i="17"/>
  <c r="AO153" i="17"/>
  <c r="CA151" i="17"/>
  <c r="AH150" i="17"/>
  <c r="BT148" i="17"/>
  <c r="AP155" i="17"/>
  <c r="CB153" i="17"/>
  <c r="AI152" i="17"/>
  <c r="BU150" i="17"/>
  <c r="CA160" i="17"/>
  <c r="V160" i="17"/>
  <c r="CB155" i="17"/>
  <c r="AH154" i="17"/>
  <c r="BT152" i="17"/>
  <c r="AA151" i="17"/>
  <c r="BM149" i="17"/>
  <c r="BW156" i="17"/>
  <c r="BU154" i="17"/>
  <c r="AB153" i="17"/>
  <c r="CE159" i="17"/>
  <c r="AK158" i="17"/>
  <c r="BK157" i="17"/>
  <c r="AA155" i="17"/>
  <c r="BM153" i="17"/>
  <c r="T152" i="17"/>
  <c r="BF150" i="17"/>
  <c r="M149" i="17"/>
  <c r="BN155" i="17"/>
  <c r="U154" i="17"/>
  <c r="BG152" i="17"/>
  <c r="N151" i="17"/>
  <c r="AB158" i="17"/>
  <c r="BR150" i="17"/>
  <c r="BS152" i="17"/>
  <c r="CB149" i="17"/>
  <c r="AI148" i="17"/>
  <c r="BU146" i="17"/>
  <c r="AC155" i="17"/>
  <c r="BO153" i="17"/>
  <c r="D140" i="17"/>
  <c r="AR139" i="17"/>
  <c r="BW143" i="17"/>
  <c r="H155" i="17"/>
  <c r="AI138" i="17"/>
  <c r="AJ137" i="17"/>
  <c r="X137" i="17"/>
  <c r="E139" i="17"/>
  <c r="AX140" i="17"/>
  <c r="BE143" i="17"/>
  <c r="BO145" i="17"/>
  <c r="BF138" i="17"/>
  <c r="CH149" i="17"/>
  <c r="BO159" i="17"/>
  <c r="AO162" i="17"/>
  <c r="BZ159" i="17"/>
  <c r="AG158" i="17"/>
  <c r="BN160" i="17"/>
  <c r="U159" i="17"/>
  <c r="BG157" i="17"/>
  <c r="N156" i="17"/>
  <c r="P159" i="17"/>
  <c r="AO157" i="17"/>
  <c r="BS160" i="17"/>
  <c r="Z159" i="17"/>
  <c r="BL157" i="17"/>
  <c r="BH162" i="17"/>
  <c r="N160" i="17"/>
  <c r="AZ158" i="17"/>
  <c r="G157" i="17"/>
  <c r="AI158" i="17"/>
  <c r="AG157" i="17"/>
  <c r="BO160" i="17"/>
  <c r="V159" i="17"/>
  <c r="BH157" i="17"/>
  <c r="BD162" i="17"/>
  <c r="J160" i="17"/>
  <c r="AV158" i="17"/>
  <c r="C157" i="17"/>
  <c r="BQ156" i="17"/>
  <c r="BY162" i="17"/>
  <c r="T162" i="17"/>
  <c r="BY156" i="17"/>
  <c r="BB154" i="17"/>
  <c r="I153" i="17"/>
  <c r="AU151" i="17"/>
  <c r="B150" i="17"/>
  <c r="AF157" i="17"/>
  <c r="J155" i="17"/>
  <c r="AV153" i="17"/>
  <c r="C152" i="17"/>
  <c r="AH159" i="17"/>
  <c r="BH158" i="17"/>
  <c r="AU155" i="17"/>
  <c r="B154" i="17"/>
  <c r="AN152" i="17"/>
  <c r="BZ150" i="17"/>
  <c r="AG149" i="17"/>
  <c r="K156" i="17"/>
  <c r="AO154" i="17"/>
  <c r="CA152" i="17"/>
  <c r="R156" i="17"/>
  <c r="BZ154" i="17"/>
  <c r="AG153" i="17"/>
  <c r="BS151" i="17"/>
  <c r="Z150" i="17"/>
  <c r="BL148" i="17"/>
  <c r="AH155" i="17"/>
  <c r="BT153" i="17"/>
  <c r="AA152" i="17"/>
  <c r="BM150" i="17"/>
  <c r="AM155" i="17"/>
  <c r="Y149" i="17"/>
  <c r="BF151" i="17"/>
  <c r="AV149" i="17"/>
  <c r="C148" i="17"/>
  <c r="F157" i="17"/>
  <c r="CB154" i="17"/>
  <c r="AI153" i="17"/>
  <c r="AG139" i="17"/>
  <c r="BT138" i="17"/>
  <c r="AO143" i="17"/>
  <c r="Z166" i="17"/>
  <c r="BU157" i="17"/>
  <c r="AL159" i="17"/>
  <c r="BT162" i="17"/>
  <c r="BJ157" i="17"/>
  <c r="S152" i="17"/>
  <c r="R154" i="17"/>
  <c r="AP150" i="17"/>
  <c r="J157" i="17"/>
  <c r="S148" i="17"/>
  <c r="BR152" i="17"/>
  <c r="Y151" i="17"/>
  <c r="BK149" i="17"/>
  <c r="BS156" i="17"/>
  <c r="BS154" i="17"/>
  <c r="Z153" i="17"/>
  <c r="BL151" i="17"/>
  <c r="S150" i="17"/>
  <c r="BE148" i="17"/>
  <c r="L147" i="17"/>
  <c r="AQ146" i="17"/>
  <c r="AJ143" i="17"/>
  <c r="BV141" i="17"/>
  <c r="AP154" i="17"/>
  <c r="H157" i="17"/>
  <c r="R151" i="17"/>
  <c r="AB149" i="17"/>
  <c r="BN147" i="17"/>
  <c r="AW156" i="17"/>
  <c r="BH154" i="17"/>
  <c r="O153" i="17"/>
  <c r="P139" i="17"/>
  <c r="AH140" i="17"/>
  <c r="BY137" i="17"/>
  <c r="E162" i="17"/>
  <c r="BX157" i="17"/>
  <c r="Z160" i="17"/>
  <c r="BR154" i="17"/>
  <c r="BE150" i="17"/>
  <c r="BD152" i="17"/>
  <c r="CB148" i="17"/>
  <c r="AY151" i="17"/>
  <c r="F147" i="17"/>
  <c r="BB152" i="17"/>
  <c r="I151" i="17"/>
  <c r="AU149" i="17"/>
  <c r="AM156" i="17"/>
  <c r="BC154" i="17"/>
  <c r="J153" i="17"/>
  <c r="AV151" i="17"/>
  <c r="C150" i="17"/>
  <c r="AO148" i="17"/>
  <c r="CA146" i="17"/>
  <c r="AA146" i="17"/>
  <c r="T143" i="17"/>
  <c r="S159" i="17"/>
  <c r="BI153" i="17"/>
  <c r="BJ155" i="17"/>
  <c r="BQ150" i="17"/>
  <c r="L149" i="17"/>
  <c r="AX147" i="17"/>
  <c r="Q156" i="17"/>
  <c r="AR154" i="17"/>
  <c r="CD152" i="17"/>
  <c r="AV139" i="17"/>
  <c r="CA141" i="17"/>
  <c r="AV160" i="17"/>
  <c r="BE162" i="17"/>
  <c r="F158" i="17"/>
  <c r="AP159" i="17"/>
  <c r="BX162" i="17"/>
  <c r="BL158" i="17"/>
  <c r="Y153" i="17"/>
  <c r="K151" i="17"/>
  <c r="BD157" i="17"/>
  <c r="AX155" i="17"/>
  <c r="F150" i="17"/>
  <c r="AL157" i="17"/>
  <c r="AL152" i="17"/>
  <c r="BX150" i="17"/>
  <c r="AE149" i="17"/>
  <c r="G156" i="17"/>
  <c r="AM154" i="17"/>
  <c r="BY152" i="17"/>
  <c r="AF151" i="17"/>
  <c r="BR149" i="17"/>
  <c r="Y148" i="17"/>
  <c r="AR148" i="17"/>
  <c r="K146" i="17"/>
  <c r="D143" i="17"/>
  <c r="AC162" i="17"/>
  <c r="CB152" i="17"/>
  <c r="CC154" i="17"/>
  <c r="AO150" i="17"/>
  <c r="CA148" i="17"/>
  <c r="AH147" i="17"/>
  <c r="BU155" i="17"/>
  <c r="AB154" i="17"/>
  <c r="BN152" i="17"/>
  <c r="U151" i="17"/>
  <c r="BG149" i="17"/>
  <c r="BK156" i="17"/>
  <c r="BO154" i="17"/>
  <c r="V153" i="17"/>
  <c r="BH151" i="17"/>
  <c r="O150" i="17"/>
  <c r="BA148" i="17"/>
  <c r="H147" i="17"/>
  <c r="AM146" i="17"/>
  <c r="BX156" i="17"/>
  <c r="AS153" i="17"/>
  <c r="AT155" i="17"/>
  <c r="BI150" i="17"/>
  <c r="H149" i="17"/>
  <c r="AT147" i="17"/>
  <c r="I156" i="17"/>
  <c r="AN154" i="17"/>
  <c r="BZ152" i="17"/>
  <c r="AG151" i="17"/>
  <c r="BS149" i="17"/>
  <c r="D157" i="17"/>
  <c r="CA154" i="17"/>
  <c r="AH153" i="17"/>
  <c r="BT151" i="17"/>
  <c r="AA150" i="17"/>
  <c r="BM148" i="17"/>
  <c r="T147" i="17"/>
  <c r="AY146" i="17"/>
  <c r="F145" i="17"/>
  <c r="AR143" i="17"/>
  <c r="CD141" i="17"/>
  <c r="BA150" i="17"/>
  <c r="AJ154" i="17"/>
  <c r="CA156" i="17"/>
  <c r="W150" i="17"/>
  <c r="B145" i="17"/>
  <c r="AL141" i="17"/>
  <c r="BX139" i="17"/>
  <c r="AT146" i="17"/>
  <c r="AM143" i="17"/>
  <c r="BY141" i="17"/>
  <c r="AF140" i="17"/>
  <c r="BR138" i="17"/>
  <c r="Y137" i="17"/>
  <c r="Q146" i="17"/>
  <c r="J143" i="17"/>
  <c r="AV141" i="17"/>
  <c r="C140" i="17"/>
  <c r="BH146" i="17"/>
  <c r="CH141" i="17"/>
  <c r="D156" i="17"/>
  <c r="K160" i="17"/>
  <c r="CD160" i="17"/>
  <c r="CB157" i="17"/>
  <c r="AD160" i="17"/>
  <c r="S157" i="17"/>
  <c r="BK151" i="17"/>
  <c r="AW149" i="17"/>
  <c r="E154" i="17"/>
  <c r="AZ153" i="17"/>
  <c r="AS155" i="17"/>
  <c r="V152" i="17"/>
  <c r="BH150" i="17"/>
  <c r="O149" i="17"/>
  <c r="BP155" i="17"/>
  <c r="W154" i="17"/>
  <c r="BI152" i="17"/>
  <c r="P151" i="17"/>
  <c r="BB149" i="17"/>
  <c r="I148" i="17"/>
  <c r="L148" i="17"/>
  <c r="BZ145" i="17"/>
  <c r="U158" i="17"/>
  <c r="P152" i="17"/>
  <c r="Q154" i="17"/>
  <c r="Y150" i="17"/>
  <c r="BK148" i="17"/>
  <c r="R147" i="17"/>
  <c r="BE155" i="17"/>
  <c r="L154" i="17"/>
  <c r="AX152" i="17"/>
  <c r="AW158" i="17"/>
  <c r="AK159" i="17"/>
  <c r="BP158" i="17"/>
  <c r="R157" i="17"/>
  <c r="R150" i="17"/>
  <c r="O160" i="17"/>
  <c r="AQ156" i="17"/>
  <c r="CD156" i="17"/>
  <c r="AQ152" i="17"/>
  <c r="G152" i="17"/>
  <c r="M155" i="17"/>
  <c r="F152" i="17"/>
  <c r="AR150" i="17"/>
  <c r="CD148" i="17"/>
  <c r="AZ155" i="17"/>
  <c r="G154" i="17"/>
  <c r="AS152" i="17"/>
  <c r="CE150" i="17"/>
  <c r="AL149" i="17"/>
  <c r="BX147" i="17"/>
  <c r="BK147" i="17"/>
  <c r="BJ145" i="17"/>
  <c r="BB160" i="17"/>
  <c r="AI151" i="17"/>
  <c r="AJ153" i="17"/>
  <c r="I150" i="17"/>
  <c r="AU148" i="17"/>
  <c r="B147" i="17"/>
  <c r="AO155" i="17"/>
  <c r="CA153" i="17"/>
  <c r="AH152" i="17"/>
  <c r="AT140" i="17"/>
  <c r="AI145" i="17"/>
  <c r="BW157" i="17"/>
  <c r="W157" i="17"/>
  <c r="BD148" i="17"/>
  <c r="BE154" i="17"/>
  <c r="K155" i="17"/>
  <c r="CC150" i="17"/>
  <c r="M150" i="17"/>
  <c r="CE153" i="17"/>
  <c r="BU151" i="17"/>
  <c r="AB150" i="17"/>
  <c r="BN148" i="17"/>
  <c r="AJ155" i="17"/>
  <c r="BV153" i="17"/>
  <c r="AC152" i="17"/>
  <c r="BO150" i="17"/>
  <c r="V149" i="17"/>
  <c r="BH147" i="17"/>
  <c r="AE147" i="17"/>
  <c r="AT145" i="17"/>
  <c r="CH143" i="17"/>
  <c r="AU157" i="17"/>
  <c r="BB150" i="17"/>
  <c r="BC152" i="17"/>
  <c r="BX149" i="17"/>
  <c r="AE148" i="17"/>
  <c r="BQ146" i="17"/>
  <c r="Y155" i="17"/>
  <c r="BK153" i="17"/>
  <c r="R152" i="17"/>
  <c r="BD150" i="17"/>
  <c r="K149" i="17"/>
  <c r="BL155" i="17"/>
  <c r="S154" i="17"/>
  <c r="BE152" i="17"/>
  <c r="L151" i="17"/>
  <c r="AX149" i="17"/>
  <c r="E148" i="17"/>
  <c r="D148" i="17"/>
  <c r="BV145" i="17"/>
  <c r="BU159" i="17"/>
  <c r="S151" i="17"/>
  <c r="T153" i="17"/>
  <c r="E150" i="17"/>
  <c r="AQ148" i="17"/>
  <c r="CC146" i="17"/>
  <c r="AK155" i="17"/>
  <c r="BW153" i="17"/>
  <c r="AD152" i="17"/>
  <c r="BP150" i="17"/>
  <c r="W149" i="17"/>
  <c r="BX155" i="17"/>
  <c r="AE154" i="17"/>
  <c r="BQ152" i="17"/>
  <c r="X151" i="17"/>
  <c r="BJ149" i="17"/>
  <c r="Q148" i="17"/>
  <c r="AB148" i="17"/>
  <c r="C146" i="17"/>
  <c r="B156" i="17"/>
  <c r="W148" i="17"/>
  <c r="J152" i="17"/>
  <c r="K154" i="17"/>
  <c r="CB147" i="17"/>
  <c r="H143" i="17"/>
  <c r="BU140" i="17"/>
  <c r="R148" i="17"/>
  <c r="CC145" i="17"/>
  <c r="AC141" i="17"/>
  <c r="BO139" i="17"/>
  <c r="V138" i="17"/>
  <c r="AQ147" i="17"/>
  <c r="AZ145" i="17"/>
  <c r="CE140" i="17"/>
  <c r="AT148" i="17"/>
  <c r="L146" i="17"/>
  <c r="BC155" i="17"/>
  <c r="G148" i="17"/>
  <c r="BY151" i="17"/>
  <c r="E143" i="17"/>
  <c r="X139" i="17"/>
  <c r="BY146" i="17"/>
  <c r="CE160" i="17"/>
  <c r="CH162" i="17"/>
  <c r="BL153" i="17"/>
  <c r="BK155" i="17"/>
  <c r="Y157" i="17"/>
  <c r="D152" i="17"/>
  <c r="AY148" i="17"/>
  <c r="C153" i="17"/>
  <c r="AO151" i="17"/>
  <c r="CA149" i="17"/>
  <c r="T157" i="17"/>
  <c r="D155" i="17"/>
  <c r="AP153" i="17"/>
  <c r="CB151" i="17"/>
  <c r="AI150" i="17"/>
  <c r="BU148" i="17"/>
  <c r="AB147" i="17"/>
  <c r="BG146" i="17"/>
  <c r="N145" i="17"/>
  <c r="AZ143" i="17"/>
  <c r="W155" i="17"/>
  <c r="I149" i="17"/>
  <c r="AX151" i="17"/>
  <c r="AR149" i="17"/>
  <c r="CD147" i="17"/>
  <c r="CC156" i="17"/>
  <c r="BX154" i="17"/>
  <c r="AE153" i="17"/>
  <c r="BQ151" i="17"/>
  <c r="X150" i="17"/>
  <c r="BJ148" i="17"/>
  <c r="AF155" i="17"/>
  <c r="BR153" i="17"/>
  <c r="Y152" i="17"/>
  <c r="BK150" i="17"/>
  <c r="R149" i="17"/>
  <c r="BD147" i="17"/>
  <c r="W147" i="17"/>
  <c r="AP145" i="17"/>
  <c r="CB143" i="17"/>
  <c r="BS155" i="17"/>
  <c r="BE149" i="17"/>
  <c r="BV151" i="17"/>
  <c r="BD149" i="17"/>
  <c r="K148" i="17"/>
  <c r="V157" i="17"/>
  <c r="E155" i="17"/>
  <c r="AQ153" i="17"/>
  <c r="CC151" i="17"/>
  <c r="AJ150" i="17"/>
  <c r="BV148" i="17"/>
  <c r="AR155" i="17"/>
  <c r="CD153" i="17"/>
  <c r="AK152" i="17"/>
  <c r="BW150" i="17"/>
  <c r="AD149" i="17"/>
  <c r="BP147" i="17"/>
  <c r="AU147" i="17"/>
  <c r="BB145" i="17"/>
  <c r="V150" i="17"/>
  <c r="AT157" i="17"/>
  <c r="AV150" i="17"/>
  <c r="AW152" i="17"/>
  <c r="BS147" i="17"/>
  <c r="AO140" i="17"/>
  <c r="AK147" i="17"/>
  <c r="AW145" i="17"/>
  <c r="CB140" i="17"/>
  <c r="AI139" i="17"/>
  <c r="BU137" i="17"/>
  <c r="BM146" i="17"/>
  <c r="T145" i="17"/>
  <c r="BF143" i="17"/>
  <c r="AJ139" i="17"/>
  <c r="AD156" i="17"/>
  <c r="AW153" i="17"/>
  <c r="T155" i="17"/>
  <c r="AD157" i="17"/>
  <c r="AN150" i="17"/>
  <c r="AE156" i="17"/>
  <c r="BB153" i="17"/>
  <c r="AB151" i="17"/>
  <c r="BQ148" i="17"/>
  <c r="BC147" i="17"/>
  <c r="BG156" i="17"/>
  <c r="BT149" i="17"/>
  <c r="AD147" i="17"/>
  <c r="BT154" i="17"/>
  <c r="AT152" i="17"/>
  <c r="D150" i="17"/>
  <c r="BH155" i="17"/>
  <c r="R153" i="17"/>
  <c r="BG150" i="17"/>
  <c r="AG148" i="17"/>
  <c r="BO146" i="17"/>
  <c r="W152" i="17"/>
  <c r="AC151" i="17"/>
  <c r="AP149" i="17"/>
  <c r="BH139" i="17"/>
  <c r="AG145" i="17"/>
  <c r="BS143" i="17"/>
  <c r="AY139" i="17"/>
  <c r="X148" i="17"/>
  <c r="D145" i="17"/>
  <c r="Z143" i="17"/>
  <c r="AF141" i="17"/>
  <c r="N148" i="17"/>
  <c r="AU145" i="17"/>
  <c r="BN151" i="17"/>
  <c r="T154" i="17"/>
  <c r="AN155" i="17"/>
  <c r="Z149" i="17"/>
  <c r="R141" i="17"/>
  <c r="BD139" i="17"/>
  <c r="Z146" i="17"/>
  <c r="S143" i="17"/>
  <c r="BE141" i="17"/>
  <c r="L140" i="17"/>
  <c r="AX138" i="17"/>
  <c r="P148" i="17"/>
  <c r="CB145" i="17"/>
  <c r="AB141" i="17"/>
  <c r="BN139" i="17"/>
  <c r="BC148" i="17"/>
  <c r="AP152" i="17"/>
  <c r="AQ154" i="17"/>
  <c r="AC148" i="17"/>
  <c r="X143" i="17"/>
  <c r="CC140" i="17"/>
  <c r="AH148" i="17"/>
  <c r="F146" i="17"/>
  <c r="AK141" i="17"/>
  <c r="BW139" i="17"/>
  <c r="AD138" i="17"/>
  <c r="BG147" i="17"/>
  <c r="BH145" i="17"/>
  <c r="H141" i="17"/>
  <c r="AT139" i="17"/>
  <c r="T146" i="17"/>
  <c r="AE138" i="17"/>
  <c r="BE138" i="17"/>
  <c r="CE138" i="17"/>
  <c r="Z139" i="17"/>
  <c r="BH138" i="17"/>
  <c r="V140" i="17"/>
  <c r="G137" i="17"/>
  <c r="BF153" i="17"/>
  <c r="I155" i="17"/>
  <c r="H150" i="17"/>
  <c r="CD155" i="17"/>
  <c r="AL153" i="17"/>
  <c r="CA150" i="17"/>
  <c r="AK148" i="17"/>
  <c r="BV146" i="17"/>
  <c r="BN156" i="17"/>
  <c r="BM154" i="17"/>
  <c r="AN149" i="17"/>
  <c r="N147" i="17"/>
  <c r="BD154" i="17"/>
  <c r="N152" i="17"/>
  <c r="BC149" i="17"/>
  <c r="AB155" i="17"/>
  <c r="B153" i="17"/>
  <c r="AQ150" i="17"/>
  <c r="CH147" i="17"/>
  <c r="AI146" i="17"/>
  <c r="BP149" i="17"/>
  <c r="BO149" i="17"/>
  <c r="BI148" i="17"/>
  <c r="BZ141" i="17"/>
  <c r="AX148" i="17"/>
  <c r="Q145" i="17"/>
  <c r="BC143" i="17"/>
  <c r="BI141" i="17"/>
  <c r="S139" i="17"/>
  <c r="BW147" i="17"/>
  <c r="P141" i="17"/>
  <c r="BM147" i="17"/>
  <c r="AE145" i="17"/>
  <c r="AG150" i="17"/>
  <c r="AM153" i="17"/>
  <c r="BG154" i="17"/>
  <c r="AS148" i="17"/>
  <c r="AF143" i="17"/>
  <c r="B141" i="17"/>
  <c r="AP148" i="17"/>
  <c r="J146" i="17"/>
  <c r="C143" i="17"/>
  <c r="AO141" i="17"/>
  <c r="CA139" i="17"/>
  <c r="AH138" i="17"/>
  <c r="BO147" i="17"/>
  <c r="BL145" i="17"/>
  <c r="L141" i="17"/>
  <c r="AX139" i="17"/>
  <c r="BV154" i="17"/>
  <c r="BV147" i="17"/>
  <c r="BI151" i="17"/>
  <c r="BJ153" i="17"/>
  <c r="AV147" i="17"/>
  <c r="BM140" i="17"/>
  <c r="B148" i="17"/>
  <c r="BU145" i="17"/>
  <c r="M152" i="17"/>
  <c r="AU153" i="17"/>
  <c r="BW149" i="17"/>
  <c r="AV155" i="17"/>
  <c r="F153" i="17"/>
  <c r="AU150" i="17"/>
  <c r="U148" i="17"/>
  <c r="BC146" i="17"/>
  <c r="G155" i="17"/>
  <c r="CH153" i="17"/>
  <c r="X149" i="17"/>
  <c r="BB157" i="17"/>
  <c r="X154" i="17"/>
  <c r="BM151" i="17"/>
  <c r="AM149" i="17"/>
  <c r="L155" i="17"/>
  <c r="BA152" i="17"/>
  <c r="K150" i="17"/>
  <c r="AZ147" i="17"/>
  <c r="S146" i="17"/>
  <c r="D149" i="17"/>
  <c r="C149" i="17"/>
  <c r="P147" i="17"/>
  <c r="BB141" i="17"/>
  <c r="BQ147" i="17"/>
  <c r="W143" i="17"/>
  <c r="AS141" i="17"/>
  <c r="C139" i="17"/>
  <c r="K147" i="17"/>
  <c r="BO140" i="17"/>
  <c r="AG147" i="17"/>
  <c r="O145" i="17"/>
  <c r="AZ149" i="17"/>
  <c r="BF152" i="17"/>
  <c r="BZ153" i="17"/>
  <c r="BL147" i="17"/>
  <c r="BQ140" i="17"/>
  <c r="J148" i="17"/>
  <c r="BY145" i="17"/>
  <c r="Y141" i="17"/>
  <c r="BK139" i="17"/>
  <c r="R138" i="17"/>
  <c r="AI147" i="17"/>
  <c r="AV145" i="17"/>
  <c r="CA140" i="17"/>
  <c r="AL148" i="17"/>
  <c r="BO151" i="17"/>
  <c r="J147" i="17"/>
  <c r="CB150" i="17"/>
  <c r="CC152" i="17"/>
  <c r="AZ148" i="17"/>
  <c r="AW140" i="17"/>
  <c r="BA147" i="17"/>
  <c r="BE145" i="17"/>
  <c r="AO159" i="17"/>
  <c r="BL149" i="17"/>
  <c r="AY150" i="17"/>
  <c r="AC156" i="17"/>
  <c r="B152" i="17"/>
  <c r="AQ149" i="17"/>
  <c r="P155" i="17"/>
  <c r="BU152" i="17"/>
  <c r="AE150" i="17"/>
  <c r="BT147" i="17"/>
  <c r="W146" i="17"/>
  <c r="Z154" i="17"/>
  <c r="AM152" i="17"/>
  <c r="BW148" i="17"/>
  <c r="BU156" i="17"/>
  <c r="H154" i="17"/>
  <c r="AW151" i="17"/>
  <c r="G149" i="17"/>
  <c r="BK154" i="17"/>
  <c r="U152" i="17"/>
  <c r="BZ149" i="17"/>
  <c r="AJ147" i="17"/>
  <c r="BR145" i="17"/>
  <c r="BX143" i="17"/>
  <c r="AP147" i="17"/>
  <c r="BD155" i="17"/>
  <c r="AU146" i="17"/>
  <c r="V141" i="17"/>
  <c r="E147" i="17"/>
  <c r="G143" i="17"/>
  <c r="M141" i="17"/>
  <c r="BB138" i="17"/>
  <c r="AW146" i="17"/>
  <c r="AY140" i="17"/>
  <c r="CH146" i="17"/>
  <c r="BS148" i="17"/>
  <c r="M151" i="17"/>
  <c r="N153" i="17"/>
  <c r="CE146" i="17"/>
  <c r="BA140" i="17"/>
  <c r="BI147" i="17"/>
  <c r="BI145" i="17"/>
  <c r="I141" i="17"/>
  <c r="AU139" i="17"/>
  <c r="B138" i="17"/>
  <c r="C147" i="17"/>
  <c r="AF145" i="17"/>
  <c r="BR143" i="17"/>
  <c r="BK140" i="17"/>
  <c r="F148" i="17"/>
  <c r="BH148" i="17"/>
  <c r="BM156" i="17"/>
  <c r="P150" i="17"/>
  <c r="Q152" i="17"/>
  <c r="G147" i="17"/>
  <c r="AG140" i="17"/>
  <c r="U147" i="17"/>
  <c r="AO145" i="17"/>
  <c r="CA143" i="17"/>
  <c r="BT140" i="17"/>
  <c r="AA139" i="17"/>
  <c r="BM137" i="17"/>
  <c r="BE146" i="17"/>
  <c r="L145" i="17"/>
  <c r="AX143" i="17"/>
  <c r="AQ140" i="17"/>
  <c r="AW147" i="17"/>
  <c r="BC145" i="17"/>
  <c r="B137" i="17"/>
  <c r="O137" i="17"/>
  <c r="AF137" i="17"/>
  <c r="BK137" i="17"/>
  <c r="Y139" i="17"/>
  <c r="BR140" i="17"/>
  <c r="BY143" i="17"/>
  <c r="X146" i="17"/>
  <c r="BZ143" i="17"/>
  <c r="BC139" i="17"/>
  <c r="BQ145" i="17"/>
  <c r="AF147" i="17"/>
  <c r="J154" i="17"/>
  <c r="BF137" i="17"/>
  <c r="CH137" i="17"/>
  <c r="AA138" i="17"/>
  <c r="BA138" i="17"/>
  <c r="L153" i="17"/>
  <c r="AY153" i="17"/>
  <c r="F149" i="17"/>
  <c r="BU149" i="17"/>
  <c r="BA151" i="17"/>
  <c r="AA149" i="17"/>
  <c r="CE154" i="17"/>
  <c r="AO152" i="17"/>
  <c r="CD149" i="17"/>
  <c r="AN147" i="17"/>
  <c r="G146" i="17"/>
  <c r="BL152" i="17"/>
  <c r="AP151" i="17"/>
  <c r="BG148" i="17"/>
  <c r="AO156" i="17"/>
  <c r="BG153" i="17"/>
  <c r="Q151" i="17"/>
  <c r="BF148" i="17"/>
  <c r="AU154" i="17"/>
  <c r="E152" i="17"/>
  <c r="AT149" i="17"/>
  <c r="D147" i="17"/>
  <c r="AL145" i="17"/>
  <c r="BH143" i="17"/>
  <c r="BN141" i="17"/>
  <c r="CH155" i="17"/>
  <c r="BW154" i="17"/>
  <c r="BN145" i="17"/>
  <c r="F141" i="17"/>
  <c r="BJ146" i="17"/>
  <c r="BL140" i="17"/>
  <c r="AL138" i="17"/>
  <c r="AG146" i="17"/>
  <c r="AI140" i="17"/>
  <c r="AR146" i="17"/>
  <c r="BN159" i="17"/>
  <c r="Z147" i="17"/>
  <c r="AF150" i="17"/>
  <c r="AG152" i="17"/>
  <c r="AM147" i="17"/>
  <c r="AK140" i="17"/>
  <c r="AC147" i="17"/>
  <c r="AS145" i="17"/>
  <c r="CE143" i="17"/>
  <c r="BX140" i="17"/>
  <c r="AE139" i="17"/>
  <c r="BQ137" i="17"/>
  <c r="BI146" i="17"/>
  <c r="P145" i="17"/>
  <c r="BB143" i="17"/>
  <c r="AU140" i="17"/>
  <c r="BE147" i="17"/>
  <c r="BP153" i="17"/>
  <c r="AW155" i="17"/>
  <c r="AI149" i="17"/>
  <c r="AJ151" i="17"/>
  <c r="O146" i="17"/>
  <c r="BJ141" i="17"/>
  <c r="Q140" i="17"/>
  <c r="BT146" i="17"/>
  <c r="Y145" i="17"/>
  <c r="BK143" i="17"/>
  <c r="BD140" i="17"/>
  <c r="K139" i="17"/>
  <c r="AW137" i="17"/>
  <c r="AO146" i="17"/>
  <c r="AH143" i="17"/>
  <c r="BT141" i="17"/>
  <c r="AA140" i="17"/>
  <c r="Q147" i="17"/>
  <c r="AM145" i="17"/>
  <c r="E137" i="17"/>
  <c r="R137" i="17"/>
  <c r="AL137" i="17"/>
  <c r="BL137" i="17"/>
  <c r="CA137" i="17"/>
  <c r="AO139" i="17"/>
  <c r="C141" i="17"/>
  <c r="Z155" i="17"/>
  <c r="AZ157" i="17"/>
  <c r="AD145" i="17"/>
  <c r="O148" i="17"/>
  <c r="BT150" i="17"/>
  <c r="L157" i="17"/>
  <c r="C154" i="17"/>
  <c r="AR151" i="17"/>
  <c r="B149" i="17"/>
  <c r="AJ148" i="17"/>
  <c r="J145" i="17"/>
  <c r="AU160" i="17"/>
  <c r="BX148" i="17"/>
  <c r="U150" i="17"/>
  <c r="BJ147" i="17"/>
  <c r="U155" i="17"/>
  <c r="BJ152" i="17"/>
  <c r="T150" i="17"/>
  <c r="W156" i="17"/>
  <c r="AX153" i="17"/>
  <c r="H151" i="17"/>
  <c r="AW148" i="17"/>
  <c r="O147" i="17"/>
  <c r="AD155" i="17"/>
  <c r="BV152" i="17"/>
  <c r="D151" i="17"/>
  <c r="I140" i="17"/>
  <c r="BM145" i="17"/>
  <c r="CE139" i="17"/>
  <c r="AO137" i="17"/>
  <c r="AJ145" i="17"/>
  <c r="AP143" i="17"/>
  <c r="BL141" i="17"/>
  <c r="BB139" i="17"/>
  <c r="BK145" i="17"/>
  <c r="AW154" i="17"/>
  <c r="CH154" i="17"/>
  <c r="AU156" i="17"/>
  <c r="G150" i="17"/>
  <c r="AH141" i="17"/>
  <c r="BT139" i="17"/>
  <c r="AP146" i="17"/>
  <c r="AI143" i="17"/>
  <c r="BU141" i="17"/>
  <c r="AB140" i="17"/>
  <c r="BN138" i="17"/>
  <c r="AV148" i="17"/>
  <c r="M146" i="17"/>
  <c r="F143" i="17"/>
  <c r="AR141" i="17"/>
  <c r="CD139" i="17"/>
  <c r="BD146" i="17"/>
  <c r="AJ149" i="17"/>
  <c r="W153" i="17"/>
  <c r="X155" i="17"/>
  <c r="J149" i="17"/>
  <c r="BT143" i="17"/>
  <c r="N141" i="17"/>
  <c r="AZ139" i="17"/>
  <c r="V146" i="17"/>
  <c r="O143" i="17"/>
  <c r="BA141" i="17"/>
  <c r="H140" i="17"/>
  <c r="AT138" i="17"/>
  <c r="H148" i="17"/>
  <c r="BX145" i="17"/>
  <c r="X141" i="17"/>
  <c r="BJ139" i="17"/>
  <c r="AJ146" i="17"/>
  <c r="CD137" i="17"/>
  <c r="Y138" i="17"/>
  <c r="AY138" i="17"/>
  <c r="BY138" i="17"/>
  <c r="AR138" i="17"/>
  <c r="F140" i="17"/>
  <c r="AY141" i="17"/>
  <c r="M143" i="17"/>
  <c r="BS140" i="17"/>
  <c r="S147" i="17"/>
  <c r="BI140" i="17"/>
  <c r="AS151" i="17"/>
  <c r="T139" i="17"/>
  <c r="AR157" i="17"/>
  <c r="BW146" i="17"/>
  <c r="BL143" i="17"/>
  <c r="BZ147" i="17"/>
  <c r="BC156" i="17"/>
  <c r="CA147" i="17"/>
  <c r="L143" i="17"/>
  <c r="Q155" i="17"/>
  <c r="BE140" i="17"/>
  <c r="P140" i="17"/>
  <c r="CB141" i="17"/>
  <c r="N157" i="17"/>
  <c r="E140" i="17"/>
  <c r="AC146" i="17"/>
  <c r="V143" i="17"/>
  <c r="AE140" i="17"/>
  <c r="D154" i="17"/>
  <c r="I145" i="17"/>
  <c r="E141" i="17"/>
  <c r="CC137" i="17"/>
  <c r="AB145" i="17"/>
  <c r="R143" i="17"/>
  <c r="AN141" i="17"/>
  <c r="AZ146" i="17"/>
  <c r="F139" i="17"/>
  <c r="AE137" i="17"/>
  <c r="AL140" i="17"/>
  <c r="AZ141" i="17"/>
  <c r="BV138" i="17"/>
  <c r="AX146" i="17"/>
  <c r="AB157" i="17"/>
  <c r="AZ137" i="17"/>
  <c r="BG138" i="17"/>
  <c r="AH139" i="17"/>
  <c r="BL138" i="17"/>
  <c r="Z140" i="17"/>
  <c r="BS141" i="17"/>
  <c r="AG143" i="17"/>
  <c r="S145" i="17"/>
  <c r="BP141" i="17"/>
  <c r="AS137" i="17"/>
  <c r="BG143" i="17"/>
  <c r="BF141" i="17"/>
  <c r="AG155" i="17"/>
  <c r="AS167" i="17"/>
  <c r="AT169" i="17"/>
  <c r="CC169" i="17"/>
  <c r="BY160" i="17"/>
  <c r="AU158" i="17"/>
  <c r="BX160" i="17"/>
  <c r="AE159" i="17"/>
  <c r="BQ157" i="17"/>
  <c r="X156" i="17"/>
  <c r="C165" i="17"/>
  <c r="D167" i="17"/>
  <c r="AM167" i="17"/>
  <c r="AZ159" i="17"/>
  <c r="BZ157" i="17"/>
  <c r="BN162" i="17"/>
  <c r="X160" i="17"/>
  <c r="BJ158" i="17"/>
  <c r="AX168" i="17"/>
  <c r="BZ169" i="17"/>
  <c r="AD170" i="17"/>
  <c r="K162" i="17"/>
  <c r="BC158" i="17"/>
  <c r="CH160" i="17"/>
  <c r="AM159" i="17"/>
  <c r="BY157" i="17"/>
  <c r="AF156" i="17"/>
  <c r="BP159" i="17"/>
  <c r="AI165" i="17"/>
  <c r="AZ168" i="17"/>
  <c r="CA185" i="17"/>
  <c r="AH185" i="17"/>
  <c r="AD186" i="17"/>
  <c r="BP184" i="17"/>
  <c r="I186" i="17"/>
  <c r="AU184" i="17"/>
  <c r="BM183" i="17"/>
  <c r="Q182" i="17"/>
  <c r="CB182" i="17"/>
  <c r="BK183" i="17"/>
  <c r="O182" i="17"/>
  <c r="BG186" i="17"/>
  <c r="AY154" i="17"/>
  <c r="BF145" i="17"/>
  <c r="AV143" i="17"/>
  <c r="BQ155" i="17"/>
  <c r="O154" i="17"/>
  <c r="V145" i="17"/>
  <c r="BC153" i="17"/>
  <c r="Y140" i="17"/>
  <c r="F138" i="17"/>
  <c r="S140" i="17"/>
  <c r="BM155" i="17"/>
  <c r="CB146" i="17"/>
  <c r="BH140" i="17"/>
  <c r="O140" i="17"/>
  <c r="BB148" i="17"/>
  <c r="AN140" i="17"/>
  <c r="AG137" i="17"/>
  <c r="B143" i="17"/>
  <c r="BW140" i="17"/>
  <c r="D146" i="17"/>
  <c r="AL139" i="17"/>
  <c r="AU137" i="17"/>
  <c r="BB140" i="17"/>
  <c r="AJ140" i="17"/>
  <c r="BY147" i="17"/>
  <c r="AZ154" i="17"/>
  <c r="I137" i="17"/>
  <c r="AG138" i="17"/>
  <c r="H139" i="17"/>
  <c r="AI137" i="17"/>
  <c r="CB138" i="17"/>
  <c r="AP140" i="17"/>
  <c r="AW143" i="17"/>
  <c r="AY145" i="17"/>
  <c r="Z138" i="17"/>
  <c r="P143" i="17"/>
  <c r="AM148" i="17"/>
  <c r="BL166" i="17"/>
  <c r="BM168" i="17"/>
  <c r="Q169" i="17"/>
  <c r="AS160" i="17"/>
  <c r="AE158" i="17"/>
  <c r="BH160" i="17"/>
  <c r="O159" i="17"/>
  <c r="BA157" i="17"/>
  <c r="H156" i="17"/>
  <c r="W166" i="17"/>
  <c r="BF166" i="17"/>
  <c r="X159" i="17"/>
  <c r="AX162" i="17"/>
  <c r="H160" i="17"/>
  <c r="AT158" i="17"/>
  <c r="M167" i="17"/>
  <c r="N169" i="17"/>
  <c r="AW169" i="17"/>
  <c r="BI160" i="17"/>
  <c r="AM158" i="17"/>
  <c r="BP160" i="17"/>
  <c r="W159" i="17"/>
  <c r="BI157" i="17"/>
  <c r="P156" i="17"/>
  <c r="G167" i="17"/>
  <c r="AE162" i="17"/>
  <c r="BV167" i="17"/>
  <c r="J165" i="17"/>
  <c r="AU185" i="17"/>
  <c r="R185" i="17"/>
  <c r="N186" i="17"/>
  <c r="AZ184" i="17"/>
  <c r="BX185" i="17"/>
  <c r="AE184" i="17"/>
  <c r="AT183" i="17"/>
  <c r="BZ184" i="17"/>
  <c r="BL182" i="17"/>
  <c r="AR183" i="17"/>
  <c r="CD181" i="17"/>
  <c r="AA186" i="17"/>
  <c r="AI154" i="17"/>
  <c r="Z145" i="17"/>
  <c r="BA155" i="17"/>
  <c r="BN153" i="17"/>
  <c r="AD153" i="17"/>
  <c r="AD146" i="17"/>
  <c r="BE137" i="17"/>
  <c r="BV143" i="17"/>
  <c r="BR139" i="17"/>
  <c r="AY149" i="17"/>
  <c r="BF146" i="17"/>
  <c r="BO143" i="17"/>
  <c r="AR140" i="17"/>
  <c r="Y147" i="17"/>
  <c r="O156" i="17"/>
  <c r="AT141" i="17"/>
  <c r="X140" i="17"/>
  <c r="AN148" i="17"/>
  <c r="BG140" i="17"/>
  <c r="BS145" i="17"/>
  <c r="U137" i="17"/>
  <c r="BR137" i="17"/>
  <c r="L138" i="17"/>
  <c r="S141" i="17"/>
  <c r="K145" i="17"/>
  <c r="N143" i="17"/>
  <c r="Q141" i="17"/>
  <c r="CB139" i="17"/>
  <c r="BF147" i="17"/>
  <c r="Z137" i="17"/>
  <c r="BM138" i="17"/>
  <c r="AN139" i="17"/>
  <c r="AY137" i="17"/>
  <c r="M139" i="17"/>
  <c r="BF140" i="17"/>
  <c r="BM143" i="17"/>
  <c r="CE145" i="17"/>
  <c r="AD143" i="17"/>
  <c r="G139" i="17"/>
  <c r="U145" i="17"/>
  <c r="CD145" i="17"/>
  <c r="D153" i="17"/>
  <c r="CE165" i="17"/>
  <c r="CH167" i="17"/>
  <c r="AJ168" i="17"/>
  <c r="M160" i="17"/>
  <c r="O158" i="17"/>
  <c r="AR160" i="17"/>
  <c r="CD158" i="17"/>
  <c r="AK157" i="17"/>
  <c r="AU173" i="17"/>
  <c r="AP165" i="17"/>
  <c r="BY165" i="17"/>
  <c r="CA162" i="17"/>
  <c r="H159" i="17"/>
  <c r="AH162" i="17"/>
  <c r="BW159" i="17"/>
  <c r="AD158" i="17"/>
  <c r="AF166" i="17"/>
  <c r="AG168" i="17"/>
  <c r="BP168" i="17"/>
  <c r="AC160" i="17"/>
  <c r="W158" i="17"/>
  <c r="AZ160" i="17"/>
  <c r="G159" i="17"/>
  <c r="AS157" i="17"/>
  <c r="CE155" i="17"/>
  <c r="N170" i="17"/>
  <c r="Q168" i="17"/>
  <c r="O185" i="17"/>
  <c r="B185" i="17"/>
  <c r="CC185" i="17"/>
  <c r="AJ184" i="17"/>
  <c r="BH185" i="17"/>
  <c r="O184" i="17"/>
  <c r="AD183" i="17"/>
  <c r="AC184" i="17"/>
  <c r="AV182" i="17"/>
  <c r="AB183" i="17"/>
  <c r="CH186" i="17"/>
  <c r="BZ185" i="17"/>
  <c r="CD151" i="17"/>
  <c r="I152" i="17"/>
  <c r="CE151" i="17"/>
  <c r="AA153" i="17"/>
  <c r="BD151" i="17"/>
  <c r="BP151" i="17"/>
  <c r="N146" i="17"/>
  <c r="CH145" i="17"/>
  <c r="AB146" i="17"/>
  <c r="BR148" i="17"/>
  <c r="AC145" i="17"/>
  <c r="AY143" i="17"/>
  <c r="O139" i="17"/>
  <c r="BX146" i="17"/>
  <c r="BC150" i="17"/>
  <c r="AD141" i="17"/>
  <c r="BG139" i="17"/>
  <c r="AA147" i="17"/>
  <c r="K140" i="17"/>
  <c r="W145" i="17"/>
  <c r="AX137" i="17"/>
  <c r="S138" i="17"/>
  <c r="AB138" i="17"/>
  <c r="AI141" i="17"/>
  <c r="AC143" i="17"/>
  <c r="AQ145" i="17"/>
  <c r="CC141" i="17"/>
  <c r="AP141" i="17"/>
  <c r="B151" i="17"/>
  <c r="G138" i="17"/>
  <c r="N139" i="17"/>
  <c r="P137" i="17"/>
  <c r="BO137" i="17"/>
  <c r="AC139" i="17"/>
  <c r="BV140" i="17"/>
  <c r="CC143" i="17"/>
  <c r="AF146" i="17"/>
  <c r="BS139" i="17"/>
  <c r="B146" i="17"/>
  <c r="M148" i="17"/>
  <c r="I159" i="17"/>
  <c r="S165" i="17"/>
  <c r="T167" i="17"/>
  <c r="BC167" i="17"/>
  <c r="BL159" i="17"/>
  <c r="CD157" i="17"/>
  <c r="BR162" i="17"/>
  <c r="AB160" i="17"/>
  <c r="BN158" i="17"/>
  <c r="U157" i="17"/>
  <c r="BT173" i="17"/>
  <c r="BW170" i="17"/>
  <c r="AA171" i="17"/>
  <c r="M165" i="17"/>
  <c r="AU162" i="17"/>
  <c r="BW158" i="17"/>
  <c r="R162" i="17"/>
  <c r="BG159" i="17"/>
  <c r="N158" i="17"/>
  <c r="AY165" i="17"/>
  <c r="AZ167" i="17"/>
  <c r="D168" i="17"/>
  <c r="CB159" i="17"/>
  <c r="G158" i="17"/>
  <c r="BZ162" i="17"/>
  <c r="AJ160" i="17"/>
  <c r="BV158" i="17"/>
  <c r="AC157" i="17"/>
  <c r="BR157" i="17"/>
  <c r="BC166" i="17"/>
  <c r="S158" i="17"/>
  <c r="X171" i="17"/>
  <c r="BO186" i="17"/>
  <c r="BQ184" i="17"/>
  <c r="BM185" i="17"/>
  <c r="T184" i="17"/>
  <c r="AR185" i="17"/>
  <c r="CD183" i="17"/>
  <c r="N183" i="17"/>
  <c r="B184" i="17"/>
  <c r="AF182" i="17"/>
  <c r="L183" i="17"/>
  <c r="AZ186" i="17"/>
  <c r="BJ185" i="17"/>
  <c r="BF186" i="17"/>
  <c r="BE151" i="17"/>
  <c r="BH149" i="17"/>
  <c r="BX151" i="17"/>
  <c r="AL150" i="17"/>
  <c r="K153" i="17"/>
  <c r="AN151" i="17"/>
  <c r="BP145" i="17"/>
  <c r="CA145" i="17"/>
  <c r="AZ151" i="17"/>
  <c r="M145" i="17"/>
  <c r="CD138" i="17"/>
  <c r="BV149" i="17"/>
  <c r="CH139" i="17"/>
  <c r="AQ139" i="17"/>
  <c r="BZ146" i="17"/>
  <c r="BZ139" i="17"/>
  <c r="G145" i="17"/>
  <c r="BK138" i="17"/>
  <c r="AF139" i="17"/>
  <c r="BX138" i="17"/>
  <c r="BO141" i="17"/>
  <c r="AS143" i="17"/>
  <c r="BW145" i="17"/>
  <c r="AN145" i="17"/>
  <c r="AM138" i="17"/>
  <c r="C137" i="17"/>
  <c r="AN137" i="17"/>
  <c r="CE137" i="17"/>
  <c r="AS139" i="17"/>
  <c r="G141" i="17"/>
  <c r="I147" i="17"/>
  <c r="AZ140" i="17"/>
  <c r="BN146" i="17"/>
  <c r="T151" i="17"/>
  <c r="AS165" i="17"/>
  <c r="AM166" i="17"/>
  <c r="BV166" i="17"/>
  <c r="AF159" i="17"/>
  <c r="BN157" i="17"/>
  <c r="BB162" i="17"/>
  <c r="L160" i="17"/>
  <c r="AX158" i="17"/>
  <c r="E157" i="17"/>
  <c r="L170" i="17"/>
  <c r="K170" i="17"/>
  <c r="AT170" i="17"/>
  <c r="O162" i="17"/>
  <c r="BG158" i="17"/>
  <c r="B162" i="17"/>
  <c r="AQ159" i="17"/>
  <c r="CC157" i="17"/>
  <c r="BS166" i="17"/>
  <c r="W167" i="17"/>
  <c r="AV159" i="17"/>
  <c r="BV157" i="17"/>
  <c r="BJ162" i="17"/>
  <c r="T160" i="17"/>
  <c r="BF158" i="17"/>
  <c r="M157" i="17"/>
  <c r="AY158" i="17"/>
  <c r="BJ169" i="17"/>
  <c r="BS167" i="17"/>
  <c r="CE158" i="17"/>
  <c r="P166" i="17"/>
  <c r="AI186" i="17"/>
  <c r="BA184" i="17"/>
  <c r="AW185" i="17"/>
  <c r="BU186" i="17"/>
  <c r="AB185" i="17"/>
  <c r="BN183" i="17"/>
  <c r="CC182" i="17"/>
  <c r="BL183" i="17"/>
  <c r="P182" i="17"/>
  <c r="CA182" i="17"/>
  <c r="T186" i="17"/>
  <c r="L150" i="17"/>
  <c r="BP143" i="17"/>
  <c r="AK151" i="17"/>
  <c r="BN149" i="17"/>
  <c r="J151" i="17"/>
  <c r="CH150" i="17"/>
  <c r="N149" i="17"/>
  <c r="AN143" i="17"/>
  <c r="BS150" i="17"/>
  <c r="BR141" i="17"/>
  <c r="BA137" i="17"/>
  <c r="AH151" i="17"/>
  <c r="AH145" i="17"/>
  <c r="BP139" i="17"/>
  <c r="BZ138" i="17"/>
  <c r="Y146" i="17"/>
  <c r="AD148" i="17"/>
  <c r="L139" i="17"/>
  <c r="L137" i="17"/>
  <c r="I139" i="17"/>
  <c r="CE141" i="17"/>
  <c r="BI143" i="17"/>
  <c r="BL146" i="17"/>
  <c r="U146" i="17"/>
  <c r="AQ143" i="17"/>
  <c r="R145" i="17"/>
  <c r="BS138" i="17"/>
  <c r="S137" i="17"/>
  <c r="BT137" i="17"/>
  <c r="P138" i="17"/>
  <c r="BI139" i="17"/>
  <c r="W141" i="17"/>
  <c r="AP139" i="17"/>
  <c r="BD145" i="17"/>
  <c r="AG141" i="17"/>
  <c r="Z148" i="17"/>
  <c r="AA154" i="17"/>
  <c r="AJ175" i="17"/>
  <c r="BF165" i="17"/>
  <c r="J166" i="17"/>
  <c r="L159" i="17"/>
  <c r="AL162" i="17"/>
  <c r="CA159" i="17"/>
  <c r="AH158" i="17"/>
  <c r="BT156" i="17"/>
  <c r="AC167" i="17"/>
  <c r="AD169" i="17"/>
  <c r="BM169" i="17"/>
  <c r="BM160" i="17"/>
  <c r="AQ158" i="17"/>
  <c r="BT160" i="17"/>
  <c r="AA159" i="17"/>
  <c r="BM157" i="17"/>
  <c r="G166" i="17"/>
  <c r="AP166" i="17"/>
  <c r="T159" i="17"/>
  <c r="AT162" i="17"/>
  <c r="D160" i="17"/>
  <c r="AP158" i="17"/>
  <c r="CB156" i="17"/>
  <c r="AJ159" i="17"/>
  <c r="BZ170" i="17"/>
  <c r="Q160" i="17"/>
  <c r="AV176" i="17"/>
  <c r="C186" i="17"/>
  <c r="BZ186" i="17"/>
  <c r="AG185" i="17"/>
  <c r="BE186" i="17"/>
  <c r="L185" i="17"/>
  <c r="CD184" i="17"/>
  <c r="BM182" i="17"/>
  <c r="AS183" i="17"/>
  <c r="BV184" i="17"/>
  <c r="BK182" i="17"/>
  <c r="BS185" i="17"/>
  <c r="AD185" i="17"/>
  <c r="Z186" i="17"/>
  <c r="CD146" i="17"/>
  <c r="BZ148" i="17"/>
  <c r="X147" i="17"/>
  <c r="AA148" i="17"/>
  <c r="AJ157" i="17"/>
  <c r="BS146" i="17"/>
  <c r="AB143" i="17"/>
  <c r="AC153" i="17"/>
  <c r="AV140" i="17"/>
  <c r="AO149" i="17"/>
  <c r="AX145" i="17"/>
  <c r="U140" i="17"/>
  <c r="AS146" i="17"/>
  <c r="AL143" i="17"/>
  <c r="BH141" i="17"/>
  <c r="BP154" i="17"/>
  <c r="AL146" i="17"/>
  <c r="AE143" i="17"/>
  <c r="U141" i="17"/>
  <c r="N138" i="17"/>
  <c r="AR145" i="17"/>
  <c r="BN143" i="17"/>
  <c r="BD141" i="17"/>
  <c r="BP146" i="17"/>
  <c r="BX137" i="17"/>
  <c r="AS138" i="17"/>
  <c r="BU139" i="17"/>
  <c r="G140" i="17"/>
  <c r="J138" i="17"/>
  <c r="E145" i="17"/>
  <c r="AT153" i="17"/>
  <c r="V137" i="17"/>
  <c r="BZ137" i="17"/>
  <c r="B139" i="17"/>
  <c r="AV138" i="17"/>
  <c r="J140" i="17"/>
  <c r="BC141" i="17"/>
  <c r="Q143" i="17"/>
  <c r="D141" i="17"/>
  <c r="AY147" i="17"/>
  <c r="BY140" i="17"/>
  <c r="Z152" i="17"/>
  <c r="H165" i="17"/>
  <c r="AA170" i="17"/>
  <c r="BJ170" i="17"/>
  <c r="AA162" i="17"/>
  <c r="BK158" i="17"/>
  <c r="F162" i="17"/>
  <c r="AU159" i="17"/>
  <c r="B158" i="17"/>
  <c r="AN156" i="17"/>
  <c r="BO165" i="17"/>
  <c r="BP167" i="17"/>
  <c r="T168" i="17"/>
  <c r="CH159" i="17"/>
  <c r="K158" i="17"/>
  <c r="CD162" i="17"/>
  <c r="AN160" i="17"/>
  <c r="BZ158" i="17"/>
  <c r="CC170" i="17"/>
  <c r="BG170" i="17"/>
  <c r="K171" i="17"/>
  <c r="AQ162" i="17"/>
  <c r="BS158" i="17"/>
  <c r="N162" i="17"/>
  <c r="BC159" i="17"/>
  <c r="J158" i="17"/>
  <c r="AV156" i="17"/>
  <c r="BO158" i="17"/>
  <c r="AQ170" i="17"/>
  <c r="AB186" i="17"/>
  <c r="AX185" i="17"/>
  <c r="AT186" i="17"/>
  <c r="CH184" i="17"/>
  <c r="Y186" i="17"/>
  <c r="BK184" i="17"/>
  <c r="D184" i="17"/>
  <c r="AG182" i="17"/>
  <c r="M183" i="17"/>
  <c r="CH183" i="17"/>
  <c r="AE182" i="17"/>
  <c r="G185" i="17"/>
  <c r="CC184" i="17"/>
  <c r="BY185" i="17"/>
  <c r="AH149" i="17"/>
  <c r="AZ150" i="17"/>
  <c r="AK137" i="17"/>
  <c r="BQ141" i="17"/>
  <c r="CD143" i="17"/>
  <c r="V148" i="17"/>
  <c r="AF138" i="17"/>
  <c r="AV166" i="17"/>
  <c r="AV171" i="17"/>
  <c r="AW182" i="17"/>
  <c r="AW184" i="17"/>
  <c r="CB184" i="17"/>
  <c r="U186" i="17"/>
  <c r="BG184" i="17"/>
  <c r="CC183" i="17"/>
  <c r="AC182" i="17"/>
  <c r="I183" i="17"/>
  <c r="CA183" i="17"/>
  <c r="AA182" i="17"/>
  <c r="CE186" i="17"/>
  <c r="BY184" i="17"/>
  <c r="BU185" i="17"/>
  <c r="AB184" i="17"/>
  <c r="AZ185" i="17"/>
  <c r="G184" i="17"/>
  <c r="V183" i="17"/>
  <c r="M184" i="17"/>
  <c r="AN182" i="17"/>
  <c r="T183" i="17"/>
  <c r="BC185" i="17"/>
  <c r="CB185" i="17"/>
  <c r="BP182" i="17"/>
  <c r="J181" i="17"/>
  <c r="BD183" i="17"/>
  <c r="J182" i="17"/>
  <c r="AV180" i="17"/>
  <c r="CE179" i="17"/>
  <c r="AL178" i="17"/>
  <c r="BO181" i="17"/>
  <c r="AL179" i="17"/>
  <c r="BN186" i="17"/>
  <c r="AL184" i="17"/>
  <c r="AY182" i="17"/>
  <c r="AO180" i="17"/>
  <c r="C183" i="17"/>
  <c r="AO181" i="17"/>
  <c r="AZ181" i="17"/>
  <c r="AE179" i="17"/>
  <c r="BQ177" i="17"/>
  <c r="AT180" i="17"/>
  <c r="BQ178" i="17"/>
  <c r="X184" i="17"/>
  <c r="H184" i="17"/>
  <c r="AH181" i="17"/>
  <c r="E184" i="17"/>
  <c r="AH182" i="17"/>
  <c r="BT180" i="17"/>
  <c r="AE180" i="17"/>
  <c r="BJ178" i="17"/>
  <c r="Q177" i="17"/>
  <c r="BJ179" i="17"/>
  <c r="BY186" i="17"/>
  <c r="AD182" i="17"/>
  <c r="M177" i="17"/>
  <c r="CC148" i="17"/>
  <c r="AU143" i="17"/>
  <c r="BJ138" i="17"/>
  <c r="BY139" i="17"/>
  <c r="AK146" i="17"/>
  <c r="Z165" i="17"/>
  <c r="BH186" i="17"/>
  <c r="AC183" i="17"/>
  <c r="BV186" i="17"/>
  <c r="BL184" i="17"/>
  <c r="E186" i="17"/>
  <c r="AQ184" i="17"/>
  <c r="BH183" i="17"/>
  <c r="M182" i="17"/>
  <c r="BX182" i="17"/>
  <c r="BE183" i="17"/>
  <c r="K182" i="17"/>
  <c r="AY186" i="17"/>
  <c r="BI184" i="17"/>
  <c r="BE185" i="17"/>
  <c r="CC186" i="17"/>
  <c r="AJ185" i="17"/>
  <c r="BV183" i="17"/>
  <c r="F183" i="17"/>
  <c r="BW183" i="17"/>
  <c r="X182" i="17"/>
  <c r="D183" i="17"/>
  <c r="K186" i="17"/>
  <c r="P185" i="17"/>
  <c r="D182" i="17"/>
  <c r="BY180" i="17"/>
  <c r="AM183" i="17"/>
  <c r="BY181" i="17"/>
  <c r="AF180" i="17"/>
  <c r="BO179" i="17"/>
  <c r="V178" i="17"/>
  <c r="AI181" i="17"/>
  <c r="V179" i="17"/>
  <c r="B186" i="17"/>
  <c r="AH183" i="17"/>
  <c r="BR181" i="17"/>
  <c r="Y180" i="17"/>
  <c r="BR182" i="17"/>
  <c r="Y181" i="17"/>
  <c r="T181" i="17"/>
  <c r="O179" i="17"/>
  <c r="BA177" i="17"/>
  <c r="O180" i="17"/>
  <c r="AJ186" i="17"/>
  <c r="AC186" i="17"/>
  <c r="Q183" i="17"/>
  <c r="R181" i="17"/>
  <c r="BO183" i="17"/>
  <c r="R182" i="17"/>
  <c r="BD180" i="17"/>
  <c r="H180" i="17"/>
  <c r="AT178" i="17"/>
  <c r="CE181" i="17"/>
  <c r="AT179" i="17"/>
  <c r="BR183" i="17"/>
  <c r="AW181" i="17"/>
  <c r="BJ180" i="17"/>
  <c r="I146" i="17"/>
  <c r="AM141" i="17"/>
  <c r="H171" i="17"/>
  <c r="BI165" i="17"/>
  <c r="BW162" i="17"/>
  <c r="AD162" i="17"/>
  <c r="BI167" i="17"/>
  <c r="BN185" i="17"/>
  <c r="Z184" i="17"/>
  <c r="AP186" i="17"/>
  <c r="AV184" i="17"/>
  <c r="BT185" i="17"/>
  <c r="AA184" i="17"/>
  <c r="AP183" i="17"/>
  <c r="BJ184" i="17"/>
  <c r="BH182" i="17"/>
  <c r="AN183" i="17"/>
  <c r="BZ181" i="17"/>
  <c r="S186" i="17"/>
  <c r="AS184" i="17"/>
  <c r="AO185" i="17"/>
  <c r="BM186" i="17"/>
  <c r="T185" i="17"/>
  <c r="BF183" i="17"/>
  <c r="BU182" i="17"/>
  <c r="BA183" i="17"/>
  <c r="H182" i="17"/>
  <c r="BS182" i="17"/>
  <c r="V185" i="17"/>
  <c r="AI184" i="17"/>
  <c r="AV183" i="17"/>
  <c r="BI180" i="17"/>
  <c r="W183" i="17"/>
  <c r="BI181" i="17"/>
  <c r="P180" i="17"/>
  <c r="AY179" i="17"/>
  <c r="F178" i="17"/>
  <c r="C181" i="17"/>
  <c r="F179" i="17"/>
  <c r="U185" i="17"/>
  <c r="BA182" i="17"/>
  <c r="BB181" i="17"/>
  <c r="AO184" i="17"/>
  <c r="BB182" i="17"/>
  <c r="I181" i="17"/>
  <c r="BS180" i="17"/>
  <c r="CD178" i="17"/>
  <c r="AK177" i="17"/>
  <c r="CD179" i="17"/>
  <c r="BW186" i="17"/>
  <c r="AV185" i="17"/>
  <c r="AJ182" i="17"/>
  <c r="B181" i="17"/>
  <c r="AU183" i="17"/>
  <c r="B182" i="17"/>
  <c r="AN180" i="17"/>
  <c r="BW179" i="17"/>
  <c r="AD178" i="17"/>
  <c r="AY181" i="17"/>
  <c r="AD179" i="17"/>
  <c r="BQ183" i="17"/>
  <c r="BP180" i="17"/>
  <c r="BF179" i="17"/>
  <c r="AF177" i="17"/>
  <c r="BY179" i="17"/>
  <c r="AF178" i="17"/>
  <c r="BR176" i="17"/>
  <c r="Y175" i="17"/>
  <c r="R180" i="17"/>
  <c r="BC178" i="17"/>
  <c r="J177" i="17"/>
  <c r="N181" i="17"/>
  <c r="D180" i="17"/>
  <c r="AO178" i="17"/>
  <c r="BT181" i="17"/>
  <c r="AO179" i="17"/>
  <c r="CA177" i="17"/>
  <c r="AH176" i="17"/>
  <c r="BT174" i="17"/>
  <c r="BL179" i="17"/>
  <c r="S178" i="17"/>
  <c r="BE176" i="17"/>
  <c r="BR184" i="17"/>
  <c r="G179" i="17"/>
  <c r="BB146" i="17"/>
  <c r="AC137" i="17"/>
  <c r="BA171" i="17"/>
  <c r="AW168" i="17"/>
  <c r="AG160" i="17"/>
  <c r="BD160" i="17"/>
  <c r="D159" i="17"/>
  <c r="BS159" i="17"/>
  <c r="BJ186" i="17"/>
  <c r="AU182" i="17"/>
  <c r="J186" i="17"/>
  <c r="AF184" i="17"/>
  <c r="BD185" i="17"/>
  <c r="K184" i="17"/>
  <c r="Z183" i="17"/>
  <c r="U184" i="17"/>
  <c r="AR182" i="17"/>
  <c r="X183" i="17"/>
  <c r="BX186" i="17"/>
  <c r="BV185" i="17"/>
  <c r="BR186" i="17"/>
  <c r="Y185" i="17"/>
  <c r="AW186" i="17"/>
  <c r="D185" i="17"/>
  <c r="AX184" i="17"/>
  <c r="BE182" i="17"/>
  <c r="AK183" i="17"/>
  <c r="AP184" i="17"/>
  <c r="BC182" i="17"/>
  <c r="CD186" i="17"/>
  <c r="BB183" i="17"/>
  <c r="BO182" i="17"/>
  <c r="AS180" i="17"/>
  <c r="G183" i="17"/>
  <c r="AS181" i="17"/>
  <c r="BH181" i="17"/>
  <c r="AI179" i="17"/>
  <c r="BU177" i="17"/>
  <c r="BB180" i="17"/>
  <c r="BU178" i="17"/>
  <c r="AN184" i="17"/>
  <c r="AK184" i="17"/>
  <c r="AL181" i="17"/>
  <c r="J184" i="17"/>
  <c r="AL182" i="17"/>
  <c r="BX180" i="17"/>
  <c r="AM180" i="17"/>
  <c r="BN178" i="17"/>
  <c r="U177" i="17"/>
  <c r="BN179" i="17"/>
  <c r="BB185" i="17"/>
  <c r="BO184" i="17"/>
  <c r="F184" i="17"/>
  <c r="BQ180" i="17"/>
  <c r="AE183" i="17"/>
  <c r="BQ181" i="17"/>
  <c r="X180" i="17"/>
  <c r="BG179" i="17"/>
  <c r="N178" i="17"/>
  <c r="S181" i="17"/>
  <c r="N179" i="17"/>
  <c r="CE182" i="17"/>
  <c r="BP181" i="17"/>
  <c r="BY178" i="17"/>
  <c r="P177" i="17"/>
  <c r="BI179" i="17"/>
  <c r="P178" i="17"/>
  <c r="BB176" i="17"/>
  <c r="I175" i="17"/>
  <c r="CH179" i="17"/>
  <c r="AM178" i="17"/>
  <c r="BY176" i="17"/>
  <c r="AG180" i="17"/>
  <c r="W179" i="17"/>
  <c r="Y178" i="17"/>
  <c r="AN181" i="17"/>
  <c r="Y179" i="17"/>
  <c r="BK177" i="17"/>
  <c r="R176" i="17"/>
  <c r="BD174" i="17"/>
  <c r="AV179" i="17"/>
  <c r="C178" i="17"/>
  <c r="AQ186" i="17"/>
  <c r="AQ183" i="17"/>
  <c r="Z178" i="17"/>
  <c r="AR147" i="17"/>
  <c r="BX141" i="17"/>
  <c r="AR137" i="17"/>
  <c r="AC165" i="17"/>
  <c r="BG162" i="17"/>
  <c r="V162" i="17"/>
  <c r="CH168" i="17"/>
  <c r="AA158" i="17"/>
  <c r="K159" i="17"/>
  <c r="Z158" i="17"/>
  <c r="Q185" i="17"/>
  <c r="AM185" i="17"/>
  <c r="BI185" i="17"/>
  <c r="P184" i="17"/>
  <c r="AN185" i="17"/>
  <c r="BZ183" i="17"/>
  <c r="J183" i="17"/>
  <c r="CB183" i="17"/>
  <c r="AB182" i="17"/>
  <c r="H183" i="17"/>
  <c r="AR186" i="17"/>
  <c r="BF185" i="17"/>
  <c r="BB186" i="17"/>
  <c r="I185" i="17"/>
  <c r="AG186" i="17"/>
  <c r="BS184" i="17"/>
  <c r="N184" i="17"/>
  <c r="AO182" i="17"/>
  <c r="U183" i="17"/>
  <c r="L184" i="17"/>
  <c r="AM182" i="17"/>
  <c r="R186" i="17"/>
  <c r="AX183" i="17"/>
  <c r="C182" i="17"/>
  <c r="AC180" i="17"/>
  <c r="BV182" i="17"/>
  <c r="AC181" i="17"/>
  <c r="AB181" i="17"/>
  <c r="S179" i="17"/>
  <c r="BE177" i="17"/>
  <c r="V180" i="17"/>
  <c r="BP186" i="17"/>
  <c r="AS186" i="17"/>
  <c r="AG183" i="17"/>
  <c r="V181" i="17"/>
  <c r="BT183" i="17"/>
  <c r="V182" i="17"/>
  <c r="BH180" i="17"/>
  <c r="L180" i="17"/>
  <c r="AX178" i="17"/>
  <c r="E177" i="17"/>
  <c r="AX179" i="17"/>
  <c r="BU184" i="17"/>
  <c r="C184" i="17"/>
  <c r="P183" i="17"/>
  <c r="BA180" i="17"/>
  <c r="O183" i="17"/>
  <c r="BA181" i="17"/>
  <c r="BX181" i="17"/>
  <c r="AQ179" i="17"/>
  <c r="CC177" i="17"/>
  <c r="BR180" i="17"/>
  <c r="CC178" i="17"/>
  <c r="AD181" i="17"/>
  <c r="W180" i="17"/>
  <c r="AS178" i="17"/>
  <c r="CB181" i="17"/>
  <c r="AS179" i="17"/>
  <c r="CE177" i="17"/>
  <c r="AL176" i="17"/>
  <c r="BX174" i="17"/>
  <c r="BP179" i="17"/>
  <c r="W178" i="17"/>
  <c r="D186" i="17"/>
  <c r="BI183" i="17"/>
  <c r="AP178" i="17"/>
  <c r="I178" i="17"/>
  <c r="H181" i="17"/>
  <c r="I179" i="17"/>
  <c r="AU177" i="17"/>
  <c r="B176" i="17"/>
  <c r="BC181" i="17"/>
  <c r="AX141" i="17"/>
  <c r="M138" i="17"/>
  <c r="F137" i="17"/>
  <c r="W140" i="17"/>
  <c r="M140" i="17"/>
  <c r="CA158" i="17"/>
  <c r="BK159" i="17"/>
  <c r="AU174" i="17"/>
  <c r="BL156" i="17"/>
  <c r="AJ167" i="17"/>
  <c r="AO186" i="17"/>
  <c r="AT185" i="17"/>
  <c r="AS185" i="17"/>
  <c r="BQ186" i="17"/>
  <c r="X185" i="17"/>
  <c r="BJ183" i="17"/>
  <c r="BY182" i="17"/>
  <c r="BG183" i="17"/>
  <c r="L182" i="17"/>
  <c r="BW182" i="17"/>
  <c r="L186" i="17"/>
  <c r="AP185" i="17"/>
  <c r="AL186" i="17"/>
  <c r="BX184" i="17"/>
  <c r="Q186" i="17"/>
  <c r="BC184" i="17"/>
  <c r="BX183" i="17"/>
  <c r="Y182" i="17"/>
  <c r="E183" i="17"/>
  <c r="BU183" i="17"/>
  <c r="W182" i="17"/>
  <c r="AK185" i="17"/>
  <c r="BQ182" i="17"/>
  <c r="BF181" i="17"/>
  <c r="BB184" i="17"/>
  <c r="BF182" i="17"/>
  <c r="M181" i="17"/>
  <c r="CA180" i="17"/>
  <c r="C179" i="17"/>
  <c r="AO177" i="17"/>
  <c r="C180" i="17"/>
  <c r="W185" i="17"/>
  <c r="BL185" i="17"/>
  <c r="AZ182" i="17"/>
  <c r="F181" i="17"/>
  <c r="AY183" i="17"/>
  <c r="F182" i="17"/>
  <c r="AR180" i="17"/>
  <c r="CA179" i="17"/>
  <c r="AH178" i="17"/>
  <c r="BG181" i="17"/>
  <c r="AH179" i="17"/>
  <c r="AX186" i="17"/>
  <c r="I184" i="17"/>
  <c r="AI182" i="17"/>
  <c r="AK180" i="17"/>
  <c r="CD182" i="17"/>
  <c r="AK181" i="17"/>
  <c r="AR181" i="17"/>
  <c r="AA179" i="17"/>
  <c r="BM177" i="17"/>
  <c r="AL180" i="17"/>
  <c r="BM178" i="17"/>
  <c r="AW180" i="17"/>
  <c r="AM179" i="17"/>
  <c r="AC178" i="17"/>
  <c r="AV181" i="17"/>
  <c r="AC179" i="17"/>
  <c r="BO177" i="17"/>
  <c r="V176" i="17"/>
  <c r="BH174" i="17"/>
  <c r="AZ179" i="17"/>
  <c r="G178" i="17"/>
  <c r="AH186" i="17"/>
  <c r="BZ182" i="17"/>
  <c r="BI177" i="17"/>
  <c r="BX177" i="17"/>
  <c r="BG180" i="17"/>
  <c r="BX178" i="17"/>
  <c r="AE177" i="17"/>
  <c r="BQ175" i="17"/>
  <c r="W181" i="17"/>
  <c r="P179" i="17"/>
  <c r="BB177" i="17"/>
  <c r="AF185" i="17"/>
  <c r="CC181" i="17"/>
  <c r="AQ181" i="17"/>
  <c r="E151" i="17"/>
  <c r="AK150" i="17"/>
  <c r="AE146" i="17"/>
  <c r="AM150" i="17"/>
  <c r="U138" i="17"/>
  <c r="AR172" i="17"/>
  <c r="BD156" i="17"/>
  <c r="BK162" i="17"/>
  <c r="AD184" i="17"/>
  <c r="BM184" i="17"/>
  <c r="M185" i="17"/>
  <c r="AK186" i="17"/>
  <c r="BW184" i="17"/>
  <c r="V184" i="17"/>
  <c r="AS182" i="17"/>
  <c r="Y183" i="17"/>
  <c r="R184" i="17"/>
  <c r="AQ182" i="17"/>
  <c r="AE185" i="17"/>
  <c r="J185" i="17"/>
  <c r="F186" i="17"/>
  <c r="AR184" i="17"/>
  <c r="BP185" i="17"/>
  <c r="W184" i="17"/>
  <c r="AL183" i="17"/>
  <c r="AT184" i="17"/>
  <c r="BD182" i="17"/>
  <c r="AJ183" i="17"/>
  <c r="BV181" i="17"/>
  <c r="BI186" i="17"/>
  <c r="AW183" i="17"/>
  <c r="Z181" i="17"/>
  <c r="BY183" i="17"/>
  <c r="Z182" i="17"/>
  <c r="BL180" i="17"/>
  <c r="Q180" i="17"/>
  <c r="BB178" i="17"/>
  <c r="I177" i="17"/>
  <c r="BB179" i="17"/>
  <c r="F185" i="17"/>
  <c r="S184" i="17"/>
  <c r="AF183" i="17"/>
  <c r="BE180" i="17"/>
  <c r="S183" i="17"/>
  <c r="BE181" i="17"/>
  <c r="CH181" i="17"/>
  <c r="AU179" i="17"/>
  <c r="B178" i="17"/>
  <c r="BZ180" i="17"/>
  <c r="B179" i="17"/>
  <c r="E185" i="17"/>
  <c r="AK182" i="17"/>
  <c r="AX181" i="17"/>
  <c r="AG184" i="17"/>
  <c r="AX182" i="17"/>
  <c r="E181" i="17"/>
  <c r="BK180" i="17"/>
  <c r="BZ178" i="17"/>
  <c r="AG177" i="17"/>
  <c r="BZ179" i="17"/>
  <c r="BE184" i="17"/>
  <c r="K183" i="17"/>
  <c r="BY177" i="17"/>
  <c r="CB177" i="17"/>
  <c r="BO180" i="17"/>
  <c r="CB178" i="17"/>
  <c r="AI177" i="17"/>
  <c r="BU175" i="17"/>
  <c r="AE181" i="17"/>
  <c r="T179" i="17"/>
  <c r="BF177" i="17"/>
  <c r="BS183" i="17"/>
  <c r="AG181" i="17"/>
  <c r="AD180" i="17"/>
  <c r="AR177" i="17"/>
  <c r="F180" i="17"/>
  <c r="AR178" i="17"/>
  <c r="CD176" i="17"/>
  <c r="AK175" i="17"/>
  <c r="AP180" i="17"/>
  <c r="BO178" i="17"/>
  <c r="V177" i="17"/>
  <c r="T182" i="17"/>
  <c r="AJ180" i="17"/>
  <c r="Z179" i="17"/>
  <c r="BR179" i="17"/>
  <c r="E182" i="17"/>
  <c r="CH185" i="17"/>
  <c r="BI182" i="17"/>
  <c r="BE139" i="17"/>
  <c r="Q150" i="17"/>
  <c r="AU180" i="17"/>
  <c r="AZ183" i="17"/>
  <c r="Z185" i="17"/>
  <c r="BA186" i="17"/>
  <c r="BT182" i="17"/>
  <c r="BK185" i="17"/>
  <c r="AC185" i="17"/>
  <c r="R158" i="17"/>
  <c r="S149" i="17"/>
  <c r="B144" i="17"/>
  <c r="BZ144" i="17"/>
  <c r="J139" i="17"/>
  <c r="BH137" i="17"/>
  <c r="BP140" i="17"/>
  <c r="BD142" i="17"/>
  <c r="CB137" i="17"/>
  <c r="K143" i="17"/>
  <c r="AN146" i="17"/>
  <c r="BG141" i="17"/>
  <c r="W137" i="17"/>
  <c r="AZ178" i="17"/>
  <c r="AN138" i="17"/>
  <c r="BQ138" i="17"/>
  <c r="AQ138" i="17"/>
  <c r="Q138" i="17"/>
  <c r="BV137" i="17"/>
  <c r="CE149" i="17"/>
  <c r="AM140" i="17"/>
  <c r="I138" i="17"/>
  <c r="BD143" i="17"/>
  <c r="BG145" i="17"/>
  <c r="CH138" i="17"/>
  <c r="CA138" i="17"/>
  <c r="BI137" i="17"/>
  <c r="BW141" i="17"/>
  <c r="T141" i="17"/>
  <c r="AN142" i="17"/>
  <c r="AZ138" i="17"/>
  <c r="X138" i="17"/>
  <c r="AK138" i="17"/>
  <c r="K138" i="17"/>
  <c r="BP137" i="17"/>
  <c r="AP137" i="17"/>
  <c r="BK146" i="17"/>
  <c r="H146" i="17"/>
  <c r="T138" i="17"/>
  <c r="AH137" i="17"/>
  <c r="H145" i="17"/>
  <c r="K141" i="17"/>
  <c r="BB137" i="17"/>
  <c r="U143" i="17"/>
  <c r="BO138" i="17"/>
  <c r="R146" i="17"/>
  <c r="BW137" i="17"/>
  <c r="BD137" i="17"/>
  <c r="AD137" i="17"/>
  <c r="N137" i="17"/>
  <c r="AK145" i="17"/>
  <c r="BQ143" i="17"/>
  <c r="BC137" i="17"/>
  <c r="AW141" i="17"/>
  <c r="BT142" i="17"/>
  <c r="AC138" i="17"/>
  <c r="CH151" i="17"/>
  <c r="AO147" i="17"/>
  <c r="AB137" i="17"/>
  <c r="J137" i="17"/>
  <c r="G153" i="17"/>
  <c r="AQ137" i="17"/>
  <c r="H137" i="17"/>
  <c r="X142" i="17"/>
  <c r="T137" i="17"/>
  <c r="BT145" i="17"/>
  <c r="AA141" i="17"/>
  <c r="C138" i="17"/>
  <c r="M147" i="17"/>
  <c r="D138" i="17"/>
  <c r="M137" i="17"/>
  <c r="BY148" i="17"/>
  <c r="CE147" i="17"/>
  <c r="FB50" i="1"/>
  <c r="FB8" i="1"/>
  <c r="FB29" i="1"/>
  <c r="FB57" i="1"/>
  <c r="FB9" i="1"/>
  <c r="FB34" i="1"/>
  <c r="FB21" i="1"/>
  <c r="FB62" i="1"/>
  <c r="FB40" i="1"/>
  <c r="FB30" i="1"/>
  <c r="FB59" i="1"/>
  <c r="FB35" i="1"/>
  <c r="FB56" i="1"/>
  <c r="FB54" i="1"/>
  <c r="FB38" i="1"/>
  <c r="FB28" i="1"/>
  <c r="FB13" i="1"/>
  <c r="FB58" i="1"/>
  <c r="FB43" i="1"/>
  <c r="FB64" i="1"/>
  <c r="FB33" i="1"/>
  <c r="FB23" i="1"/>
  <c r="FB24" i="1"/>
  <c r="FB18" i="1"/>
  <c r="FB46" i="1"/>
  <c r="FB60" i="1"/>
  <c r="FB36" i="1"/>
  <c r="FB25" i="1"/>
  <c r="FB45" i="1"/>
  <c r="FB12" i="1"/>
  <c r="FB19" i="1"/>
  <c r="FB27" i="1"/>
  <c r="FB41" i="1"/>
  <c r="FB53" i="1"/>
  <c r="FB15" i="1"/>
  <c r="FB37" i="1"/>
  <c r="FB63" i="1"/>
  <c r="FB42" i="1"/>
  <c r="FB11" i="1"/>
  <c r="FB44" i="1"/>
  <c r="FB47" i="1"/>
  <c r="FB31" i="1"/>
  <c r="FB14" i="1"/>
  <c r="FB48" i="1"/>
  <c r="FB17" i="1"/>
  <c r="FB49" i="1"/>
  <c r="FB22" i="1"/>
  <c r="FB52" i="1"/>
  <c r="FB32" i="1"/>
  <c r="FB16" i="1"/>
  <c r="FB20" i="1"/>
  <c r="FB61" i="1"/>
  <c r="FB39" i="1"/>
  <c r="FB55" i="1"/>
  <c r="FB51" i="1"/>
  <c r="FB10" i="1"/>
  <c r="FB26" i="1"/>
  <c r="CN8" i="1"/>
  <c r="AJ7" i="1"/>
  <c r="AT7" i="1" s="1"/>
  <c r="AH7" i="1"/>
  <c r="M136" i="17" l="1"/>
  <c r="FD57" i="1"/>
  <c r="FE57" i="1" s="1"/>
  <c r="FD49" i="1"/>
  <c r="FE49" i="1" s="1"/>
  <c r="FD63" i="1"/>
  <c r="FE63" i="1" s="1"/>
  <c r="FD43" i="1"/>
  <c r="FE43" i="1" s="1"/>
  <c r="FD40" i="1"/>
  <c r="FE40" i="1" s="1"/>
  <c r="FD30" i="1"/>
  <c r="FE30" i="1" s="1"/>
  <c r="FD61" i="1"/>
  <c r="FE61" i="1" s="1"/>
  <c r="FD12" i="1"/>
  <c r="FE12" i="1" s="1"/>
  <c r="FD55" i="1"/>
  <c r="FE55" i="1" s="1"/>
  <c r="FD16" i="1"/>
  <c r="FE16" i="1" s="1"/>
  <c r="FD23" i="1"/>
  <c r="FE23" i="1" s="1"/>
  <c r="FD52" i="1"/>
  <c r="FE52" i="1" s="1"/>
  <c r="FD41" i="1"/>
  <c r="FE41" i="1" s="1"/>
  <c r="FD62" i="1"/>
  <c r="FE62" i="1" s="1"/>
  <c r="FD58" i="1"/>
  <c r="FE58" i="1" s="1"/>
  <c r="FD28" i="1"/>
  <c r="FE28" i="1" s="1"/>
  <c r="FD47" i="1"/>
  <c r="FE47" i="1" s="1"/>
  <c r="FD38" i="1"/>
  <c r="FE38" i="1" s="1"/>
  <c r="FD14" i="1"/>
  <c r="FE14" i="1" s="1"/>
  <c r="FD15" i="1"/>
  <c r="FE15" i="1" s="1"/>
  <c r="FD45" i="1"/>
  <c r="FE45" i="1" s="1"/>
  <c r="FD21" i="1"/>
  <c r="FE21" i="1" s="1"/>
  <c r="FD51" i="1"/>
  <c r="FE51" i="1" s="1"/>
  <c r="FD20" i="1"/>
  <c r="FE20" i="1" s="1"/>
  <c r="FD22" i="1"/>
  <c r="FE22" i="1" s="1"/>
  <c r="FD54" i="1"/>
  <c r="FE54" i="1" s="1"/>
  <c r="FD36" i="1"/>
  <c r="FE36" i="1" s="1"/>
  <c r="FD24" i="1"/>
  <c r="FE24" i="1" s="1"/>
  <c r="FD10" i="1"/>
  <c r="FE10" i="1" s="1"/>
  <c r="FD11" i="1"/>
  <c r="FE11" i="1" s="1"/>
  <c r="FD19" i="1"/>
  <c r="FE19" i="1" s="1"/>
  <c r="FD33" i="1"/>
  <c r="FE33" i="1" s="1"/>
  <c r="FD59" i="1"/>
  <c r="FE59" i="1" s="1"/>
  <c r="FD26" i="1"/>
  <c r="FE26" i="1" s="1"/>
  <c r="FD39" i="1"/>
  <c r="FE39" i="1" s="1"/>
  <c r="FD32" i="1"/>
  <c r="FE32" i="1" s="1"/>
  <c r="FD17" i="1"/>
  <c r="FE17" i="1" s="1"/>
  <c r="FD46" i="1"/>
  <c r="FE46" i="1" s="1"/>
  <c r="FD13" i="1"/>
  <c r="FE13" i="1" s="1"/>
  <c r="FD48" i="1"/>
  <c r="FE48" i="1" s="1"/>
  <c r="FD31" i="1"/>
  <c r="FE31" i="1" s="1"/>
  <c r="FD42" i="1"/>
  <c r="FE42" i="1" s="1"/>
  <c r="FD53" i="1"/>
  <c r="FE53" i="1" s="1"/>
  <c r="FD18" i="1"/>
  <c r="FE18" i="1" s="1"/>
  <c r="FD25" i="1"/>
  <c r="FE25" i="1" s="1"/>
  <c r="FD64" i="1"/>
  <c r="FE64" i="1" s="1"/>
  <c r="FD8" i="1"/>
  <c r="FE8" i="1" s="1"/>
  <c r="FD50" i="1"/>
  <c r="FE50" i="1" s="1"/>
  <c r="FD34" i="1"/>
  <c r="FE34" i="1" s="1"/>
  <c r="FD56" i="1"/>
  <c r="FE56" i="1" s="1"/>
  <c r="FD29" i="1"/>
  <c r="FE29" i="1" s="1"/>
  <c r="FD44" i="1"/>
  <c r="FE44" i="1" s="1"/>
  <c r="FD37" i="1"/>
  <c r="FE37" i="1" s="1"/>
  <c r="FD27" i="1"/>
  <c r="FE27" i="1" s="1"/>
  <c r="FD60" i="1"/>
  <c r="FE60" i="1" s="1"/>
  <c r="FD9" i="1"/>
  <c r="FE9" i="1" s="1"/>
  <c r="FD35" i="1"/>
  <c r="FE35" i="1" s="1"/>
  <c r="AU8" i="1"/>
  <c r="DW19" i="1" l="1"/>
  <c r="DW17" i="1"/>
  <c r="FF27" i="1"/>
  <c r="FF56" i="1"/>
  <c r="FF25" i="1"/>
  <c r="FF44" i="1"/>
  <c r="FF50" i="1"/>
  <c r="FF63" i="1"/>
  <c r="FF53" i="1"/>
  <c r="FF31" i="1"/>
  <c r="FF20" i="1"/>
  <c r="FF57" i="1"/>
  <c r="FF45" i="1"/>
  <c r="FF43" i="1"/>
  <c r="FF59" i="1"/>
  <c r="FF10" i="1"/>
  <c r="FF9" i="1"/>
  <c r="FF18" i="1"/>
  <c r="FF19" i="1"/>
  <c r="FF11" i="1"/>
  <c r="FF52" i="1"/>
  <c r="FF51" i="1"/>
  <c r="FF37" i="1"/>
  <c r="FF17" i="1"/>
  <c r="FF40" i="1"/>
  <c r="FF62" i="1"/>
  <c r="FF28" i="1"/>
  <c r="FF36" i="1"/>
  <c r="FF23" i="1"/>
  <c r="FF13" i="1"/>
  <c r="FF55" i="1"/>
  <c r="FF49" i="1"/>
  <c r="FF41" i="1"/>
  <c r="FF16" i="1"/>
  <c r="FF42" i="1"/>
  <c r="FF60" i="1"/>
  <c r="FF24" i="1"/>
  <c r="FF29" i="1"/>
  <c r="FF26" i="1"/>
  <c r="FF64" i="1"/>
  <c r="FF48" i="1"/>
  <c r="FF54" i="1"/>
  <c r="FF47" i="1"/>
  <c r="FF21" i="1"/>
  <c r="FF22" i="1"/>
  <c r="FF34" i="1"/>
  <c r="FF30" i="1"/>
  <c r="FF12" i="1"/>
  <c r="FF58" i="1"/>
  <c r="FF46" i="1"/>
  <c r="FF15" i="1"/>
  <c r="FF14" i="1"/>
  <c r="FF61" i="1"/>
  <c r="FF32" i="1"/>
  <c r="FF33" i="1"/>
  <c r="FF8" i="1"/>
  <c r="FF35" i="1"/>
  <c r="FF39" i="1"/>
  <c r="FF38" i="1"/>
  <c r="DW8" i="1"/>
  <c r="DW61" i="1"/>
  <c r="DW13" i="1"/>
  <c r="DW44" i="1"/>
  <c r="DW45" i="1"/>
  <c r="DW48" i="1"/>
  <c r="DW51" i="1"/>
  <c r="DW35" i="1"/>
  <c r="DW41" i="1"/>
  <c r="DW56" i="1"/>
  <c r="DW50" i="1"/>
  <c r="DW34" i="1"/>
  <c r="DW18" i="1"/>
  <c r="DW49" i="1"/>
  <c r="DW32" i="1"/>
  <c r="DW33" i="1"/>
  <c r="DW36" i="1"/>
  <c r="DW63" i="1"/>
  <c r="DW47" i="1"/>
  <c r="DW31" i="1"/>
  <c r="DW15" i="1"/>
  <c r="DW29" i="1"/>
  <c r="DW40" i="1"/>
  <c r="DW62" i="1"/>
  <c r="DW46" i="1"/>
  <c r="DW30" i="1"/>
  <c r="DW14" i="1"/>
  <c r="DW37" i="1"/>
  <c r="DW64" i="1"/>
  <c r="DW20" i="1"/>
  <c r="DW21" i="1"/>
  <c r="DW24" i="1"/>
  <c r="DW59" i="1"/>
  <c r="DW43" i="1"/>
  <c r="DW27" i="1"/>
  <c r="DW11" i="1"/>
  <c r="DW28" i="1"/>
  <c r="DW58" i="1"/>
  <c r="DW42" i="1"/>
  <c r="DW26" i="1"/>
  <c r="DW10" i="1"/>
  <c r="DW25" i="1"/>
  <c r="DW52" i="1"/>
  <c r="DW57" i="1"/>
  <c r="DW60" i="1"/>
  <c r="DW12" i="1"/>
  <c r="DW55" i="1"/>
  <c r="DW39" i="1"/>
  <c r="DW23" i="1"/>
  <c r="DW53" i="1"/>
  <c r="DW16" i="1"/>
  <c r="DW54" i="1"/>
  <c r="DW38" i="1"/>
  <c r="DW22" i="1"/>
  <c r="DW9" i="1"/>
  <c r="BO31" i="1"/>
  <c r="CN31" i="1" s="1"/>
  <c r="BN21" i="1"/>
  <c r="BO9" i="1"/>
  <c r="CN9" i="1" s="1"/>
  <c r="BN12" i="1"/>
  <c r="BO27" i="1"/>
  <c r="CN27" i="1" s="1"/>
  <c r="BO39" i="1"/>
  <c r="CN39" i="1" s="1"/>
  <c r="BO57" i="1"/>
  <c r="CN57" i="1" s="1"/>
  <c r="BO34" i="1"/>
  <c r="CN34" i="1" s="1"/>
  <c r="BO45" i="1"/>
  <c r="CN45" i="1" s="1"/>
  <c r="BO52" i="1"/>
  <c r="CN52" i="1" s="1"/>
  <c r="BO50" i="1"/>
  <c r="CN50" i="1" s="1"/>
  <c r="BO55" i="1"/>
  <c r="CN55" i="1" s="1"/>
  <c r="BO35" i="1"/>
  <c r="CN35" i="1" s="1"/>
  <c r="BO61" i="1"/>
  <c r="CN61" i="1" s="1"/>
  <c r="BO37" i="1"/>
  <c r="CN37" i="1" s="1"/>
  <c r="BO36" i="1"/>
  <c r="CN36" i="1" s="1"/>
  <c r="BN33" i="1"/>
  <c r="BN31" i="1"/>
  <c r="BN63" i="1"/>
  <c r="BN38" i="1"/>
  <c r="BN58" i="1"/>
  <c r="BN62" i="1"/>
  <c r="BN39" i="1"/>
  <c r="BN48" i="1"/>
  <c r="BN52" i="1"/>
  <c r="BN35" i="1"/>
  <c r="BN54" i="1"/>
  <c r="BO13" i="1"/>
  <c r="CN13" i="1" s="1"/>
  <c r="BN23" i="1"/>
  <c r="BN14" i="1"/>
  <c r="BO18" i="1"/>
  <c r="CN18" i="1" s="1"/>
  <c r="BO14" i="1"/>
  <c r="CN14" i="1" s="1"/>
  <c r="BO16" i="1"/>
  <c r="CN16" i="1" s="1"/>
  <c r="BO24" i="1"/>
  <c r="CN24" i="1" s="1"/>
  <c r="BO11" i="1"/>
  <c r="CN11" i="1" s="1"/>
  <c r="BO51" i="1"/>
  <c r="CN51" i="1" s="1"/>
  <c r="BO48" i="1"/>
  <c r="CN48" i="1" s="1"/>
  <c r="BO42" i="1"/>
  <c r="CN42" i="1" s="1"/>
  <c r="BO33" i="1"/>
  <c r="CN33" i="1" s="1"/>
  <c r="BO59" i="1"/>
  <c r="CN59" i="1" s="1"/>
  <c r="BO17" i="1"/>
  <c r="CN17" i="1" s="1"/>
  <c r="BN19" i="1"/>
  <c r="BN29" i="1"/>
  <c r="BN36" i="1"/>
  <c r="BN32" i="1"/>
  <c r="BN59" i="1"/>
  <c r="BN50" i="1"/>
  <c r="BN45" i="1"/>
  <c r="BN44" i="1"/>
  <c r="BN56" i="1"/>
  <c r="BN41" i="1"/>
  <c r="BO23" i="1"/>
  <c r="CN23" i="1" s="1"/>
  <c r="BN10" i="1"/>
  <c r="BN15" i="1"/>
  <c r="BN17" i="1"/>
  <c r="BO30" i="1"/>
  <c r="CN30" i="1" s="1"/>
  <c r="BO47" i="1"/>
  <c r="CN47" i="1" s="1"/>
  <c r="BO53" i="1"/>
  <c r="CN53" i="1" s="1"/>
  <c r="BO62" i="1"/>
  <c r="CN62" i="1" s="1"/>
  <c r="BO40" i="1"/>
  <c r="CN40" i="1" s="1"/>
  <c r="BO46" i="1"/>
  <c r="CN46" i="1" s="1"/>
  <c r="BO56" i="1"/>
  <c r="CN56" i="1" s="1"/>
  <c r="BO60" i="1"/>
  <c r="CN60" i="1" s="1"/>
  <c r="BO29" i="1"/>
  <c r="CN29" i="1" s="1"/>
  <c r="BO28" i="1"/>
  <c r="CN28" i="1" s="1"/>
  <c r="CN19" i="1"/>
  <c r="BN9" i="1"/>
  <c r="BN26" i="1"/>
  <c r="BN28" i="1"/>
  <c r="BN30" i="1"/>
  <c r="BN43" i="1"/>
  <c r="BN53" i="1"/>
  <c r="BN40" i="1"/>
  <c r="BN60" i="1"/>
  <c r="BN34" i="1"/>
  <c r="BN51" i="1"/>
  <c r="BN61" i="1"/>
  <c r="BN64" i="1"/>
  <c r="BN46" i="1"/>
  <c r="BN22" i="1"/>
  <c r="BN24" i="1"/>
  <c r="BO10" i="1"/>
  <c r="CN10" i="1" s="1"/>
  <c r="BO22" i="1"/>
  <c r="CN22" i="1" s="1"/>
  <c r="BO15" i="1"/>
  <c r="CN15" i="1" s="1"/>
  <c r="BO12" i="1"/>
  <c r="CN12" i="1" s="1"/>
  <c r="BO20" i="1"/>
  <c r="CN20" i="1" s="1"/>
  <c r="BO26" i="1"/>
  <c r="CN26" i="1" s="1"/>
  <c r="BO41" i="1"/>
  <c r="CN41" i="1" s="1"/>
  <c r="BO63" i="1"/>
  <c r="CN63" i="1" s="1"/>
  <c r="BO64" i="1"/>
  <c r="CN64" i="1" s="1"/>
  <c r="BO54" i="1"/>
  <c r="CN54" i="1" s="1"/>
  <c r="BO43" i="1"/>
  <c r="CN43" i="1" s="1"/>
  <c r="BO44" i="1"/>
  <c r="CN44" i="1" s="1"/>
  <c r="BO38" i="1"/>
  <c r="CN38" i="1" s="1"/>
  <c r="BO49" i="1"/>
  <c r="CN49" i="1" s="1"/>
  <c r="BO32" i="1"/>
  <c r="CN32" i="1" s="1"/>
  <c r="BO58" i="1"/>
  <c r="CN58" i="1" s="1"/>
  <c r="BN11" i="1"/>
  <c r="BN20" i="1"/>
  <c r="BN27" i="1"/>
  <c r="BN37" i="1"/>
  <c r="BN57" i="1"/>
  <c r="BN55" i="1"/>
  <c r="BN47" i="1"/>
  <c r="BN49" i="1"/>
  <c r="BN42" i="1"/>
  <c r="BN8" i="1"/>
  <c r="BO25" i="1"/>
  <c r="CN25" i="1" s="1"/>
  <c r="BN18" i="1"/>
  <c r="BN16" i="1"/>
  <c r="BN25" i="1"/>
  <c r="BO21" i="1"/>
  <c r="CN21" i="1" s="1"/>
  <c r="BN13" i="1"/>
  <c r="DX8" i="1" l="1"/>
  <c r="DX19" i="1"/>
  <c r="DX34" i="1"/>
  <c r="DX45" i="1"/>
  <c r="DX62" i="1"/>
  <c r="DX31" i="1"/>
  <c r="DX37" i="1"/>
  <c r="DX33" i="1"/>
  <c r="DX55" i="1"/>
  <c r="DX9" i="1"/>
  <c r="DX48" i="1"/>
  <c r="DX26" i="1"/>
  <c r="DX52" i="1"/>
  <c r="FH10" i="1"/>
  <c r="FI10" i="1" s="1"/>
  <c r="FH50" i="1"/>
  <c r="FI50" i="1" s="1"/>
  <c r="DX13" i="1"/>
  <c r="DX49" i="1"/>
  <c r="FH37" i="1"/>
  <c r="FI37" i="1" s="1"/>
  <c r="DX51" i="1"/>
  <c r="FH55" i="1"/>
  <c r="FI55" i="1" s="1"/>
  <c r="DX20" i="1"/>
  <c r="FH16" i="1"/>
  <c r="FI16" i="1" s="1"/>
  <c r="FH28" i="1"/>
  <c r="FI28" i="1" s="1"/>
  <c r="DX43" i="1"/>
  <c r="DX29" i="1"/>
  <c r="DX63" i="1"/>
  <c r="FH26" i="1"/>
  <c r="FI26" i="1" s="1"/>
  <c r="FH61" i="1"/>
  <c r="FI61" i="1" s="1"/>
  <c r="FH42" i="1"/>
  <c r="FI42" i="1" s="1"/>
  <c r="FH19" i="1"/>
  <c r="FI19" i="1" s="1"/>
  <c r="DX56" i="1"/>
  <c r="FH48" i="1"/>
  <c r="FI48" i="1" s="1"/>
  <c r="FH24" i="1"/>
  <c r="FI24" i="1" s="1"/>
  <c r="FH38" i="1"/>
  <c r="FI38" i="1" s="1"/>
  <c r="DX28" i="1"/>
  <c r="DX10" i="1"/>
  <c r="DX23" i="1"/>
  <c r="FH56" i="1"/>
  <c r="FI56" i="1" s="1"/>
  <c r="FH39" i="1"/>
  <c r="FI39" i="1" s="1"/>
  <c r="FH32" i="1"/>
  <c r="FI32" i="1" s="1"/>
  <c r="FH46" i="1"/>
  <c r="FI46" i="1" s="1"/>
  <c r="FH34" i="1"/>
  <c r="FI34" i="1" s="1"/>
  <c r="FH54" i="1"/>
  <c r="FI54" i="1" s="1"/>
  <c r="FH29" i="1"/>
  <c r="FI29" i="1" s="1"/>
  <c r="FH11" i="1"/>
  <c r="FI11" i="1" s="1"/>
  <c r="FH62" i="1"/>
  <c r="FI62" i="1" s="1"/>
  <c r="FH51" i="1"/>
  <c r="FI51" i="1" s="1"/>
  <c r="FH18" i="1"/>
  <c r="FI18" i="1" s="1"/>
  <c r="FH43" i="1"/>
  <c r="FI43" i="1" s="1"/>
  <c r="FH31" i="1"/>
  <c r="FI31" i="1" s="1"/>
  <c r="FH44" i="1"/>
  <c r="FI44" i="1" s="1"/>
  <c r="FH58" i="1"/>
  <c r="FI58" i="1" s="1"/>
  <c r="FH49" i="1"/>
  <c r="FI49" i="1" s="1"/>
  <c r="FH23" i="1"/>
  <c r="FI23" i="1" s="1"/>
  <c r="FH14" i="1"/>
  <c r="FI14" i="1" s="1"/>
  <c r="FH60" i="1"/>
  <c r="FI60" i="1" s="1"/>
  <c r="FH59" i="1"/>
  <c r="FI59" i="1" s="1"/>
  <c r="FH47" i="1"/>
  <c r="FI47" i="1" s="1"/>
  <c r="FH63" i="1"/>
  <c r="FI63" i="1" s="1"/>
  <c r="FH57" i="1"/>
  <c r="FI57" i="1" s="1"/>
  <c r="FH64" i="1"/>
  <c r="FI64" i="1" s="1"/>
  <c r="FH8" i="1"/>
  <c r="FI8" i="1" s="1"/>
  <c r="FH15" i="1"/>
  <c r="FI15" i="1" s="1"/>
  <c r="FH22" i="1"/>
  <c r="FI22" i="1" s="1"/>
  <c r="FH30" i="1"/>
  <c r="FI30" i="1" s="1"/>
  <c r="FH41" i="1"/>
  <c r="FI41" i="1" s="1"/>
  <c r="FH35" i="1"/>
  <c r="FI35" i="1" s="1"/>
  <c r="FH40" i="1"/>
  <c r="FI40" i="1" s="1"/>
  <c r="FH52" i="1"/>
  <c r="FI52" i="1" s="1"/>
  <c r="FH20" i="1"/>
  <c r="FI20" i="1" s="1"/>
  <c r="DX61" i="1"/>
  <c r="FH12" i="1"/>
  <c r="FI12" i="1" s="1"/>
  <c r="FH13" i="1"/>
  <c r="FI13" i="1" s="1"/>
  <c r="FH33" i="1"/>
  <c r="FI33" i="1" s="1"/>
  <c r="FH27" i="1"/>
  <c r="FI27" i="1" s="1"/>
  <c r="FH21" i="1"/>
  <c r="FI21" i="1" s="1"/>
  <c r="FH9" i="1"/>
  <c r="FI9" i="1" s="1"/>
  <c r="FH25" i="1"/>
  <c r="FI25" i="1" s="1"/>
  <c r="FH36" i="1"/>
  <c r="FI36" i="1" s="1"/>
  <c r="FH17" i="1"/>
  <c r="FI17" i="1" s="1"/>
  <c r="FH53" i="1"/>
  <c r="FI53" i="1" s="1"/>
  <c r="FH45" i="1"/>
  <c r="FI45" i="1" s="1"/>
  <c r="DX64" i="1"/>
  <c r="DX15" i="1"/>
  <c r="DX18" i="1"/>
  <c r="DX41" i="1"/>
  <c r="DX36" i="1"/>
  <c r="DX57" i="1"/>
  <c r="DX59" i="1"/>
  <c r="DX46" i="1"/>
  <c r="DX17" i="1"/>
  <c r="DX54" i="1"/>
  <c r="DX39" i="1"/>
  <c r="DX40" i="1"/>
  <c r="DX44" i="1"/>
  <c r="DX32" i="1"/>
  <c r="DX58" i="1"/>
  <c r="DX16" i="1"/>
  <c r="DX42" i="1"/>
  <c r="DX11" i="1"/>
  <c r="DX60" i="1"/>
  <c r="DX30" i="1"/>
  <c r="DX24" i="1"/>
  <c r="DX38" i="1"/>
  <c r="CO58" i="1"/>
  <c r="CO63" i="1"/>
  <c r="DX47" i="1"/>
  <c r="DX27" i="1"/>
  <c r="DX22" i="1"/>
  <c r="DX53" i="1"/>
  <c r="DX12" i="1"/>
  <c r="CO44" i="1"/>
  <c r="DX50" i="1"/>
  <c r="CO12" i="1"/>
  <c r="DX25" i="1"/>
  <c r="DX14" i="1"/>
  <c r="DX35" i="1"/>
  <c r="DX21" i="1"/>
  <c r="CO49" i="1"/>
  <c r="CO26" i="1"/>
  <c r="CO60" i="1"/>
  <c r="CO11" i="1"/>
  <c r="CO50" i="1"/>
  <c r="CO54" i="1"/>
  <c r="CO22" i="1"/>
  <c r="CO62" i="1"/>
  <c r="CO33" i="1"/>
  <c r="CO18" i="1"/>
  <c r="CO37" i="1"/>
  <c r="CO57" i="1"/>
  <c r="CO9" i="1"/>
  <c r="CO8" i="1"/>
  <c r="CO38" i="1"/>
  <c r="CO64" i="1"/>
  <c r="CO20" i="1"/>
  <c r="CO10" i="1"/>
  <c r="CO19" i="1"/>
  <c r="CO56" i="1"/>
  <c r="CO53" i="1"/>
  <c r="CO42" i="1"/>
  <c r="CO24" i="1"/>
  <c r="CO61" i="1"/>
  <c r="CO52" i="1"/>
  <c r="CO39" i="1"/>
  <c r="CO28" i="1"/>
  <c r="CO47" i="1"/>
  <c r="CO17" i="1"/>
  <c r="CO16" i="1"/>
  <c r="CO46" i="1"/>
  <c r="CO48" i="1"/>
  <c r="CO35" i="1"/>
  <c r="CO45" i="1"/>
  <c r="CO27" i="1"/>
  <c r="CO31" i="1"/>
  <c r="CO21" i="1"/>
  <c r="CO25" i="1"/>
  <c r="CO32" i="1"/>
  <c r="CO43" i="1"/>
  <c r="CO41" i="1"/>
  <c r="CO15" i="1"/>
  <c r="CO29" i="1"/>
  <c r="CO40" i="1"/>
  <c r="CO30" i="1"/>
  <c r="CO23" i="1"/>
  <c r="CO59" i="1"/>
  <c r="CO51" i="1"/>
  <c r="CO14" i="1"/>
  <c r="CO13" i="1"/>
  <c r="CO36" i="1"/>
  <c r="CO55" i="1"/>
  <c r="CO34" i="1"/>
  <c r="BH24" i="1"/>
  <c r="BH4" i="19"/>
  <c r="DY9" i="1" l="1"/>
  <c r="FJ47" i="1"/>
  <c r="FJ17" i="1"/>
  <c r="FJ52" i="1"/>
  <c r="FJ53" i="1"/>
  <c r="FJ36" i="1"/>
  <c r="FJ29" i="1"/>
  <c r="FJ19" i="1"/>
  <c r="FJ24" i="1"/>
  <c r="FJ58" i="1"/>
  <c r="FJ62" i="1"/>
  <c r="FJ55" i="1"/>
  <c r="FJ13" i="1"/>
  <c r="FJ26" i="1"/>
  <c r="FJ14" i="1"/>
  <c r="FJ59" i="1"/>
  <c r="FJ11" i="1"/>
  <c r="FJ51" i="1"/>
  <c r="FJ25" i="1"/>
  <c r="FJ21" i="1"/>
  <c r="FJ64" i="1"/>
  <c r="FJ40" i="1"/>
  <c r="FJ20" i="1"/>
  <c r="FJ42" i="1"/>
  <c r="FJ44" i="1"/>
  <c r="FJ34" i="1"/>
  <c r="FJ8" i="1"/>
  <c r="FJ12" i="1"/>
  <c r="FJ16" i="1"/>
  <c r="FJ30" i="1"/>
  <c r="FJ27" i="1"/>
  <c r="FJ22" i="1"/>
  <c r="FJ37" i="1"/>
  <c r="FJ39" i="1"/>
  <c r="FJ23" i="1"/>
  <c r="FJ49" i="1"/>
  <c r="FJ63" i="1"/>
  <c r="FJ31" i="1"/>
  <c r="FJ41" i="1"/>
  <c r="FJ60" i="1"/>
  <c r="FJ57" i="1"/>
  <c r="FJ18" i="1"/>
  <c r="FJ45" i="1"/>
  <c r="FJ33" i="1"/>
  <c r="FJ35" i="1"/>
  <c r="FJ15" i="1"/>
  <c r="FJ56" i="1"/>
  <c r="FJ50" i="1"/>
  <c r="FJ43" i="1"/>
  <c r="FJ54" i="1"/>
  <c r="FJ28" i="1"/>
  <c r="FJ9" i="1"/>
  <c r="FJ32" i="1"/>
  <c r="FJ38" i="1"/>
  <c r="FJ61" i="1"/>
  <c r="FJ46" i="1"/>
  <c r="FJ48" i="1"/>
  <c r="FJ10" i="1"/>
  <c r="DY62" i="1"/>
  <c r="DY12" i="1"/>
  <c r="DY38" i="1"/>
  <c r="DY52" i="1"/>
  <c r="DY50" i="1"/>
  <c r="DY30" i="1"/>
  <c r="DY57" i="1"/>
  <c r="DY26" i="1"/>
  <c r="DY61" i="1"/>
  <c r="DY8" i="1"/>
  <c r="DY27" i="1"/>
  <c r="DY34" i="1"/>
  <c r="DY32" i="1"/>
  <c r="DY15" i="1"/>
  <c r="DY46" i="1"/>
  <c r="DY49" i="1"/>
  <c r="DY25" i="1"/>
  <c r="DY55" i="1"/>
  <c r="DY29" i="1"/>
  <c r="DY48" i="1"/>
  <c r="DY53" i="1"/>
  <c r="DY47" i="1"/>
  <c r="DY58" i="1"/>
  <c r="DY10" i="1"/>
  <c r="DY35" i="1"/>
  <c r="DY19" i="1"/>
  <c r="DY60" i="1"/>
  <c r="DY42" i="1"/>
  <c r="DY39" i="1"/>
  <c r="DY41" i="1"/>
  <c r="DY24" i="1"/>
  <c r="DY63" i="1"/>
  <c r="DY17" i="1"/>
  <c r="DY37" i="1"/>
  <c r="DY36" i="1"/>
  <c r="DY51" i="1"/>
  <c r="DY23" i="1"/>
  <c r="DY40" i="1"/>
  <c r="DY14" i="1"/>
  <c r="DY59" i="1"/>
  <c r="DY64" i="1"/>
  <c r="DY16" i="1"/>
  <c r="DY54" i="1"/>
  <c r="DY18" i="1"/>
  <c r="DY13" i="1"/>
  <c r="DY45" i="1"/>
  <c r="DY22" i="1"/>
  <c r="DY28" i="1"/>
  <c r="DY33" i="1"/>
  <c r="DY44" i="1"/>
  <c r="DY21" i="1"/>
  <c r="DY31" i="1"/>
  <c r="DY56" i="1"/>
  <c r="DY11" i="1"/>
  <c r="DY20" i="1"/>
  <c r="DY43" i="1"/>
  <c r="CQ23" i="1"/>
  <c r="CR23" i="1" s="1"/>
  <c r="CQ15" i="1"/>
  <c r="CR15" i="1" s="1"/>
  <c r="CQ34" i="1"/>
  <c r="CR34" i="1" s="1"/>
  <c r="CQ59" i="1"/>
  <c r="CR59" i="1" s="1"/>
  <c r="CQ30" i="1"/>
  <c r="CR30" i="1" s="1"/>
  <c r="CQ41" i="1"/>
  <c r="CR41" i="1" s="1"/>
  <c r="CQ31" i="1"/>
  <c r="CR31" i="1" s="1"/>
  <c r="CQ16" i="1"/>
  <c r="CR16" i="1" s="1"/>
  <c r="CQ28" i="1"/>
  <c r="CR28" i="1" s="1"/>
  <c r="CQ52" i="1"/>
  <c r="CR52" i="1" s="1"/>
  <c r="CQ53" i="1"/>
  <c r="CR53" i="1" s="1"/>
  <c r="CQ64" i="1"/>
  <c r="CR64" i="1" s="1"/>
  <c r="CQ8" i="1"/>
  <c r="CR8" i="1" s="1"/>
  <c r="CQ22" i="1"/>
  <c r="CR22" i="1" s="1"/>
  <c r="CQ26" i="1"/>
  <c r="CR26" i="1" s="1"/>
  <c r="CQ13" i="1"/>
  <c r="CR13" i="1" s="1"/>
  <c r="CQ40" i="1"/>
  <c r="CR40" i="1" s="1"/>
  <c r="CQ43" i="1"/>
  <c r="CR43" i="1" s="1"/>
  <c r="CQ27" i="1"/>
  <c r="CR27" i="1" s="1"/>
  <c r="CQ46" i="1"/>
  <c r="CR46" i="1" s="1"/>
  <c r="CQ17" i="1"/>
  <c r="CR17" i="1" s="1"/>
  <c r="CQ61" i="1"/>
  <c r="CR61" i="1" s="1"/>
  <c r="CQ56" i="1"/>
  <c r="CR56" i="1" s="1"/>
  <c r="CQ38" i="1"/>
  <c r="CR38" i="1" s="1"/>
  <c r="CQ9" i="1"/>
  <c r="CR9" i="1" s="1"/>
  <c r="CQ18" i="1"/>
  <c r="CR18" i="1" s="1"/>
  <c r="CQ62" i="1"/>
  <c r="CR62" i="1" s="1"/>
  <c r="CQ54" i="1"/>
  <c r="CR54" i="1" s="1"/>
  <c r="CQ60" i="1"/>
  <c r="CR60" i="1" s="1"/>
  <c r="CQ49" i="1"/>
  <c r="CR49" i="1" s="1"/>
  <c r="CQ44" i="1"/>
  <c r="CR44" i="1" s="1"/>
  <c r="CQ55" i="1"/>
  <c r="CR55" i="1" s="1"/>
  <c r="CQ25" i="1"/>
  <c r="CR25" i="1" s="1"/>
  <c r="CQ63" i="1"/>
  <c r="CR63" i="1" s="1"/>
  <c r="CQ36" i="1"/>
  <c r="CR36" i="1" s="1"/>
  <c r="CQ14" i="1"/>
  <c r="CR14" i="1" s="1"/>
  <c r="CQ29" i="1"/>
  <c r="CR29" i="1" s="1"/>
  <c r="CQ32" i="1"/>
  <c r="CR32" i="1" s="1"/>
  <c r="CQ21" i="1"/>
  <c r="CR21" i="1" s="1"/>
  <c r="CQ45" i="1"/>
  <c r="CR45" i="1" s="1"/>
  <c r="CQ48" i="1"/>
  <c r="CR48" i="1" s="1"/>
  <c r="CQ24" i="1"/>
  <c r="CR24" i="1" s="1"/>
  <c r="CQ19" i="1"/>
  <c r="CR19" i="1" s="1"/>
  <c r="CQ10" i="1"/>
  <c r="CR10" i="1" s="1"/>
  <c r="CQ57" i="1"/>
  <c r="CR57" i="1" s="1"/>
  <c r="CQ33" i="1"/>
  <c r="CR33" i="1" s="1"/>
  <c r="CQ58" i="1"/>
  <c r="CR58" i="1" s="1"/>
  <c r="CQ11" i="1"/>
  <c r="CR11" i="1" s="1"/>
  <c r="CQ51" i="1"/>
  <c r="CR51" i="1" s="1"/>
  <c r="CQ35" i="1"/>
  <c r="CR35" i="1" s="1"/>
  <c r="CQ47" i="1"/>
  <c r="CR47" i="1" s="1"/>
  <c r="CQ12" i="1"/>
  <c r="CR12" i="1" s="1"/>
  <c r="CQ39" i="1"/>
  <c r="CR39" i="1" s="1"/>
  <c r="CQ42" i="1"/>
  <c r="CR42" i="1" s="1"/>
  <c r="CQ20" i="1"/>
  <c r="CR20" i="1" s="1"/>
  <c r="CQ37" i="1"/>
  <c r="CR37" i="1" s="1"/>
  <c r="CQ50" i="1"/>
  <c r="CR50" i="1" s="1"/>
  <c r="BH16" i="1"/>
  <c r="BH17" i="1"/>
  <c r="BH43" i="1"/>
  <c r="BH14" i="1"/>
  <c r="BH63" i="1"/>
  <c r="BH23" i="1"/>
  <c r="BH26" i="1"/>
  <c r="BH39" i="1"/>
  <c r="BH21" i="1"/>
  <c r="BH18" i="1"/>
  <c r="BH61" i="1"/>
  <c r="BH35" i="1"/>
  <c r="BH55" i="1"/>
  <c r="BH52" i="1"/>
  <c r="BH11" i="1"/>
  <c r="BH62" i="1"/>
  <c r="BH42" i="1"/>
  <c r="BH27" i="1"/>
  <c r="BH44" i="1"/>
  <c r="BH41" i="1"/>
  <c r="BH36" i="1"/>
  <c r="BH56" i="1"/>
  <c r="BH48" i="1"/>
  <c r="BH60" i="1"/>
  <c r="BH47" i="1"/>
  <c r="BH13" i="1"/>
  <c r="BH45" i="1"/>
  <c r="BH38" i="1"/>
  <c r="BH12" i="1"/>
  <c r="BH51" i="1"/>
  <c r="BH58" i="1"/>
  <c r="BH49" i="1"/>
  <c r="BH33" i="1"/>
  <c r="BH57" i="1"/>
  <c r="BH28" i="1"/>
  <c r="BH50" i="1"/>
  <c r="BH29" i="1"/>
  <c r="BH10" i="1"/>
  <c r="BH59" i="1"/>
  <c r="BH32" i="1"/>
  <c r="BH15" i="1"/>
  <c r="BH31" i="1"/>
  <c r="BH37" i="1"/>
  <c r="BH46" i="1"/>
  <c r="BH25" i="1"/>
  <c r="BH30" i="1"/>
  <c r="BH34" i="1"/>
  <c r="BH20" i="1"/>
  <c r="BH53" i="1"/>
  <c r="BH54" i="1"/>
  <c r="BH40" i="1"/>
  <c r="BH22" i="1"/>
  <c r="BH64" i="1"/>
  <c r="FL44" i="1" l="1"/>
  <c r="FM44" i="1" s="1"/>
  <c r="FL25" i="1"/>
  <c r="FM25" i="1" s="1"/>
  <c r="FL30" i="1"/>
  <c r="FM30" i="1" s="1"/>
  <c r="FL53" i="1"/>
  <c r="FM53" i="1" s="1"/>
  <c r="FL63" i="1"/>
  <c r="FM63" i="1" s="1"/>
  <c r="FL60" i="1"/>
  <c r="FM60" i="1" s="1"/>
  <c r="FL38" i="1"/>
  <c r="FM38" i="1" s="1"/>
  <c r="FL24" i="1"/>
  <c r="FM24" i="1" s="1"/>
  <c r="FL33" i="1"/>
  <c r="FM33" i="1" s="1"/>
  <c r="FL58" i="1"/>
  <c r="FM58" i="1" s="1"/>
  <c r="FL52" i="1"/>
  <c r="FM52" i="1" s="1"/>
  <c r="FL10" i="1"/>
  <c r="FM10" i="1" s="1"/>
  <c r="FL43" i="1"/>
  <c r="FM43" i="1" s="1"/>
  <c r="FL37" i="1"/>
  <c r="FM37" i="1" s="1"/>
  <c r="FL54" i="1"/>
  <c r="FM54" i="1" s="1"/>
  <c r="FL15" i="1"/>
  <c r="FM15" i="1" s="1"/>
  <c r="FL18" i="1"/>
  <c r="FM18" i="1" s="1"/>
  <c r="FL31" i="1"/>
  <c r="FM31" i="1" s="1"/>
  <c r="FL39" i="1"/>
  <c r="FM39" i="1" s="1"/>
  <c r="FL34" i="1"/>
  <c r="FM34" i="1" s="1"/>
  <c r="FL40" i="1"/>
  <c r="FM40" i="1" s="1"/>
  <c r="FL51" i="1"/>
  <c r="FM51" i="1" s="1"/>
  <c r="FL26" i="1"/>
  <c r="FM26" i="1" s="1"/>
  <c r="FL56" i="1"/>
  <c r="FM56" i="1" s="1"/>
  <c r="FL45" i="1"/>
  <c r="FM45" i="1" s="1"/>
  <c r="FL41" i="1"/>
  <c r="FM41" i="1" s="1"/>
  <c r="FL11" i="1"/>
  <c r="FM11" i="1" s="1"/>
  <c r="FL27" i="1"/>
  <c r="FM27" i="1" s="1"/>
  <c r="FL23" i="1"/>
  <c r="FM23" i="1" s="1"/>
  <c r="FL21" i="1"/>
  <c r="FM21" i="1" s="1"/>
  <c r="FL12" i="1"/>
  <c r="FM12" i="1" s="1"/>
  <c r="FL19" i="1"/>
  <c r="FM19" i="1" s="1"/>
  <c r="FL55" i="1"/>
  <c r="FM55" i="1" s="1"/>
  <c r="FL48" i="1"/>
  <c r="FM48" i="1" s="1"/>
  <c r="FL32" i="1"/>
  <c r="FM32" i="1" s="1"/>
  <c r="FL42" i="1"/>
  <c r="FM42" i="1" s="1"/>
  <c r="FL20" i="1"/>
  <c r="FM20" i="1" s="1"/>
  <c r="FL36" i="1"/>
  <c r="FM36" i="1" s="1"/>
  <c r="FL50" i="1"/>
  <c r="FM50" i="1" s="1"/>
  <c r="FL16" i="1"/>
  <c r="FM16" i="1" s="1"/>
  <c r="FL62" i="1"/>
  <c r="FM62" i="1" s="1"/>
  <c r="FL17" i="1"/>
  <c r="FM17" i="1" s="1"/>
  <c r="FL46" i="1"/>
  <c r="FM46" i="1" s="1"/>
  <c r="FL9" i="1"/>
  <c r="FM9" i="1" s="1"/>
  <c r="FL13" i="1"/>
  <c r="FM13" i="1" s="1"/>
  <c r="FL14" i="1"/>
  <c r="FM14" i="1" s="1"/>
  <c r="FL64" i="1"/>
  <c r="FM64" i="1" s="1"/>
  <c r="FL29" i="1"/>
  <c r="FM29" i="1" s="1"/>
  <c r="FL35" i="1"/>
  <c r="FM35" i="1" s="1"/>
  <c r="FL57" i="1"/>
  <c r="FM57" i="1" s="1"/>
  <c r="FL22" i="1"/>
  <c r="FM22" i="1" s="1"/>
  <c r="FL49" i="1"/>
  <c r="FM49" i="1" s="1"/>
  <c r="FL8" i="1"/>
  <c r="FM8" i="1" s="1"/>
  <c r="FL61" i="1"/>
  <c r="FM61" i="1" s="1"/>
  <c r="FL28" i="1"/>
  <c r="FM28" i="1" s="1"/>
  <c r="FL47" i="1"/>
  <c r="FM47" i="1" s="1"/>
  <c r="FL59" i="1"/>
  <c r="FM59" i="1" s="1"/>
  <c r="EA56" i="1"/>
  <c r="EB56" i="1" s="1"/>
  <c r="EA8" i="1"/>
  <c r="EB8" i="1" s="1"/>
  <c r="EA62" i="1"/>
  <c r="EB62" i="1" s="1"/>
  <c r="EA53" i="1"/>
  <c r="EB53" i="1" s="1"/>
  <c r="EA29" i="1"/>
  <c r="EB29" i="1" s="1"/>
  <c r="EA25" i="1"/>
  <c r="EB25" i="1" s="1"/>
  <c r="EA15" i="1"/>
  <c r="EB15" i="1" s="1"/>
  <c r="EA50" i="1"/>
  <c r="EB50" i="1" s="1"/>
  <c r="EA20" i="1"/>
  <c r="EB20" i="1" s="1"/>
  <c r="EA12" i="1"/>
  <c r="EB12" i="1" s="1"/>
  <c r="EA22" i="1"/>
  <c r="EB22" i="1" s="1"/>
  <c r="EA58" i="1"/>
  <c r="EB58" i="1" s="1"/>
  <c r="EA35" i="1"/>
  <c r="EB35" i="1" s="1"/>
  <c r="EA37" i="1"/>
  <c r="EB37" i="1" s="1"/>
  <c r="EA38" i="1"/>
  <c r="EB38" i="1" s="1"/>
  <c r="EA24" i="1"/>
  <c r="EB24" i="1" s="1"/>
  <c r="EA13" i="1"/>
  <c r="EB13" i="1" s="1"/>
  <c r="EA31" i="1"/>
  <c r="EB31" i="1" s="1"/>
  <c r="EA28" i="1"/>
  <c r="EB28" i="1" s="1"/>
  <c r="EA18" i="1"/>
  <c r="EB18" i="1" s="1"/>
  <c r="EA64" i="1"/>
  <c r="EB64" i="1" s="1"/>
  <c r="EA23" i="1"/>
  <c r="EB23" i="1" s="1"/>
  <c r="EA48" i="1"/>
  <c r="EB48" i="1" s="1"/>
  <c r="EA39" i="1"/>
  <c r="EB39" i="1" s="1"/>
  <c r="EA27" i="1"/>
  <c r="EB27" i="1" s="1"/>
  <c r="EA55" i="1"/>
  <c r="EB55" i="1" s="1"/>
  <c r="EA9" i="1"/>
  <c r="EB9" i="1" s="1"/>
  <c r="EA11" i="1"/>
  <c r="EB11" i="1" s="1"/>
  <c r="EA44" i="1"/>
  <c r="EB44" i="1" s="1"/>
  <c r="EA51" i="1"/>
  <c r="EB51" i="1" s="1"/>
  <c r="EA54" i="1"/>
  <c r="EB54" i="1" s="1"/>
  <c r="EA16" i="1"/>
  <c r="EB16" i="1" s="1"/>
  <c r="EA60" i="1"/>
  <c r="EB60" i="1" s="1"/>
  <c r="EA32" i="1"/>
  <c r="EB32" i="1" s="1"/>
  <c r="CS35" i="1"/>
  <c r="EA49" i="1"/>
  <c r="EB49" i="1" s="1"/>
  <c r="EA46" i="1"/>
  <c r="EB46" i="1" s="1"/>
  <c r="EA34" i="1"/>
  <c r="EB34" i="1" s="1"/>
  <c r="EA57" i="1"/>
  <c r="EB57" i="1" s="1"/>
  <c r="EA30" i="1"/>
  <c r="EB30" i="1" s="1"/>
  <c r="EA52" i="1"/>
  <c r="EB52" i="1" s="1"/>
  <c r="EA26" i="1"/>
  <c r="EB26" i="1" s="1"/>
  <c r="EA33" i="1"/>
  <c r="EB33" i="1" s="1"/>
  <c r="EA45" i="1"/>
  <c r="EB45" i="1" s="1"/>
  <c r="EA59" i="1"/>
  <c r="EB59" i="1" s="1"/>
  <c r="EA40" i="1"/>
  <c r="EB40" i="1" s="1"/>
  <c r="EA17" i="1"/>
  <c r="EB17" i="1" s="1"/>
  <c r="EA41" i="1"/>
  <c r="EB41" i="1" s="1"/>
  <c r="EA42" i="1"/>
  <c r="EB42" i="1" s="1"/>
  <c r="EA47" i="1"/>
  <c r="EB47" i="1" s="1"/>
  <c r="EA61" i="1"/>
  <c r="EB61" i="1" s="1"/>
  <c r="EA43" i="1"/>
  <c r="EB43" i="1" s="1"/>
  <c r="EA21" i="1"/>
  <c r="EB21" i="1" s="1"/>
  <c r="EA36" i="1"/>
  <c r="EB36" i="1" s="1"/>
  <c r="EA14" i="1"/>
  <c r="EB14" i="1" s="1"/>
  <c r="EA63" i="1"/>
  <c r="EB63" i="1" s="1"/>
  <c r="EA19" i="1"/>
  <c r="EB19" i="1" s="1"/>
  <c r="EA10" i="1"/>
  <c r="EB10" i="1" s="1"/>
  <c r="CS48" i="1"/>
  <c r="CS33" i="1"/>
  <c r="CS10" i="1"/>
  <c r="CS21" i="1"/>
  <c r="CS62" i="1"/>
  <c r="CS53" i="1"/>
  <c r="CS59" i="1"/>
  <c r="CS51" i="1"/>
  <c r="CS57" i="1"/>
  <c r="CS19" i="1"/>
  <c r="CS32" i="1"/>
  <c r="CS14" i="1"/>
  <c r="CS49" i="1"/>
  <c r="CS18" i="1"/>
  <c r="CS17" i="1"/>
  <c r="CS43" i="1"/>
  <c r="CS28" i="1"/>
  <c r="CS41" i="1"/>
  <c r="CS36" i="1"/>
  <c r="CS60" i="1"/>
  <c r="CS9" i="1"/>
  <c r="CS61" i="1"/>
  <c r="CS40" i="1"/>
  <c r="CS16" i="1"/>
  <c r="CS34" i="1"/>
  <c r="CS39" i="1"/>
  <c r="CS47" i="1"/>
  <c r="CS24" i="1"/>
  <c r="CS45" i="1"/>
  <c r="CS29" i="1"/>
  <c r="CS54" i="1"/>
  <c r="CS56" i="1"/>
  <c r="CS46" i="1"/>
  <c r="CS13" i="1"/>
  <c r="CS26" i="1"/>
  <c r="CS22" i="1"/>
  <c r="CS8" i="1"/>
  <c r="CS52" i="1"/>
  <c r="CS31" i="1"/>
  <c r="CS30" i="1"/>
  <c r="CS38" i="1"/>
  <c r="CS27" i="1"/>
  <c r="CS11" i="1"/>
  <c r="CS55" i="1"/>
  <c r="CS50" i="1"/>
  <c r="CS37" i="1"/>
  <c r="CS42" i="1"/>
  <c r="CS12" i="1"/>
  <c r="CS25" i="1"/>
  <c r="CS64" i="1"/>
  <c r="CS15" i="1"/>
  <c r="CS44" i="1"/>
  <c r="CS63" i="1"/>
  <c r="CS20" i="1"/>
  <c r="CS58" i="1"/>
  <c r="CS23" i="1"/>
  <c r="FN46" i="1" l="1"/>
  <c r="FN61" i="1"/>
  <c r="FN27" i="1"/>
  <c r="FN35" i="1"/>
  <c r="FN26" i="1"/>
  <c r="FN39" i="1"/>
  <c r="FN52" i="1"/>
  <c r="FN23" i="1"/>
  <c r="FN25" i="1"/>
  <c r="FN29" i="1"/>
  <c r="FN41" i="1"/>
  <c r="FN47" i="1"/>
  <c r="FN55" i="1"/>
  <c r="FN28" i="1"/>
  <c r="FN38" i="1"/>
  <c r="FN64" i="1"/>
  <c r="FN50" i="1"/>
  <c r="FN32" i="1"/>
  <c r="FN58" i="1"/>
  <c r="FN15" i="1"/>
  <c r="FN49" i="1"/>
  <c r="FN54" i="1"/>
  <c r="FN10" i="1"/>
  <c r="FN48" i="1"/>
  <c r="FN16" i="1"/>
  <c r="FN37" i="1"/>
  <c r="FN21" i="1"/>
  <c r="FN40" i="1"/>
  <c r="FN11" i="1"/>
  <c r="FN45" i="1"/>
  <c r="FN53" i="1"/>
  <c r="FN12" i="1"/>
  <c r="FN34" i="1"/>
  <c r="FN22" i="1"/>
  <c r="FN63" i="1"/>
  <c r="FN33" i="1"/>
  <c r="FN42" i="1"/>
  <c r="FN43" i="1"/>
  <c r="FN9" i="1"/>
  <c r="FN17" i="1"/>
  <c r="FN8" i="1"/>
  <c r="FN30" i="1"/>
  <c r="FN13" i="1"/>
  <c r="FN18" i="1"/>
  <c r="FN20" i="1"/>
  <c r="FN56" i="1"/>
  <c r="FN24" i="1"/>
  <c r="FN51" i="1"/>
  <c r="FN59" i="1"/>
  <c r="FN62" i="1"/>
  <c r="FN31" i="1"/>
  <c r="FN60" i="1"/>
  <c r="FN36" i="1"/>
  <c r="FN19" i="1"/>
  <c r="FN44" i="1"/>
  <c r="FN57" i="1"/>
  <c r="FN14" i="1"/>
  <c r="EC37" i="1"/>
  <c r="EC50" i="1"/>
  <c r="EC34" i="1"/>
  <c r="EC62" i="1"/>
  <c r="EC64" i="1"/>
  <c r="EC45" i="1"/>
  <c r="EC36" i="1"/>
  <c r="EC55" i="1"/>
  <c r="EC8" i="1"/>
  <c r="EC44" i="1"/>
  <c r="EC24" i="1"/>
  <c r="EC48" i="1"/>
  <c r="EC41" i="1"/>
  <c r="EC28" i="1"/>
  <c r="EC22" i="1"/>
  <c r="EC43" i="1"/>
  <c r="EC30" i="1"/>
  <c r="EC49" i="1"/>
  <c r="EC16" i="1"/>
  <c r="EC9" i="1"/>
  <c r="EC13" i="1"/>
  <c r="EC54" i="1"/>
  <c r="EC15" i="1"/>
  <c r="EC46" i="1"/>
  <c r="EC51" i="1"/>
  <c r="EC25" i="1"/>
  <c r="EC31" i="1"/>
  <c r="EC53" i="1"/>
  <c r="EC18" i="1"/>
  <c r="EC39" i="1"/>
  <c r="EC23" i="1"/>
  <c r="EC32" i="1"/>
  <c r="EC60" i="1"/>
  <c r="EC11" i="1"/>
  <c r="EC27" i="1"/>
  <c r="EC58" i="1"/>
  <c r="EC29" i="1"/>
  <c r="EC57" i="1"/>
  <c r="EC38" i="1"/>
  <c r="EC26" i="1"/>
  <c r="EC19" i="1"/>
  <c r="EC17" i="1"/>
  <c r="EC35" i="1"/>
  <c r="EC47" i="1"/>
  <c r="EC12" i="1"/>
  <c r="EC56" i="1"/>
  <c r="EC63" i="1"/>
  <c r="EC21" i="1"/>
  <c r="EC42" i="1"/>
  <c r="EC40" i="1"/>
  <c r="EC20" i="1"/>
  <c r="EC10" i="1"/>
  <c r="EC59" i="1"/>
  <c r="EC33" i="1"/>
  <c r="EC52" i="1"/>
  <c r="EC14" i="1"/>
  <c r="EC61" i="1"/>
  <c r="CU44" i="1"/>
  <c r="CV44" i="1" s="1"/>
  <c r="CU56" i="1"/>
  <c r="CV56" i="1" s="1"/>
  <c r="CU19" i="1"/>
  <c r="CV19" i="1" s="1"/>
  <c r="CU64" i="1"/>
  <c r="CV64" i="1" s="1"/>
  <c r="CU25" i="1"/>
  <c r="CV25" i="1" s="1"/>
  <c r="CU30" i="1"/>
  <c r="CV30" i="1" s="1"/>
  <c r="CU8" i="1"/>
  <c r="CV8" i="1" s="1"/>
  <c r="CU13" i="1"/>
  <c r="CV13" i="1" s="1"/>
  <c r="CU45" i="1"/>
  <c r="CV45" i="1" s="1"/>
  <c r="CU47" i="1"/>
  <c r="CV47" i="1" s="1"/>
  <c r="CU16" i="1"/>
  <c r="CV16" i="1" s="1"/>
  <c r="CU9" i="1"/>
  <c r="CV9" i="1" s="1"/>
  <c r="CU28" i="1"/>
  <c r="CV28" i="1" s="1"/>
  <c r="CU32" i="1"/>
  <c r="CV32" i="1" s="1"/>
  <c r="CU57" i="1"/>
  <c r="CV57" i="1" s="1"/>
  <c r="CU62" i="1"/>
  <c r="CV62" i="1" s="1"/>
  <c r="CU10" i="1"/>
  <c r="CV10" i="1" s="1"/>
  <c r="CU29" i="1"/>
  <c r="CV29" i="1" s="1"/>
  <c r="CU61" i="1"/>
  <c r="CV61" i="1" s="1"/>
  <c r="CU14" i="1"/>
  <c r="CV14" i="1" s="1"/>
  <c r="CU59" i="1"/>
  <c r="CV59" i="1" s="1"/>
  <c r="CU58" i="1"/>
  <c r="CV58" i="1" s="1"/>
  <c r="CU20" i="1"/>
  <c r="CV20" i="1" s="1"/>
  <c r="CU63" i="1"/>
  <c r="CV63" i="1" s="1"/>
  <c r="CU37" i="1"/>
  <c r="CV37" i="1" s="1"/>
  <c r="CU27" i="1"/>
  <c r="CV27" i="1" s="1"/>
  <c r="CU31" i="1"/>
  <c r="CV31" i="1" s="1"/>
  <c r="CU22" i="1"/>
  <c r="CV22" i="1" s="1"/>
  <c r="CU46" i="1"/>
  <c r="CV46" i="1" s="1"/>
  <c r="CU54" i="1"/>
  <c r="CV54" i="1" s="1"/>
  <c r="CU39" i="1"/>
  <c r="CV39" i="1" s="1"/>
  <c r="CU34" i="1"/>
  <c r="CV34" i="1" s="1"/>
  <c r="CU40" i="1"/>
  <c r="CV40" i="1" s="1"/>
  <c r="CU60" i="1"/>
  <c r="CV60" i="1" s="1"/>
  <c r="CU18" i="1"/>
  <c r="CV18" i="1" s="1"/>
  <c r="CU53" i="1"/>
  <c r="CV53" i="1" s="1"/>
  <c r="CU33" i="1"/>
  <c r="CV33" i="1" s="1"/>
  <c r="CU48" i="1"/>
  <c r="CV48" i="1" s="1"/>
  <c r="CU23" i="1"/>
  <c r="CV23" i="1" s="1"/>
  <c r="CU15" i="1"/>
  <c r="CV15" i="1" s="1"/>
  <c r="CU42" i="1"/>
  <c r="CV42" i="1" s="1"/>
  <c r="CU55" i="1"/>
  <c r="CV55" i="1" s="1"/>
  <c r="CU35" i="1"/>
  <c r="CV35" i="1" s="1"/>
  <c r="CU17" i="1"/>
  <c r="CV17" i="1" s="1"/>
  <c r="CU51" i="1"/>
  <c r="CV51" i="1" s="1"/>
  <c r="CU12" i="1"/>
  <c r="CV12" i="1" s="1"/>
  <c r="CU50" i="1"/>
  <c r="CV50" i="1" s="1"/>
  <c r="CU11" i="1"/>
  <c r="CV11" i="1" s="1"/>
  <c r="CU38" i="1"/>
  <c r="CV38" i="1" s="1"/>
  <c r="CU52" i="1"/>
  <c r="CV52" i="1" s="1"/>
  <c r="CU26" i="1"/>
  <c r="CV26" i="1" s="1"/>
  <c r="CU24" i="1"/>
  <c r="CV24" i="1" s="1"/>
  <c r="CU36" i="1"/>
  <c r="CV36" i="1" s="1"/>
  <c r="CU41" i="1"/>
  <c r="CV41" i="1" s="1"/>
  <c r="CU43" i="1"/>
  <c r="CV43" i="1" s="1"/>
  <c r="CU49" i="1"/>
  <c r="CV49" i="1" s="1"/>
  <c r="CU21" i="1"/>
  <c r="CV21" i="1" s="1"/>
  <c r="FP57" i="1" l="1"/>
  <c r="FQ57" i="1" s="1"/>
  <c r="FP33" i="1"/>
  <c r="FQ33" i="1" s="1"/>
  <c r="FP43" i="1"/>
  <c r="FQ43" i="1" s="1"/>
  <c r="FP26" i="1"/>
  <c r="FQ26" i="1" s="1"/>
  <c r="FP36" i="1"/>
  <c r="FQ36" i="1" s="1"/>
  <c r="FP53" i="1"/>
  <c r="FQ53" i="1" s="1"/>
  <c r="FP17" i="1"/>
  <c r="FQ17" i="1" s="1"/>
  <c r="FP12" i="1"/>
  <c r="FQ12" i="1" s="1"/>
  <c r="FP29" i="1"/>
  <c r="FQ29" i="1" s="1"/>
  <c r="FP49" i="1"/>
  <c r="FQ49" i="1" s="1"/>
  <c r="FP31" i="1"/>
  <c r="FQ31" i="1" s="1"/>
  <c r="FP55" i="1"/>
  <c r="FQ55" i="1" s="1"/>
  <c r="FP44" i="1"/>
  <c r="FQ44" i="1" s="1"/>
  <c r="FP50" i="1"/>
  <c r="FQ50" i="1" s="1"/>
  <c r="FP22" i="1"/>
  <c r="FQ22" i="1" s="1"/>
  <c r="FP8" i="1"/>
  <c r="FQ8" i="1" s="1"/>
  <c r="FP42" i="1"/>
  <c r="FQ42" i="1" s="1"/>
  <c r="FP61" i="1"/>
  <c r="FQ61" i="1" s="1"/>
  <c r="FP24" i="1"/>
  <c r="FQ24" i="1" s="1"/>
  <c r="FP13" i="1"/>
  <c r="FQ13" i="1" s="1"/>
  <c r="FP46" i="1"/>
  <c r="FQ46" i="1" s="1"/>
  <c r="FP63" i="1"/>
  <c r="FQ63" i="1" s="1"/>
  <c r="FP21" i="1"/>
  <c r="FQ21" i="1" s="1"/>
  <c r="FP10" i="1"/>
  <c r="FQ10" i="1" s="1"/>
  <c r="FP38" i="1"/>
  <c r="FQ38" i="1" s="1"/>
  <c r="FP41" i="1"/>
  <c r="FQ41" i="1" s="1"/>
  <c r="FP40" i="1"/>
  <c r="FQ40" i="1" s="1"/>
  <c r="FP37" i="1"/>
  <c r="FQ37" i="1" s="1"/>
  <c r="FP28" i="1"/>
  <c r="FQ28" i="1" s="1"/>
  <c r="FP9" i="1"/>
  <c r="FQ9" i="1" s="1"/>
  <c r="FP20" i="1"/>
  <c r="FQ20" i="1" s="1"/>
  <c r="FP62" i="1"/>
  <c r="FQ62" i="1" s="1"/>
  <c r="FP39" i="1"/>
  <c r="FQ39" i="1" s="1"/>
  <c r="FP27" i="1"/>
  <c r="FQ27" i="1" s="1"/>
  <c r="FP30" i="1"/>
  <c r="FQ30" i="1" s="1"/>
  <c r="FP32" i="1"/>
  <c r="FQ32" i="1" s="1"/>
  <c r="FP59" i="1"/>
  <c r="FQ59" i="1" s="1"/>
  <c r="FP19" i="1"/>
  <c r="FQ19" i="1" s="1"/>
  <c r="FP25" i="1"/>
  <c r="FQ25" i="1" s="1"/>
  <c r="FP23" i="1"/>
  <c r="FQ23" i="1" s="1"/>
  <c r="FP34" i="1"/>
  <c r="FQ34" i="1" s="1"/>
  <c r="FP35" i="1"/>
  <c r="FQ35" i="1" s="1"/>
  <c r="FP11" i="1"/>
  <c r="FQ11" i="1" s="1"/>
  <c r="FP58" i="1"/>
  <c r="FQ58" i="1" s="1"/>
  <c r="FP52" i="1"/>
  <c r="FQ52" i="1" s="1"/>
  <c r="FP18" i="1"/>
  <c r="FQ18" i="1" s="1"/>
  <c r="FP47" i="1"/>
  <c r="FQ47" i="1" s="1"/>
  <c r="FP48" i="1"/>
  <c r="FQ48" i="1" s="1"/>
  <c r="FP54" i="1"/>
  <c r="FQ54" i="1" s="1"/>
  <c r="FP60" i="1"/>
  <c r="FQ60" i="1" s="1"/>
  <c r="FP14" i="1"/>
  <c r="FQ14" i="1" s="1"/>
  <c r="FP64" i="1"/>
  <c r="FQ64" i="1" s="1"/>
  <c r="FP45" i="1"/>
  <c r="FQ45" i="1" s="1"/>
  <c r="FP15" i="1"/>
  <c r="FQ15" i="1" s="1"/>
  <c r="FP51" i="1"/>
  <c r="FQ51" i="1" s="1"/>
  <c r="FP56" i="1"/>
  <c r="FQ56" i="1" s="1"/>
  <c r="FP16" i="1"/>
  <c r="FQ16" i="1" s="1"/>
  <c r="EE59" i="1"/>
  <c r="EF59" i="1" s="1"/>
  <c r="EE61" i="1"/>
  <c r="EF61" i="1" s="1"/>
  <c r="EE42" i="1"/>
  <c r="EF42" i="1" s="1"/>
  <c r="EE19" i="1"/>
  <c r="EF19" i="1" s="1"/>
  <c r="EE41" i="1"/>
  <c r="EF41" i="1" s="1"/>
  <c r="EE50" i="1"/>
  <c r="EF50" i="1" s="1"/>
  <c r="EE20" i="1"/>
  <c r="EF20" i="1" s="1"/>
  <c r="EE49" i="1"/>
  <c r="EF49" i="1" s="1"/>
  <c r="EE46" i="1"/>
  <c r="EF46" i="1" s="1"/>
  <c r="EE29" i="1"/>
  <c r="EF29" i="1" s="1"/>
  <c r="EE18" i="1"/>
  <c r="EF18" i="1" s="1"/>
  <c r="EE63" i="1"/>
  <c r="EF63" i="1" s="1"/>
  <c r="EE24" i="1"/>
  <c r="EF24" i="1" s="1"/>
  <c r="EE38" i="1"/>
  <c r="EF38" i="1" s="1"/>
  <c r="EE27" i="1"/>
  <c r="EF27" i="1" s="1"/>
  <c r="EE28" i="1"/>
  <c r="EF28" i="1" s="1"/>
  <c r="EE48" i="1"/>
  <c r="EF48" i="1" s="1"/>
  <c r="EE35" i="1"/>
  <c r="EF35" i="1" s="1"/>
  <c r="EE44" i="1"/>
  <c r="EF44" i="1" s="1"/>
  <c r="EE36" i="1"/>
  <c r="EF36" i="1" s="1"/>
  <c r="EE47" i="1"/>
  <c r="EF47" i="1" s="1"/>
  <c r="EE14" i="1"/>
  <c r="EF14" i="1" s="1"/>
  <c r="EE56" i="1"/>
  <c r="EF56" i="1" s="1"/>
  <c r="EE16" i="1"/>
  <c r="EF16" i="1" s="1"/>
  <c r="EE40" i="1"/>
  <c r="EF40" i="1" s="1"/>
  <c r="EE21" i="1"/>
  <c r="EF21" i="1" s="1"/>
  <c r="EE53" i="1"/>
  <c r="EF53" i="1" s="1"/>
  <c r="EE12" i="1"/>
  <c r="EF12" i="1" s="1"/>
  <c r="EE57" i="1"/>
  <c r="EF57" i="1" s="1"/>
  <c r="EE39" i="1"/>
  <c r="EF39" i="1" s="1"/>
  <c r="EE23" i="1"/>
  <c r="EF23" i="1" s="1"/>
  <c r="EE43" i="1"/>
  <c r="EF43" i="1" s="1"/>
  <c r="EE10" i="1"/>
  <c r="EF10" i="1" s="1"/>
  <c r="EE32" i="1"/>
  <c r="EF32" i="1" s="1"/>
  <c r="EE34" i="1"/>
  <c r="EF34" i="1" s="1"/>
  <c r="EE11" i="1"/>
  <c r="EF11" i="1" s="1"/>
  <c r="EE26" i="1"/>
  <c r="EF26" i="1" s="1"/>
  <c r="EE52" i="1"/>
  <c r="EF52" i="1" s="1"/>
  <c r="EE33" i="1"/>
  <c r="EF33" i="1" s="1"/>
  <c r="EE8" i="1"/>
  <c r="EF8" i="1" s="1"/>
  <c r="EE62" i="1"/>
  <c r="EF62" i="1" s="1"/>
  <c r="EE9" i="1"/>
  <c r="EF9" i="1" s="1"/>
  <c r="EE25" i="1"/>
  <c r="EF25" i="1" s="1"/>
  <c r="EE51" i="1"/>
  <c r="EF51" i="1" s="1"/>
  <c r="EE37" i="1"/>
  <c r="EF37" i="1" s="1"/>
  <c r="EE31" i="1"/>
  <c r="EF31" i="1" s="1"/>
  <c r="EE55" i="1"/>
  <c r="EF55" i="1" s="1"/>
  <c r="EE64" i="1"/>
  <c r="EF64" i="1" s="1"/>
  <c r="EE54" i="1"/>
  <c r="EF54" i="1" s="1"/>
  <c r="EE15" i="1"/>
  <c r="EF15" i="1" s="1"/>
  <c r="EE58" i="1"/>
  <c r="EF58" i="1" s="1"/>
  <c r="EE60" i="1"/>
  <c r="EF60" i="1" s="1"/>
  <c r="CW21" i="1"/>
  <c r="EE30" i="1"/>
  <c r="EF30" i="1" s="1"/>
  <c r="EE13" i="1"/>
  <c r="EF13" i="1" s="1"/>
  <c r="EE17" i="1"/>
  <c r="EF17" i="1" s="1"/>
  <c r="EE22" i="1"/>
  <c r="EF22" i="1" s="1"/>
  <c r="EE45" i="1"/>
  <c r="EF45" i="1" s="1"/>
  <c r="CW26" i="1"/>
  <c r="CW53" i="1"/>
  <c r="CW46" i="1"/>
  <c r="CW14" i="1"/>
  <c r="CW29" i="1"/>
  <c r="CW24" i="1"/>
  <c r="CW52" i="1"/>
  <c r="CW15" i="1"/>
  <c r="CW33" i="1"/>
  <c r="CW18" i="1"/>
  <c r="CW22" i="1"/>
  <c r="CW27" i="1"/>
  <c r="CW10" i="1"/>
  <c r="CW9" i="1"/>
  <c r="CW47" i="1"/>
  <c r="CW13" i="1"/>
  <c r="CW19" i="1"/>
  <c r="CW63" i="1"/>
  <c r="CW61" i="1"/>
  <c r="CW57" i="1"/>
  <c r="CW43" i="1"/>
  <c r="CW41" i="1"/>
  <c r="CW55" i="1"/>
  <c r="CW34" i="1"/>
  <c r="CW31" i="1"/>
  <c r="CW62" i="1"/>
  <c r="CW28" i="1"/>
  <c r="CW8" i="1"/>
  <c r="CW49" i="1"/>
  <c r="CW36" i="1"/>
  <c r="CW23" i="1"/>
  <c r="CW60" i="1"/>
  <c r="CW54" i="1"/>
  <c r="CW37" i="1"/>
  <c r="CW20" i="1"/>
  <c r="CW59" i="1"/>
  <c r="CW32" i="1"/>
  <c r="CW16" i="1"/>
  <c r="CW45" i="1"/>
  <c r="CW30" i="1"/>
  <c r="CW48" i="1"/>
  <c r="CW40" i="1"/>
  <c r="CW58" i="1"/>
  <c r="CW64" i="1"/>
  <c r="CW50" i="1"/>
  <c r="CW35" i="1"/>
  <c r="CW25" i="1"/>
  <c r="CW56" i="1"/>
  <c r="CW44" i="1"/>
  <c r="CW17" i="1"/>
  <c r="CW11" i="1"/>
  <c r="CW12" i="1"/>
  <c r="CW42" i="1"/>
  <c r="CW38" i="1"/>
  <c r="CW51" i="1"/>
  <c r="CW39" i="1"/>
  <c r="FR42" i="1" l="1"/>
  <c r="FR13" i="1"/>
  <c r="FR29" i="1"/>
  <c r="FR26" i="1"/>
  <c r="FR17" i="1"/>
  <c r="FR14" i="1"/>
  <c r="FR24" i="1"/>
  <c r="FR20" i="1"/>
  <c r="FR58" i="1"/>
  <c r="FR55" i="1"/>
  <c r="FR57" i="1"/>
  <c r="FR54" i="1"/>
  <c r="FR56" i="1"/>
  <c r="FR11" i="1"/>
  <c r="FR64" i="1"/>
  <c r="FR48" i="1"/>
  <c r="FR23" i="1"/>
  <c r="FR32" i="1"/>
  <c r="FR62" i="1"/>
  <c r="FR37" i="1"/>
  <c r="FR10" i="1"/>
  <c r="FR15" i="1"/>
  <c r="FR44" i="1"/>
  <c r="FR60" i="1"/>
  <c r="FR18" i="1"/>
  <c r="FR35" i="1"/>
  <c r="FR8" i="1"/>
  <c r="FR9" i="1"/>
  <c r="FR46" i="1"/>
  <c r="FR40" i="1"/>
  <c r="FR31" i="1"/>
  <c r="FR12" i="1"/>
  <c r="FR36" i="1"/>
  <c r="FR39" i="1"/>
  <c r="FR33" i="1"/>
  <c r="FR34" i="1"/>
  <c r="FR16" i="1"/>
  <c r="FR25" i="1"/>
  <c r="FR51" i="1"/>
  <c r="FR47" i="1"/>
  <c r="FR41" i="1"/>
  <c r="FR61" i="1"/>
  <c r="FR27" i="1"/>
  <c r="FR22" i="1"/>
  <c r="FR43" i="1"/>
  <c r="FR21" i="1"/>
  <c r="FR49" i="1"/>
  <c r="FR52" i="1"/>
  <c r="FR38" i="1"/>
  <c r="FR28" i="1"/>
  <c r="FR19" i="1"/>
  <c r="FR45" i="1"/>
  <c r="FR30" i="1"/>
  <c r="FR50" i="1"/>
  <c r="FR63" i="1"/>
  <c r="FR59" i="1"/>
  <c r="FR53" i="1"/>
  <c r="EG52" i="1"/>
  <c r="EG17" i="1"/>
  <c r="EG45" i="1"/>
  <c r="EG39" i="1"/>
  <c r="EG38" i="1"/>
  <c r="EG29" i="1"/>
  <c r="EG12" i="1"/>
  <c r="EG33" i="1"/>
  <c r="EG42" i="1"/>
  <c r="EG28" i="1"/>
  <c r="EG58" i="1"/>
  <c r="EG25" i="1"/>
  <c r="EG56" i="1"/>
  <c r="EG44" i="1"/>
  <c r="EG27" i="1"/>
  <c r="EG8" i="1"/>
  <c r="EG51" i="1"/>
  <c r="EG57" i="1"/>
  <c r="EG15" i="1"/>
  <c r="EG64" i="1"/>
  <c r="EG43" i="1"/>
  <c r="EG10" i="1"/>
  <c r="EG54" i="1"/>
  <c r="EG30" i="1"/>
  <c r="EG59" i="1"/>
  <c r="EG22" i="1"/>
  <c r="EG47" i="1"/>
  <c r="EG11" i="1"/>
  <c r="EG60" i="1"/>
  <c r="EG62" i="1"/>
  <c r="EG24" i="1"/>
  <c r="EG49" i="1"/>
  <c r="EG26" i="1"/>
  <c r="EG37" i="1"/>
  <c r="EG13" i="1"/>
  <c r="EG36" i="1"/>
  <c r="EG55" i="1"/>
  <c r="EG9" i="1"/>
  <c r="EG50" i="1"/>
  <c r="EG41" i="1"/>
  <c r="EG61" i="1"/>
  <c r="EG23" i="1"/>
  <c r="EG16" i="1"/>
  <c r="EG34" i="1"/>
  <c r="EG35" i="1"/>
  <c r="EG20" i="1"/>
  <c r="EG31" i="1"/>
  <c r="EG32" i="1"/>
  <c r="EG63" i="1"/>
  <c r="EG14" i="1"/>
  <c r="EG53" i="1"/>
  <c r="EG46" i="1"/>
  <c r="EG18" i="1"/>
  <c r="EG48" i="1"/>
  <c r="EG40" i="1"/>
  <c r="EG19" i="1"/>
  <c r="EG21" i="1"/>
  <c r="CY42" i="1"/>
  <c r="CZ42" i="1" s="1"/>
  <c r="CY11" i="1"/>
  <c r="CZ11" i="1" s="1"/>
  <c r="CY17" i="1"/>
  <c r="CZ17" i="1" s="1"/>
  <c r="CY56" i="1"/>
  <c r="CZ56" i="1" s="1"/>
  <c r="CY45" i="1"/>
  <c r="CZ45" i="1" s="1"/>
  <c r="CY59" i="1"/>
  <c r="CZ59" i="1" s="1"/>
  <c r="CY54" i="1"/>
  <c r="CZ54" i="1" s="1"/>
  <c r="CY36" i="1"/>
  <c r="CZ36" i="1" s="1"/>
  <c r="CY8" i="1"/>
  <c r="CZ8" i="1" s="1"/>
  <c r="CY34" i="1"/>
  <c r="CZ34" i="1" s="1"/>
  <c r="CY43" i="1"/>
  <c r="CZ43" i="1" s="1"/>
  <c r="CY63" i="1"/>
  <c r="CZ63" i="1" s="1"/>
  <c r="CY13" i="1"/>
  <c r="CZ13" i="1" s="1"/>
  <c r="CY33" i="1"/>
  <c r="CZ33" i="1" s="1"/>
  <c r="CY52" i="1"/>
  <c r="CZ52" i="1" s="1"/>
  <c r="CY44" i="1"/>
  <c r="CZ44" i="1" s="1"/>
  <c r="CY35" i="1"/>
  <c r="CZ35" i="1" s="1"/>
  <c r="CY40" i="1"/>
  <c r="CZ40" i="1" s="1"/>
  <c r="CY16" i="1"/>
  <c r="CZ16" i="1" s="1"/>
  <c r="CY20" i="1"/>
  <c r="CZ20" i="1" s="1"/>
  <c r="CY60" i="1"/>
  <c r="CZ60" i="1" s="1"/>
  <c r="CY49" i="1"/>
  <c r="CZ49" i="1" s="1"/>
  <c r="CY41" i="1"/>
  <c r="CZ41" i="1" s="1"/>
  <c r="CY57" i="1"/>
  <c r="CZ57" i="1" s="1"/>
  <c r="CY21" i="1"/>
  <c r="CZ21" i="1" s="1"/>
  <c r="CY47" i="1"/>
  <c r="CZ47" i="1" s="1"/>
  <c r="CY10" i="1"/>
  <c r="CZ10" i="1" s="1"/>
  <c r="CY27" i="1"/>
  <c r="CZ27" i="1" s="1"/>
  <c r="CY15" i="1"/>
  <c r="CZ15" i="1" s="1"/>
  <c r="CY24" i="1"/>
  <c r="CZ24" i="1" s="1"/>
  <c r="CY29" i="1"/>
  <c r="CZ29" i="1" s="1"/>
  <c r="CY46" i="1"/>
  <c r="CZ46" i="1" s="1"/>
  <c r="CY26" i="1"/>
  <c r="CZ26" i="1" s="1"/>
  <c r="CY39" i="1"/>
  <c r="CZ39" i="1" s="1"/>
  <c r="CY51" i="1"/>
  <c r="CZ51" i="1" s="1"/>
  <c r="CY38" i="1"/>
  <c r="CZ38" i="1" s="1"/>
  <c r="CY12" i="1"/>
  <c r="CZ12" i="1" s="1"/>
  <c r="CY25" i="1"/>
  <c r="CZ25" i="1" s="1"/>
  <c r="CY50" i="1"/>
  <c r="CZ50" i="1" s="1"/>
  <c r="CY37" i="1"/>
  <c r="CZ37" i="1" s="1"/>
  <c r="CY28" i="1"/>
  <c r="CZ28" i="1" s="1"/>
  <c r="CY55" i="1"/>
  <c r="CZ55" i="1" s="1"/>
  <c r="CY9" i="1"/>
  <c r="CZ9" i="1" s="1"/>
  <c r="CY22" i="1"/>
  <c r="CZ22" i="1" s="1"/>
  <c r="CY18" i="1"/>
  <c r="CZ18" i="1" s="1"/>
  <c r="CY14" i="1"/>
  <c r="CZ14" i="1" s="1"/>
  <c r="CY64" i="1"/>
  <c r="CZ64" i="1" s="1"/>
  <c r="CY58" i="1"/>
  <c r="CZ58" i="1" s="1"/>
  <c r="CY48" i="1"/>
  <c r="CZ48" i="1" s="1"/>
  <c r="CY30" i="1"/>
  <c r="CZ30" i="1" s="1"/>
  <c r="CY32" i="1"/>
  <c r="CZ32" i="1" s="1"/>
  <c r="CY23" i="1"/>
  <c r="CZ23" i="1" s="1"/>
  <c r="CY62" i="1"/>
  <c r="CZ62" i="1" s="1"/>
  <c r="CY31" i="1"/>
  <c r="CZ31" i="1" s="1"/>
  <c r="CY61" i="1"/>
  <c r="CZ61" i="1" s="1"/>
  <c r="CY19" i="1"/>
  <c r="CZ19" i="1" s="1"/>
  <c r="CY53" i="1"/>
  <c r="CZ53" i="1" s="1"/>
  <c r="FT57" i="1" l="1"/>
  <c r="FU57" i="1" s="1"/>
  <c r="FT26" i="1"/>
  <c r="FU26" i="1" s="1"/>
  <c r="FT34" i="1"/>
  <c r="FU34" i="1" s="1"/>
  <c r="FT32" i="1"/>
  <c r="FU32" i="1" s="1"/>
  <c r="FT53" i="1"/>
  <c r="FU53" i="1" s="1"/>
  <c r="FT30" i="1"/>
  <c r="FU30" i="1" s="1"/>
  <c r="FT43" i="1"/>
  <c r="FU43" i="1" s="1"/>
  <c r="FT41" i="1"/>
  <c r="FU41" i="1" s="1"/>
  <c r="FT50" i="1"/>
  <c r="FU50" i="1" s="1"/>
  <c r="FT56" i="1"/>
  <c r="FU56" i="1" s="1"/>
  <c r="FT58" i="1"/>
  <c r="FU58" i="1" s="1"/>
  <c r="FT12" i="1"/>
  <c r="FU12" i="1" s="1"/>
  <c r="FT63" i="1"/>
  <c r="FU63" i="1" s="1"/>
  <c r="FT31" i="1"/>
  <c r="FU31" i="1" s="1"/>
  <c r="FT35" i="1"/>
  <c r="FU35" i="1" s="1"/>
  <c r="FT10" i="1"/>
  <c r="FU10" i="1" s="1"/>
  <c r="FT33" i="1"/>
  <c r="FU33" i="1" s="1"/>
  <c r="FT47" i="1"/>
  <c r="FU47" i="1" s="1"/>
  <c r="FT42" i="1"/>
  <c r="FU42" i="1" s="1"/>
  <c r="FT27" i="1"/>
  <c r="FU27" i="1" s="1"/>
  <c r="FT61" i="1"/>
  <c r="FU61" i="1" s="1"/>
  <c r="FT45" i="1"/>
  <c r="FU45" i="1" s="1"/>
  <c r="FT59" i="1"/>
  <c r="FU59" i="1" s="1"/>
  <c r="FT13" i="1"/>
  <c r="FU13" i="1" s="1"/>
  <c r="FT28" i="1"/>
  <c r="FU28" i="1" s="1"/>
  <c r="FT49" i="1"/>
  <c r="FU49" i="1" s="1"/>
  <c r="FT8" i="1"/>
  <c r="FU8" i="1" s="1"/>
  <c r="FT15" i="1"/>
  <c r="FU15" i="1" s="1"/>
  <c r="FT9" i="1"/>
  <c r="FU9" i="1" s="1"/>
  <c r="FT48" i="1"/>
  <c r="FU48" i="1" s="1"/>
  <c r="FT44" i="1"/>
  <c r="FU44" i="1" s="1"/>
  <c r="FT14" i="1"/>
  <c r="FU14" i="1" s="1"/>
  <c r="FT52" i="1"/>
  <c r="FU52" i="1" s="1"/>
  <c r="FT19" i="1"/>
  <c r="FU19" i="1" s="1"/>
  <c r="FT11" i="1"/>
  <c r="FU11" i="1" s="1"/>
  <c r="FT60" i="1"/>
  <c r="FU60" i="1" s="1"/>
  <c r="FT37" i="1"/>
  <c r="FU37" i="1" s="1"/>
  <c r="FT54" i="1"/>
  <c r="FU54" i="1" s="1"/>
  <c r="FT20" i="1"/>
  <c r="FU20" i="1" s="1"/>
  <c r="FT40" i="1"/>
  <c r="FU40" i="1" s="1"/>
  <c r="FT51" i="1"/>
  <c r="FU51" i="1" s="1"/>
  <c r="FT21" i="1"/>
  <c r="FU21" i="1" s="1"/>
  <c r="FT25" i="1"/>
  <c r="FU25" i="1" s="1"/>
  <c r="FT23" i="1"/>
  <c r="FU23" i="1" s="1"/>
  <c r="FT22" i="1"/>
  <c r="FU22" i="1" s="1"/>
  <c r="FT55" i="1"/>
  <c r="FU55" i="1" s="1"/>
  <c r="FT17" i="1"/>
  <c r="FU17" i="1" s="1"/>
  <c r="FT62" i="1"/>
  <c r="FU62" i="1" s="1"/>
  <c r="FT64" i="1"/>
  <c r="FU64" i="1" s="1"/>
  <c r="FT46" i="1"/>
  <c r="FU46" i="1" s="1"/>
  <c r="FT29" i="1"/>
  <c r="FU29" i="1" s="1"/>
  <c r="FT24" i="1"/>
  <c r="FU24" i="1" s="1"/>
  <c r="FT16" i="1"/>
  <c r="FU16" i="1" s="1"/>
  <c r="FT18" i="1"/>
  <c r="FU18" i="1" s="1"/>
  <c r="FT38" i="1"/>
  <c r="FU38" i="1" s="1"/>
  <c r="FT39" i="1"/>
  <c r="FU39" i="1" s="1"/>
  <c r="FT36" i="1"/>
  <c r="FU36" i="1" s="1"/>
  <c r="EI18" i="1"/>
  <c r="EJ18" i="1" s="1"/>
  <c r="EI52" i="1"/>
  <c r="EJ52" i="1" s="1"/>
  <c r="EI20" i="1"/>
  <c r="EJ20" i="1" s="1"/>
  <c r="EI59" i="1"/>
  <c r="EJ59" i="1" s="1"/>
  <c r="EI10" i="1"/>
  <c r="EJ10" i="1" s="1"/>
  <c r="EI24" i="1"/>
  <c r="EJ24" i="1" s="1"/>
  <c r="EI60" i="1"/>
  <c r="EJ60" i="1" s="1"/>
  <c r="EI50" i="1"/>
  <c r="EJ50" i="1" s="1"/>
  <c r="EI55" i="1"/>
  <c r="EJ55" i="1" s="1"/>
  <c r="EI36" i="1"/>
  <c r="EJ36" i="1" s="1"/>
  <c r="EI21" i="1"/>
  <c r="EJ21" i="1" s="1"/>
  <c r="EI30" i="1"/>
  <c r="EJ30" i="1" s="1"/>
  <c r="EI63" i="1"/>
  <c r="EJ63" i="1" s="1"/>
  <c r="EI35" i="1"/>
  <c r="EJ35" i="1" s="1"/>
  <c r="EI61" i="1"/>
  <c r="EJ61" i="1" s="1"/>
  <c r="EI14" i="1"/>
  <c r="EJ14" i="1" s="1"/>
  <c r="EI31" i="1"/>
  <c r="EJ31" i="1" s="1"/>
  <c r="EI27" i="1"/>
  <c r="EJ27" i="1" s="1"/>
  <c r="EI12" i="1"/>
  <c r="EJ12" i="1" s="1"/>
  <c r="EI19" i="1"/>
  <c r="EJ19" i="1" s="1"/>
  <c r="EI41" i="1"/>
  <c r="EJ41" i="1" s="1"/>
  <c r="EI34" i="1"/>
  <c r="EJ34" i="1" s="1"/>
  <c r="EI44" i="1"/>
  <c r="EJ44" i="1" s="1"/>
  <c r="EI25" i="1"/>
  <c r="EJ25" i="1" s="1"/>
  <c r="EI53" i="1"/>
  <c r="EJ53" i="1" s="1"/>
  <c r="EI47" i="1"/>
  <c r="EJ47" i="1" s="1"/>
  <c r="EI23" i="1"/>
  <c r="EJ23" i="1" s="1"/>
  <c r="EI43" i="1"/>
  <c r="EJ43" i="1" s="1"/>
  <c r="EI15" i="1"/>
  <c r="EJ15" i="1" s="1"/>
  <c r="EI57" i="1"/>
  <c r="EJ57" i="1" s="1"/>
  <c r="EI17" i="1"/>
  <c r="EJ17" i="1" s="1"/>
  <c r="EI29" i="1"/>
  <c r="EJ29" i="1" s="1"/>
  <c r="EI62" i="1"/>
  <c r="EJ62" i="1" s="1"/>
  <c r="EI13" i="1"/>
  <c r="EJ13" i="1" s="1"/>
  <c r="EI37" i="1"/>
  <c r="EJ37" i="1" s="1"/>
  <c r="EI49" i="1"/>
  <c r="EJ49" i="1" s="1"/>
  <c r="EI48" i="1"/>
  <c r="EJ48" i="1" s="1"/>
  <c r="EI39" i="1"/>
  <c r="EJ39" i="1" s="1"/>
  <c r="EI58" i="1"/>
  <c r="EJ58" i="1" s="1"/>
  <c r="EI9" i="1"/>
  <c r="EJ9" i="1" s="1"/>
  <c r="EI8" i="1"/>
  <c r="EJ8" i="1" s="1"/>
  <c r="EI56" i="1"/>
  <c r="EJ56" i="1" s="1"/>
  <c r="EI32" i="1"/>
  <c r="EJ32" i="1" s="1"/>
  <c r="EI11" i="1"/>
  <c r="EJ11" i="1" s="1"/>
  <c r="EI45" i="1"/>
  <c r="EJ45" i="1" s="1"/>
  <c r="EI42" i="1"/>
  <c r="EJ42" i="1" s="1"/>
  <c r="EI16" i="1"/>
  <c r="EJ16" i="1" s="1"/>
  <c r="EI51" i="1"/>
  <c r="EJ51" i="1" s="1"/>
  <c r="EI28" i="1"/>
  <c r="EJ28" i="1" s="1"/>
  <c r="EI26" i="1"/>
  <c r="EJ26" i="1" s="1"/>
  <c r="EI40" i="1"/>
  <c r="EJ40" i="1" s="1"/>
  <c r="EI46" i="1"/>
  <c r="EJ46" i="1" s="1"/>
  <c r="EI33" i="1"/>
  <c r="EJ33" i="1" s="1"/>
  <c r="EI22" i="1"/>
  <c r="EJ22" i="1" s="1"/>
  <c r="EI38" i="1"/>
  <c r="EJ38" i="1" s="1"/>
  <c r="DA19" i="1"/>
  <c r="EI64" i="1"/>
  <c r="EJ64" i="1" s="1"/>
  <c r="EI54" i="1"/>
  <c r="EJ54" i="1" s="1"/>
  <c r="DA31" i="1"/>
  <c r="DA53" i="1"/>
  <c r="DA32" i="1"/>
  <c r="DA58" i="1"/>
  <c r="DA45" i="1"/>
  <c r="DA17" i="1"/>
  <c r="DA23" i="1"/>
  <c r="DA30" i="1"/>
  <c r="DA55" i="1"/>
  <c r="DA39" i="1"/>
  <c r="DA57" i="1"/>
  <c r="DA16" i="1"/>
  <c r="DA52" i="1"/>
  <c r="DA43" i="1"/>
  <c r="DA8" i="1"/>
  <c r="DA11" i="1"/>
  <c r="DA62" i="1"/>
  <c r="DA14" i="1"/>
  <c r="DA18" i="1"/>
  <c r="DA9" i="1"/>
  <c r="DA60" i="1"/>
  <c r="DA33" i="1"/>
  <c r="DA36" i="1"/>
  <c r="DA59" i="1"/>
  <c r="DA48" i="1"/>
  <c r="DA22" i="1"/>
  <c r="DA28" i="1"/>
  <c r="DA37" i="1"/>
  <c r="DA41" i="1"/>
  <c r="DA49" i="1"/>
  <c r="DA20" i="1"/>
  <c r="DA40" i="1"/>
  <c r="DA35" i="1"/>
  <c r="DA13" i="1"/>
  <c r="DA63" i="1"/>
  <c r="DA34" i="1"/>
  <c r="DA56" i="1"/>
  <c r="DA42" i="1"/>
  <c r="DA64" i="1"/>
  <c r="DA25" i="1"/>
  <c r="DA12" i="1"/>
  <c r="DA46" i="1"/>
  <c r="DA15" i="1"/>
  <c r="DA27" i="1"/>
  <c r="DA10" i="1"/>
  <c r="DA44" i="1"/>
  <c r="DA61" i="1"/>
  <c r="DA50" i="1"/>
  <c r="DA38" i="1"/>
  <c r="DA51" i="1"/>
  <c r="DA26" i="1"/>
  <c r="DA29" i="1"/>
  <c r="DA24" i="1"/>
  <c r="DA47" i="1"/>
  <c r="DA21" i="1"/>
  <c r="DA54" i="1"/>
  <c r="FV63" i="1" l="1"/>
  <c r="FV56" i="1"/>
  <c r="FV47" i="1"/>
  <c r="FV46" i="1"/>
  <c r="FV60" i="1"/>
  <c r="FV13" i="1"/>
  <c r="FV57" i="1"/>
  <c r="FV26" i="1"/>
  <c r="FV11" i="1"/>
  <c r="FV17" i="1"/>
  <c r="FV34" i="1"/>
  <c r="FV48" i="1"/>
  <c r="FV45" i="1"/>
  <c r="FV25" i="1"/>
  <c r="FV16" i="1"/>
  <c r="FV51" i="1"/>
  <c r="FV8" i="1"/>
  <c r="FV36" i="1"/>
  <c r="FV64" i="1"/>
  <c r="FV22" i="1"/>
  <c r="FV52" i="1"/>
  <c r="FV31" i="1"/>
  <c r="FV28" i="1"/>
  <c r="FV61" i="1"/>
  <c r="FV33" i="1"/>
  <c r="FV50" i="1"/>
  <c r="FV53" i="1"/>
  <c r="FV35" i="1"/>
  <c r="FV12" i="1"/>
  <c r="FV14" i="1"/>
  <c r="FV30" i="1"/>
  <c r="FV40" i="1"/>
  <c r="FV38" i="1"/>
  <c r="FV62" i="1"/>
  <c r="FV41" i="1"/>
  <c r="FV43" i="1"/>
  <c r="FV54" i="1"/>
  <c r="FV19" i="1"/>
  <c r="FV39" i="1"/>
  <c r="FV20" i="1"/>
  <c r="FV15" i="1"/>
  <c r="FV10" i="1"/>
  <c r="FV55" i="1"/>
  <c r="FV24" i="1"/>
  <c r="FV44" i="1"/>
  <c r="FV18" i="1"/>
  <c r="FV32" i="1"/>
  <c r="FV58" i="1"/>
  <c r="FV49" i="1"/>
  <c r="FV42" i="1"/>
  <c r="FV21" i="1"/>
  <c r="FV27" i="1"/>
  <c r="FV9" i="1"/>
  <c r="FV59" i="1"/>
  <c r="FV23" i="1"/>
  <c r="FV37" i="1"/>
  <c r="FV29" i="1"/>
  <c r="EK42" i="1"/>
  <c r="EK62" i="1"/>
  <c r="EK64" i="1"/>
  <c r="EK15" i="1"/>
  <c r="EK21" i="1"/>
  <c r="EK23" i="1"/>
  <c r="EK37" i="1"/>
  <c r="EK44" i="1"/>
  <c r="EK56" i="1"/>
  <c r="EK14" i="1"/>
  <c r="EK63" i="1"/>
  <c r="EK40" i="1"/>
  <c r="EK16" i="1"/>
  <c r="EK58" i="1"/>
  <c r="EK17" i="1"/>
  <c r="EK52" i="1"/>
  <c r="EK18" i="1"/>
  <c r="EK59" i="1"/>
  <c r="EK38" i="1"/>
  <c r="EK53" i="1"/>
  <c r="EK51" i="1"/>
  <c r="EK45" i="1"/>
  <c r="EK30" i="1"/>
  <c r="EK50" i="1"/>
  <c r="EK22" i="1"/>
  <c r="EK60" i="1"/>
  <c r="EK29" i="1"/>
  <c r="EK9" i="1"/>
  <c r="EK33" i="1"/>
  <c r="EK54" i="1"/>
  <c r="EK26" i="1"/>
  <c r="EK28" i="1"/>
  <c r="EK49" i="1"/>
  <c r="EK13" i="1"/>
  <c r="EK35" i="1"/>
  <c r="EK61" i="1"/>
  <c r="EK31" i="1"/>
  <c r="EK39" i="1"/>
  <c r="EK48" i="1"/>
  <c r="EK20" i="1"/>
  <c r="EK46" i="1"/>
  <c r="EK36" i="1"/>
  <c r="EK57" i="1"/>
  <c r="EK25" i="1"/>
  <c r="EK11" i="1"/>
  <c r="EK10" i="1"/>
  <c r="EK41" i="1"/>
  <c r="EK47" i="1"/>
  <c r="EK34" i="1"/>
  <c r="EK12" i="1"/>
  <c r="EK43" i="1"/>
  <c r="EK55" i="1"/>
  <c r="EK27" i="1"/>
  <c r="EK19" i="1"/>
  <c r="EK8" i="1"/>
  <c r="EK24" i="1"/>
  <c r="EK32" i="1"/>
  <c r="DC19" i="1"/>
  <c r="DD19" i="1" s="1"/>
  <c r="DC26" i="1"/>
  <c r="DD26" i="1" s="1"/>
  <c r="DC27" i="1"/>
  <c r="DD27" i="1" s="1"/>
  <c r="DC25" i="1"/>
  <c r="DD25" i="1" s="1"/>
  <c r="DC64" i="1"/>
  <c r="DD64" i="1" s="1"/>
  <c r="DC13" i="1"/>
  <c r="DD13" i="1" s="1"/>
  <c r="DC40" i="1"/>
  <c r="DD40" i="1" s="1"/>
  <c r="DC62" i="1"/>
  <c r="DD62" i="1" s="1"/>
  <c r="DC8" i="1"/>
  <c r="DD8" i="1" s="1"/>
  <c r="DC16" i="1"/>
  <c r="DD16" i="1" s="1"/>
  <c r="DC31" i="1"/>
  <c r="DD31" i="1" s="1"/>
  <c r="DC45" i="1"/>
  <c r="DD45" i="1" s="1"/>
  <c r="DC44" i="1"/>
  <c r="DD44" i="1" s="1"/>
  <c r="DC15" i="1"/>
  <c r="DD15" i="1" s="1"/>
  <c r="DC42" i="1"/>
  <c r="DD42" i="1" s="1"/>
  <c r="DC20" i="1"/>
  <c r="DD20" i="1" s="1"/>
  <c r="DC37" i="1"/>
  <c r="DD37" i="1" s="1"/>
  <c r="DC22" i="1"/>
  <c r="DD22" i="1" s="1"/>
  <c r="DC48" i="1"/>
  <c r="DD48" i="1" s="1"/>
  <c r="DC59" i="1"/>
  <c r="DD59" i="1" s="1"/>
  <c r="DC9" i="1"/>
  <c r="DD9" i="1" s="1"/>
  <c r="DC11" i="1"/>
  <c r="DD11" i="1" s="1"/>
  <c r="DC43" i="1"/>
  <c r="DD43" i="1" s="1"/>
  <c r="DC30" i="1"/>
  <c r="DD30" i="1" s="1"/>
  <c r="DC58" i="1"/>
  <c r="DD58" i="1" s="1"/>
  <c r="DC21" i="1"/>
  <c r="DD21" i="1" s="1"/>
  <c r="DC24" i="1"/>
  <c r="DD24" i="1" s="1"/>
  <c r="DC51" i="1"/>
  <c r="DD51" i="1" s="1"/>
  <c r="DC12" i="1"/>
  <c r="DD12" i="1" s="1"/>
  <c r="DC56" i="1"/>
  <c r="DD56" i="1" s="1"/>
  <c r="DC34" i="1"/>
  <c r="DD34" i="1" s="1"/>
  <c r="DC49" i="1"/>
  <c r="DD49" i="1" s="1"/>
  <c r="DC28" i="1"/>
  <c r="DD28" i="1" s="1"/>
  <c r="DC36" i="1"/>
  <c r="DD36" i="1" s="1"/>
  <c r="DC33" i="1"/>
  <c r="DD33" i="1" s="1"/>
  <c r="DC60" i="1"/>
  <c r="DD60" i="1" s="1"/>
  <c r="DC18" i="1"/>
  <c r="DD18" i="1" s="1"/>
  <c r="DC57" i="1"/>
  <c r="DD57" i="1" s="1"/>
  <c r="DC55" i="1"/>
  <c r="DD55" i="1" s="1"/>
  <c r="DC23" i="1"/>
  <c r="DD23" i="1" s="1"/>
  <c r="DC17" i="1"/>
  <c r="DD17" i="1" s="1"/>
  <c r="DC32" i="1"/>
  <c r="DD32" i="1" s="1"/>
  <c r="DC54" i="1"/>
  <c r="DD54" i="1" s="1"/>
  <c r="DC47" i="1"/>
  <c r="DD47" i="1" s="1"/>
  <c r="DC29" i="1"/>
  <c r="DD29" i="1" s="1"/>
  <c r="DC38" i="1"/>
  <c r="DD38" i="1" s="1"/>
  <c r="DC50" i="1"/>
  <c r="DD50" i="1" s="1"/>
  <c r="DC61" i="1"/>
  <c r="DD61" i="1" s="1"/>
  <c r="DC10" i="1"/>
  <c r="DD10" i="1" s="1"/>
  <c r="DC46" i="1"/>
  <c r="DD46" i="1" s="1"/>
  <c r="DC63" i="1"/>
  <c r="DD63" i="1" s="1"/>
  <c r="DC35" i="1"/>
  <c r="DD35" i="1" s="1"/>
  <c r="DC41" i="1"/>
  <c r="DD41" i="1" s="1"/>
  <c r="DC14" i="1"/>
  <c r="DD14" i="1" s="1"/>
  <c r="DC52" i="1"/>
  <c r="DD52" i="1" s="1"/>
  <c r="DC39" i="1"/>
  <c r="DD39" i="1" s="1"/>
  <c r="DC53" i="1"/>
  <c r="DD53" i="1" s="1"/>
  <c r="FX8" i="1" l="1"/>
  <c r="FY8" i="1" s="1"/>
  <c r="FX48" i="1"/>
  <c r="FY48" i="1" s="1"/>
  <c r="FX55" i="1"/>
  <c r="FY55" i="1" s="1"/>
  <c r="FX45" i="1"/>
  <c r="FY45" i="1" s="1"/>
  <c r="FX51" i="1"/>
  <c r="FY51" i="1" s="1"/>
  <c r="FX57" i="1"/>
  <c r="FY57" i="1" s="1"/>
  <c r="FX23" i="1"/>
  <c r="FY23" i="1" s="1"/>
  <c r="FX39" i="1"/>
  <c r="FY39" i="1" s="1"/>
  <c r="FX41" i="1"/>
  <c r="FY41" i="1" s="1"/>
  <c r="FX30" i="1"/>
  <c r="FY30" i="1" s="1"/>
  <c r="FX17" i="1"/>
  <c r="FY17" i="1" s="1"/>
  <c r="FX63" i="1"/>
  <c r="FY63" i="1" s="1"/>
  <c r="FX13" i="1"/>
  <c r="FY13" i="1" s="1"/>
  <c r="FX22" i="1"/>
  <c r="FY22" i="1" s="1"/>
  <c r="FX60" i="1"/>
  <c r="FY60" i="1" s="1"/>
  <c r="FX42" i="1"/>
  <c r="FY42" i="1" s="1"/>
  <c r="FX43" i="1"/>
  <c r="FY43" i="1" s="1"/>
  <c r="FX32" i="1"/>
  <c r="FY32" i="1" s="1"/>
  <c r="FX11" i="1"/>
  <c r="FY11" i="1" s="1"/>
  <c r="FX62" i="1"/>
  <c r="FY62" i="1" s="1"/>
  <c r="FX44" i="1"/>
  <c r="FY44" i="1" s="1"/>
  <c r="FX34" i="1"/>
  <c r="FY34" i="1" s="1"/>
  <c r="FX46" i="1"/>
  <c r="FY46" i="1" s="1"/>
  <c r="FX52" i="1"/>
  <c r="FY52" i="1" s="1"/>
  <c r="FX40" i="1"/>
  <c r="FY40" i="1" s="1"/>
  <c r="FX36" i="1"/>
  <c r="FY36" i="1" s="1"/>
  <c r="FX58" i="1"/>
  <c r="FY58" i="1" s="1"/>
  <c r="FX14" i="1"/>
  <c r="FY14" i="1" s="1"/>
  <c r="FX64" i="1"/>
  <c r="FY64" i="1" s="1"/>
  <c r="FX33" i="1"/>
  <c r="FY33" i="1" s="1"/>
  <c r="FX61" i="1"/>
  <c r="FY61" i="1" s="1"/>
  <c r="FX29" i="1"/>
  <c r="FY29" i="1" s="1"/>
  <c r="FX16" i="1"/>
  <c r="FY16" i="1" s="1"/>
  <c r="FX47" i="1"/>
  <c r="FY47" i="1" s="1"/>
  <c r="FX53" i="1"/>
  <c r="FY53" i="1" s="1"/>
  <c r="FX37" i="1"/>
  <c r="FY37" i="1" s="1"/>
  <c r="FX28" i="1"/>
  <c r="FY28" i="1" s="1"/>
  <c r="FX27" i="1"/>
  <c r="FY27" i="1" s="1"/>
  <c r="FX12" i="1"/>
  <c r="FY12" i="1" s="1"/>
  <c r="FX38" i="1"/>
  <c r="FY38" i="1" s="1"/>
  <c r="FX9" i="1"/>
  <c r="FY9" i="1" s="1"/>
  <c r="FX21" i="1"/>
  <c r="FY21" i="1" s="1"/>
  <c r="FX20" i="1"/>
  <c r="FY20" i="1" s="1"/>
  <c r="FX49" i="1"/>
  <c r="FY49" i="1" s="1"/>
  <c r="FX18" i="1"/>
  <c r="FY18" i="1" s="1"/>
  <c r="FX50" i="1"/>
  <c r="FY50" i="1" s="1"/>
  <c r="FX26" i="1"/>
  <c r="FY26" i="1" s="1"/>
  <c r="FX54" i="1"/>
  <c r="FY54" i="1" s="1"/>
  <c r="FX24" i="1"/>
  <c r="FY24" i="1" s="1"/>
  <c r="FX10" i="1"/>
  <c r="FY10" i="1" s="1"/>
  <c r="FX15" i="1"/>
  <c r="FY15" i="1" s="1"/>
  <c r="FX31" i="1"/>
  <c r="FY31" i="1" s="1"/>
  <c r="FX59" i="1"/>
  <c r="FY59" i="1" s="1"/>
  <c r="FX25" i="1"/>
  <c r="FY25" i="1" s="1"/>
  <c r="FX35" i="1"/>
  <c r="FY35" i="1" s="1"/>
  <c r="FX56" i="1"/>
  <c r="FY56" i="1" s="1"/>
  <c r="FX19" i="1"/>
  <c r="FY19" i="1" s="1"/>
  <c r="EM10" i="1"/>
  <c r="EN10" i="1" s="1"/>
  <c r="EM12" i="1"/>
  <c r="EN12" i="1" s="1"/>
  <c r="EM45" i="1"/>
  <c r="EN45" i="1" s="1"/>
  <c r="EM52" i="1"/>
  <c r="EN52" i="1" s="1"/>
  <c r="EM9" i="1"/>
  <c r="EN9" i="1" s="1"/>
  <c r="EM16" i="1"/>
  <c r="EN16" i="1" s="1"/>
  <c r="EM24" i="1"/>
  <c r="EN24" i="1" s="1"/>
  <c r="EM8" i="1"/>
  <c r="EN8" i="1" s="1"/>
  <c r="EM19" i="1"/>
  <c r="EN19" i="1" s="1"/>
  <c r="EM62" i="1"/>
  <c r="EN62" i="1" s="1"/>
  <c r="EM20" i="1"/>
  <c r="EN20" i="1" s="1"/>
  <c r="EM39" i="1"/>
  <c r="EN39" i="1" s="1"/>
  <c r="EM49" i="1"/>
  <c r="EN49" i="1" s="1"/>
  <c r="EM28" i="1"/>
  <c r="EN28" i="1" s="1"/>
  <c r="EM60" i="1"/>
  <c r="EN60" i="1" s="1"/>
  <c r="EM55" i="1"/>
  <c r="EN55" i="1" s="1"/>
  <c r="EM47" i="1"/>
  <c r="EN47" i="1" s="1"/>
  <c r="EM25" i="1"/>
  <c r="EN25" i="1" s="1"/>
  <c r="EM61" i="1"/>
  <c r="EN61" i="1" s="1"/>
  <c r="EM30" i="1"/>
  <c r="EN30" i="1" s="1"/>
  <c r="EM50" i="1"/>
  <c r="EN50" i="1" s="1"/>
  <c r="EM53" i="1"/>
  <c r="EN53" i="1" s="1"/>
  <c r="EM34" i="1"/>
  <c r="EN34" i="1" s="1"/>
  <c r="EM56" i="1"/>
  <c r="EN56" i="1" s="1"/>
  <c r="EM15" i="1"/>
  <c r="EN15" i="1" s="1"/>
  <c r="EM21" i="1"/>
  <c r="EN21" i="1" s="1"/>
  <c r="EM57" i="1"/>
  <c r="EN57" i="1" s="1"/>
  <c r="EM40" i="1"/>
  <c r="EN40" i="1" s="1"/>
  <c r="EM26" i="1"/>
  <c r="EN26" i="1" s="1"/>
  <c r="EM54" i="1"/>
  <c r="EN54" i="1" s="1"/>
  <c r="EM22" i="1"/>
  <c r="EN22" i="1" s="1"/>
  <c r="EM59" i="1"/>
  <c r="EN59" i="1" s="1"/>
  <c r="EM18" i="1"/>
  <c r="EN18" i="1" s="1"/>
  <c r="EM44" i="1"/>
  <c r="EN44" i="1" s="1"/>
  <c r="EM46" i="1"/>
  <c r="EN46" i="1" s="1"/>
  <c r="EM32" i="1"/>
  <c r="EN32" i="1" s="1"/>
  <c r="EM33" i="1"/>
  <c r="EN33" i="1" s="1"/>
  <c r="EM31" i="1"/>
  <c r="EN31" i="1" s="1"/>
  <c r="EM27" i="1"/>
  <c r="EN27" i="1" s="1"/>
  <c r="EM29" i="1"/>
  <c r="EN29" i="1" s="1"/>
  <c r="EM51" i="1"/>
  <c r="EN51" i="1" s="1"/>
  <c r="EM14" i="1"/>
  <c r="EN14" i="1" s="1"/>
  <c r="EM43" i="1"/>
  <c r="EN43" i="1" s="1"/>
  <c r="EM23" i="1"/>
  <c r="EN23" i="1" s="1"/>
  <c r="EM42" i="1"/>
  <c r="EN42" i="1" s="1"/>
  <c r="EM37" i="1"/>
  <c r="EN37" i="1" s="1"/>
  <c r="EM64" i="1"/>
  <c r="EN64" i="1" s="1"/>
  <c r="EM58" i="1"/>
  <c r="EN58" i="1" s="1"/>
  <c r="EM11" i="1"/>
  <c r="EN11" i="1" s="1"/>
  <c r="EM36" i="1"/>
  <c r="EN36" i="1" s="1"/>
  <c r="EM17" i="1"/>
  <c r="EN17" i="1" s="1"/>
  <c r="EM35" i="1"/>
  <c r="EN35" i="1" s="1"/>
  <c r="EM13" i="1"/>
  <c r="EN13" i="1" s="1"/>
  <c r="EM48" i="1"/>
  <c r="EN48" i="1" s="1"/>
  <c r="EM41" i="1"/>
  <c r="EN41" i="1" s="1"/>
  <c r="EM38" i="1"/>
  <c r="EN38" i="1" s="1"/>
  <c r="EM63" i="1"/>
  <c r="EN63" i="1" s="1"/>
  <c r="DE52" i="1"/>
  <c r="DE14" i="1"/>
  <c r="DE53" i="1"/>
  <c r="DE41" i="1"/>
  <c r="DE61" i="1"/>
  <c r="DE47" i="1"/>
  <c r="DE32" i="1"/>
  <c r="DE23" i="1"/>
  <c r="DE33" i="1"/>
  <c r="DE11" i="1"/>
  <c r="DE59" i="1"/>
  <c r="DE22" i="1"/>
  <c r="DE25" i="1"/>
  <c r="DE35" i="1"/>
  <c r="DE10" i="1"/>
  <c r="DE50" i="1"/>
  <c r="DE18" i="1"/>
  <c r="DE36" i="1"/>
  <c r="DE34" i="1"/>
  <c r="DE12" i="1"/>
  <c r="DE51" i="1"/>
  <c r="DE16" i="1"/>
  <c r="DE62" i="1"/>
  <c r="DE63" i="1"/>
  <c r="DE38" i="1"/>
  <c r="DE17" i="1"/>
  <c r="DE55" i="1"/>
  <c r="DE28" i="1"/>
  <c r="DE56" i="1"/>
  <c r="DE24" i="1"/>
  <c r="DE58" i="1"/>
  <c r="DE30" i="1"/>
  <c r="DE29" i="1"/>
  <c r="DE57" i="1"/>
  <c r="DE60" i="1"/>
  <c r="DE49" i="1"/>
  <c r="DE21" i="1"/>
  <c r="DE43" i="1"/>
  <c r="DE9" i="1"/>
  <c r="DE20" i="1"/>
  <c r="DE8" i="1"/>
  <c r="DE19" i="1"/>
  <c r="DE13" i="1"/>
  <c r="DE64" i="1"/>
  <c r="DE27" i="1"/>
  <c r="DE39" i="1"/>
  <c r="DE54" i="1"/>
  <c r="DE48" i="1"/>
  <c r="DE37" i="1"/>
  <c r="DE42" i="1"/>
  <c r="DE15" i="1"/>
  <c r="DE31" i="1"/>
  <c r="DE44" i="1"/>
  <c r="DE45" i="1"/>
  <c r="DE46" i="1"/>
  <c r="DE40" i="1"/>
  <c r="DE26" i="1"/>
  <c r="FZ9" i="1" l="1"/>
  <c r="BI9" i="1" s="1"/>
  <c r="FZ41" i="1"/>
  <c r="FZ30" i="1"/>
  <c r="FZ45" i="1"/>
  <c r="FZ43" i="1"/>
  <c r="FZ35" i="1"/>
  <c r="FZ14" i="1"/>
  <c r="FZ56" i="1"/>
  <c r="FZ54" i="1"/>
  <c r="FZ50" i="1"/>
  <c r="FZ31" i="1"/>
  <c r="FZ47" i="1"/>
  <c r="FZ25" i="1"/>
  <c r="FZ23" i="1"/>
  <c r="FZ21" i="1"/>
  <c r="FZ27" i="1"/>
  <c r="FZ33" i="1"/>
  <c r="FZ36" i="1"/>
  <c r="FZ34" i="1"/>
  <c r="FZ13" i="1"/>
  <c r="FZ22" i="1"/>
  <c r="FZ39" i="1"/>
  <c r="FZ10" i="1"/>
  <c r="FZ57" i="1"/>
  <c r="FZ11" i="1"/>
  <c r="FZ20" i="1"/>
  <c r="FZ52" i="1"/>
  <c r="FZ63" i="1"/>
  <c r="FZ16" i="1"/>
  <c r="FZ28" i="1"/>
  <c r="FZ61" i="1"/>
  <c r="FZ17" i="1"/>
  <c r="FZ46" i="1"/>
  <c r="FZ48" i="1"/>
  <c r="FZ49" i="1"/>
  <c r="FZ42" i="1"/>
  <c r="FZ32" i="1"/>
  <c r="FZ62" i="1"/>
  <c r="FZ55" i="1"/>
  <c r="FZ44" i="1"/>
  <c r="FZ29" i="1"/>
  <c r="FZ59" i="1"/>
  <c r="FZ24" i="1"/>
  <c r="FZ51" i="1"/>
  <c r="FZ40" i="1"/>
  <c r="FZ19" i="1"/>
  <c r="BI19" i="1" s="1"/>
  <c r="FZ8" i="1"/>
  <c r="FZ26" i="1"/>
  <c r="FZ58" i="1"/>
  <c r="FZ12" i="1"/>
  <c r="FZ53" i="1"/>
  <c r="FZ18" i="1"/>
  <c r="FZ60" i="1"/>
  <c r="FZ64" i="1"/>
  <c r="FZ38" i="1"/>
  <c r="FZ15" i="1"/>
  <c r="FZ37" i="1"/>
  <c r="EO24" i="1"/>
  <c r="EO46" i="1"/>
  <c r="EO41" i="1"/>
  <c r="EO38" i="1"/>
  <c r="EO17" i="1"/>
  <c r="EO56" i="1"/>
  <c r="EO45" i="1"/>
  <c r="EO43" i="1"/>
  <c r="EO48" i="1"/>
  <c r="EO39" i="1"/>
  <c r="EO37" i="1"/>
  <c r="EO52" i="1"/>
  <c r="EO54" i="1"/>
  <c r="EO21" i="1"/>
  <c r="EO64" i="1"/>
  <c r="EO47" i="1"/>
  <c r="EO28" i="1"/>
  <c r="EO18" i="1"/>
  <c r="EO13" i="1"/>
  <c r="EO19" i="1"/>
  <c r="EO50" i="1"/>
  <c r="EO57" i="1"/>
  <c r="EO22" i="1"/>
  <c r="EO10" i="1"/>
  <c r="EO51" i="1"/>
  <c r="EO26" i="1"/>
  <c r="EO61" i="1"/>
  <c r="EO63" i="1"/>
  <c r="EO20" i="1"/>
  <c r="EO62" i="1"/>
  <c r="EO29" i="1"/>
  <c r="EO40" i="1"/>
  <c r="EO25" i="1"/>
  <c r="EO42" i="1"/>
  <c r="EO12" i="1"/>
  <c r="EO15" i="1"/>
  <c r="EO59" i="1"/>
  <c r="EO30" i="1"/>
  <c r="EO27" i="1"/>
  <c r="EO49" i="1"/>
  <c r="EO35" i="1"/>
  <c r="EO8" i="1"/>
  <c r="EO23" i="1"/>
  <c r="EO31" i="1"/>
  <c r="EO32" i="1"/>
  <c r="EO16" i="1"/>
  <c r="EO53" i="1"/>
  <c r="EO36" i="1"/>
  <c r="EO11" i="1"/>
  <c r="EO55" i="1"/>
  <c r="EO34" i="1"/>
  <c r="EO33" i="1"/>
  <c r="EO9" i="1"/>
  <c r="EO44" i="1"/>
  <c r="EO14" i="1"/>
  <c r="EO60" i="1"/>
  <c r="EO58" i="1"/>
  <c r="DG54" i="1"/>
  <c r="DH54" i="1" s="1"/>
  <c r="DG8" i="1"/>
  <c r="DH8" i="1" s="1"/>
  <c r="DG45" i="1"/>
  <c r="DH45" i="1" s="1"/>
  <c r="DG15" i="1"/>
  <c r="DH15" i="1" s="1"/>
  <c r="DG37" i="1"/>
  <c r="DH37" i="1" s="1"/>
  <c r="DG39" i="1"/>
  <c r="DH39" i="1" s="1"/>
  <c r="DG13" i="1"/>
  <c r="DH13" i="1" s="1"/>
  <c r="DG43" i="1"/>
  <c r="DH43" i="1" s="1"/>
  <c r="DG49" i="1"/>
  <c r="DH49" i="1" s="1"/>
  <c r="DG57" i="1"/>
  <c r="DH57" i="1" s="1"/>
  <c r="DG29" i="1"/>
  <c r="DH29" i="1" s="1"/>
  <c r="DG30" i="1"/>
  <c r="DH30" i="1" s="1"/>
  <c r="DG62" i="1"/>
  <c r="DH62" i="1" s="1"/>
  <c r="DG10" i="1"/>
  <c r="DH10" i="1" s="1"/>
  <c r="DG11" i="1"/>
  <c r="DH11" i="1" s="1"/>
  <c r="DG23" i="1"/>
  <c r="DH23" i="1" s="1"/>
  <c r="DG61" i="1"/>
  <c r="DH61" i="1" s="1"/>
  <c r="DG40" i="1"/>
  <c r="DH40" i="1" s="1"/>
  <c r="DG31" i="1"/>
  <c r="DH31" i="1" s="1"/>
  <c r="DG48" i="1"/>
  <c r="DH48" i="1" s="1"/>
  <c r="DG52" i="1"/>
  <c r="DH52" i="1" s="1"/>
  <c r="DG56" i="1"/>
  <c r="DH56" i="1" s="1"/>
  <c r="DG38" i="1"/>
  <c r="DH38" i="1" s="1"/>
  <c r="DG16" i="1"/>
  <c r="DH16" i="1" s="1"/>
  <c r="DG51" i="1"/>
  <c r="DH51" i="1" s="1"/>
  <c r="DG36" i="1"/>
  <c r="DH36" i="1" s="1"/>
  <c r="DG25" i="1"/>
  <c r="DH25" i="1" s="1"/>
  <c r="DG33" i="1"/>
  <c r="DH33" i="1" s="1"/>
  <c r="DG14" i="1"/>
  <c r="DH14" i="1" s="1"/>
  <c r="DG26" i="1"/>
  <c r="DH26" i="1" s="1"/>
  <c r="DG20" i="1"/>
  <c r="DH20" i="1" s="1"/>
  <c r="DG21" i="1"/>
  <c r="DH21" i="1" s="1"/>
  <c r="DG46" i="1"/>
  <c r="DH46" i="1" s="1"/>
  <c r="DG44" i="1"/>
  <c r="DH44" i="1" s="1"/>
  <c r="DG42" i="1"/>
  <c r="DH42" i="1" s="1"/>
  <c r="DG27" i="1"/>
  <c r="DH27" i="1" s="1"/>
  <c r="DG19" i="1"/>
  <c r="DH19" i="1" s="1"/>
  <c r="DG60" i="1"/>
  <c r="DH60" i="1" s="1"/>
  <c r="DG58" i="1"/>
  <c r="DH58" i="1" s="1"/>
  <c r="DG28" i="1"/>
  <c r="DH28" i="1" s="1"/>
  <c r="DG55" i="1"/>
  <c r="DH55" i="1" s="1"/>
  <c r="DG12" i="1"/>
  <c r="DH12" i="1" s="1"/>
  <c r="DG18" i="1"/>
  <c r="DH18" i="1" s="1"/>
  <c r="DG35" i="1"/>
  <c r="DH35" i="1" s="1"/>
  <c r="DG22" i="1"/>
  <c r="DH22" i="1" s="1"/>
  <c r="DG32" i="1"/>
  <c r="DH32" i="1" s="1"/>
  <c r="DG41" i="1"/>
  <c r="DH41" i="1" s="1"/>
  <c r="DG64" i="1"/>
  <c r="DH64" i="1" s="1"/>
  <c r="DG9" i="1"/>
  <c r="DH9" i="1" s="1"/>
  <c r="DG24" i="1"/>
  <c r="DH24" i="1" s="1"/>
  <c r="DG17" i="1"/>
  <c r="DH17" i="1" s="1"/>
  <c r="DG63" i="1"/>
  <c r="DH63" i="1" s="1"/>
  <c r="DG53" i="1"/>
  <c r="DH53" i="1" s="1"/>
  <c r="DG34" i="1"/>
  <c r="DH34" i="1" s="1"/>
  <c r="DG50" i="1"/>
  <c r="DH50" i="1" s="1"/>
  <c r="DG59" i="1"/>
  <c r="DH59" i="1" s="1"/>
  <c r="DG47" i="1"/>
  <c r="DH47" i="1" s="1"/>
  <c r="EQ38" i="1" l="1"/>
  <c r="ER38" i="1" s="1"/>
  <c r="EQ10" i="1"/>
  <c r="ER10" i="1" s="1"/>
  <c r="EQ49" i="1"/>
  <c r="ER49" i="1" s="1"/>
  <c r="EQ51" i="1"/>
  <c r="ER51" i="1" s="1"/>
  <c r="EQ63" i="1"/>
  <c r="ER63" i="1" s="1"/>
  <c r="EQ18" i="1"/>
  <c r="ER18" i="1" s="1"/>
  <c r="EQ43" i="1"/>
  <c r="ER43" i="1" s="1"/>
  <c r="EQ42" i="1"/>
  <c r="ER42" i="1" s="1"/>
  <c r="EQ32" i="1"/>
  <c r="ER32" i="1" s="1"/>
  <c r="EQ44" i="1"/>
  <c r="ER44" i="1" s="1"/>
  <c r="EQ55" i="1"/>
  <c r="ER55" i="1" s="1"/>
  <c r="EQ16" i="1"/>
  <c r="ER16" i="1" s="1"/>
  <c r="EQ24" i="1"/>
  <c r="ER24" i="1" s="1"/>
  <c r="EQ62" i="1"/>
  <c r="ER62" i="1" s="1"/>
  <c r="EQ26" i="1"/>
  <c r="ER26" i="1" s="1"/>
  <c r="EQ57" i="1"/>
  <c r="ER57" i="1" s="1"/>
  <c r="EQ60" i="1"/>
  <c r="ER60" i="1" s="1"/>
  <c r="EQ59" i="1"/>
  <c r="ER59" i="1" s="1"/>
  <c r="EQ52" i="1"/>
  <c r="ER52" i="1" s="1"/>
  <c r="EQ39" i="1"/>
  <c r="ER39" i="1" s="1"/>
  <c r="EQ61" i="1"/>
  <c r="ER61" i="1" s="1"/>
  <c r="EQ28" i="1"/>
  <c r="ER28" i="1" s="1"/>
  <c r="EQ56" i="1"/>
  <c r="ER56" i="1" s="1"/>
  <c r="EQ14" i="1"/>
  <c r="ER14" i="1" s="1"/>
  <c r="EQ23" i="1"/>
  <c r="ER23" i="1" s="1"/>
  <c r="EQ19" i="1"/>
  <c r="ER19" i="1" s="1"/>
  <c r="EQ47" i="1"/>
  <c r="ER47" i="1" s="1"/>
  <c r="EQ31" i="1"/>
  <c r="ER31" i="1" s="1"/>
  <c r="EQ25" i="1"/>
  <c r="ER25" i="1" s="1"/>
  <c r="EQ46" i="1"/>
  <c r="ER46" i="1" s="1"/>
  <c r="EQ30" i="1"/>
  <c r="ER30" i="1" s="1"/>
  <c r="EQ54" i="1"/>
  <c r="ER54" i="1" s="1"/>
  <c r="EQ35" i="1"/>
  <c r="ER35" i="1" s="1"/>
  <c r="EQ11" i="1"/>
  <c r="ER11" i="1" s="1"/>
  <c r="EQ53" i="1"/>
  <c r="ER53" i="1" s="1"/>
  <c r="EQ45" i="1"/>
  <c r="ER45" i="1" s="1"/>
  <c r="EQ64" i="1"/>
  <c r="ER64" i="1" s="1"/>
  <c r="EQ21" i="1"/>
  <c r="ER21" i="1" s="1"/>
  <c r="EQ33" i="1"/>
  <c r="ER33" i="1" s="1"/>
  <c r="EQ34" i="1"/>
  <c r="ER34" i="1" s="1"/>
  <c r="EQ58" i="1"/>
  <c r="ER58" i="1" s="1"/>
  <c r="EQ22" i="1"/>
  <c r="ER22" i="1" s="1"/>
  <c r="EQ15" i="1"/>
  <c r="ER15" i="1" s="1"/>
  <c r="EQ50" i="1"/>
  <c r="ER50" i="1" s="1"/>
  <c r="EQ36" i="1"/>
  <c r="ER36" i="1" s="1"/>
  <c r="EQ37" i="1"/>
  <c r="ER37" i="1" s="1"/>
  <c r="EQ17" i="1"/>
  <c r="ER17" i="1" s="1"/>
  <c r="EQ20" i="1"/>
  <c r="ER20" i="1" s="1"/>
  <c r="EQ48" i="1"/>
  <c r="ER48" i="1" s="1"/>
  <c r="EQ9" i="1"/>
  <c r="ER9" i="1" s="1"/>
  <c r="EQ13" i="1"/>
  <c r="ER13" i="1" s="1"/>
  <c r="EQ12" i="1"/>
  <c r="ER12" i="1" s="1"/>
  <c r="EQ29" i="1"/>
  <c r="ER29" i="1" s="1"/>
  <c r="EQ40" i="1"/>
  <c r="ER40" i="1" s="1"/>
  <c r="EQ41" i="1"/>
  <c r="ER41" i="1" s="1"/>
  <c r="EQ8" i="1"/>
  <c r="ER8" i="1" s="1"/>
  <c r="EQ27" i="1"/>
  <c r="ER27" i="1" s="1"/>
  <c r="DI25" i="1"/>
  <c r="DI61" i="1"/>
  <c r="DI30" i="1"/>
  <c r="DI49" i="1"/>
  <c r="DI13" i="1"/>
  <c r="DI15" i="1"/>
  <c r="DI8" i="1"/>
  <c r="DI50" i="1"/>
  <c r="DI33" i="1"/>
  <c r="DI16" i="1"/>
  <c r="DI31" i="1"/>
  <c r="DI23" i="1"/>
  <c r="DI36" i="1"/>
  <c r="DI11" i="1"/>
  <c r="DI29" i="1"/>
  <c r="DI43" i="1"/>
  <c r="DI45" i="1"/>
  <c r="DI34" i="1"/>
  <c r="DI64" i="1"/>
  <c r="DI51" i="1"/>
  <c r="DI48" i="1"/>
  <c r="DI40" i="1"/>
  <c r="DI10" i="1"/>
  <c r="DI62" i="1"/>
  <c r="DI57" i="1"/>
  <c r="DI37" i="1"/>
  <c r="DI59" i="1"/>
  <c r="DI63" i="1"/>
  <c r="DI17" i="1"/>
  <c r="DI24" i="1"/>
  <c r="DI41" i="1"/>
  <c r="DI22" i="1"/>
  <c r="DI35" i="1"/>
  <c r="DI18" i="1"/>
  <c r="DI28" i="1"/>
  <c r="DI27" i="1"/>
  <c r="DI46" i="1"/>
  <c r="DI21" i="1"/>
  <c r="DI26" i="1"/>
  <c r="DI38" i="1"/>
  <c r="DI52" i="1"/>
  <c r="DI39" i="1"/>
  <c r="DI47" i="1"/>
  <c r="DI53" i="1"/>
  <c r="DI9" i="1"/>
  <c r="DI32" i="1"/>
  <c r="DI12" i="1"/>
  <c r="DI55" i="1"/>
  <c r="DI58" i="1"/>
  <c r="DI60" i="1"/>
  <c r="DI19" i="1"/>
  <c r="DI42" i="1"/>
  <c r="DI44" i="1"/>
  <c r="DI20" i="1"/>
  <c r="DI14" i="1"/>
  <c r="DI56" i="1"/>
  <c r="DI54" i="1"/>
  <c r="Z136" i="17"/>
  <c r="AQ136" i="17"/>
  <c r="AV136" i="17"/>
  <c r="AS136" i="17"/>
  <c r="N136" i="17"/>
  <c r="AE136" i="17"/>
  <c r="AJ136" i="17"/>
  <c r="AG136" i="17"/>
  <c r="S136" i="17"/>
  <c r="X136" i="17"/>
  <c r="V136" i="17"/>
  <c r="O136" i="17"/>
  <c r="T136" i="17"/>
  <c r="Q136" i="17"/>
  <c r="AX136" i="17"/>
  <c r="BA136" i="17"/>
  <c r="BC136" i="17"/>
  <c r="BE136" i="17"/>
  <c r="AA136" i="17"/>
  <c r="AF136" i="17"/>
  <c r="AC136" i="17"/>
  <c r="AZ136" i="17"/>
  <c r="AW136" i="17"/>
  <c r="R136" i="17"/>
  <c r="AN136" i="17"/>
  <c r="U136" i="17"/>
  <c r="AL136" i="17"/>
  <c r="AB136" i="17"/>
  <c r="Y136" i="17"/>
  <c r="AP136" i="17"/>
  <c r="AD136" i="17"/>
  <c r="AY136" i="17"/>
  <c r="BD136" i="17"/>
  <c r="AK136" i="17"/>
  <c r="BB136" i="17"/>
  <c r="AM136" i="17"/>
  <c r="AR136" i="17"/>
  <c r="AO136" i="17"/>
  <c r="P136" i="17"/>
  <c r="ES59" i="1" l="1"/>
  <c r="ES52" i="1"/>
  <c r="ES62" i="1"/>
  <c r="ES34" i="1"/>
  <c r="ES10" i="1"/>
  <c r="ES50" i="1"/>
  <c r="ES45" i="1"/>
  <c r="ES54" i="1"/>
  <c r="ES14" i="1"/>
  <c r="ES64" i="1"/>
  <c r="ES19" i="1"/>
  <c r="ES16" i="1"/>
  <c r="ES22" i="1"/>
  <c r="ES23" i="1"/>
  <c r="ES51" i="1"/>
  <c r="ES63" i="1"/>
  <c r="ES53" i="1"/>
  <c r="ES26" i="1"/>
  <c r="ES35" i="1"/>
  <c r="ES8" i="1"/>
  <c r="ES40" i="1"/>
  <c r="ES32" i="1"/>
  <c r="ES9" i="1"/>
  <c r="ES36" i="1"/>
  <c r="ES43" i="1"/>
  <c r="ES28" i="1"/>
  <c r="ES25" i="1"/>
  <c r="ES46" i="1"/>
  <c r="ES13" i="1"/>
  <c r="ES18" i="1"/>
  <c r="ES38" i="1"/>
  <c r="ES61" i="1"/>
  <c r="ES58" i="1"/>
  <c r="ES41" i="1"/>
  <c r="ES29" i="1"/>
  <c r="ES44" i="1"/>
  <c r="ES20" i="1"/>
  <c r="ES37" i="1"/>
  <c r="ES11" i="1"/>
  <c r="ES57" i="1"/>
  <c r="ES15" i="1"/>
  <c r="ES47" i="1"/>
  <c r="ES24" i="1"/>
  <c r="ES12" i="1"/>
  <c r="ES33" i="1"/>
  <c r="ES39" i="1"/>
  <c r="ES48" i="1"/>
  <c r="ES17" i="1"/>
  <c r="ES49" i="1"/>
  <c r="ES55" i="1"/>
  <c r="ES60" i="1"/>
  <c r="ES27" i="1"/>
  <c r="ES56" i="1"/>
  <c r="ES31" i="1"/>
  <c r="ES42" i="1"/>
  <c r="ES30" i="1"/>
  <c r="ES21" i="1"/>
  <c r="DK25" i="1"/>
  <c r="DL25" i="1" s="1"/>
  <c r="DK54" i="1"/>
  <c r="DL54" i="1" s="1"/>
  <c r="DK42" i="1"/>
  <c r="DL42" i="1" s="1"/>
  <c r="DK12" i="1"/>
  <c r="DL12" i="1" s="1"/>
  <c r="DK32" i="1"/>
  <c r="DL32" i="1" s="1"/>
  <c r="DK53" i="1"/>
  <c r="DL53" i="1" s="1"/>
  <c r="DK52" i="1"/>
  <c r="DL52" i="1" s="1"/>
  <c r="DK27" i="1"/>
  <c r="DL27" i="1" s="1"/>
  <c r="DK35" i="1"/>
  <c r="DL35" i="1" s="1"/>
  <c r="DK57" i="1"/>
  <c r="DL57" i="1" s="1"/>
  <c r="DK40" i="1"/>
  <c r="DL40" i="1" s="1"/>
  <c r="DK45" i="1"/>
  <c r="DL45" i="1" s="1"/>
  <c r="DK36" i="1"/>
  <c r="DL36" i="1" s="1"/>
  <c r="DK23" i="1"/>
  <c r="DL23" i="1" s="1"/>
  <c r="DK33" i="1"/>
  <c r="DL33" i="1" s="1"/>
  <c r="DK15" i="1"/>
  <c r="DL15" i="1" s="1"/>
  <c r="DK56" i="1"/>
  <c r="DL56" i="1" s="1"/>
  <c r="DK20" i="1"/>
  <c r="DL20" i="1" s="1"/>
  <c r="DK19" i="1"/>
  <c r="DL19" i="1" s="1"/>
  <c r="DK58" i="1"/>
  <c r="DL58" i="1" s="1"/>
  <c r="DK38" i="1"/>
  <c r="DL38" i="1" s="1"/>
  <c r="DK21" i="1"/>
  <c r="DL21" i="1" s="1"/>
  <c r="DK28" i="1"/>
  <c r="DL28" i="1" s="1"/>
  <c r="DK22" i="1"/>
  <c r="DL22" i="1" s="1"/>
  <c r="DK48" i="1"/>
  <c r="DL48" i="1" s="1"/>
  <c r="DK43" i="1"/>
  <c r="DL43" i="1" s="1"/>
  <c r="DK11" i="1"/>
  <c r="DL11" i="1" s="1"/>
  <c r="DK31" i="1"/>
  <c r="DL31" i="1" s="1"/>
  <c r="DK50" i="1"/>
  <c r="DL50" i="1" s="1"/>
  <c r="DK13" i="1"/>
  <c r="DL13" i="1" s="1"/>
  <c r="DK55" i="1"/>
  <c r="DL55" i="1" s="1"/>
  <c r="DK9" i="1"/>
  <c r="DL9" i="1" s="1"/>
  <c r="DK47" i="1"/>
  <c r="DL47" i="1" s="1"/>
  <c r="DK26" i="1"/>
  <c r="DL26" i="1" s="1"/>
  <c r="DK46" i="1"/>
  <c r="DL46" i="1" s="1"/>
  <c r="DK24" i="1"/>
  <c r="DL24" i="1" s="1"/>
  <c r="DK37" i="1"/>
  <c r="DL37" i="1" s="1"/>
  <c r="DK62" i="1"/>
  <c r="DL62" i="1" s="1"/>
  <c r="DK51" i="1"/>
  <c r="DL51" i="1" s="1"/>
  <c r="DK64" i="1"/>
  <c r="DL64" i="1" s="1"/>
  <c r="DK29" i="1"/>
  <c r="DL29" i="1" s="1"/>
  <c r="DK16" i="1"/>
  <c r="DL16" i="1" s="1"/>
  <c r="DK49" i="1"/>
  <c r="DL49" i="1" s="1"/>
  <c r="DK61" i="1"/>
  <c r="DL61" i="1" s="1"/>
  <c r="DK14" i="1"/>
  <c r="DL14" i="1" s="1"/>
  <c r="DK44" i="1"/>
  <c r="DL44" i="1" s="1"/>
  <c r="DK60" i="1"/>
  <c r="DL60" i="1" s="1"/>
  <c r="DK39" i="1"/>
  <c r="DL39" i="1" s="1"/>
  <c r="DK18" i="1"/>
  <c r="DL18" i="1" s="1"/>
  <c r="DK41" i="1"/>
  <c r="DL41" i="1" s="1"/>
  <c r="DK17" i="1"/>
  <c r="DL17" i="1" s="1"/>
  <c r="DK63" i="1"/>
  <c r="DL63" i="1" s="1"/>
  <c r="DK59" i="1"/>
  <c r="DL59" i="1" s="1"/>
  <c r="DK10" i="1"/>
  <c r="DL10" i="1" s="1"/>
  <c r="DK34" i="1"/>
  <c r="DL34" i="1" s="1"/>
  <c r="DK8" i="1"/>
  <c r="DL8" i="1" s="1"/>
  <c r="DK30" i="1"/>
  <c r="DL30" i="1" s="1"/>
  <c r="AH136" i="17"/>
  <c r="BF136" i="17"/>
  <c r="AT136" i="17"/>
  <c r="W136" i="17"/>
  <c r="EU63" i="1" l="1"/>
  <c r="EV63" i="1" s="1"/>
  <c r="EU39" i="1"/>
  <c r="EV39" i="1" s="1"/>
  <c r="EU60" i="1"/>
  <c r="EV60" i="1" s="1"/>
  <c r="EU46" i="1"/>
  <c r="EV46" i="1" s="1"/>
  <c r="EU15" i="1"/>
  <c r="EV15" i="1" s="1"/>
  <c r="EU8" i="1"/>
  <c r="EV8" i="1" s="1"/>
  <c r="EU62" i="1"/>
  <c r="EV62" i="1" s="1"/>
  <c r="EU37" i="1"/>
  <c r="EV37" i="1" s="1"/>
  <c r="EU33" i="1"/>
  <c r="EV33" i="1" s="1"/>
  <c r="EU14" i="1"/>
  <c r="EV14" i="1" s="1"/>
  <c r="EU43" i="1"/>
  <c r="EV43" i="1" s="1"/>
  <c r="EU45" i="1"/>
  <c r="EV45" i="1" s="1"/>
  <c r="EU61" i="1"/>
  <c r="EV61" i="1" s="1"/>
  <c r="EU48" i="1"/>
  <c r="EV48" i="1" s="1"/>
  <c r="EU16" i="1"/>
  <c r="EV16" i="1" s="1"/>
  <c r="EU56" i="1"/>
  <c r="EV56" i="1" s="1"/>
  <c r="EU20" i="1"/>
  <c r="EV20" i="1" s="1"/>
  <c r="EU58" i="1"/>
  <c r="EV58" i="1" s="1"/>
  <c r="EU32" i="1"/>
  <c r="EV32" i="1" s="1"/>
  <c r="EU40" i="1"/>
  <c r="EV40" i="1" s="1"/>
  <c r="EU53" i="1"/>
  <c r="EV53" i="1" s="1"/>
  <c r="EU22" i="1"/>
  <c r="EV22" i="1" s="1"/>
  <c r="EU19" i="1"/>
  <c r="EV19" i="1" s="1"/>
  <c r="EU30" i="1"/>
  <c r="EV30" i="1" s="1"/>
  <c r="EU47" i="1"/>
  <c r="EV47" i="1" s="1"/>
  <c r="EU64" i="1"/>
  <c r="EV64" i="1" s="1"/>
  <c r="EU34" i="1"/>
  <c r="EV34" i="1" s="1"/>
  <c r="EU12" i="1"/>
  <c r="EV12" i="1" s="1"/>
  <c r="EU10" i="1"/>
  <c r="EV10" i="1" s="1"/>
  <c r="EU36" i="1"/>
  <c r="EV36" i="1" s="1"/>
  <c r="EU9" i="1"/>
  <c r="EV9" i="1" s="1"/>
  <c r="EU25" i="1"/>
  <c r="EV25" i="1" s="1"/>
  <c r="EU41" i="1"/>
  <c r="EV41" i="1" s="1"/>
  <c r="EU28" i="1"/>
  <c r="EV28" i="1" s="1"/>
  <c r="EU21" i="1"/>
  <c r="EV21" i="1" s="1"/>
  <c r="EU23" i="1"/>
  <c r="EV23" i="1" s="1"/>
  <c r="EU29" i="1"/>
  <c r="EV29" i="1" s="1"/>
  <c r="EU35" i="1"/>
  <c r="EV35" i="1" s="1"/>
  <c r="EU59" i="1"/>
  <c r="EV59" i="1" s="1"/>
  <c r="EU38" i="1"/>
  <c r="EV38" i="1" s="1"/>
  <c r="EU49" i="1"/>
  <c r="EV49" i="1" s="1"/>
  <c r="EU26" i="1"/>
  <c r="EV26" i="1" s="1"/>
  <c r="EU57" i="1"/>
  <c r="EV57" i="1" s="1"/>
  <c r="EU51" i="1"/>
  <c r="EV51" i="1" s="1"/>
  <c r="EU44" i="1"/>
  <c r="EV44" i="1" s="1"/>
  <c r="EU24" i="1"/>
  <c r="EV24" i="1" s="1"/>
  <c r="EU13" i="1"/>
  <c r="EV13" i="1" s="1"/>
  <c r="EU42" i="1"/>
  <c r="EV42" i="1" s="1"/>
  <c r="EU11" i="1"/>
  <c r="EV11" i="1" s="1"/>
  <c r="EU54" i="1"/>
  <c r="EV54" i="1" s="1"/>
  <c r="EU50" i="1"/>
  <c r="EV50" i="1" s="1"/>
  <c r="EU52" i="1"/>
  <c r="EV52" i="1" s="1"/>
  <c r="EU31" i="1"/>
  <c r="EV31" i="1" s="1"/>
  <c r="EU55" i="1"/>
  <c r="EV55" i="1" s="1"/>
  <c r="EU17" i="1"/>
  <c r="EV17" i="1" s="1"/>
  <c r="EU18" i="1"/>
  <c r="EV18" i="1" s="1"/>
  <c r="EU27" i="1"/>
  <c r="EV27" i="1" s="1"/>
  <c r="DM34" i="1"/>
  <c r="BK34" i="1" s="1"/>
  <c r="DM59" i="1"/>
  <c r="BK59" i="1" s="1"/>
  <c r="DM18" i="1"/>
  <c r="BK18" i="1" s="1"/>
  <c r="DM51" i="1"/>
  <c r="BK51" i="1" s="1"/>
  <c r="DM9" i="1"/>
  <c r="BK9" i="1" s="1"/>
  <c r="DM31" i="1"/>
  <c r="BK31" i="1" s="1"/>
  <c r="DM22" i="1"/>
  <c r="BK22" i="1" s="1"/>
  <c r="DM38" i="1"/>
  <c r="BK38" i="1" s="1"/>
  <c r="DM58" i="1"/>
  <c r="BK58" i="1" s="1"/>
  <c r="DM15" i="1"/>
  <c r="BK15" i="1" s="1"/>
  <c r="DM36" i="1"/>
  <c r="BK36" i="1" s="1"/>
  <c r="DM40" i="1"/>
  <c r="BK40" i="1" s="1"/>
  <c r="DM32" i="1"/>
  <c r="BK32" i="1" s="1"/>
  <c r="DM54" i="1"/>
  <c r="BK54" i="1" s="1"/>
  <c r="DM30" i="1"/>
  <c r="BK30" i="1" s="1"/>
  <c r="DM63" i="1"/>
  <c r="BK63" i="1" s="1"/>
  <c r="DM60" i="1"/>
  <c r="BK60" i="1" s="1"/>
  <c r="DM16" i="1"/>
  <c r="BK16" i="1" s="1"/>
  <c r="DM29" i="1"/>
  <c r="BK29" i="1" s="1"/>
  <c r="DM62" i="1"/>
  <c r="BK62" i="1" s="1"/>
  <c r="DM24" i="1"/>
  <c r="BK24" i="1" s="1"/>
  <c r="DM46" i="1"/>
  <c r="BK46" i="1" s="1"/>
  <c r="DM28" i="1"/>
  <c r="BK28" i="1" s="1"/>
  <c r="DM19" i="1"/>
  <c r="BK19" i="1" s="1"/>
  <c r="DM33" i="1"/>
  <c r="BK33" i="1" s="1"/>
  <c r="DM57" i="1"/>
  <c r="BK57" i="1" s="1"/>
  <c r="DM52" i="1"/>
  <c r="BK52" i="1" s="1"/>
  <c r="DM42" i="1"/>
  <c r="BK42" i="1" s="1"/>
  <c r="DM37" i="1"/>
  <c r="BK37" i="1" s="1"/>
  <c r="DM8" i="1"/>
  <c r="BK8" i="1" s="1"/>
  <c r="DM25" i="1"/>
  <c r="BK25" i="1" s="1"/>
  <c r="DM10" i="1"/>
  <c r="BK10" i="1" s="1"/>
  <c r="DM17" i="1"/>
  <c r="BK17" i="1" s="1"/>
  <c r="DM44" i="1"/>
  <c r="BK44" i="1" s="1"/>
  <c r="DM61" i="1"/>
  <c r="BK61" i="1" s="1"/>
  <c r="DM26" i="1"/>
  <c r="BK26" i="1" s="1"/>
  <c r="DM55" i="1"/>
  <c r="BK55" i="1" s="1"/>
  <c r="DM13" i="1"/>
  <c r="BK13" i="1" s="1"/>
  <c r="DM11" i="1"/>
  <c r="BK11" i="1" s="1"/>
  <c r="DM48" i="1"/>
  <c r="BK48" i="1" s="1"/>
  <c r="DM20" i="1"/>
  <c r="BK20" i="1" s="1"/>
  <c r="DM23" i="1"/>
  <c r="BK23" i="1" s="1"/>
  <c r="DM45" i="1"/>
  <c r="BK45" i="1" s="1"/>
  <c r="DM27" i="1"/>
  <c r="BK27" i="1" s="1"/>
  <c r="DM41" i="1"/>
  <c r="BK41" i="1" s="1"/>
  <c r="DM14" i="1"/>
  <c r="BK14" i="1" s="1"/>
  <c r="DM49" i="1"/>
  <c r="BK49" i="1" s="1"/>
  <c r="DM47" i="1"/>
  <c r="BK47" i="1" s="1"/>
  <c r="DM50" i="1"/>
  <c r="BK50" i="1" s="1"/>
  <c r="DM43" i="1"/>
  <c r="BK43" i="1" s="1"/>
  <c r="DM21" i="1"/>
  <c r="BK21" i="1" s="1"/>
  <c r="DM56" i="1"/>
  <c r="BK56" i="1" s="1"/>
  <c r="DM35" i="1"/>
  <c r="BK35" i="1" s="1"/>
  <c r="DM64" i="1"/>
  <c r="BK64" i="1" s="1"/>
  <c r="DM53" i="1"/>
  <c r="BK53" i="1" s="1"/>
  <c r="DM12" i="1"/>
  <c r="BK12" i="1" s="1"/>
  <c r="DM39" i="1"/>
  <c r="BK39" i="1" s="1"/>
  <c r="AI136" i="17"/>
  <c r="BG136" i="17" s="1"/>
  <c r="BI14" i="1"/>
  <c r="BI39" i="1"/>
  <c r="BI53" i="1"/>
  <c r="BI44" i="1"/>
  <c r="BI57" i="1"/>
  <c r="BI13" i="1"/>
  <c r="BI24" i="1"/>
  <c r="BI64" i="1"/>
  <c r="BI18" i="1"/>
  <c r="BI16" i="1"/>
  <c r="BI51" i="1"/>
  <c r="BI20" i="1"/>
  <c r="BI52" i="1"/>
  <c r="BI60" i="1"/>
  <c r="BI38" i="1"/>
  <c r="BI63" i="1"/>
  <c r="BI15" i="1"/>
  <c r="BI36" i="1"/>
  <c r="BI30" i="1"/>
  <c r="BI27" i="1"/>
  <c r="BI56" i="1"/>
  <c r="BI59" i="1"/>
  <c r="BI41" i="1"/>
  <c r="BI31" i="1"/>
  <c r="BI17" i="1"/>
  <c r="BI50" i="1"/>
  <c r="BI58" i="1"/>
  <c r="BI40" i="1"/>
  <c r="BI28" i="1"/>
  <c r="BI21" i="1"/>
  <c r="BI12" i="1"/>
  <c r="BI23" i="1"/>
  <c r="BI25" i="1"/>
  <c r="BI26" i="1"/>
  <c r="BI29" i="1"/>
  <c r="BI48" i="1"/>
  <c r="BI11" i="1"/>
  <c r="BI46" i="1"/>
  <c r="BI35" i="1"/>
  <c r="BI37" i="1"/>
  <c r="BI43" i="1"/>
  <c r="BI54" i="1"/>
  <c r="BI45" i="1"/>
  <c r="BI32" i="1"/>
  <c r="BI22" i="1"/>
  <c r="BI61" i="1"/>
  <c r="BI34" i="1"/>
  <c r="BI10" i="1"/>
  <c r="BI49" i="1"/>
  <c r="BI47" i="1"/>
  <c r="BI55" i="1"/>
  <c r="BI62" i="1"/>
  <c r="BI33" i="1"/>
  <c r="BI42" i="1"/>
  <c r="BI8" i="1"/>
  <c r="BI4" i="19" s="1"/>
  <c r="BR25" i="1" l="1"/>
  <c r="CB28" i="1"/>
  <c r="CB36" i="1"/>
  <c r="BR18" i="1"/>
  <c r="BV14" i="1"/>
  <c r="BT23" i="1"/>
  <c r="CD23" i="1"/>
  <c r="BR15" i="1"/>
  <c r="BZ35" i="1"/>
  <c r="CD20" i="1"/>
  <c r="BR33" i="1"/>
  <c r="BP9" i="1"/>
  <c r="CD9" i="1"/>
  <c r="CB26" i="1"/>
  <c r="BZ10" i="1"/>
  <c r="BV19" i="1"/>
  <c r="CF54" i="1"/>
  <c r="CB47" i="1"/>
  <c r="CF53" i="1"/>
  <c r="CF49" i="1"/>
  <c r="BX25" i="1"/>
  <c r="BX30" i="1"/>
  <c r="CB32" i="1"/>
  <c r="CC31" i="1" s="1"/>
  <c r="CB37" i="1"/>
  <c r="BZ26" i="1"/>
  <c r="BZ51" i="1"/>
  <c r="CB27" i="1"/>
  <c r="BZ21" i="1"/>
  <c r="BX45" i="1"/>
  <c r="CB52" i="1"/>
  <c r="BZ36" i="1"/>
  <c r="BZ41" i="1"/>
  <c r="BX40" i="1"/>
  <c r="CF43" i="1"/>
  <c r="CF44" i="1"/>
  <c r="CB42" i="1"/>
  <c r="BX50" i="1"/>
  <c r="CF50" i="1"/>
  <c r="BX20" i="1"/>
  <c r="BZ46" i="1"/>
  <c r="CF48" i="1"/>
  <c r="BR19" i="1"/>
  <c r="BT21" i="1"/>
  <c r="CD21" i="1"/>
  <c r="BZ29" i="1"/>
  <c r="BR36" i="1"/>
  <c r="BR22" i="1"/>
  <c r="CD18" i="1"/>
  <c r="BP12" i="1"/>
  <c r="CD12" i="1"/>
  <c r="BT27" i="1"/>
  <c r="CD27" i="1"/>
  <c r="CD10" i="1"/>
  <c r="BX38" i="1"/>
  <c r="CD38" i="1"/>
  <c r="CF38" i="1"/>
  <c r="BX14" i="1"/>
  <c r="CD14" i="1"/>
  <c r="BV23" i="1"/>
  <c r="BR16" i="1"/>
  <c r="BZ15" i="1"/>
  <c r="BZ31" i="1"/>
  <c r="BR39" i="1"/>
  <c r="CF39" i="1"/>
  <c r="BX35" i="1"/>
  <c r="BT17" i="1"/>
  <c r="BT37" i="1"/>
  <c r="BX33" i="1"/>
  <c r="CF33" i="1"/>
  <c r="BR32" i="1"/>
  <c r="BV9" i="1"/>
  <c r="BR34" i="1"/>
  <c r="CF34" i="1"/>
  <c r="BT35" i="1"/>
  <c r="CF35" i="1"/>
  <c r="CD35" i="1"/>
  <c r="BV20" i="1"/>
  <c r="BZ33" i="1"/>
  <c r="CB12" i="1"/>
  <c r="BX47" i="1"/>
  <c r="CF47" i="1"/>
  <c r="CD47" i="1"/>
  <c r="BX27" i="1"/>
  <c r="CF27" i="1"/>
  <c r="BZ48" i="1"/>
  <c r="BX10" i="1"/>
  <c r="BX42" i="1"/>
  <c r="CD42" i="1"/>
  <c r="CF42" i="1"/>
  <c r="BT40" i="1"/>
  <c r="CF40" i="1"/>
  <c r="CD40" i="1"/>
  <c r="BZ38" i="1"/>
  <c r="BR21" i="1"/>
  <c r="BZ11" i="1"/>
  <c r="BV25" i="1"/>
  <c r="CF25" i="1"/>
  <c r="CB29" i="1"/>
  <c r="BT30" i="1"/>
  <c r="CD30" i="1"/>
  <c r="BP36" i="1"/>
  <c r="CF36" i="1"/>
  <c r="CD36" i="1"/>
  <c r="BX22" i="1"/>
  <c r="CF22" i="1"/>
  <c r="BX18" i="1"/>
  <c r="CB49" i="1"/>
  <c r="BT45" i="1"/>
  <c r="CD45" i="1"/>
  <c r="CF45" i="1"/>
  <c r="BZ28" i="1"/>
  <c r="BZ43" i="1"/>
  <c r="BZ23" i="1"/>
  <c r="BV13" i="1"/>
  <c r="CF13" i="1"/>
  <c r="CB44" i="1"/>
  <c r="BV8" i="1"/>
  <c r="BP46" i="1"/>
  <c r="CF46" i="1"/>
  <c r="CD46" i="1"/>
  <c r="BZ16" i="1"/>
  <c r="BX15" i="1"/>
  <c r="BP31" i="1"/>
  <c r="CB39" i="1"/>
  <c r="BP41" i="1"/>
  <c r="CD41" i="1"/>
  <c r="CF41" i="1"/>
  <c r="CB17" i="1"/>
  <c r="BX37" i="1"/>
  <c r="CF37" i="1"/>
  <c r="CD37" i="1"/>
  <c r="CB24" i="1"/>
  <c r="BX32" i="1"/>
  <c r="CF32" i="1"/>
  <c r="CD32" i="1"/>
  <c r="BR9" i="1"/>
  <c r="CF9" i="1"/>
  <c r="CB34" i="1"/>
  <c r="EW35" i="1"/>
  <c r="BJ35" i="1" s="1"/>
  <c r="EW28" i="1"/>
  <c r="BJ28" i="1" s="1"/>
  <c r="EW36" i="1"/>
  <c r="BJ36" i="1" s="1"/>
  <c r="EW41" i="1"/>
  <c r="BJ41" i="1" s="1"/>
  <c r="EW40" i="1"/>
  <c r="BJ40" i="1" s="1"/>
  <c r="EW60" i="1"/>
  <c r="BJ60" i="1" s="1"/>
  <c r="EW39" i="1"/>
  <c r="BJ39" i="1" s="1"/>
  <c r="EW11" i="1"/>
  <c r="BJ11" i="1" s="1"/>
  <c r="EW27" i="1"/>
  <c r="BJ27" i="1" s="1"/>
  <c r="EW64" i="1"/>
  <c r="BJ64" i="1" s="1"/>
  <c r="EW48" i="1"/>
  <c r="BJ48" i="1" s="1"/>
  <c r="EW38" i="1"/>
  <c r="BJ38" i="1" s="1"/>
  <c r="EW44" i="1"/>
  <c r="BJ44" i="1" s="1"/>
  <c r="EW49" i="1"/>
  <c r="BJ49" i="1" s="1"/>
  <c r="EW33" i="1"/>
  <c r="BJ33" i="1" s="1"/>
  <c r="EW42" i="1"/>
  <c r="BJ42" i="1" s="1"/>
  <c r="EW54" i="1"/>
  <c r="BJ54" i="1" s="1"/>
  <c r="EW17" i="1"/>
  <c r="BJ17" i="1" s="1"/>
  <c r="EW21" i="1"/>
  <c r="BJ21" i="1" s="1"/>
  <c r="EW56" i="1"/>
  <c r="BJ56" i="1" s="1"/>
  <c r="EW52" i="1"/>
  <c r="BJ52" i="1" s="1"/>
  <c r="EW37" i="1"/>
  <c r="BJ37" i="1" s="1"/>
  <c r="EW25" i="1"/>
  <c r="BJ25" i="1" s="1"/>
  <c r="EW59" i="1"/>
  <c r="BJ59" i="1" s="1"/>
  <c r="EW55" i="1"/>
  <c r="BJ55" i="1" s="1"/>
  <c r="CF12" i="1"/>
  <c r="EW24" i="1"/>
  <c r="BJ24" i="1" s="1"/>
  <c r="EW15" i="1"/>
  <c r="BJ15" i="1" s="1"/>
  <c r="EW9" i="1"/>
  <c r="BJ9" i="1" s="1"/>
  <c r="EW58" i="1"/>
  <c r="BJ58" i="1" s="1"/>
  <c r="EW18" i="1"/>
  <c r="BJ18" i="1" s="1"/>
  <c r="EW10" i="1"/>
  <c r="BJ10" i="1" s="1"/>
  <c r="EW12" i="1"/>
  <c r="BJ12" i="1" s="1"/>
  <c r="EW50" i="1"/>
  <c r="BJ50" i="1" s="1"/>
  <c r="EW63" i="1"/>
  <c r="BJ63" i="1" s="1"/>
  <c r="EW22" i="1"/>
  <c r="BJ22" i="1" s="1"/>
  <c r="EW61" i="1"/>
  <c r="BJ61" i="1" s="1"/>
  <c r="EW34" i="1"/>
  <c r="BJ34" i="1" s="1"/>
  <c r="EW45" i="1"/>
  <c r="BJ45" i="1" s="1"/>
  <c r="EW13" i="1"/>
  <c r="BJ13" i="1" s="1"/>
  <c r="EW26" i="1"/>
  <c r="BJ26" i="1" s="1"/>
  <c r="EW53" i="1"/>
  <c r="BJ53" i="1" s="1"/>
  <c r="EW46" i="1"/>
  <c r="BJ46" i="1" s="1"/>
  <c r="EW30" i="1"/>
  <c r="BJ30" i="1" s="1"/>
  <c r="EW57" i="1"/>
  <c r="BJ57" i="1" s="1"/>
  <c r="BR17" i="1"/>
  <c r="EW16" i="1"/>
  <c r="BJ16" i="1" s="1"/>
  <c r="EW47" i="1"/>
  <c r="BJ47" i="1" s="1"/>
  <c r="EW43" i="1"/>
  <c r="BJ43" i="1" s="1"/>
  <c r="EW19" i="1"/>
  <c r="BJ19" i="1" s="1"/>
  <c r="EW31" i="1"/>
  <c r="BJ31" i="1" s="1"/>
  <c r="EW23" i="1"/>
  <c r="BJ23" i="1" s="1"/>
  <c r="EW62" i="1"/>
  <c r="BJ62" i="1" s="1"/>
  <c r="EW51" i="1"/>
  <c r="BJ51" i="1" s="1"/>
  <c r="EW32" i="1"/>
  <c r="BJ32" i="1" s="1"/>
  <c r="EW29" i="1"/>
  <c r="BJ29" i="1" s="1"/>
  <c r="EW14" i="1"/>
  <c r="BJ14" i="1" s="1"/>
  <c r="EW8" i="1"/>
  <c r="BJ8" i="1" s="1"/>
  <c r="BJ4" i="19" s="1"/>
  <c r="EW20" i="1"/>
  <c r="BJ20" i="1" s="1"/>
  <c r="CF20" i="1"/>
  <c r="CF26" i="1"/>
  <c r="CF28" i="1"/>
  <c r="CF30" i="1"/>
  <c r="CF18" i="1"/>
  <c r="CF21" i="1"/>
  <c r="CF11" i="1"/>
  <c r="CF8" i="1"/>
  <c r="CF29" i="1"/>
  <c r="CF23" i="1"/>
  <c r="CD17" i="1"/>
  <c r="CF17" i="1"/>
  <c r="CF19" i="1"/>
  <c r="CD16" i="1"/>
  <c r="CF16" i="1"/>
  <c r="CF15" i="1"/>
  <c r="CF14" i="1"/>
  <c r="CF10" i="1"/>
  <c r="CF24" i="1"/>
  <c r="CD31" i="1"/>
  <c r="CF31" i="1"/>
  <c r="BR20" i="1"/>
  <c r="BV12" i="1"/>
  <c r="BV21" i="1"/>
  <c r="BR11" i="1"/>
  <c r="BK4" i="19"/>
  <c r="BR8" i="1"/>
  <c r="BR29" i="1"/>
  <c r="CB22" i="1"/>
  <c r="CB9" i="1"/>
  <c r="BR23" i="1"/>
  <c r="BZ13" i="1"/>
  <c r="BP17" i="1"/>
  <c r="BX19" i="1"/>
  <c r="BX16" i="1"/>
  <c r="BV15" i="1"/>
  <c r="BR14" i="1"/>
  <c r="BZ27" i="1"/>
  <c r="BV10" i="1"/>
  <c r="BW30" i="1" s="1"/>
  <c r="BR24" i="1"/>
  <c r="BT31" i="1"/>
  <c r="BR26" i="1"/>
  <c r="BZ25" i="1"/>
  <c r="BR28" i="1"/>
  <c r="BR30" i="1"/>
  <c r="BV18" i="1"/>
  <c r="AU136" i="17"/>
  <c r="W7" i="1"/>
  <c r="AI7" i="1" s="1"/>
  <c r="BS33" i="1" l="1"/>
  <c r="CB32" i="19"/>
  <c r="BZ6" i="19"/>
  <c r="CD24" i="19"/>
  <c r="BR11" i="19"/>
  <c r="BZ31" i="19"/>
  <c r="CB24" i="19"/>
  <c r="CD22" i="19"/>
  <c r="BR14" i="19"/>
  <c r="BT19" i="19"/>
  <c r="BV15" i="19"/>
  <c r="BV10" i="19"/>
  <c r="BR29" i="19"/>
  <c r="BR21" i="19"/>
  <c r="CD19" i="19"/>
  <c r="CB22" i="19"/>
  <c r="BP5" i="19"/>
  <c r="CA35" i="1"/>
  <c r="CC36" i="1"/>
  <c r="CA10" i="1"/>
  <c r="CC26" i="1"/>
  <c r="CC28" i="1"/>
  <c r="CE23" i="1"/>
  <c r="CI23" i="1" s="1"/>
  <c r="BU23" i="1"/>
  <c r="BS25" i="1"/>
  <c r="CE20" i="1"/>
  <c r="CI20" i="1" s="1"/>
  <c r="BW19" i="1"/>
  <c r="BS18" i="1"/>
  <c r="BW14" i="1"/>
  <c r="BS15" i="1"/>
  <c r="BQ9" i="1"/>
  <c r="BZ37" i="19"/>
  <c r="BZ17" i="19"/>
  <c r="BZ32" i="19"/>
  <c r="CB33" i="19"/>
  <c r="BZ22" i="19"/>
  <c r="BX16" i="19"/>
  <c r="CB48" i="19"/>
  <c r="BX41" i="19"/>
  <c r="BX26" i="19"/>
  <c r="BX36" i="19"/>
  <c r="BX21" i="19"/>
  <c r="BX46" i="19"/>
  <c r="BZ42" i="19"/>
  <c r="CB28" i="19"/>
  <c r="CB23" i="19"/>
  <c r="BZ47" i="19"/>
  <c r="CB43" i="19"/>
  <c r="CB38" i="19"/>
  <c r="BY55" i="1"/>
  <c r="CH55" i="1" s="1"/>
  <c r="BY45" i="1"/>
  <c r="BY25" i="1"/>
  <c r="BY50" i="1"/>
  <c r="CH50" i="1" s="1"/>
  <c r="BY20" i="1"/>
  <c r="BY40" i="1"/>
  <c r="BY30" i="1"/>
  <c r="CC47" i="1"/>
  <c r="CC32" i="1"/>
  <c r="CC52" i="1"/>
  <c r="CH52" i="1" s="1"/>
  <c r="CC42" i="1"/>
  <c r="CC27" i="1"/>
  <c r="CC37" i="1"/>
  <c r="CA21" i="1"/>
  <c r="CA41" i="1"/>
  <c r="CA51" i="1"/>
  <c r="CH51" i="1" s="1"/>
  <c r="CA36" i="1"/>
  <c r="CA46" i="1"/>
  <c r="CA56" i="1"/>
  <c r="CH56" i="1" s="1"/>
  <c r="CA26" i="1"/>
  <c r="CG43" i="1"/>
  <c r="A43" i="1" s="1"/>
  <c r="CG53" i="1"/>
  <c r="A53" i="1" s="1"/>
  <c r="CG44" i="1"/>
  <c r="A44" i="1" s="1"/>
  <c r="CG48" i="1"/>
  <c r="A48" i="1" s="1"/>
  <c r="CG55" i="1"/>
  <c r="A55" i="1" s="1"/>
  <c r="CG49" i="1"/>
  <c r="A49" i="1" s="1"/>
  <c r="CG50" i="1"/>
  <c r="A50" i="1" s="1"/>
  <c r="CG54" i="1"/>
  <c r="A54" i="1" s="1"/>
  <c r="CG34" i="1"/>
  <c r="A34" i="1" s="1"/>
  <c r="CG38" i="1"/>
  <c r="A38" i="1" s="1"/>
  <c r="CG39" i="1"/>
  <c r="A39" i="1" s="1"/>
  <c r="CG33" i="1"/>
  <c r="A33" i="1" s="1"/>
  <c r="BW9" i="1"/>
  <c r="BW23" i="1"/>
  <c r="BS36" i="1"/>
  <c r="BS34" i="1"/>
  <c r="BS32" i="1"/>
  <c r="BS22" i="1"/>
  <c r="BS39" i="1"/>
  <c r="BS16" i="1"/>
  <c r="BS19" i="1"/>
  <c r="BT23" i="19"/>
  <c r="BR18" i="19"/>
  <c r="BT17" i="19"/>
  <c r="BT13" i="19"/>
  <c r="BR30" i="19"/>
  <c r="BV19" i="19"/>
  <c r="BR28" i="19"/>
  <c r="BP8" i="19"/>
  <c r="BX31" i="19"/>
  <c r="BZ11" i="19"/>
  <c r="BX10" i="19"/>
  <c r="BX29" i="19"/>
  <c r="BX34" i="19"/>
  <c r="BR35" i="19"/>
  <c r="BT33" i="19"/>
  <c r="BR32" i="19"/>
  <c r="BZ25" i="19"/>
  <c r="BV5" i="19"/>
  <c r="BR12" i="19"/>
  <c r="BR15" i="19"/>
  <c r="BZ27" i="19"/>
  <c r="CE12" i="1"/>
  <c r="CI12" i="1" s="1"/>
  <c r="CE10" i="1"/>
  <c r="CI10" i="1" s="1"/>
  <c r="CE14" i="1"/>
  <c r="CI14" i="1" s="1"/>
  <c r="CE21" i="1"/>
  <c r="CI21" i="1" s="1"/>
  <c r="CE18" i="1"/>
  <c r="CI18" i="1" s="1"/>
  <c r="CE38" i="1"/>
  <c r="CI38" i="1" s="1"/>
  <c r="BU27" i="1"/>
  <c r="BU21" i="1"/>
  <c r="BU17" i="1"/>
  <c r="BU37" i="1"/>
  <c r="CA31" i="1"/>
  <c r="CA15" i="1"/>
  <c r="CA29" i="1"/>
  <c r="BQ17" i="1"/>
  <c r="BQ12" i="1"/>
  <c r="BY35" i="1"/>
  <c r="BY33" i="1"/>
  <c r="BY38" i="1"/>
  <c r="BY14" i="1"/>
  <c r="CD14" i="19"/>
  <c r="CD8" i="19"/>
  <c r="CD11" i="19"/>
  <c r="CD25" i="19"/>
  <c r="CD6" i="19"/>
  <c r="CD17" i="19"/>
  <c r="CD10" i="19"/>
  <c r="CE41" i="1"/>
  <c r="CI41" i="1" s="1"/>
  <c r="CC34" i="1"/>
  <c r="CG37" i="1"/>
  <c r="A37" i="1" s="1"/>
  <c r="BW13" i="1"/>
  <c r="BW20" i="1"/>
  <c r="CG32" i="1"/>
  <c r="A32" i="1" s="1"/>
  <c r="BY32" i="1"/>
  <c r="BY37" i="1"/>
  <c r="BQ41" i="1"/>
  <c r="CE45" i="1"/>
  <c r="CI45" i="1" s="1"/>
  <c r="BQ36" i="1"/>
  <c r="CA38" i="1"/>
  <c r="CG42" i="1"/>
  <c r="A42" i="1" s="1"/>
  <c r="CA48" i="1"/>
  <c r="CH48" i="1" s="1"/>
  <c r="CG47" i="1"/>
  <c r="A47" i="1" s="1"/>
  <c r="CC39" i="1"/>
  <c r="CE46" i="1"/>
  <c r="CI46" i="1" s="1"/>
  <c r="CC44" i="1"/>
  <c r="CH44" i="1" s="1"/>
  <c r="CA43" i="1"/>
  <c r="CH43" i="1" s="1"/>
  <c r="BU45" i="1"/>
  <c r="BY22" i="1"/>
  <c r="BW25" i="1"/>
  <c r="CE40" i="1"/>
  <c r="CI40" i="1" s="1"/>
  <c r="CE42" i="1"/>
  <c r="CI42" i="1" s="1"/>
  <c r="BY47" i="1"/>
  <c r="CE35" i="1"/>
  <c r="CI35" i="1" s="1"/>
  <c r="CB45" i="19"/>
  <c r="BX43" i="19"/>
  <c r="CB40" i="19"/>
  <c r="BT26" i="19"/>
  <c r="BT31" i="19"/>
  <c r="BP27" i="19"/>
  <c r="CB25" i="19"/>
  <c r="BZ19" i="19"/>
  <c r="CB20" i="19"/>
  <c r="BX11" i="19"/>
  <c r="BV9" i="19"/>
  <c r="BT41" i="19"/>
  <c r="BT36" i="19"/>
  <c r="BX38" i="19"/>
  <c r="BX33" i="19"/>
  <c r="BZ34" i="19"/>
  <c r="CB30" i="19"/>
  <c r="BX28" i="19"/>
  <c r="BZ24" i="19"/>
  <c r="BV16" i="19"/>
  <c r="BR17" i="19"/>
  <c r="BZ12" i="19"/>
  <c r="BZ44" i="19"/>
  <c r="BZ39" i="19"/>
  <c r="BZ29" i="19"/>
  <c r="BX23" i="19"/>
  <c r="CB13" i="19"/>
  <c r="CB8" i="19"/>
  <c r="BZ7" i="19"/>
  <c r="BX6" i="19"/>
  <c r="BR5" i="19"/>
  <c r="BP42" i="19"/>
  <c r="BP37" i="19"/>
  <c r="BP32" i="19"/>
  <c r="CB35" i="19"/>
  <c r="BV21" i="19"/>
  <c r="BX18" i="19"/>
  <c r="CE37" i="1"/>
  <c r="CI37" i="1" s="1"/>
  <c r="CG41" i="1"/>
  <c r="A41" i="1" s="1"/>
  <c r="BQ31" i="1"/>
  <c r="CG46" i="1"/>
  <c r="A46" i="1" s="1"/>
  <c r="CC49" i="1"/>
  <c r="CH49" i="1" s="1"/>
  <c r="CE36" i="1"/>
  <c r="CI36" i="1" s="1"/>
  <c r="CG40" i="1"/>
  <c r="A40" i="1" s="1"/>
  <c r="BY42" i="1"/>
  <c r="CH42" i="1" s="1"/>
  <c r="BY27" i="1"/>
  <c r="CG35" i="1"/>
  <c r="A35" i="1" s="1"/>
  <c r="BQ46" i="1"/>
  <c r="CG45" i="1"/>
  <c r="A45" i="1" s="1"/>
  <c r="CG36" i="1"/>
  <c r="A36" i="1" s="1"/>
  <c r="CC29" i="1"/>
  <c r="BU40" i="1"/>
  <c r="CH40" i="1" s="1"/>
  <c r="CE47" i="1"/>
  <c r="CI47" i="1" s="1"/>
  <c r="CA33" i="1"/>
  <c r="BU35" i="1"/>
  <c r="BU31" i="1"/>
  <c r="BU30" i="1"/>
  <c r="CE32" i="1"/>
  <c r="CI32" i="1" s="1"/>
  <c r="CE30" i="1"/>
  <c r="CI30" i="1" s="1"/>
  <c r="CG22" i="1"/>
  <c r="A22" i="1" s="1"/>
  <c r="CA23" i="1"/>
  <c r="CA28" i="1"/>
  <c r="BS21" i="1"/>
  <c r="CG27" i="1"/>
  <c r="A27" i="1" s="1"/>
  <c r="CG25" i="1"/>
  <c r="A25" i="1" s="1"/>
  <c r="CC24" i="1"/>
  <c r="CC17" i="1"/>
  <c r="CC12" i="1"/>
  <c r="BS9" i="1"/>
  <c r="CG13" i="1"/>
  <c r="A13" i="1" s="1"/>
  <c r="CA16" i="1"/>
  <c r="CA11" i="1"/>
  <c r="BY15" i="1"/>
  <c r="BY10" i="1"/>
  <c r="BY18" i="1"/>
  <c r="BW8" i="1"/>
  <c r="CG9" i="1"/>
  <c r="A9" i="1" s="1"/>
  <c r="BV4" i="19"/>
  <c r="CD35" i="19"/>
  <c r="CD40" i="19"/>
  <c r="CD33" i="19"/>
  <c r="CD37" i="19"/>
  <c r="CD34" i="19"/>
  <c r="CD31" i="19"/>
  <c r="CD42" i="19"/>
  <c r="CD41" i="19"/>
  <c r="CD32" i="19"/>
  <c r="CD36" i="19"/>
  <c r="BX14" i="19"/>
  <c r="CD43" i="19"/>
  <c r="CD44" i="19"/>
  <c r="CD30" i="19"/>
  <c r="CD28" i="19"/>
  <c r="CD26" i="19"/>
  <c r="CD38" i="19"/>
  <c r="CD39" i="19"/>
  <c r="CD29" i="19"/>
  <c r="BR13" i="19"/>
  <c r="CD16" i="19"/>
  <c r="CC9" i="1"/>
  <c r="CG10" i="1"/>
  <c r="A10" i="1" s="1"/>
  <c r="CE16" i="1"/>
  <c r="CI16" i="1" s="1"/>
  <c r="BS30" i="1"/>
  <c r="CG12" i="1"/>
  <c r="A12" i="1" s="1"/>
  <c r="BS17" i="1"/>
  <c r="CG15" i="1"/>
  <c r="A15" i="1" s="1"/>
  <c r="CG17" i="1"/>
  <c r="A17" i="1" s="1"/>
  <c r="CG24" i="1"/>
  <c r="A24" i="1" s="1"/>
  <c r="CG16" i="1"/>
  <c r="A16" i="1" s="1"/>
  <c r="CG11" i="1"/>
  <c r="A11" i="1" s="1"/>
  <c r="CG30" i="1"/>
  <c r="A30" i="1" s="1"/>
  <c r="CG23" i="1"/>
  <c r="A23" i="1" s="1"/>
  <c r="CG21" i="1"/>
  <c r="A21" i="1" s="1"/>
  <c r="CG28" i="1"/>
  <c r="A28" i="1" s="1"/>
  <c r="CC22" i="1"/>
  <c r="CG31" i="1"/>
  <c r="A31" i="1" s="1"/>
  <c r="CG14" i="1"/>
  <c r="A14" i="1" s="1"/>
  <c r="CG19" i="1"/>
  <c r="A19" i="1" s="1"/>
  <c r="CG29" i="1"/>
  <c r="A29" i="1" s="1"/>
  <c r="CG26" i="1"/>
  <c r="A26" i="1" s="1"/>
  <c r="CG8" i="1"/>
  <c r="A8" i="1" s="1"/>
  <c r="CG18" i="1"/>
  <c r="A18" i="1" s="1"/>
  <c r="CG20" i="1"/>
  <c r="A20" i="1" s="1"/>
  <c r="BW10" i="1"/>
  <c r="BY16" i="1"/>
  <c r="CA27" i="1"/>
  <c r="BW18" i="1"/>
  <c r="BS28" i="1"/>
  <c r="BS26" i="1"/>
  <c r="CE31" i="1"/>
  <c r="CI31" i="1" s="1"/>
  <c r="BS14" i="1"/>
  <c r="BY19" i="1"/>
  <c r="CE13" i="1"/>
  <c r="CI13" i="1" s="1"/>
  <c r="BS29" i="1"/>
  <c r="BS11" i="1"/>
  <c r="BW12" i="1"/>
  <c r="CA25" i="1"/>
  <c r="CA13" i="1"/>
  <c r="CE25" i="1"/>
  <c r="CI25" i="1" s="1"/>
  <c r="BS24" i="1"/>
  <c r="CE27" i="1"/>
  <c r="CI27" i="1" s="1"/>
  <c r="CE17" i="1"/>
  <c r="CI17" i="1" s="1"/>
  <c r="CE9" i="1"/>
  <c r="CI9" i="1" s="1"/>
  <c r="CE22" i="1"/>
  <c r="CI22" i="1" s="1"/>
  <c r="BS8" i="1"/>
  <c r="BW21" i="1"/>
  <c r="BS20" i="1"/>
  <c r="CH20" i="1" s="1"/>
  <c r="BW15" i="1"/>
  <c r="BS23" i="1"/>
  <c r="CB18" i="19"/>
  <c r="BT27" i="19"/>
  <c r="BR16" i="19"/>
  <c r="BZ23" i="19"/>
  <c r="BZ21" i="19"/>
  <c r="BX15" i="19"/>
  <c r="BV6" i="19"/>
  <c r="CD18" i="19"/>
  <c r="BR20" i="19"/>
  <c r="BV17" i="19"/>
  <c r="BR10" i="19"/>
  <c r="CD21" i="19"/>
  <c r="BP13" i="19"/>
  <c r="BR22" i="19"/>
  <c r="BX12" i="19"/>
  <c r="BZ9" i="19"/>
  <c r="CD27" i="19"/>
  <c r="CD9" i="19"/>
  <c r="BV11" i="19"/>
  <c r="CD12" i="19"/>
  <c r="BR19" i="19"/>
  <c r="BR4" i="19"/>
  <c r="BR24" i="19"/>
  <c r="CD23" i="19"/>
  <c r="BR25" i="19"/>
  <c r="CB5" i="19"/>
  <c r="BV8" i="19"/>
  <c r="CD5" i="19"/>
  <c r="BR7" i="19"/>
  <c r="CD13" i="19"/>
  <c r="BR26" i="19"/>
  <c r="BV14" i="19"/>
  <c r="BG7" i="1"/>
  <c r="AU7" i="1"/>
  <c r="CH46" i="1" l="1"/>
  <c r="CC27" i="19"/>
  <c r="CC32" i="19"/>
  <c r="CA31" i="19"/>
  <c r="BS29" i="19"/>
  <c r="CA6" i="19"/>
  <c r="BW26" i="19"/>
  <c r="CE24" i="19"/>
  <c r="CI24" i="19" s="1"/>
  <c r="CC24" i="19"/>
  <c r="BS21" i="19"/>
  <c r="BU19" i="19"/>
  <c r="CE22" i="19"/>
  <c r="CI22" i="19" s="1"/>
  <c r="CE19" i="19"/>
  <c r="CI19" i="19" s="1"/>
  <c r="CC22" i="19"/>
  <c r="BU21" i="19"/>
  <c r="BW15" i="19"/>
  <c r="BS14" i="19"/>
  <c r="CH13" i="1"/>
  <c r="BS11" i="19"/>
  <c r="BW10" i="19"/>
  <c r="BQ5" i="19"/>
  <c r="BU5" i="19"/>
  <c r="BG27" i="2"/>
  <c r="BG35" i="2"/>
  <c r="BG43" i="2"/>
  <c r="BG51" i="2"/>
  <c r="BG59" i="2"/>
  <c r="BG28" i="2"/>
  <c r="BG36" i="2"/>
  <c r="BG44" i="2"/>
  <c r="BG52" i="2"/>
  <c r="BG60" i="2"/>
  <c r="BG29" i="2"/>
  <c r="BG37" i="2"/>
  <c r="BG45" i="2"/>
  <c r="BG53" i="2"/>
  <c r="BG61" i="2"/>
  <c r="BG58" i="2"/>
  <c r="BG30" i="2"/>
  <c r="BG38" i="2"/>
  <c r="BG46" i="2"/>
  <c r="BG54" i="2"/>
  <c r="BG62" i="2"/>
  <c r="BG50" i="2"/>
  <c r="BG31" i="2"/>
  <c r="BG39" i="2"/>
  <c r="BG47" i="2"/>
  <c r="BG55" i="2"/>
  <c r="BG63" i="2"/>
  <c r="BG32" i="2"/>
  <c r="BG40" i="2"/>
  <c r="BG48" i="2"/>
  <c r="BG56" i="2"/>
  <c r="BG64" i="2"/>
  <c r="BG42" i="2"/>
  <c r="BG33" i="2"/>
  <c r="BG41" i="2"/>
  <c r="BG49" i="2"/>
  <c r="BG57" i="2"/>
  <c r="BG34" i="2"/>
  <c r="CH41" i="1"/>
  <c r="CH36" i="1"/>
  <c r="CH37" i="1"/>
  <c r="CH26" i="1"/>
  <c r="CH47" i="1"/>
  <c r="BY41" i="19"/>
  <c r="BY51" i="19"/>
  <c r="CH51" i="19" s="1"/>
  <c r="A51" i="19" s="1"/>
  <c r="BY46" i="19"/>
  <c r="CH46" i="19" s="1"/>
  <c r="A46" i="19" s="1"/>
  <c r="BY36" i="19"/>
  <c r="BY26" i="19"/>
  <c r="BY21" i="19"/>
  <c r="BY16" i="19"/>
  <c r="CA47" i="19"/>
  <c r="CH47" i="19" s="1"/>
  <c r="A47" i="19" s="1"/>
  <c r="CA37" i="19"/>
  <c r="CA52" i="19"/>
  <c r="CH52" i="19" s="1"/>
  <c r="A52" i="19" s="1"/>
  <c r="CA32" i="19"/>
  <c r="CA22" i="19"/>
  <c r="CA17" i="19"/>
  <c r="CA42" i="19"/>
  <c r="CH45" i="1"/>
  <c r="CC43" i="19"/>
  <c r="CC48" i="19"/>
  <c r="CH48" i="19" s="1"/>
  <c r="A48" i="19" s="1"/>
  <c r="CC33" i="19"/>
  <c r="CC38" i="19"/>
  <c r="CC23" i="19"/>
  <c r="CC28" i="19"/>
  <c r="CH14" i="1"/>
  <c r="D10" i="2"/>
  <c r="D11" i="2"/>
  <c r="D36" i="2"/>
  <c r="D37" i="2"/>
  <c r="D38" i="2"/>
  <c r="D39" i="2"/>
  <c r="D12" i="2"/>
  <c r="CH39" i="1"/>
  <c r="CH23" i="1"/>
  <c r="CH18" i="1"/>
  <c r="CH32" i="1"/>
  <c r="CH38" i="1"/>
  <c r="CH22" i="1"/>
  <c r="BQ42" i="19"/>
  <c r="CH25" i="1"/>
  <c r="BU41" i="19"/>
  <c r="CH35" i="1"/>
  <c r="CH36" i="2" s="1"/>
  <c r="CH30" i="1"/>
  <c r="CH27" i="1"/>
  <c r="CH33" i="1"/>
  <c r="CH31" i="2" s="1"/>
  <c r="CH12" i="1"/>
  <c r="CH19" i="1"/>
  <c r="CH31" i="1"/>
  <c r="CH15" i="1"/>
  <c r="CH8" i="1"/>
  <c r="CH11" i="1"/>
  <c r="CH21" i="1"/>
  <c r="CH29" i="1"/>
  <c r="CH16" i="1"/>
  <c r="CH17" i="1"/>
  <c r="CH34" i="1"/>
  <c r="BS12" i="19"/>
  <c r="BU33" i="19"/>
  <c r="BY10" i="19"/>
  <c r="BS28" i="19"/>
  <c r="BU17" i="19"/>
  <c r="BW5" i="19"/>
  <c r="BS35" i="19"/>
  <c r="CA11" i="19"/>
  <c r="BW19" i="19"/>
  <c r="BS18" i="19"/>
  <c r="CA27" i="19"/>
  <c r="CA25" i="19"/>
  <c r="BY34" i="19"/>
  <c r="BY31" i="19"/>
  <c r="BS30" i="19"/>
  <c r="BU23" i="19"/>
  <c r="BS15" i="19"/>
  <c r="BS32" i="19"/>
  <c r="BY29" i="19"/>
  <c r="BQ8" i="19"/>
  <c r="BU13" i="19"/>
  <c r="CE25" i="19"/>
  <c r="CI25" i="19" s="1"/>
  <c r="CE10" i="19"/>
  <c r="CI10" i="19" s="1"/>
  <c r="CE11" i="19"/>
  <c r="CI11" i="19" s="1"/>
  <c r="CE17" i="19"/>
  <c r="CI17" i="19" s="1"/>
  <c r="CE8" i="19"/>
  <c r="CI8" i="19" s="1"/>
  <c r="CE6" i="19"/>
  <c r="CI6" i="19" s="1"/>
  <c r="CE14" i="19"/>
  <c r="CI14" i="19" s="1"/>
  <c r="CC45" i="19"/>
  <c r="CH45" i="19" s="1"/>
  <c r="A45" i="19" s="1"/>
  <c r="AH8" i="2"/>
  <c r="CH24" i="1"/>
  <c r="CH28" i="1"/>
  <c r="CH10" i="1"/>
  <c r="CH35" i="2" s="1"/>
  <c r="AJ35" i="2"/>
  <c r="CI16" i="2"/>
  <c r="Y50" i="2"/>
  <c r="AV39" i="2"/>
  <c r="CH9" i="1"/>
  <c r="CH30" i="2" s="1"/>
  <c r="BD8" i="2"/>
  <c r="AF39" i="2"/>
  <c r="AM8" i="2"/>
  <c r="F21" i="2"/>
  <c r="S51" i="2"/>
  <c r="N29" i="2"/>
  <c r="X8" i="2"/>
  <c r="CA44" i="19"/>
  <c r="CH44" i="19" s="1"/>
  <c r="A44" i="19" s="1"/>
  <c r="BY38" i="19"/>
  <c r="BY43" i="19"/>
  <c r="BU31" i="19"/>
  <c r="BU36" i="19"/>
  <c r="AS10" i="2"/>
  <c r="CC35" i="19"/>
  <c r="CC40" i="19"/>
  <c r="CH40" i="19" s="1"/>
  <c r="A40" i="19" s="1"/>
  <c r="BQ32" i="19"/>
  <c r="BQ37" i="19"/>
  <c r="CA34" i="19"/>
  <c r="CA39" i="19"/>
  <c r="CH39" i="19" s="1"/>
  <c r="A39" i="19" s="1"/>
  <c r="AB24" i="2"/>
  <c r="P64" i="2"/>
  <c r="BY28" i="19"/>
  <c r="BY33" i="19"/>
  <c r="CA24" i="19"/>
  <c r="CA29" i="19"/>
  <c r="CC25" i="19"/>
  <c r="CC30" i="19"/>
  <c r="BQ13" i="19"/>
  <c r="BQ27" i="19"/>
  <c r="AR61" i="2"/>
  <c r="AL37" i="2"/>
  <c r="AV50" i="2"/>
  <c r="Z12" i="2"/>
  <c r="AF60" i="2"/>
  <c r="AB46" i="2"/>
  <c r="AJ64" i="2"/>
  <c r="AE60" i="2"/>
  <c r="AN42" i="2"/>
  <c r="AH12" i="2"/>
  <c r="BB52" i="2"/>
  <c r="AF10" i="2"/>
  <c r="BU27" i="19"/>
  <c r="BU26" i="19"/>
  <c r="BY18" i="19"/>
  <c r="BY23" i="19"/>
  <c r="CI15" i="2"/>
  <c r="E53" i="2"/>
  <c r="J48" i="2"/>
  <c r="AS47" i="2"/>
  <c r="D40" i="2"/>
  <c r="BE63" i="2"/>
  <c r="M34" i="2"/>
  <c r="AE19" i="2"/>
  <c r="M24" i="2"/>
  <c r="D9" i="2"/>
  <c r="BW21" i="19"/>
  <c r="CH54" i="2"/>
  <c r="AP64" i="2"/>
  <c r="F57" i="2"/>
  <c r="C56" i="2"/>
  <c r="Y35" i="2"/>
  <c r="AB41" i="2"/>
  <c r="AB35" i="2"/>
  <c r="AC26" i="2"/>
  <c r="AJ13" i="2"/>
  <c r="AZ61" i="2"/>
  <c r="Q64" i="2"/>
  <c r="CC20" i="19"/>
  <c r="BS17" i="19"/>
  <c r="AG14" i="2"/>
  <c r="N20" i="2"/>
  <c r="L28" i="2"/>
  <c r="BZ28" i="2" s="1"/>
  <c r="CA28" i="2" s="1"/>
  <c r="BD44" i="2"/>
  <c r="AM10" i="2"/>
  <c r="K55" i="2"/>
  <c r="AK52" i="2"/>
  <c r="AD48" i="2"/>
  <c r="CA12" i="19"/>
  <c r="CA19" i="19"/>
  <c r="AQ13" i="2"/>
  <c r="Y26" i="2"/>
  <c r="C58" i="2"/>
  <c r="BC10" i="2"/>
  <c r="R53" i="2"/>
  <c r="AL52" i="2"/>
  <c r="AV13" i="2"/>
  <c r="I26" i="2"/>
  <c r="BW16" i="19"/>
  <c r="CI25" i="2"/>
  <c r="CH58" i="2"/>
  <c r="CH47" i="2"/>
  <c r="CH42" i="2"/>
  <c r="CI27" i="2"/>
  <c r="CI30" i="2"/>
  <c r="I57" i="2"/>
  <c r="AK63" i="2"/>
  <c r="J61" i="2"/>
  <c r="AD64" i="2"/>
  <c r="AC60" i="2"/>
  <c r="D51" i="2"/>
  <c r="P51" i="2"/>
  <c r="AB57" i="2"/>
  <c r="AN58" i="2"/>
  <c r="F43" i="2"/>
  <c r="Q36" i="2"/>
  <c r="AO39" i="2"/>
  <c r="AK39" i="2"/>
  <c r="AO35" i="2"/>
  <c r="AE34" i="2"/>
  <c r="G33" i="2"/>
  <c r="E36" i="2"/>
  <c r="M37" i="2"/>
  <c r="AW39" i="2"/>
  <c r="AG34" i="2"/>
  <c r="G43" i="2"/>
  <c r="CD43" i="2" s="1"/>
  <c r="CE43" i="2" s="1"/>
  <c r="AM40" i="2"/>
  <c r="AQ32" i="2"/>
  <c r="G27" i="2"/>
  <c r="AI25" i="2"/>
  <c r="O21" i="2"/>
  <c r="AP15" i="2"/>
  <c r="V14" i="2"/>
  <c r="K19" i="2"/>
  <c r="BB25" i="2"/>
  <c r="AX15" i="2"/>
  <c r="AY19" i="2"/>
  <c r="AX28" i="2"/>
  <c r="N23" i="2"/>
  <c r="M17" i="2"/>
  <c r="L16" i="2"/>
  <c r="CB16" i="2" s="1"/>
  <c r="CC16" i="2" s="1"/>
  <c r="AM17" i="2"/>
  <c r="BB40" i="2"/>
  <c r="BC50" i="2"/>
  <c r="BB39" i="2"/>
  <c r="AZ33" i="2"/>
  <c r="BD10" i="2"/>
  <c r="F11" i="2"/>
  <c r="AM11" i="2"/>
  <c r="T12" i="2"/>
  <c r="BE25" i="2"/>
  <c r="Z64" i="2"/>
  <c r="Y55" i="2"/>
  <c r="U63" i="2"/>
  <c r="AP60" i="2"/>
  <c r="O64" i="2"/>
  <c r="T57" i="2"/>
  <c r="AM61" i="2"/>
  <c r="D48" i="2"/>
  <c r="I34" i="2"/>
  <c r="AX32" i="2"/>
  <c r="BY11" i="19"/>
  <c r="CH34" i="2"/>
  <c r="CH63" i="2"/>
  <c r="CI55" i="2"/>
  <c r="CH62" i="2"/>
  <c r="AO51" i="2"/>
  <c r="U58" i="2"/>
  <c r="AP55" i="2"/>
  <c r="V62" i="2"/>
  <c r="M55" i="2"/>
  <c r="S54" i="2"/>
  <c r="AQ57" i="2"/>
  <c r="L52" i="2"/>
  <c r="BP52" i="2" s="1"/>
  <c r="BQ52" i="2" s="1"/>
  <c r="X53" i="2"/>
  <c r="R40" i="2"/>
  <c r="AD44" i="2"/>
  <c r="AF47" i="2"/>
  <c r="L48" i="2"/>
  <c r="BV48" i="2" s="1"/>
  <c r="BW48" i="2" s="1"/>
  <c r="T45" i="2"/>
  <c r="I31" i="2"/>
  <c r="D31" i="2"/>
  <c r="AJ32" i="2"/>
  <c r="V31" i="2"/>
  <c r="AV38" i="2"/>
  <c r="AV35" i="2"/>
  <c r="G44" i="2"/>
  <c r="CD44" i="2" s="1"/>
  <c r="CE44" i="2" s="1"/>
  <c r="AB32" i="2"/>
  <c r="AW38" i="2"/>
  <c r="Z27" i="2"/>
  <c r="N14" i="2"/>
  <c r="O18" i="2"/>
  <c r="P26" i="2"/>
  <c r="AG19" i="2"/>
  <c r="C24" i="2"/>
  <c r="BF18" i="2"/>
  <c r="BD21" i="2"/>
  <c r="AW18" i="2"/>
  <c r="BA13" i="2"/>
  <c r="AH20" i="2"/>
  <c r="Z13" i="2"/>
  <c r="AK28" i="2"/>
  <c r="C27" i="2"/>
  <c r="BB61" i="2"/>
  <c r="BB43" i="2"/>
  <c r="AX34" i="2"/>
  <c r="AZ10" i="2"/>
  <c r="BC63" i="2"/>
  <c r="X10" i="2"/>
  <c r="K57" i="2"/>
  <c r="BE15" i="2"/>
  <c r="R61" i="2"/>
  <c r="H62" i="2"/>
  <c r="E58" i="2"/>
  <c r="Z55" i="2"/>
  <c r="V63" i="2"/>
  <c r="G59" i="2"/>
  <c r="CD59" i="2" s="1"/>
  <c r="CE59" i="2" s="1"/>
  <c r="Z46" i="2"/>
  <c r="T42" i="2"/>
  <c r="AR19" i="2"/>
  <c r="AO61" i="2"/>
  <c r="CC8" i="19"/>
  <c r="CC13" i="19"/>
  <c r="BW9" i="19"/>
  <c r="CH52" i="2"/>
  <c r="CI26" i="2"/>
  <c r="CH40" i="2"/>
  <c r="CI36" i="2"/>
  <c r="CI49" i="2"/>
  <c r="Y62" i="2"/>
  <c r="AD57" i="2"/>
  <c r="AG64" i="2"/>
  <c r="AG56" i="2"/>
  <c r="AL51" i="2"/>
  <c r="T56" i="2"/>
  <c r="P59" i="2"/>
  <c r="AL44" i="2"/>
  <c r="R47" i="2"/>
  <c r="O52" i="2"/>
  <c r="AC42" i="2"/>
  <c r="I45" i="2"/>
  <c r="E45" i="2"/>
  <c r="Q44" i="2"/>
  <c r="AM45" i="2"/>
  <c r="AE46" i="2"/>
  <c r="C48" i="2"/>
  <c r="X37" i="2"/>
  <c r="AV55" i="2"/>
  <c r="E33" i="2"/>
  <c r="Y33" i="2"/>
  <c r="S38" i="2"/>
  <c r="AL33" i="2"/>
  <c r="AM29" i="2"/>
  <c r="W19" i="2"/>
  <c r="AT12" i="2"/>
  <c r="X18" i="2"/>
  <c r="AL18" i="2"/>
  <c r="AQ18" i="2"/>
  <c r="AC15" i="2"/>
  <c r="BC25" i="2"/>
  <c r="AF16" i="2"/>
  <c r="N13" i="2"/>
  <c r="X23" i="2"/>
  <c r="AQ26" i="2"/>
  <c r="V28" i="2"/>
  <c r="AL24" i="2"/>
  <c r="AZ50" i="2"/>
  <c r="BC55" i="2"/>
  <c r="BA44" i="2"/>
  <c r="BA51" i="2"/>
  <c r="AR10" i="2"/>
  <c r="W10" i="2"/>
  <c r="AN10" i="2"/>
  <c r="AN14" i="2"/>
  <c r="T11" i="2"/>
  <c r="AO60" i="2"/>
  <c r="N57" i="2"/>
  <c r="AA63" i="2"/>
  <c r="Q56" i="2"/>
  <c r="M56" i="2"/>
  <c r="AR59" i="2"/>
  <c r="AS44" i="2"/>
  <c r="AP33" i="2"/>
  <c r="AA57" i="2"/>
  <c r="H53" i="2"/>
  <c r="AP38" i="2"/>
  <c r="BE31" i="2"/>
  <c r="AA21" i="2"/>
  <c r="L24" i="2"/>
  <c r="CB24" i="2" s="1"/>
  <c r="CC24" i="2" s="1"/>
  <c r="M12" i="2"/>
  <c r="AJ19" i="2"/>
  <c r="AZ21" i="2"/>
  <c r="CA7" i="19"/>
  <c r="CA8" i="19"/>
  <c r="AC61" i="2"/>
  <c r="D52" i="2"/>
  <c r="AF52" i="2"/>
  <c r="AB54" i="2"/>
  <c r="X58" i="2"/>
  <c r="M50" i="2"/>
  <c r="N40" i="2"/>
  <c r="P45" i="2"/>
  <c r="AV54" i="2"/>
  <c r="AE29" i="2"/>
  <c r="N19" i="2"/>
  <c r="H16" i="2"/>
  <c r="U23" i="2"/>
  <c r="AN8" i="2"/>
  <c r="AK49" i="2"/>
  <c r="F58" i="2"/>
  <c r="AS50" i="2"/>
  <c r="J49" i="2"/>
  <c r="F48" i="2"/>
  <c r="AE55" i="2"/>
  <c r="AE56" i="2"/>
  <c r="AC39" i="2"/>
  <c r="F40" i="2"/>
  <c r="X46" i="2"/>
  <c r="T32" i="2"/>
  <c r="F22" i="2"/>
  <c r="AL13" i="2"/>
  <c r="AG28" i="2"/>
  <c r="BA54" i="2"/>
  <c r="D16" i="2"/>
  <c r="BY6" i="19"/>
  <c r="AX38" i="2"/>
  <c r="AR40" i="2"/>
  <c r="AH19" i="2"/>
  <c r="C52" i="2"/>
  <c r="Y13" i="2"/>
  <c r="BS6" i="19"/>
  <c r="W14" i="2"/>
  <c r="BS5" i="19"/>
  <c r="AL53" i="2"/>
  <c r="AB30" i="2"/>
  <c r="AZ24" i="2"/>
  <c r="AN22" i="2"/>
  <c r="AO27" i="2"/>
  <c r="R21" i="2"/>
  <c r="AP22" i="2"/>
  <c r="Q26" i="2"/>
  <c r="W18" i="2"/>
  <c r="K22" i="2"/>
  <c r="AO18" i="2"/>
  <c r="Z16" i="2"/>
  <c r="C21" i="2"/>
  <c r="G21" i="2"/>
  <c r="K21" i="2"/>
  <c r="O25" i="2"/>
  <c r="AN25" i="2"/>
  <c r="J21" i="2"/>
  <c r="M26" i="2"/>
  <c r="AB29" i="2"/>
  <c r="S34" i="2"/>
  <c r="BE62" i="2"/>
  <c r="AC35" i="2"/>
  <c r="M30" i="2"/>
  <c r="AF34" i="2"/>
  <c r="BE46" i="2"/>
  <c r="L34" i="2"/>
  <c r="BZ34" i="2" s="1"/>
  <c r="CA34" i="2" s="1"/>
  <c r="F32" i="2"/>
  <c r="AV51" i="2"/>
  <c r="AL31" i="2"/>
  <c r="AE48" i="2"/>
  <c r="AN45" i="2"/>
  <c r="AD34" i="2"/>
  <c r="U37" i="2"/>
  <c r="S48" i="2"/>
  <c r="AB40" i="2"/>
  <c r="AR45" i="2"/>
  <c r="J36" i="2"/>
  <c r="C47" i="2"/>
  <c r="P42" i="2"/>
  <c r="AA30" i="2"/>
  <c r="AE43" i="2"/>
  <c r="AJ37" i="2"/>
  <c r="D43" i="2"/>
  <c r="X48" i="2"/>
  <c r="AG40" i="2"/>
  <c r="AG48" i="2"/>
  <c r="AL40" i="2"/>
  <c r="Q37" i="2"/>
  <c r="AK42" i="2"/>
  <c r="E48" i="2"/>
  <c r="Z39" i="2"/>
  <c r="Y37" i="2"/>
  <c r="AO42" i="2"/>
  <c r="I48" i="2"/>
  <c r="AD39" i="2"/>
  <c r="T47" i="2"/>
  <c r="AS38" i="2"/>
  <c r="M44" i="2"/>
  <c r="AC49" i="2"/>
  <c r="N49" i="2"/>
  <c r="AQ55" i="2"/>
  <c r="X52" i="2"/>
  <c r="AN57" i="2"/>
  <c r="J45" i="2"/>
  <c r="S56" i="2"/>
  <c r="AQ62" i="2"/>
  <c r="L55" i="2"/>
  <c r="BP55" i="2" s="1"/>
  <c r="BQ55" i="2" s="1"/>
  <c r="AB60" i="2"/>
  <c r="AL48" i="2"/>
  <c r="O58" i="2"/>
  <c r="AF53" i="2"/>
  <c r="J42" i="2"/>
  <c r="AP49" i="2"/>
  <c r="AM59" i="2"/>
  <c r="AJ52" i="2"/>
  <c r="D58" i="2"/>
  <c r="AC51" i="2"/>
  <c r="AS56" i="2"/>
  <c r="M62" i="2"/>
  <c r="V53" i="2"/>
  <c r="AL58" i="2"/>
  <c r="F64" i="2"/>
  <c r="Q51" i="2"/>
  <c r="Q59" i="2"/>
  <c r="J52" i="2"/>
  <c r="BB18" i="2"/>
  <c r="BB19" i="2"/>
  <c r="V18" i="2"/>
  <c r="AJ18" i="2"/>
  <c r="L18" i="2"/>
  <c r="CB18" i="2" s="1"/>
  <c r="CC18" i="2" s="1"/>
  <c r="P22" i="2"/>
  <c r="C26" i="2"/>
  <c r="AN19" i="2"/>
  <c r="U18" i="2"/>
  <c r="AG25" i="2"/>
  <c r="AC18" i="2"/>
  <c r="X22" i="2"/>
  <c r="AB22" i="2"/>
  <c r="M19" i="2"/>
  <c r="AD18" i="2"/>
  <c r="M25" i="2"/>
  <c r="AQ25" i="2"/>
  <c r="AC25" i="2"/>
  <c r="H29" i="2"/>
  <c r="AM44" i="2"/>
  <c r="U31" i="2"/>
  <c r="T34" i="2"/>
  <c r="O38" i="2"/>
  <c r="AW52" i="2"/>
  <c r="E30" i="2"/>
  <c r="Q31" i="2"/>
  <c r="AR30" i="2"/>
  <c r="AR32" i="2"/>
  <c r="AM30" i="2"/>
  <c r="AN37" i="2"/>
  <c r="AW62" i="2"/>
  <c r="N37" i="2"/>
  <c r="G41" i="2"/>
  <c r="CD41" i="2" s="1"/>
  <c r="CE41" i="2" s="1"/>
  <c r="AM49" i="2"/>
  <c r="AR41" i="2"/>
  <c r="AJ31" i="2"/>
  <c r="AM33" i="2"/>
  <c r="AN35" i="2"/>
  <c r="P44" i="2"/>
  <c r="S35" i="2"/>
  <c r="S46" i="2"/>
  <c r="T44" i="2"/>
  <c r="AN49" i="2"/>
  <c r="AG42" i="2"/>
  <c r="L47" i="2"/>
  <c r="BZ47" i="2" s="1"/>
  <c r="CA47" i="2" s="1"/>
  <c r="AK38" i="2"/>
  <c r="E44" i="2"/>
  <c r="U49" i="2"/>
  <c r="AP40" i="2"/>
  <c r="AO38" i="2"/>
  <c r="I44" i="2"/>
  <c r="Y49" i="2"/>
  <c r="N42" i="2"/>
  <c r="AJ48" i="2"/>
  <c r="M40" i="2"/>
  <c r="AC45" i="2"/>
  <c r="AB36" i="2"/>
  <c r="AM50" i="2"/>
  <c r="AA59" i="2"/>
  <c r="AN53" i="2"/>
  <c r="H59" i="2"/>
  <c r="AE51" i="2"/>
  <c r="AM57" i="2"/>
  <c r="L51" i="2"/>
  <c r="BR51" i="2" s="1"/>
  <c r="BS51" i="2" s="1"/>
  <c r="AB56" i="2"/>
  <c r="AL42" i="2"/>
  <c r="F50" i="2"/>
  <c r="AA61" i="2"/>
  <c r="AF55" i="2"/>
  <c r="AP44" i="2"/>
  <c r="O53" i="2"/>
  <c r="AE61" i="2"/>
  <c r="D54" i="2"/>
  <c r="T59" i="2"/>
  <c r="AS52" i="2"/>
  <c r="M58" i="2"/>
  <c r="AC63" i="2"/>
  <c r="AL54" i="2"/>
  <c r="F60" i="2"/>
  <c r="AR64" i="2"/>
  <c r="Q53" i="2"/>
  <c r="Q61" i="2"/>
  <c r="Z53" i="2"/>
  <c r="BA18" i="2"/>
  <c r="AK16" i="2"/>
  <c r="AR22" i="2"/>
  <c r="H17" i="2"/>
  <c r="Y19" i="2"/>
  <c r="AQ27" i="2"/>
  <c r="AT22" i="2"/>
  <c r="AG22" i="2"/>
  <c r="J18" i="2"/>
  <c r="AP27" i="2"/>
  <c r="AR14" i="2"/>
  <c r="AD26" i="2"/>
  <c r="R26" i="2"/>
  <c r="Q25" i="2"/>
  <c r="E14" i="2"/>
  <c r="AM27" i="2"/>
  <c r="AN27" i="2"/>
  <c r="L29" i="2"/>
  <c r="BZ29" i="2" s="1"/>
  <c r="CA29" i="2" s="1"/>
  <c r="AV59" i="2"/>
  <c r="F35" i="2"/>
  <c r="AV62" i="2"/>
  <c r="AM39" i="2"/>
  <c r="F33" i="2"/>
  <c r="AR31" i="2"/>
  <c r="BE50" i="2"/>
  <c r="AW53" i="2"/>
  <c r="AK32" i="2"/>
  <c r="AN31" i="2"/>
  <c r="G38" i="2"/>
  <c r="CD38" i="2" s="1"/>
  <c r="CE38" i="2" s="1"/>
  <c r="X40" i="2"/>
  <c r="T35" i="2"/>
  <c r="G32" i="2"/>
  <c r="C44" i="2"/>
  <c r="AR37" i="2"/>
  <c r="L43" i="2"/>
  <c r="BT43" i="2" s="1"/>
  <c r="BU43" i="2" s="1"/>
  <c r="Z30" i="2"/>
  <c r="G42" i="2"/>
  <c r="CD42" i="2" s="1"/>
  <c r="CE42" i="2" s="1"/>
  <c r="P38" i="2"/>
  <c r="P46" i="2"/>
  <c r="AK36" i="2"/>
  <c r="AM47" i="2"/>
  <c r="T40" i="2"/>
  <c r="AJ45" i="2"/>
  <c r="Y36" i="2"/>
  <c r="AG44" i="2"/>
  <c r="F38" i="2"/>
  <c r="AB48" i="2"/>
  <c r="E40" i="2"/>
  <c r="U45" i="2"/>
  <c r="L36" i="2"/>
  <c r="BR36" i="2" s="1"/>
  <c r="BS36" i="2" s="1"/>
  <c r="P48" i="2"/>
  <c r="I40" i="2"/>
  <c r="Y45" i="2"/>
  <c r="T36" i="2"/>
  <c r="AD43" i="2"/>
  <c r="D50" i="2"/>
  <c r="AC41" i="2"/>
  <c r="AS46" i="2"/>
  <c r="AL43" i="2"/>
  <c r="AE52" i="2"/>
  <c r="C61" i="2"/>
  <c r="H55" i="2"/>
  <c r="X60" i="2"/>
  <c r="G53" i="2"/>
  <c r="CD53" i="2" s="1"/>
  <c r="CE53" i="2" s="1"/>
  <c r="AE59" i="2"/>
  <c r="AB52" i="2"/>
  <c r="AR57" i="2"/>
  <c r="V45" i="2"/>
  <c r="AA53" i="2"/>
  <c r="C63" i="2"/>
  <c r="AF57" i="2"/>
  <c r="J47" i="2"/>
  <c r="AA56" i="2"/>
  <c r="G63" i="2"/>
  <c r="CD63" i="2" s="1"/>
  <c r="CE63" i="2" s="1"/>
  <c r="T55" i="2"/>
  <c r="AJ60" i="2"/>
  <c r="M54" i="2"/>
  <c r="AC59" i="2"/>
  <c r="AL50" i="2"/>
  <c r="F56" i="2"/>
  <c r="V61" i="2"/>
  <c r="AS64" i="2"/>
  <c r="Q55" i="2"/>
  <c r="Q63" i="2"/>
  <c r="AP54" i="2"/>
  <c r="Q18" i="2"/>
  <c r="J19" i="2"/>
  <c r="F18" i="2"/>
  <c r="AE25" i="2"/>
  <c r="O45" i="2"/>
  <c r="P35" i="2"/>
  <c r="T31" i="2"/>
  <c r="C35" i="2"/>
  <c r="N33" i="2"/>
  <c r="C40" i="2"/>
  <c r="AG38" i="2"/>
  <c r="U41" i="2"/>
  <c r="Y41" i="2"/>
  <c r="AC37" i="2"/>
  <c r="G54" i="2"/>
  <c r="CD54" i="2" s="1"/>
  <c r="CE54" i="2" s="1"/>
  <c r="AQ54" i="2"/>
  <c r="V47" i="2"/>
  <c r="Z48" i="2"/>
  <c r="L62" i="2"/>
  <c r="CB62" i="2" s="1"/>
  <c r="CC62" i="2" s="1"/>
  <c r="V57" i="2"/>
  <c r="AP50" i="2"/>
  <c r="J60" i="2"/>
  <c r="AF64" i="2"/>
  <c r="AK50" i="2"/>
  <c r="E56" i="2"/>
  <c r="U61" i="2"/>
  <c r="AD52" i="2"/>
  <c r="AD60" i="2"/>
  <c r="AN62" i="2"/>
  <c r="I52" i="2"/>
  <c r="Y57" i="2"/>
  <c r="AO62" i="2"/>
  <c r="R56" i="2"/>
  <c r="R64" i="2"/>
  <c r="CI51" i="2"/>
  <c r="P11" i="2"/>
  <c r="BE23" i="2"/>
  <c r="AF9" i="2"/>
  <c r="BE26" i="2"/>
  <c r="AA10" i="2"/>
  <c r="CI57" i="2"/>
  <c r="K48" i="2"/>
  <c r="S15" i="2"/>
  <c r="AJ15" i="2"/>
  <c r="H15" i="2"/>
  <c r="C10" i="2"/>
  <c r="AW9" i="2"/>
  <c r="AO11" i="2"/>
  <c r="Q8" i="2"/>
  <c r="C9" i="2"/>
  <c r="AY10" i="2"/>
  <c r="BB63" i="2"/>
  <c r="AI9" i="2"/>
  <c r="BE8" i="2"/>
  <c r="J8" i="2"/>
  <c r="Q11" i="2"/>
  <c r="BA8" i="2"/>
  <c r="AY35" i="2"/>
  <c r="BC35" i="2"/>
  <c r="AZ47" i="2"/>
  <c r="BC47" i="2"/>
  <c r="AZ53" i="2"/>
  <c r="AY58" i="2"/>
  <c r="BB58" i="2"/>
  <c r="AZ57" i="2"/>
  <c r="AZ34" i="2"/>
  <c r="AX56" i="2"/>
  <c r="AZ30" i="2"/>
  <c r="BA38" i="2"/>
  <c r="BC38" i="2"/>
  <c r="BA41" i="2"/>
  <c r="AX47" i="2"/>
  <c r="R25" i="2"/>
  <c r="AL16" i="2"/>
  <c r="I20" i="2"/>
  <c r="O28" i="2"/>
  <c r="U24" i="2"/>
  <c r="R20" i="2"/>
  <c r="E23" i="2"/>
  <c r="P23" i="2"/>
  <c r="I28" i="2"/>
  <c r="AM20" i="2"/>
  <c r="Z28" i="2"/>
  <c r="Y23" i="2"/>
  <c r="R17" i="2"/>
  <c r="BC27" i="2"/>
  <c r="V12" i="2"/>
  <c r="AI19" i="2"/>
  <c r="Z18" i="2"/>
  <c r="C18" i="2"/>
  <c r="Q30" i="2"/>
  <c r="F36" i="2"/>
  <c r="AE44" i="2"/>
  <c r="AQ46" i="2"/>
  <c r="C45" i="2"/>
  <c r="AE49" i="2"/>
  <c r="AG46" i="2"/>
  <c r="AK46" i="2"/>
  <c r="AO46" i="2"/>
  <c r="AS42" i="2"/>
  <c r="H51" i="2"/>
  <c r="G61" i="2"/>
  <c r="CD61" i="2" s="1"/>
  <c r="CE61" i="2" s="1"/>
  <c r="C55" i="2"/>
  <c r="S58" i="2"/>
  <c r="AC55" i="2"/>
  <c r="AL62" i="2"/>
  <c r="J56" i="2"/>
  <c r="Z61" i="2"/>
  <c r="X62" i="2"/>
  <c r="E52" i="2"/>
  <c r="U57" i="2"/>
  <c r="AK62" i="2"/>
  <c r="N55" i="2"/>
  <c r="N63" i="2"/>
  <c r="AR62" i="2"/>
  <c r="Y53" i="2"/>
  <c r="AO58" i="2"/>
  <c r="I64" i="2"/>
  <c r="R58" i="2"/>
  <c r="D63" i="2"/>
  <c r="AJ12" i="2"/>
  <c r="BE64" i="2"/>
  <c r="D14" i="2"/>
  <c r="AI11" i="2"/>
  <c r="C12" i="2"/>
  <c r="AV27" i="2"/>
  <c r="K37" i="2"/>
  <c r="CI58" i="2"/>
  <c r="AV25" i="2"/>
  <c r="C15" i="2"/>
  <c r="AE9" i="2"/>
  <c r="O9" i="2"/>
  <c r="Z9" i="2"/>
  <c r="S8" i="2"/>
  <c r="AK11" i="2"/>
  <c r="R9" i="2"/>
  <c r="BF11" i="2"/>
  <c r="AU12" i="2"/>
  <c r="AD11" i="2"/>
  <c r="AW11" i="2"/>
  <c r="H8" i="2"/>
  <c r="AR11" i="2"/>
  <c r="BA10" i="2"/>
  <c r="BA33" i="2"/>
  <c r="BD30" i="2"/>
  <c r="AY38" i="2"/>
  <c r="BB38" i="2"/>
  <c r="AY44" i="2"/>
  <c r="AX49" i="2"/>
  <c r="BA49" i="2"/>
  <c r="AY48" i="2"/>
  <c r="AZ55" i="2"/>
  <c r="AZ60" i="2"/>
  <c r="AZ38" i="2"/>
  <c r="AZ46" i="2"/>
  <c r="AZ54" i="2"/>
  <c r="AZ32" i="2"/>
  <c r="BD37" i="2"/>
  <c r="C22" i="2"/>
  <c r="S16" i="2"/>
  <c r="AL23" i="2"/>
  <c r="AR23" i="2"/>
  <c r="E28" i="2"/>
  <c r="AI18" i="2"/>
  <c r="AP24" i="2"/>
  <c r="D26" i="2"/>
  <c r="AB13" i="2"/>
  <c r="P20" i="2"/>
  <c r="AE24" i="2"/>
  <c r="AS24" i="2"/>
  <c r="AQ16" i="2"/>
  <c r="AI24" i="2"/>
  <c r="M18" i="2"/>
  <c r="AT18" i="2"/>
  <c r="J12" i="2"/>
  <c r="D29" i="2"/>
  <c r="V30" i="2"/>
  <c r="AW50" i="2"/>
  <c r="H43" i="2"/>
  <c r="L39" i="2"/>
  <c r="BP39" i="2" s="1"/>
  <c r="BQ39" i="2" s="1"/>
  <c r="P40" i="2"/>
  <c r="AJ41" i="2"/>
  <c r="V39" i="2"/>
  <c r="J38" i="2"/>
  <c r="N38" i="2"/>
  <c r="M48" i="2"/>
  <c r="X56" i="2"/>
  <c r="AR53" i="2"/>
  <c r="AF51" i="2"/>
  <c r="T51" i="2"/>
  <c r="AS60" i="2"/>
  <c r="P61" i="2"/>
  <c r="Z57" i="2"/>
  <c r="AP62" i="2"/>
  <c r="AB62" i="2"/>
  <c r="U53" i="2"/>
  <c r="AK58" i="2"/>
  <c r="E64" i="2"/>
  <c r="AD56" i="2"/>
  <c r="AF62" i="2"/>
  <c r="X61" i="2"/>
  <c r="AO54" i="2"/>
  <c r="I60" i="2"/>
  <c r="R52" i="2"/>
  <c r="R60" i="2"/>
  <c r="H63" i="2"/>
  <c r="K39" i="2"/>
  <c r="BE9" i="2"/>
  <c r="AU23" i="2"/>
  <c r="AF12" i="2"/>
  <c r="H12" i="2"/>
  <c r="K53" i="2"/>
  <c r="K54" i="2"/>
  <c r="S10" i="2"/>
  <c r="P12" i="2"/>
  <c r="AV17" i="2"/>
  <c r="I10" i="2"/>
  <c r="AU14" i="2"/>
  <c r="AK10" i="2"/>
  <c r="AX8" i="2"/>
  <c r="N8" i="2"/>
  <c r="AS11" i="2"/>
  <c r="AC8" i="2"/>
  <c r="N10" i="2"/>
  <c r="AA8" i="2"/>
  <c r="BA64" i="2"/>
  <c r="U10" i="2"/>
  <c r="AY11" i="2"/>
  <c r="BE11" i="2"/>
  <c r="BD35" i="2"/>
  <c r="BC37" i="2"/>
  <c r="BD38" i="2"/>
  <c r="BA55" i="2"/>
  <c r="BC32" i="2"/>
  <c r="BD39" i="2"/>
  <c r="AZ40" i="2"/>
  <c r="AX39" i="2"/>
  <c r="AY46" i="2"/>
  <c r="AY51" i="2"/>
  <c r="BC56" i="2"/>
  <c r="AX57" i="2"/>
  <c r="BC59" i="2"/>
  <c r="BB36" i="2"/>
  <c r="AV23" i="2"/>
  <c r="Y25" i="2"/>
  <c r="G23" i="2"/>
  <c r="R28" i="2"/>
  <c r="AJ25" i="2"/>
  <c r="L13" i="2"/>
  <c r="BZ13" i="2" s="1"/>
  <c r="CA13" i="2" s="1"/>
  <c r="AB17" i="2"/>
  <c r="AA23" i="2"/>
  <c r="AR28" i="2"/>
  <c r="V16" i="2"/>
  <c r="U20" i="2"/>
  <c r="D24" i="2"/>
  <c r="AC28" i="2"/>
  <c r="F26" i="2"/>
  <c r="Z31" i="2"/>
  <c r="AR49" i="2"/>
  <c r="Z42" i="2"/>
  <c r="F52" i="2"/>
  <c r="T61" i="2"/>
  <c r="N59" i="2"/>
  <c r="Y61" i="2"/>
  <c r="E34" i="2"/>
  <c r="AN11" i="2"/>
  <c r="X15" i="2"/>
  <c r="V11" i="2"/>
  <c r="AC10" i="2"/>
  <c r="L10" i="2"/>
  <c r="BZ10" i="2" s="1"/>
  <c r="CA10" i="2" s="1"/>
  <c r="BA56" i="2"/>
  <c r="AX44" i="2"/>
  <c r="AX42" i="2"/>
  <c r="AY56" i="2"/>
  <c r="W24" i="2"/>
  <c r="AA26" i="2"/>
  <c r="T26" i="2"/>
  <c r="Y20" i="2"/>
  <c r="H24" i="2"/>
  <c r="Q28" i="2"/>
  <c r="BA17" i="2"/>
  <c r="BF25" i="2"/>
  <c r="F17" i="2"/>
  <c r="L15" i="2"/>
  <c r="BZ15" i="2" s="1"/>
  <c r="CA15" i="2" s="1"/>
  <c r="AW22" i="2"/>
  <c r="AY15" i="2"/>
  <c r="C17" i="2"/>
  <c r="Z15" i="2"/>
  <c r="BD17" i="2"/>
  <c r="BA28" i="2"/>
  <c r="BC21" i="2"/>
  <c r="BE13" i="2"/>
  <c r="AZ26" i="2"/>
  <c r="BB21" i="2"/>
  <c r="AF15" i="2"/>
  <c r="F15" i="2"/>
  <c r="N24" i="2"/>
  <c r="N21" i="2"/>
  <c r="AP19" i="2"/>
  <c r="AD14" i="2"/>
  <c r="S25" i="2"/>
  <c r="I14" i="2"/>
  <c r="M14" i="2"/>
  <c r="AM14" i="2"/>
  <c r="E26" i="2"/>
  <c r="AD27" i="2"/>
  <c r="AL14" i="2"/>
  <c r="AC14" i="2"/>
  <c r="AV12" i="2"/>
  <c r="P27" i="2"/>
  <c r="AD24" i="2"/>
  <c r="E19" i="2"/>
  <c r="AK18" i="2"/>
  <c r="U21" i="2"/>
  <c r="AB26" i="2"/>
  <c r="K25" i="2"/>
  <c r="AB25" i="2"/>
  <c r="V25" i="2"/>
  <c r="J29" i="2"/>
  <c r="AP29" i="2"/>
  <c r="P29" i="2"/>
  <c r="P32" i="2"/>
  <c r="V36" i="2"/>
  <c r="Z33" i="2"/>
  <c r="AV30" i="2"/>
  <c r="AQ37" i="2"/>
  <c r="O41" i="2"/>
  <c r="AF33" i="2"/>
  <c r="V34" i="2"/>
  <c r="D30" i="2"/>
  <c r="G40" i="2"/>
  <c r="CD40" i="2" s="1"/>
  <c r="CE40" i="2" s="1"/>
  <c r="AV48" i="2"/>
  <c r="AQ35" i="2"/>
  <c r="H35" i="2"/>
  <c r="BE33" i="2"/>
  <c r="BE57" i="2"/>
  <c r="AV64" i="2"/>
  <c r="S30" i="2"/>
  <c r="D32" i="2"/>
  <c r="O31" i="2"/>
  <c r="S45" i="2"/>
  <c r="H38" i="2"/>
  <c r="X43" i="2"/>
  <c r="Y31" i="2"/>
  <c r="AM32" i="2"/>
  <c r="AF35" i="2"/>
  <c r="L42" i="2"/>
  <c r="CB42" i="2" s="1"/>
  <c r="CC42" i="2" s="1"/>
  <c r="T33" i="2"/>
  <c r="AM31" i="2"/>
  <c r="S47" i="2"/>
  <c r="AF40" i="2"/>
  <c r="AG33" i="2"/>
  <c r="K33" i="2"/>
  <c r="AA48" i="2"/>
  <c r="AJ40" i="2"/>
  <c r="D46" i="2"/>
  <c r="I37" i="2"/>
  <c r="Q45" i="2"/>
  <c r="V38" i="2"/>
  <c r="AR48" i="2"/>
  <c r="U40" i="2"/>
  <c r="AK45" i="2"/>
  <c r="AR36" i="2"/>
  <c r="AF48" i="2"/>
  <c r="Y40" i="2"/>
  <c r="AO45" i="2"/>
  <c r="N45" i="2"/>
  <c r="T50" i="2"/>
  <c r="AS41" i="2"/>
  <c r="M47" i="2"/>
  <c r="R39" i="2"/>
  <c r="AL41" i="2"/>
  <c r="AA51" i="2"/>
  <c r="AQ59" i="2"/>
  <c r="AN52" i="2"/>
  <c r="H58" i="2"/>
  <c r="AP45" i="2"/>
  <c r="O55" i="2"/>
  <c r="AB51" i="2"/>
  <c r="AR56" i="2"/>
  <c r="V43" i="2"/>
  <c r="AE50" i="2"/>
  <c r="AM56" i="2"/>
  <c r="G50" i="2"/>
  <c r="CD50" i="2" s="1"/>
  <c r="CE50" i="2" s="1"/>
  <c r="P58" i="2"/>
  <c r="Z47" i="2"/>
  <c r="AE53" i="2"/>
  <c r="C62" i="2"/>
  <c r="T54" i="2"/>
  <c r="AJ59" i="2"/>
  <c r="M53" i="2"/>
  <c r="AC58" i="2"/>
  <c r="AS63" i="2"/>
  <c r="F55" i="2"/>
  <c r="V60" i="2"/>
  <c r="S63" i="2"/>
  <c r="AG53" i="2"/>
  <c r="AG61" i="2"/>
  <c r="AP53" i="2"/>
  <c r="J59" i="2"/>
  <c r="P62" i="2"/>
  <c r="AJ61" i="2"/>
  <c r="E55" i="2"/>
  <c r="U60" i="2"/>
  <c r="AD51" i="2"/>
  <c r="AD59" i="2"/>
  <c r="AJ63" i="2"/>
  <c r="Y52" i="2"/>
  <c r="AO57" i="2"/>
  <c r="I63" i="2"/>
  <c r="G64" i="2"/>
  <c r="CD64" i="2" s="1"/>
  <c r="CE64" i="2" s="1"/>
  <c r="K64" i="2"/>
  <c r="AJ11" i="2"/>
  <c r="AV24" i="2"/>
  <c r="AE15" i="2"/>
  <c r="K62" i="2"/>
  <c r="K61" i="2"/>
  <c r="K38" i="2"/>
  <c r="AJ14" i="2"/>
  <c r="AN12" i="2"/>
  <c r="P14" i="2"/>
  <c r="X14" i="2"/>
  <c r="C14" i="2"/>
  <c r="AO9" i="2"/>
  <c r="BD9" i="2"/>
  <c r="Z22" i="2"/>
  <c r="G30" i="2"/>
  <c r="AB44" i="2"/>
  <c r="P50" i="2"/>
  <c r="L59" i="2"/>
  <c r="BP59" i="2" s="1"/>
  <c r="BQ59" i="2" s="1"/>
  <c r="Q57" i="2"/>
  <c r="AK54" i="2"/>
  <c r="AJ62" i="2"/>
  <c r="R54" i="2"/>
  <c r="T15" i="2"/>
  <c r="K47" i="2"/>
  <c r="S12" i="2"/>
  <c r="AX10" i="2"/>
  <c r="V9" i="2"/>
  <c r="V8" i="2"/>
  <c r="BD56" i="2"/>
  <c r="BD46" i="2"/>
  <c r="BB47" i="2"/>
  <c r="AQ29" i="2"/>
  <c r="AN28" i="2"/>
  <c r="Y24" i="2"/>
  <c r="I15" i="2"/>
  <c r="J24" i="2"/>
  <c r="AJ26" i="2"/>
  <c r="BD16" i="2"/>
  <c r="BA25" i="2"/>
  <c r="BC18" i="2"/>
  <c r="P16" i="2"/>
  <c r="AZ19" i="2"/>
  <c r="BB12" i="2"/>
  <c r="AY23" i="2"/>
  <c r="Y17" i="2"/>
  <c r="AQ17" i="2"/>
  <c r="BD25" i="2"/>
  <c r="AX19" i="2"/>
  <c r="AV28" i="2"/>
  <c r="AH13" i="2"/>
  <c r="AW13" i="2"/>
  <c r="BF15" i="2"/>
  <c r="AH16" i="2"/>
  <c r="E15" i="2"/>
  <c r="V13" i="2"/>
  <c r="AM22" i="2"/>
  <c r="AQ22" i="2"/>
  <c r="C19" i="2"/>
  <c r="S18" i="2"/>
  <c r="AD21" i="2"/>
  <c r="AL22" i="2"/>
  <c r="AT14" i="2"/>
  <c r="W26" i="2"/>
  <c r="AS25" i="2"/>
  <c r="AQ19" i="2"/>
  <c r="AH21" i="2"/>
  <c r="AD19" i="2"/>
  <c r="AC22" i="2"/>
  <c r="Q12" i="2"/>
  <c r="U12" i="2"/>
  <c r="AL27" i="2"/>
  <c r="AF25" i="2"/>
  <c r="J26" i="2"/>
  <c r="H27" i="2"/>
  <c r="D18" i="2"/>
  <c r="S22" i="2"/>
  <c r="BB29" i="2"/>
  <c r="AG29" i="2"/>
  <c r="AW44" i="2"/>
  <c r="AM35" i="2"/>
  <c r="O36" i="2"/>
  <c r="BE55" i="2"/>
  <c r="BE51" i="2"/>
  <c r="Q33" i="2"/>
  <c r="M32" i="2"/>
  <c r="R35" i="2"/>
  <c r="G34" i="2"/>
  <c r="AV60" i="2"/>
  <c r="BE60" i="2"/>
  <c r="AW40" i="2"/>
  <c r="BE53" i="2"/>
  <c r="L30" i="2"/>
  <c r="CB30" i="2" s="1"/>
  <c r="CC30" i="2" s="1"/>
  <c r="AS36" i="2"/>
  <c r="AV57" i="2"/>
  <c r="BE40" i="2"/>
  <c r="BE44" i="2"/>
  <c r="Q34" i="2"/>
  <c r="K34" i="2"/>
  <c r="AA47" i="2"/>
  <c r="X39" i="2"/>
  <c r="AN44" i="2"/>
  <c r="AP31" i="2"/>
  <c r="AQ38" i="2"/>
  <c r="L38" i="2"/>
  <c r="CB38" i="2" s="1"/>
  <c r="CC38" i="2" s="1"/>
  <c r="AB43" i="2"/>
  <c r="N31" i="2"/>
  <c r="AA34" i="2"/>
  <c r="AM48" i="2"/>
  <c r="AF42" i="2"/>
  <c r="N32" i="2"/>
  <c r="G36" i="2"/>
  <c r="C50" i="2"/>
  <c r="D42" i="2"/>
  <c r="X47" i="2"/>
  <c r="Q39" i="2"/>
  <c r="Q47" i="2"/>
  <c r="AL39" i="2"/>
  <c r="L50" i="2"/>
  <c r="BR50" i="2" s="1"/>
  <c r="BS50" i="2" s="1"/>
  <c r="AK41" i="2"/>
  <c r="E47" i="2"/>
  <c r="Z38" i="2"/>
  <c r="U35" i="2"/>
  <c r="AO41" i="2"/>
  <c r="I47" i="2"/>
  <c r="AD38" i="2"/>
  <c r="AD46" i="2"/>
  <c r="AS37" i="2"/>
  <c r="M43" i="2"/>
  <c r="AC48" i="2"/>
  <c r="R41" i="2"/>
  <c r="V44" i="2"/>
  <c r="C53" i="2"/>
  <c r="S61" i="2"/>
  <c r="H54" i="2"/>
  <c r="X59" i="2"/>
  <c r="R48" i="2"/>
  <c r="AA58" i="2"/>
  <c r="AR52" i="2"/>
  <c r="L58" i="2"/>
  <c r="BT58" i="2" s="1"/>
  <c r="BU58" i="2" s="1"/>
  <c r="F46" i="2"/>
  <c r="G52" i="2"/>
  <c r="CD52" i="2" s="1"/>
  <c r="CE52" i="2" s="1"/>
  <c r="AE58" i="2"/>
  <c r="P52" i="2"/>
  <c r="P60" i="2"/>
  <c r="AP48" i="2"/>
  <c r="G55" i="2"/>
  <c r="CD55" i="2" s="1"/>
  <c r="CE55" i="2" s="1"/>
  <c r="O50" i="2"/>
  <c r="AJ55" i="2"/>
  <c r="D61" i="2"/>
  <c r="AC54" i="2"/>
  <c r="AS59" i="2"/>
  <c r="F51" i="2"/>
  <c r="V56" i="2"/>
  <c r="AL61" i="2"/>
  <c r="T63" i="2"/>
  <c r="AG55" i="2"/>
  <c r="AG63" i="2"/>
  <c r="J55" i="2"/>
  <c r="Z60" i="2"/>
  <c r="T62" i="2"/>
  <c r="E51" i="2"/>
  <c r="U56" i="2"/>
  <c r="AK61" i="2"/>
  <c r="N54" i="2"/>
  <c r="N62" i="2"/>
  <c r="AM63" i="2"/>
  <c r="AO53" i="2"/>
  <c r="I59" i="2"/>
  <c r="AN63" i="2"/>
  <c r="CI62" i="2"/>
  <c r="D15" i="2"/>
  <c r="P15" i="2"/>
  <c r="AM9" i="2"/>
  <c r="U9" i="2"/>
  <c r="BE17" i="2"/>
  <c r="K50" i="2"/>
  <c r="K63" i="2"/>
  <c r="AM12" i="2"/>
  <c r="H33" i="2"/>
  <c r="AQ10" i="2"/>
  <c r="AU20" i="2"/>
  <c r="AI14" i="2"/>
  <c r="G10" i="2"/>
  <c r="AP23" i="2"/>
  <c r="E37" i="2"/>
  <c r="AO31" i="2"/>
  <c r="N46" i="2"/>
  <c r="AF59" i="2"/>
  <c r="AP58" i="2"/>
  <c r="E60" i="2"/>
  <c r="AO50" i="2"/>
  <c r="R62" i="2"/>
  <c r="O10" i="2"/>
  <c r="K36" i="2"/>
  <c r="BE21" i="2"/>
  <c r="N9" i="2"/>
  <c r="Z8" i="2"/>
  <c r="I8" i="2"/>
  <c r="BA62" i="2"/>
  <c r="AZ62" i="2"/>
  <c r="BD47" i="2"/>
  <c r="E13" i="2"/>
  <c r="AD15" i="2"/>
  <c r="J23" i="2"/>
  <c r="AB16" i="2"/>
  <c r="AM24" i="2"/>
  <c r="M23" i="2"/>
  <c r="BD24" i="2"/>
  <c r="AX16" i="2"/>
  <c r="BC26" i="2"/>
  <c r="AU15" i="2"/>
  <c r="AZ27" i="2"/>
  <c r="BB20" i="2"/>
  <c r="BE20" i="2"/>
  <c r="AC13" i="2"/>
  <c r="AS16" i="2"/>
  <c r="BA12" i="2"/>
  <c r="AX27" i="2"/>
  <c r="R16" i="2"/>
  <c r="AG13" i="2"/>
  <c r="AW21" i="2"/>
  <c r="AY16" i="2"/>
  <c r="C23" i="2"/>
  <c r="AT20" i="2"/>
  <c r="T21" i="2"/>
  <c r="U19" i="2"/>
  <c r="I19" i="2"/>
  <c r="I18" i="2"/>
  <c r="J15" i="2"/>
  <c r="H18" i="2"/>
  <c r="AB19" i="2"/>
  <c r="S19" i="2"/>
  <c r="AI22" i="2"/>
  <c r="K20" i="2"/>
  <c r="H22" i="2"/>
  <c r="AB18" i="2"/>
  <c r="O22" i="2"/>
  <c r="AK14" i="2"/>
  <c r="AL19" i="2"/>
  <c r="Z19" i="2"/>
  <c r="AT19" i="2"/>
  <c r="I21" i="2"/>
  <c r="U27" i="2"/>
  <c r="AH14" i="2"/>
  <c r="S27" i="2"/>
  <c r="S29" i="2"/>
  <c r="U29" i="2"/>
  <c r="BE29" i="2"/>
  <c r="I30" i="2"/>
  <c r="AV41" i="2"/>
  <c r="AQ40" i="2"/>
  <c r="L35" i="2"/>
  <c r="BT35" i="2" s="1"/>
  <c r="BU35" i="2" s="1"/>
  <c r="AC34" i="2"/>
  <c r="V35" i="2"/>
  <c r="AV52" i="2"/>
  <c r="G35" i="2"/>
  <c r="C46" i="2"/>
  <c r="AG30" i="2"/>
  <c r="R30" i="2"/>
  <c r="AV63" i="2"/>
  <c r="AB31" i="2"/>
  <c r="AV56" i="2"/>
  <c r="V37" i="2"/>
  <c r="AS30" i="2"/>
  <c r="AW31" i="2"/>
  <c r="AW45" i="2"/>
  <c r="AD32" i="2"/>
  <c r="G37" i="2"/>
  <c r="CD37" i="2" s="1"/>
  <c r="CE37" i="2" s="1"/>
  <c r="C49" i="2"/>
  <c r="AN40" i="2"/>
  <c r="H46" i="2"/>
  <c r="N35" i="2"/>
  <c r="AM41" i="2"/>
  <c r="AB39" i="2"/>
  <c r="AR44" i="2"/>
  <c r="J34" i="2"/>
  <c r="AQ39" i="2"/>
  <c r="X36" i="2"/>
  <c r="AF44" i="2"/>
  <c r="AD35" i="2"/>
  <c r="AM37" i="2"/>
  <c r="T43" i="2"/>
  <c r="AN48" i="2"/>
  <c r="Q41" i="2"/>
  <c r="Q49" i="2"/>
  <c r="F41" i="2"/>
  <c r="AK37" i="2"/>
  <c r="E43" i="2"/>
  <c r="U48" i="2"/>
  <c r="AP39" i="2"/>
  <c r="AO37" i="2"/>
  <c r="I43" i="2"/>
  <c r="Y48" i="2"/>
  <c r="N41" i="2"/>
  <c r="AJ47" i="2"/>
  <c r="M39" i="2"/>
  <c r="AC44" i="2"/>
  <c r="AS49" i="2"/>
  <c r="R43" i="2"/>
  <c r="N48" i="2"/>
  <c r="O56" i="2"/>
  <c r="AM62" i="2"/>
  <c r="X55" i="2"/>
  <c r="AN60" i="2"/>
  <c r="Z50" i="2"/>
  <c r="C60" i="2"/>
  <c r="L54" i="2"/>
  <c r="CB54" i="2" s="1"/>
  <c r="CC54" i="2" s="1"/>
  <c r="AB59" i="2"/>
  <c r="AL47" i="2"/>
  <c r="AQ53" i="2"/>
  <c r="G60" i="2"/>
  <c r="CD60" i="2" s="1"/>
  <c r="CE60" i="2" s="1"/>
  <c r="P54" i="2"/>
  <c r="AP42" i="2"/>
  <c r="N50" i="2"/>
  <c r="AQ56" i="2"/>
  <c r="AJ51" i="2"/>
  <c r="D57" i="2"/>
  <c r="AC50" i="2"/>
  <c r="AS55" i="2"/>
  <c r="M61" i="2"/>
  <c r="V52" i="2"/>
  <c r="AL57" i="2"/>
  <c r="F63" i="2"/>
  <c r="AF61" i="2"/>
  <c r="AG57" i="2"/>
  <c r="J51" i="2"/>
  <c r="Z56" i="2"/>
  <c r="AP61" i="2"/>
  <c r="AB63" i="2"/>
  <c r="U52" i="2"/>
  <c r="AK57" i="2"/>
  <c r="E63" i="2"/>
  <c r="AD55" i="2"/>
  <c r="AD63" i="2"/>
  <c r="AN61" i="2"/>
  <c r="I55" i="2"/>
  <c r="Y60" i="2"/>
  <c r="AQ63" i="2"/>
  <c r="C33" i="2"/>
  <c r="CI64" i="2"/>
  <c r="T10" i="2"/>
  <c r="AA9" i="2"/>
  <c r="W9" i="2"/>
  <c r="M11" i="2"/>
  <c r="K44" i="2"/>
  <c r="K59" i="2"/>
  <c r="BE16" i="2"/>
  <c r="T14" i="2"/>
  <c r="X12" i="2"/>
  <c r="X9" i="2"/>
  <c r="AV14" i="2"/>
  <c r="L11" i="2"/>
  <c r="BZ11" i="2" s="1"/>
  <c r="CA11" i="2" s="1"/>
  <c r="V46" i="2"/>
  <c r="I56" i="2"/>
  <c r="AU19" i="2"/>
  <c r="AX36" i="2"/>
  <c r="E17" i="2"/>
  <c r="AG24" i="2"/>
  <c r="M13" i="2"/>
  <c r="H13" i="2"/>
  <c r="AI20" i="2"/>
  <c r="AU17" i="2"/>
  <c r="AU26" i="2"/>
  <c r="E22" i="2"/>
  <c r="N26" i="2"/>
  <c r="W22" i="2"/>
  <c r="N18" i="2"/>
  <c r="E29" i="2"/>
  <c r="P33" i="2"/>
  <c r="E31" i="2"/>
  <c r="H34" i="2"/>
  <c r="AW61" i="2"/>
  <c r="AP35" i="2"/>
  <c r="AJ30" i="2"/>
  <c r="L46" i="2"/>
  <c r="CB46" i="2" s="1"/>
  <c r="CC46" i="2" s="1"/>
  <c r="P31" i="2"/>
  <c r="AJ44" i="2"/>
  <c r="AB47" i="2"/>
  <c r="J41" i="2"/>
  <c r="AD42" i="2"/>
  <c r="L37" i="2"/>
  <c r="BV37" i="2" s="1"/>
  <c r="BW37" i="2" s="1"/>
  <c r="X51" i="2"/>
  <c r="O63" i="2"/>
  <c r="S55" i="2"/>
  <c r="AM51" i="2"/>
  <c r="AS51" i="2"/>
  <c r="F59" i="2"/>
  <c r="Z52" i="2"/>
  <c r="AK53" i="2"/>
  <c r="AF63" i="2"/>
  <c r="AR63" i="2"/>
  <c r="K14" i="2"/>
  <c r="AK9" i="2"/>
  <c r="X11" i="2"/>
  <c r="T8" i="2"/>
  <c r="AD10" i="2"/>
  <c r="AE8" i="2"/>
  <c r="AX64" i="2"/>
  <c r="AC9" i="2"/>
  <c r="BF9" i="2"/>
  <c r="AS26" i="2"/>
  <c r="F10" i="2"/>
  <c r="BC9" i="2"/>
  <c r="F8" i="2"/>
  <c r="BB31" i="2"/>
  <c r="AY54" i="2"/>
  <c r="BB54" i="2"/>
  <c r="AY60" i="2"/>
  <c r="AY30" i="2"/>
  <c r="AY37" i="2"/>
  <c r="AX40" i="2"/>
  <c r="BD54" i="2"/>
  <c r="BC34" i="2"/>
  <c r="BC39" i="2"/>
  <c r="AZ45" i="2"/>
  <c r="BB45" i="2"/>
  <c r="AZ48" i="2"/>
  <c r="BD53" i="2"/>
  <c r="X27" i="2"/>
  <c r="AN26" i="2"/>
  <c r="AJ16" i="2"/>
  <c r="AL28" i="2"/>
  <c r="D27" i="2"/>
  <c r="U13" i="2"/>
  <c r="H20" i="2"/>
  <c r="C28" i="2"/>
  <c r="AO24" i="2"/>
  <c r="AI16" i="2"/>
  <c r="Z24" i="2"/>
  <c r="T24" i="2"/>
  <c r="AS28" i="2"/>
  <c r="L17" i="2"/>
  <c r="BZ17" i="2" s="1"/>
  <c r="CA17" i="2" s="1"/>
  <c r="S23" i="2"/>
  <c r="D28" i="2"/>
  <c r="BD18" i="2"/>
  <c r="AX18" i="2"/>
  <c r="BC28" i="2"/>
  <c r="G13" i="2"/>
  <c r="BF14" i="2"/>
  <c r="BB22" i="2"/>
  <c r="AI13" i="2"/>
  <c r="R13" i="2"/>
  <c r="Q20" i="2"/>
  <c r="BA14" i="2"/>
  <c r="BF13" i="2"/>
  <c r="AL17" i="2"/>
  <c r="AZ12" i="2"/>
  <c r="AW23" i="2"/>
  <c r="AY18" i="2"/>
  <c r="P17" i="2"/>
  <c r="K17" i="2"/>
  <c r="AG20" i="2"/>
  <c r="AS21" i="2"/>
  <c r="AG21" i="2"/>
  <c r="AC19" i="2"/>
  <c r="AT17" i="2"/>
  <c r="X19" i="2"/>
  <c r="AR21" i="2"/>
  <c r="AQ21" i="2"/>
  <c r="AP21" i="2"/>
  <c r="AN17" i="2"/>
  <c r="AG18" i="2"/>
  <c r="U22" i="2"/>
  <c r="Y22" i="2"/>
  <c r="AQ20" i="2"/>
  <c r="AN18" i="2"/>
  <c r="AR18" i="2"/>
  <c r="P19" i="2"/>
  <c r="O12" i="2"/>
  <c r="G19" i="2"/>
  <c r="Z21" i="2"/>
  <c r="AG27" i="2"/>
  <c r="AC29" i="2"/>
  <c r="F29" i="2"/>
  <c r="BD29" i="2"/>
  <c r="BE45" i="2"/>
  <c r="AQ41" i="2"/>
  <c r="AK30" i="2"/>
  <c r="AR33" i="2"/>
  <c r="O33" i="2"/>
  <c r="U36" i="2"/>
  <c r="AC32" i="2"/>
  <c r="AL35" i="2"/>
  <c r="T30" i="2"/>
  <c r="M33" i="2"/>
  <c r="AV46" i="2"/>
  <c r="AV31" i="2"/>
  <c r="AV36" i="2"/>
  <c r="AW58" i="2"/>
  <c r="C43" i="2"/>
  <c r="AN34" i="2"/>
  <c r="AW30" i="2"/>
  <c r="X30" i="2"/>
  <c r="P34" i="2"/>
  <c r="Z36" i="2"/>
  <c r="AA39" i="2"/>
  <c r="AN36" i="2"/>
  <c r="X42" i="2"/>
  <c r="AF31" i="2"/>
  <c r="AE39" i="2"/>
  <c r="P36" i="2"/>
  <c r="AB42" i="2"/>
  <c r="AO30" i="2"/>
  <c r="S32" i="2"/>
  <c r="AA43" i="2"/>
  <c r="P39" i="2"/>
  <c r="D34" i="2"/>
  <c r="AA31" i="2"/>
  <c r="G45" i="2"/>
  <c r="CD45" i="2" s="1"/>
  <c r="CE45" i="2" s="1"/>
  <c r="T38" i="2"/>
  <c r="AJ43" i="2"/>
  <c r="H49" i="2"/>
  <c r="AG41" i="2"/>
  <c r="AG49" i="2"/>
  <c r="V41" i="2"/>
  <c r="E38" i="2"/>
  <c r="U43" i="2"/>
  <c r="AK48" i="2"/>
  <c r="J40" i="2"/>
  <c r="I38" i="2"/>
  <c r="Y43" i="2"/>
  <c r="AO48" i="2"/>
  <c r="R18" i="2"/>
  <c r="AJ56" i="2"/>
  <c r="L63" i="2"/>
  <c r="BR63" i="2" s="1"/>
  <c r="BS63" i="2" s="1"/>
  <c r="AU8" i="2"/>
  <c r="AX37" i="2"/>
  <c r="F24" i="2"/>
  <c r="BF20" i="2"/>
  <c r="AW14" i="2"/>
  <c r="O23" i="2"/>
  <c r="AZ18" i="2"/>
  <c r="D20" i="2"/>
  <c r="U26" i="2"/>
  <c r="Y18" i="2"/>
  <c r="AO19" i="2"/>
  <c r="AA22" i="2"/>
  <c r="AG26" i="2"/>
  <c r="Y29" i="2"/>
  <c r="O30" i="2"/>
  <c r="AW49" i="2"/>
  <c r="AA41" i="2"/>
  <c r="AN30" i="2"/>
  <c r="AM38" i="2"/>
  <c r="AQ30" i="2"/>
  <c r="AP36" i="2"/>
  <c r="K31" i="2"/>
  <c r="H50" i="2"/>
  <c r="E39" i="2"/>
  <c r="I39" i="2"/>
  <c r="D49" i="2"/>
  <c r="R45" i="2"/>
  <c r="AN56" i="2"/>
  <c r="AB55" i="2"/>
  <c r="AQ61" i="2"/>
  <c r="AA60" i="2"/>
  <c r="M57" i="2"/>
  <c r="V64" i="2"/>
  <c r="AP57" i="2"/>
  <c r="E59" i="2"/>
  <c r="I51" i="2"/>
  <c r="AX30" i="2"/>
  <c r="K35" i="2"/>
  <c r="O15" i="2"/>
  <c r="R10" i="2"/>
  <c r="AX9" i="2"/>
  <c r="AL9" i="2"/>
  <c r="P8" i="2"/>
  <c r="D8" i="2"/>
  <c r="AG11" i="2"/>
  <c r="AO8" i="2"/>
  <c r="J11" i="2"/>
  <c r="R11" i="2"/>
  <c r="AK8" i="2"/>
  <c r="BD33" i="2"/>
  <c r="AY31" i="2"/>
  <c r="AX45" i="2"/>
  <c r="BA45" i="2"/>
  <c r="AX51" i="2"/>
  <c r="BD55" i="2"/>
  <c r="AZ56" i="2"/>
  <c r="AX55" i="2"/>
  <c r="AY62" i="2"/>
  <c r="AY49" i="2"/>
  <c r="AZ58" i="2"/>
  <c r="AY36" i="2"/>
  <c r="BA36" i="2"/>
  <c r="AY39" i="2"/>
  <c r="BC44" i="2"/>
  <c r="O26" i="2"/>
  <c r="Y15" i="2"/>
  <c r="I16" i="2"/>
  <c r="AQ24" i="2"/>
  <c r="Q23" i="2"/>
  <c r="N16" i="2"/>
  <c r="AK17" i="2"/>
  <c r="AF23" i="2"/>
  <c r="Y28" i="2"/>
  <c r="T16" i="2"/>
  <c r="K23" i="2"/>
  <c r="AJ27" i="2"/>
  <c r="AP13" i="2"/>
  <c r="AG16" i="2"/>
  <c r="AM25" i="2"/>
  <c r="AC23" i="2"/>
  <c r="BD26" i="2"/>
  <c r="AX26" i="2"/>
  <c r="AS15" i="2"/>
  <c r="AG15" i="2"/>
  <c r="AW16" i="2"/>
  <c r="BF19" i="2"/>
  <c r="F16" i="2"/>
  <c r="Q13" i="2"/>
  <c r="AU24" i="2"/>
  <c r="BA22" i="2"/>
  <c r="BC15" i="2"/>
  <c r="L20" i="2"/>
  <c r="BZ20" i="2" s="1"/>
  <c r="CA20" i="2" s="1"/>
  <c r="AZ20" i="2"/>
  <c r="BB15" i="2"/>
  <c r="AY26" i="2"/>
  <c r="AQ15" i="2"/>
  <c r="M16" i="2"/>
  <c r="AG12" i="2"/>
  <c r="AK12" i="2"/>
  <c r="L14" i="2"/>
  <c r="BZ14" i="2" s="1"/>
  <c r="CA14" i="2" s="1"/>
  <c r="AF26" i="2"/>
  <c r="H23" i="2"/>
  <c r="Q22" i="2"/>
  <c r="AD25" i="2"/>
  <c r="AS19" i="2"/>
  <c r="AR25" i="2"/>
  <c r="AB12" i="2"/>
  <c r="R12" i="2"/>
  <c r="Y12" i="2"/>
  <c r="AA27" i="2"/>
  <c r="S24" i="2"/>
  <c r="AC21" i="2"/>
  <c r="Q21" i="2"/>
  <c r="AO22" i="2"/>
  <c r="L25" i="2"/>
  <c r="CB25" i="2" s="1"/>
  <c r="CC25" i="2" s="1"/>
  <c r="AE26" i="2"/>
  <c r="BE19" i="2"/>
  <c r="S26" i="2"/>
  <c r="AX29" i="2"/>
  <c r="I29" i="2"/>
  <c r="AY29" i="2"/>
  <c r="AS33" i="2"/>
  <c r="V32" i="2"/>
  <c r="AV58" i="2"/>
  <c r="AW63" i="2"/>
  <c r="S39" i="2"/>
  <c r="AS34" i="2"/>
  <c r="AA36" i="2"/>
  <c r="AA35" i="2"/>
  <c r="F30" i="2"/>
  <c r="AQ45" i="2"/>
  <c r="U33" i="2"/>
  <c r="J30" i="2"/>
  <c r="AW54" i="2"/>
  <c r="AW43" i="2"/>
  <c r="S37" i="2"/>
  <c r="K30" i="2"/>
  <c r="AV45" i="2"/>
  <c r="AW32" i="2"/>
  <c r="AJ34" i="2"/>
  <c r="AE31" i="2"/>
  <c r="G46" i="2"/>
  <c r="CD46" i="2" s="1"/>
  <c r="CE46" i="2" s="1"/>
  <c r="X38" i="2"/>
  <c r="AN43" i="2"/>
  <c r="Q32" i="2"/>
  <c r="AA42" i="2"/>
  <c r="AB38" i="2"/>
  <c r="AR43" i="2"/>
  <c r="AD31" i="2"/>
  <c r="O35" i="2"/>
  <c r="O46" i="2"/>
  <c r="P41" i="2"/>
  <c r="AP30" i="2"/>
  <c r="AQ33" i="2"/>
  <c r="G47" i="2"/>
  <c r="CD47" i="2" s="1"/>
  <c r="CE47" i="2" s="1"/>
  <c r="AJ39" i="2"/>
  <c r="D45" i="2"/>
  <c r="X50" i="2"/>
  <c r="AG43" i="2"/>
  <c r="T37" i="2"/>
  <c r="AR47" i="2"/>
  <c r="U39" i="2"/>
  <c r="AK44" i="2"/>
  <c r="E50" i="2"/>
  <c r="P47" i="2"/>
  <c r="Y39" i="2"/>
  <c r="AO44" i="2"/>
  <c r="I50" i="2"/>
  <c r="N44" i="2"/>
  <c r="BE54" i="2"/>
  <c r="J64" i="2"/>
  <c r="P10" i="2"/>
  <c r="AP11" i="2"/>
  <c r="BB50" i="2"/>
  <c r="AJ22" i="2"/>
  <c r="AX24" i="2"/>
  <c r="BB28" i="2"/>
  <c r="BA20" i="2"/>
  <c r="BB13" i="2"/>
  <c r="G14" i="2"/>
  <c r="AC16" i="2"/>
  <c r="L27" i="2"/>
  <c r="CB27" i="2" s="1"/>
  <c r="CC27" i="2" s="1"/>
  <c r="E21" i="2"/>
  <c r="AE22" i="2"/>
  <c r="AO25" i="2"/>
  <c r="AW55" i="2"/>
  <c r="AE30" i="2"/>
  <c r="AS32" i="2"/>
  <c r="AW36" i="2"/>
  <c r="AW35" i="2"/>
  <c r="H36" i="2"/>
  <c r="O47" i="2"/>
  <c r="AM42" i="2"/>
  <c r="S44" i="2"/>
  <c r="Q43" i="2"/>
  <c r="U44" i="2"/>
  <c r="Y44" i="2"/>
  <c r="AC40" i="2"/>
  <c r="AD49" i="2"/>
  <c r="J43" i="2"/>
  <c r="AR60" i="2"/>
  <c r="P56" i="2"/>
  <c r="D53" i="2"/>
  <c r="AC62" i="2"/>
  <c r="AG51" i="2"/>
  <c r="J63" i="2"/>
  <c r="U64" i="2"/>
  <c r="Y56" i="2"/>
  <c r="BE61" i="2"/>
  <c r="CI33" i="2"/>
  <c r="W12" i="2"/>
  <c r="AR8" i="2"/>
  <c r="AZ63" i="2"/>
  <c r="AR9" i="2"/>
  <c r="BB11" i="2"/>
  <c r="AB9" i="2"/>
  <c r="E11" i="2"/>
  <c r="BF8" i="2"/>
  <c r="M9" i="2"/>
  <c r="BC8" i="2"/>
  <c r="BA9" i="2"/>
  <c r="AY33" i="2"/>
  <c r="BD58" i="2"/>
  <c r="BA59" i="2"/>
  <c r="AZ36" i="2"/>
  <c r="BD41" i="2"/>
  <c r="BC46" i="2"/>
  <c r="AY47" i="2"/>
  <c r="BD45" i="2"/>
  <c r="AX53" i="2"/>
  <c r="AX58" i="2"/>
  <c r="BB32" i="2"/>
  <c r="BA39" i="2"/>
  <c r="BA47" i="2"/>
  <c r="AY57" i="2"/>
  <c r="C57" i="2"/>
  <c r="AL26" i="2"/>
  <c r="Z17" i="2"/>
  <c r="AC20" i="2"/>
  <c r="AE28" i="2"/>
  <c r="AK24" i="2"/>
  <c r="N22" i="2"/>
  <c r="V23" i="2"/>
  <c r="T27" i="2"/>
  <c r="AK13" i="2"/>
  <c r="Y16" i="2"/>
  <c r="W25" i="2"/>
  <c r="AO23" i="2"/>
  <c r="R19" i="2"/>
  <c r="AS20" i="2"/>
  <c r="AQ28" i="2"/>
  <c r="E25" i="2"/>
  <c r="BA19" i="2"/>
  <c r="BC12" i="2"/>
  <c r="V20" i="2"/>
  <c r="AZ13" i="2"/>
  <c r="AW24" i="2"/>
  <c r="AY17" i="2"/>
  <c r="S20" i="2"/>
  <c r="AP16" i="2"/>
  <c r="BD19" i="2"/>
  <c r="AX13" i="2"/>
  <c r="BC23" i="2"/>
  <c r="AM13" i="2"/>
  <c r="AZ28" i="2"/>
  <c r="BB23" i="2"/>
  <c r="I13" i="2"/>
  <c r="AV20" i="2"/>
  <c r="N28" i="2"/>
  <c r="AH22" i="2"/>
  <c r="V22" i="2"/>
  <c r="AP18" i="2"/>
  <c r="V26" i="2"/>
  <c r="N12" i="2"/>
  <c r="Z14" i="2"/>
  <c r="I12" i="2"/>
  <c r="AF27" i="2"/>
  <c r="M22" i="2"/>
  <c r="V19" i="2"/>
  <c r="K18" i="2"/>
  <c r="AL21" i="2"/>
  <c r="T22" i="2"/>
  <c r="AO14" i="2"/>
  <c r="AS14" i="2"/>
  <c r="AO12" i="2"/>
  <c r="K27" i="2"/>
  <c r="D22" i="2"/>
  <c r="I25" i="2"/>
  <c r="AO21" i="2"/>
  <c r="AP26" i="2"/>
  <c r="AL29" i="2"/>
  <c r="AV29" i="2"/>
  <c r="N30" i="2"/>
  <c r="R37" i="2"/>
  <c r="AK35" i="2"/>
  <c r="AV44" i="2"/>
  <c r="BE58" i="2"/>
  <c r="AW33" i="2"/>
  <c r="BE37" i="2"/>
  <c r="AE42" i="2"/>
  <c r="AE41" i="2"/>
  <c r="AO34" i="2"/>
  <c r="G39" i="2"/>
  <c r="CD39" i="2" s="1"/>
  <c r="CE39" i="2" s="1"/>
  <c r="AN32" i="2"/>
  <c r="AV42" i="2"/>
  <c r="AK34" i="2"/>
  <c r="BE32" i="2"/>
  <c r="I33" i="2"/>
  <c r="AV32" i="2"/>
  <c r="AV47" i="2"/>
  <c r="BE49" i="2"/>
  <c r="F31" i="2"/>
  <c r="AQ34" i="2"/>
  <c r="AQ47" i="2"/>
  <c r="AN39" i="2"/>
  <c r="H45" i="2"/>
  <c r="S31" i="2"/>
  <c r="AE47" i="2"/>
  <c r="AR39" i="2"/>
  <c r="L45" i="2"/>
  <c r="BT45" i="2" s="1"/>
  <c r="BU45" i="2" s="1"/>
  <c r="AP34" i="2"/>
  <c r="AC36" i="2"/>
  <c r="AA49" i="2"/>
  <c r="P43" i="2"/>
  <c r="AD33" i="2"/>
  <c r="AM36" i="2"/>
  <c r="AQ48" i="2"/>
  <c r="D41" i="2"/>
  <c r="T46" i="2"/>
  <c r="AG37" i="2"/>
  <c r="AG45" i="2"/>
  <c r="AL38" i="2"/>
  <c r="L49" i="2"/>
  <c r="CB49" i="2" s="1"/>
  <c r="CC49" i="2" s="1"/>
  <c r="AK40" i="2"/>
  <c r="E46" i="2"/>
  <c r="Z37" i="2"/>
  <c r="P49" i="2"/>
  <c r="AO40" i="2"/>
  <c r="I46" i="2"/>
  <c r="AD37" i="2"/>
  <c r="CI29" i="2"/>
  <c r="CH39" i="2"/>
  <c r="CH49" i="2"/>
  <c r="CH57" i="2"/>
  <c r="CI11" i="2"/>
  <c r="CH37" i="2"/>
  <c r="CH45" i="2"/>
  <c r="CI60" i="2"/>
  <c r="CI22" i="2"/>
  <c r="CI14" i="2"/>
  <c r="CI46" i="2"/>
  <c r="CI18" i="2"/>
  <c r="CI19" i="2"/>
  <c r="CI56" i="2"/>
  <c r="CI43" i="2"/>
  <c r="CI41" i="2"/>
  <c r="CI23" i="2"/>
  <c r="CI52" i="2"/>
  <c r="AO64" i="2"/>
  <c r="I61" i="2"/>
  <c r="AO55" i="2"/>
  <c r="AQ64" i="2"/>
  <c r="N64" i="2"/>
  <c r="N56" i="2"/>
  <c r="U62" i="2"/>
  <c r="E57" i="2"/>
  <c r="AK51" i="2"/>
  <c r="H64" i="2"/>
  <c r="AP59" i="2"/>
  <c r="Z54" i="2"/>
  <c r="AG62" i="2"/>
  <c r="AG54" i="2"/>
  <c r="AC64" i="2"/>
  <c r="F61" i="2"/>
  <c r="AL55" i="2"/>
  <c r="S50" i="2"/>
  <c r="M59" i="2"/>
  <c r="AS53" i="2"/>
  <c r="T60" i="2"/>
  <c r="D55" i="2"/>
  <c r="O61" i="2"/>
  <c r="AQ52" i="2"/>
  <c r="AP46" i="2"/>
  <c r="P57" i="2"/>
  <c r="AE62" i="2"/>
  <c r="G56" i="2"/>
  <c r="CD56" i="2" s="1"/>
  <c r="CE56" i="2" s="1"/>
  <c r="AL49" i="2"/>
  <c r="F42" i="2"/>
  <c r="L56" i="2"/>
  <c r="BX56" i="2" s="1"/>
  <c r="BY56" i="2" s="1"/>
  <c r="AR50" i="2"/>
  <c r="AA54" i="2"/>
  <c r="Z44" i="2"/>
  <c r="X57" i="2"/>
  <c r="H52" i="2"/>
  <c r="AM58" i="2"/>
  <c r="U50" i="2"/>
  <c r="R46" i="2"/>
  <c r="R38" i="2"/>
  <c r="AC46" i="2"/>
  <c r="M41" i="2"/>
  <c r="AJ49" i="2"/>
  <c r="N43" i="2"/>
  <c r="I49" i="2"/>
  <c r="AO43" i="2"/>
  <c r="Y38" i="2"/>
  <c r="Z40" i="2"/>
  <c r="E49" i="2"/>
  <c r="AK43" i="2"/>
  <c r="U38" i="2"/>
  <c r="AR46" i="2"/>
  <c r="Q50" i="2"/>
  <c r="Q42" i="2"/>
  <c r="X49" i="2"/>
  <c r="D44" i="2"/>
  <c r="AJ38" i="2"/>
  <c r="AQ42" i="2"/>
  <c r="AQ31" i="2"/>
  <c r="AF45" i="2"/>
  <c r="AF37" i="2"/>
  <c r="O44" i="2"/>
  <c r="G31" i="2"/>
  <c r="AB45" i="2"/>
  <c r="L40" i="2"/>
  <c r="BZ40" i="2" s="1"/>
  <c r="CA40" i="2" s="1"/>
  <c r="AA46" i="2"/>
  <c r="O34" i="2"/>
  <c r="AN46" i="2"/>
  <c r="X41" i="2"/>
  <c r="O48" i="2"/>
  <c r="AE35" i="2"/>
  <c r="M31" i="2"/>
  <c r="AV53" i="2"/>
  <c r="BE36" i="2"/>
  <c r="BE52" i="2"/>
  <c r="AB33" i="2"/>
  <c r="AW48" i="2"/>
  <c r="BE59" i="2"/>
  <c r="AD30" i="2"/>
  <c r="X31" i="2"/>
  <c r="AQ44" i="2"/>
  <c r="AW59" i="2"/>
  <c r="C37" i="2"/>
  <c r="M36" i="2"/>
  <c r="AO33" i="2"/>
  <c r="O32" i="2"/>
  <c r="H30" i="2"/>
  <c r="AO32" i="2"/>
  <c r="AM43" i="2"/>
  <c r="AJ33" i="2"/>
  <c r="AW57" i="2"/>
  <c r="BA29" i="2"/>
  <c r="O29" i="2"/>
  <c r="Q29" i="2"/>
  <c r="AR26" i="2"/>
  <c r="AP12" i="2"/>
  <c r="AA29" i="2"/>
  <c r="AI26" i="2"/>
  <c r="AK26" i="2"/>
  <c r="AK22" i="2"/>
  <c r="J25" i="2"/>
  <c r="AE12" i="2"/>
  <c r="G26" i="2"/>
  <c r="AL12" i="2"/>
  <c r="AP14" i="2"/>
  <c r="AT21" i="2"/>
  <c r="T18" i="2"/>
  <c r="I22" i="2"/>
  <c r="F27" i="2"/>
  <c r="AP25" i="2"/>
  <c r="AD28" i="2"/>
  <c r="P25" i="2"/>
  <c r="Q14" i="2"/>
  <c r="J14" i="2"/>
  <c r="F14" i="2"/>
  <c r="AG17" i="2"/>
  <c r="AB14" i="2"/>
  <c r="AY28" i="2"/>
  <c r="BB17" i="2"/>
  <c r="AZ22" i="2"/>
  <c r="U16" i="2"/>
  <c r="BC17" i="2"/>
  <c r="BA24" i="2"/>
  <c r="BD13" i="2"/>
  <c r="AK15" i="2"/>
  <c r="V17" i="2"/>
  <c r="BB24" i="2"/>
  <c r="BF22" i="2"/>
  <c r="D13" i="2"/>
  <c r="S13" i="2"/>
  <c r="AX20" i="2"/>
  <c r="BD28" i="2"/>
  <c r="AS23" i="2"/>
  <c r="O27" i="2"/>
  <c r="U17" i="2"/>
  <c r="AT15" i="2"/>
  <c r="P28" i="2"/>
  <c r="AI23" i="2"/>
  <c r="D17" i="2"/>
  <c r="AO28" i="2"/>
  <c r="P24" i="2"/>
  <c r="AT23" i="2"/>
  <c r="AA16" i="2"/>
  <c r="U25" i="2"/>
  <c r="L23" i="2"/>
  <c r="CB23" i="2" s="1"/>
  <c r="CC23" i="2" s="1"/>
  <c r="AS22" i="2"/>
  <c r="J20" i="2"/>
  <c r="X25" i="2"/>
  <c r="BA42" i="2"/>
  <c r="BD36" i="2"/>
  <c r="AY34" i="2"/>
  <c r="BB60" i="2"/>
  <c r="AX52" i="2"/>
  <c r="AZ42" i="2"/>
  <c r="BD59" i="2"/>
  <c r="BC52" i="2"/>
  <c r="AX54" i="2"/>
  <c r="BB53" i="2"/>
  <c r="BC48" i="2"/>
  <c r="AY43" i="2"/>
  <c r="BC42" i="2"/>
  <c r="AX35" i="2"/>
  <c r="AX33" i="2"/>
  <c r="U8" i="2"/>
  <c r="I11" i="2"/>
  <c r="M8" i="2"/>
  <c r="Y8" i="2"/>
  <c r="AH11" i="2"/>
  <c r="L8" i="2"/>
  <c r="BZ8" i="2" s="1"/>
  <c r="CA8" i="2" s="1"/>
  <c r="AT8" i="2"/>
  <c r="Q10" i="2"/>
  <c r="AW10" i="2"/>
  <c r="AY8" i="2"/>
  <c r="AS9" i="2"/>
  <c r="AM15" i="2"/>
  <c r="W11" i="2"/>
  <c r="C11" i="2"/>
  <c r="AI12" i="2"/>
  <c r="AN9" i="2"/>
  <c r="K45" i="2"/>
  <c r="K40" i="2"/>
  <c r="AV11" i="2"/>
  <c r="AF11" i="2"/>
  <c r="BE10" i="2"/>
  <c r="G9" i="2"/>
  <c r="Q9" i="2"/>
  <c r="Y64" i="2"/>
  <c r="R59" i="2"/>
  <c r="R51" i="2"/>
  <c r="Y59" i="2"/>
  <c r="I54" i="2"/>
  <c r="AA64" i="2"/>
  <c r="AD62" i="2"/>
  <c r="AD54" i="2"/>
  <c r="E62" i="2"/>
  <c r="AK56" i="2"/>
  <c r="U51" i="2"/>
  <c r="X63" i="2"/>
  <c r="Z59" i="2"/>
  <c r="J54" i="2"/>
  <c r="Q62" i="2"/>
  <c r="Q54" i="2"/>
  <c r="D64" i="2"/>
  <c r="F62" i="2"/>
  <c r="AL56" i="2"/>
  <c r="V51" i="2"/>
  <c r="M60" i="2"/>
  <c r="AS54" i="2"/>
  <c r="AB61" i="2"/>
  <c r="D56" i="2"/>
  <c r="AJ50" i="2"/>
  <c r="O57" i="2"/>
  <c r="AP47" i="2"/>
  <c r="AF58" i="2"/>
  <c r="AF50" i="2"/>
  <c r="O54" i="2"/>
  <c r="AL46" i="2"/>
  <c r="AB58" i="2"/>
  <c r="L53" i="2"/>
  <c r="BV53" i="2" s="1"/>
  <c r="BW53" i="2" s="1"/>
  <c r="S60" i="2"/>
  <c r="AM53" i="2"/>
  <c r="AP43" i="2"/>
  <c r="H57" i="2"/>
  <c r="AN51" i="2"/>
  <c r="AM54" i="2"/>
  <c r="N47" i="2"/>
  <c r="AS48" i="2"/>
  <c r="AC43" i="2"/>
  <c r="M38" i="2"/>
  <c r="AF46" i="2"/>
  <c r="Y47" i="2"/>
  <c r="U47" i="2"/>
  <c r="AG47" i="2"/>
  <c r="AF36" i="2"/>
  <c r="H37" i="2"/>
  <c r="L41" i="2"/>
  <c r="BP41" i="2" s="1"/>
  <c r="BQ41" i="2" s="1"/>
  <c r="H41" i="2"/>
  <c r="BE43" i="2"/>
  <c r="AV37" i="2"/>
  <c r="BE38" i="2"/>
  <c r="AR34" i="2"/>
  <c r="S42" i="2"/>
  <c r="T29" i="2"/>
  <c r="AR29" i="2"/>
  <c r="R22" i="2"/>
  <c r="G22" i="2"/>
  <c r="O19" i="2"/>
  <c r="L19" i="2"/>
  <c r="CB19" i="2" s="1"/>
  <c r="CC19" i="2" s="1"/>
  <c r="F20" i="2"/>
  <c r="AA15" i="2"/>
  <c r="AV21" i="2"/>
  <c r="AF17" i="2"/>
  <c r="X24" i="2"/>
  <c r="AM28" i="2"/>
  <c r="G24" i="2"/>
  <c r="R24" i="2"/>
  <c r="BA30" i="2"/>
  <c r="BD48" i="2"/>
  <c r="BB37" i="2"/>
  <c r="BC30" i="2"/>
  <c r="L9" i="2"/>
  <c r="CB9" i="2" s="1"/>
  <c r="CC9" i="2" s="1"/>
  <c r="BA11" i="2"/>
  <c r="H9" i="2"/>
  <c r="N58" i="2"/>
  <c r="T58" i="2"/>
  <c r="G58" i="2"/>
  <c r="CD58" i="2" s="1"/>
  <c r="CE58" i="2" s="1"/>
  <c r="AJ36" i="2"/>
  <c r="H42" i="2"/>
  <c r="AE36" i="2"/>
  <c r="G16" i="2"/>
  <c r="AY24" i="2"/>
  <c r="AA28" i="2"/>
  <c r="N51" i="2"/>
  <c r="CI13" i="2"/>
  <c r="CI28" i="2"/>
  <c r="CH33" i="2"/>
  <c r="CH56" i="2"/>
  <c r="CH61" i="2"/>
  <c r="CH60" i="2"/>
  <c r="CH64" i="2"/>
  <c r="CH43" i="2"/>
  <c r="CH46" i="2"/>
  <c r="CI32" i="2"/>
  <c r="CI12" i="2"/>
  <c r="CI31" i="2"/>
  <c r="CI45" i="2"/>
  <c r="CI24" i="2"/>
  <c r="CI63" i="2"/>
  <c r="CI37" i="2"/>
  <c r="CI21" i="2"/>
  <c r="CI61" i="2"/>
  <c r="CI20" i="2"/>
  <c r="AN64" i="2"/>
  <c r="AO59" i="2"/>
  <c r="Y54" i="2"/>
  <c r="AL64" i="2"/>
  <c r="AD61" i="2"/>
  <c r="AD53" i="2"/>
  <c r="E61" i="2"/>
  <c r="AK55" i="2"/>
  <c r="R50" i="2"/>
  <c r="AP63" i="2"/>
  <c r="Z58" i="2"/>
  <c r="J53" i="2"/>
  <c r="AG60" i="2"/>
  <c r="AG52" i="2"/>
  <c r="AB64" i="2"/>
  <c r="AL59" i="2"/>
  <c r="V54" i="2"/>
  <c r="M63" i="2"/>
  <c r="AS57" i="2"/>
  <c r="AC52" i="2"/>
  <c r="D59" i="2"/>
  <c r="AJ53" i="2"/>
  <c r="AE57" i="2"/>
  <c r="G51" i="2"/>
  <c r="CD51" i="2" s="1"/>
  <c r="CE51" i="2" s="1"/>
  <c r="J44" i="2"/>
  <c r="P55" i="2"/>
  <c r="AM60" i="2"/>
  <c r="AE54" i="2"/>
  <c r="V48" i="2"/>
  <c r="L60" i="2"/>
  <c r="BV60" i="2" s="1"/>
  <c r="BW60" i="2" s="1"/>
  <c r="AR54" i="2"/>
  <c r="AA62" i="2"/>
  <c r="O51" i="2"/>
  <c r="AP41" i="2"/>
  <c r="H56" i="2"/>
  <c r="AN50" i="2"/>
  <c r="S57" i="2"/>
  <c r="AD47" i="2"/>
  <c r="R44" i="2"/>
  <c r="AR35" i="2"/>
  <c r="M45" i="2"/>
  <c r="AS39" i="2"/>
  <c r="T48" i="2"/>
  <c r="AD40" i="2"/>
  <c r="AO47" i="2"/>
  <c r="Y42" i="2"/>
  <c r="AO36" i="2"/>
  <c r="J39" i="2"/>
  <c r="AK47" i="2"/>
  <c r="U42" i="2"/>
  <c r="AG36" i="2"/>
  <c r="V40" i="2"/>
  <c r="Q48" i="2"/>
  <c r="Q40" i="2"/>
  <c r="H48" i="2"/>
  <c r="AJ42" i="2"/>
  <c r="P37" i="2"/>
  <c r="O39" i="2"/>
  <c r="N34" i="2"/>
  <c r="AF43" i="2"/>
  <c r="AQ49" i="2"/>
  <c r="S41" i="2"/>
  <c r="Z35" i="2"/>
  <c r="L44" i="2"/>
  <c r="BV44" i="2" s="1"/>
  <c r="BW44" i="2" s="1"/>
  <c r="AR38" i="2"/>
  <c r="O43" i="2"/>
  <c r="AD36" i="2"/>
  <c r="X45" i="2"/>
  <c r="H40" i="2"/>
  <c r="AQ43" i="2"/>
  <c r="J37" i="2"/>
  <c r="C31" i="2"/>
  <c r="D33" i="2"/>
  <c r="BE34" i="2"/>
  <c r="X33" i="2"/>
  <c r="C42" i="2"/>
  <c r="AW60" i="2"/>
  <c r="Y34" i="2"/>
  <c r="AW42" i="2"/>
  <c r="AG31" i="2"/>
  <c r="Y30" i="2"/>
  <c r="AP32" i="2"/>
  <c r="F37" i="2"/>
  <c r="K32" i="2"/>
  <c r="Z32" i="2"/>
  <c r="AL32" i="2"/>
  <c r="AK33" i="2"/>
  <c r="AW41" i="2"/>
  <c r="C38" i="2"/>
  <c r="S43" i="2"/>
  <c r="V33" i="2"/>
  <c r="M29" i="2"/>
  <c r="G29" i="2"/>
  <c r="AZ29" i="2"/>
  <c r="U14" i="2"/>
  <c r="Q19" i="2"/>
  <c r="AJ21" i="2"/>
  <c r="AK27" i="2"/>
  <c r="AF21" i="2"/>
  <c r="L21" i="2"/>
  <c r="H21" i="2"/>
  <c r="T20" i="2"/>
  <c r="I27" i="2"/>
  <c r="AT25" i="2"/>
  <c r="AR12" i="2"/>
  <c r="Y14" i="2"/>
  <c r="L12" i="2"/>
  <c r="CB12" i="2" s="1"/>
  <c r="CC12" i="2" s="1"/>
  <c r="AF18" i="2"/>
  <c r="E18" i="2"/>
  <c r="AN21" i="2"/>
  <c r="AA17" i="2"/>
  <c r="AK21" i="2"/>
  <c r="N25" i="2"/>
  <c r="Z25" i="2"/>
  <c r="N27" i="2"/>
  <c r="AA20" i="2"/>
  <c r="AB20" i="2"/>
  <c r="AY20" i="2"/>
  <c r="AW25" i="2"/>
  <c r="AZ14" i="2"/>
  <c r="F23" i="2"/>
  <c r="BF21" i="2"/>
  <c r="BA16" i="2"/>
  <c r="Z23" i="2"/>
  <c r="AU13" i="2"/>
  <c r="AF13" i="2"/>
  <c r="BB16" i="2"/>
  <c r="AZ23" i="2"/>
  <c r="AR20" i="2"/>
  <c r="BC22" i="2"/>
  <c r="AX12" i="2"/>
  <c r="BD20" i="2"/>
  <c r="T28" i="2"/>
  <c r="AM23" i="2"/>
  <c r="AR17" i="2"/>
  <c r="K15" i="2"/>
  <c r="AJ24" i="2"/>
  <c r="F25" i="2"/>
  <c r="W17" i="2"/>
  <c r="AK25" i="2"/>
  <c r="S28" i="2"/>
  <c r="M20" i="2"/>
  <c r="AT16" i="2"/>
  <c r="AG23" i="2"/>
  <c r="K26" i="2"/>
  <c r="AO16" i="2"/>
  <c r="N15" i="2"/>
  <c r="AS12" i="2"/>
  <c r="BB51" i="2"/>
  <c r="AX46" i="2"/>
  <c r="AZ43" i="2"/>
  <c r="AX43" i="2"/>
  <c r="BA37" i="2"/>
  <c r="BA32" i="2"/>
  <c r="AX48" i="2"/>
  <c r="BD61" i="2"/>
  <c r="BB30" i="2"/>
  <c r="BC62" i="2"/>
  <c r="BD57" i="2"/>
  <c r="AZ52" i="2"/>
  <c r="BD51" i="2"/>
  <c r="AZ35" i="2"/>
  <c r="U11" i="2"/>
  <c r="BB10" i="2"/>
  <c r="M10" i="2"/>
  <c r="AB11" i="2"/>
  <c r="AX11" i="2"/>
  <c r="V10" i="2"/>
  <c r="BB64" i="2"/>
  <c r="O8" i="2"/>
  <c r="J9" i="2"/>
  <c r="AW8" i="2"/>
  <c r="AD9" i="2"/>
  <c r="BE14" i="2"/>
  <c r="G15" i="2"/>
  <c r="H10" i="2"/>
  <c r="AU25" i="2"/>
  <c r="AT9" i="2"/>
  <c r="CI34" i="2"/>
  <c r="K46" i="2"/>
  <c r="K51" i="2"/>
  <c r="K10" i="2"/>
  <c r="BE24" i="2"/>
  <c r="AJ9" i="2"/>
  <c r="CI35" i="2"/>
  <c r="X64" i="2"/>
  <c r="R57" i="2"/>
  <c r="Y63" i="2"/>
  <c r="I58" i="2"/>
  <c r="AO52" i="2"/>
  <c r="T64" i="2"/>
  <c r="N61" i="2"/>
  <c r="N53" i="2"/>
  <c r="AK60" i="2"/>
  <c r="U55" i="2"/>
  <c r="D62" i="2"/>
  <c r="Z63" i="2"/>
  <c r="J58" i="2"/>
  <c r="AP52" i="2"/>
  <c r="Q60" i="2"/>
  <c r="Q52" i="2"/>
  <c r="C64" i="2"/>
  <c r="AL60" i="2"/>
  <c r="V55" i="2"/>
  <c r="M64" i="2"/>
  <c r="AS58" i="2"/>
  <c r="AC53" i="2"/>
  <c r="D60" i="2"/>
  <c r="AJ54" i="2"/>
  <c r="S62" i="2"/>
  <c r="C54" i="2"/>
  <c r="J46" i="2"/>
  <c r="AF56" i="2"/>
  <c r="O62" i="2"/>
  <c r="C51" i="2"/>
  <c r="F44" i="2"/>
  <c r="L57" i="2"/>
  <c r="BZ57" i="2" s="1"/>
  <c r="CA57" i="2" s="1"/>
  <c r="AR51" i="2"/>
  <c r="AQ58" i="2"/>
  <c r="S52" i="2"/>
  <c r="H61" i="2"/>
  <c r="AN55" i="2"/>
  <c r="V50" i="2"/>
  <c r="S53" i="2"/>
  <c r="F45" i="2"/>
  <c r="AC47" i="2"/>
  <c r="M42" i="2"/>
  <c r="AG35" i="2"/>
  <c r="AD45" i="2"/>
  <c r="I42" i="2"/>
  <c r="E42" i="2"/>
  <c r="AG39" i="2"/>
  <c r="AA38" i="2"/>
  <c r="AE40" i="2"/>
  <c r="G49" i="2"/>
  <c r="CD49" i="2" s="1"/>
  <c r="CE49" i="2" s="1"/>
  <c r="S49" i="2"/>
  <c r="AW34" i="2"/>
  <c r="AN33" i="2"/>
  <c r="AB34" i="2"/>
  <c r="AL36" i="2"/>
  <c r="O37" i="2"/>
  <c r="AF29" i="2"/>
  <c r="D21" i="2"/>
  <c r="AS29" i="2"/>
  <c r="Q27" i="2"/>
  <c r="G18" i="2"/>
  <c r="H19" i="2"/>
  <c r="BF23" i="2"/>
  <c r="AX21" i="2"/>
  <c r="AY25" i="2"/>
  <c r="BC20" i="2"/>
  <c r="AH24" i="2"/>
  <c r="AO20" i="2"/>
  <c r="AE20" i="2"/>
  <c r="G17" i="2"/>
  <c r="BA57" i="2"/>
  <c r="BD43" i="2"/>
  <c r="BB56" i="2"/>
  <c r="BD31" i="2"/>
  <c r="BD64" i="2"/>
  <c r="AT11" i="2"/>
  <c r="CI59" i="2"/>
  <c r="AE63" i="2"/>
  <c r="Z45" i="2"/>
  <c r="AS45" i="2"/>
  <c r="T39" i="2"/>
  <c r="E32" i="2"/>
  <c r="I35" i="2"/>
  <c r="AE23" i="2"/>
  <c r="BC13" i="2"/>
  <c r="AF20" i="2"/>
  <c r="H47" i="2"/>
  <c r="BY5" i="19"/>
  <c r="CI8" i="2"/>
  <c r="CH48" i="2"/>
  <c r="CH55" i="2"/>
  <c r="CH41" i="2"/>
  <c r="CH53" i="2"/>
  <c r="CH44" i="2"/>
  <c r="CH51" i="2"/>
  <c r="CH38" i="2"/>
  <c r="CH59" i="2"/>
  <c r="CI48" i="2"/>
  <c r="CI38" i="2"/>
  <c r="CI42" i="2"/>
  <c r="CI54" i="2"/>
  <c r="CI50" i="2"/>
  <c r="CI44" i="2"/>
  <c r="CI47" i="2"/>
  <c r="CH50" i="2"/>
  <c r="CI39" i="2"/>
  <c r="AO63" i="2"/>
  <c r="Y58" i="2"/>
  <c r="I53" i="2"/>
  <c r="AK64" i="2"/>
  <c r="N60" i="2"/>
  <c r="N52" i="2"/>
  <c r="AK59" i="2"/>
  <c r="U54" i="2"/>
  <c r="AM64" i="2"/>
  <c r="Z62" i="2"/>
  <c r="J57" i="2"/>
  <c r="AP51" i="2"/>
  <c r="AG58" i="2"/>
  <c r="AG50" i="2"/>
  <c r="AL63" i="2"/>
  <c r="V58" i="2"/>
  <c r="F53" i="2"/>
  <c r="AS61" i="2"/>
  <c r="AC56" i="2"/>
  <c r="M51" i="2"/>
  <c r="AJ57" i="2"/>
  <c r="T52" i="2"/>
  <c r="AM55" i="2"/>
  <c r="Z49" i="2"/>
  <c r="Z41" i="2"/>
  <c r="P53" i="2"/>
  <c r="S59" i="2"/>
  <c r="AM52" i="2"/>
  <c r="F47" i="2"/>
  <c r="AR58" i="2"/>
  <c r="AB53" i="2"/>
  <c r="O59" i="2"/>
  <c r="R49" i="2"/>
  <c r="H60" i="2"/>
  <c r="AN54" i="2"/>
  <c r="G62" i="2"/>
  <c r="CD62" i="2" s="1"/>
  <c r="CE62" i="2" s="1"/>
  <c r="AA55" i="2"/>
  <c r="AL45" i="2"/>
  <c r="R42" i="2"/>
  <c r="M49" i="2"/>
  <c r="AS43" i="2"/>
  <c r="AC38" i="2"/>
  <c r="D47" i="2"/>
  <c r="N39" i="2"/>
  <c r="Y46" i="2"/>
  <c r="I41" i="2"/>
  <c r="AF49" i="2"/>
  <c r="AP37" i="2"/>
  <c r="U46" i="2"/>
  <c r="E41" i="2"/>
  <c r="AB49" i="2"/>
  <c r="F39" i="2"/>
  <c r="Q46" i="2"/>
  <c r="Q38" i="2"/>
  <c r="AJ46" i="2"/>
  <c r="T41" i="2"/>
  <c r="O49" i="2"/>
  <c r="M35" i="2"/>
  <c r="R31" i="2"/>
  <c r="AF41" i="2"/>
  <c r="G48" i="2"/>
  <c r="CD48" i="2" s="1"/>
  <c r="CE48" i="2" s="1"/>
  <c r="C36" i="2"/>
  <c r="AC31" i="2"/>
  <c r="AR42" i="2"/>
  <c r="AB37" i="2"/>
  <c r="S40" i="2"/>
  <c r="J31" i="2"/>
  <c r="H44" i="2"/>
  <c r="AN38" i="2"/>
  <c r="O40" i="2"/>
  <c r="Z34" i="2"/>
  <c r="AK31" i="2"/>
  <c r="AC30" i="2"/>
  <c r="AW37" i="2"/>
  <c r="U34" i="2"/>
  <c r="AW64" i="2"/>
  <c r="X32" i="2"/>
  <c r="BE30" i="2"/>
  <c r="AV61" i="2"/>
  <c r="BE35" i="2"/>
  <c r="L33" i="2"/>
  <c r="CB33" i="2" s="1"/>
  <c r="CC33" i="2" s="1"/>
  <c r="AF30" i="2"/>
  <c r="D35" i="2"/>
  <c r="E35" i="2"/>
  <c r="AE45" i="2"/>
  <c r="P30" i="2"/>
  <c r="AW56" i="2"/>
  <c r="C30" i="2"/>
  <c r="S33" i="2"/>
  <c r="AA37" i="2"/>
  <c r="X34" i="2"/>
  <c r="K29" i="2"/>
  <c r="AK29" i="2"/>
  <c r="Z29" i="2"/>
  <c r="X26" i="2"/>
  <c r="V29" i="2"/>
  <c r="AO29" i="2"/>
  <c r="AM19" i="2"/>
  <c r="AE18" i="2"/>
  <c r="AA18" i="2"/>
  <c r="AM18" i="2"/>
  <c r="AC12" i="2"/>
  <c r="AF22" i="2"/>
  <c r="L22" i="2"/>
  <c r="BZ22" i="2" s="1"/>
  <c r="CA22" i="2" s="1"/>
  <c r="M21" i="2"/>
  <c r="Q17" i="2"/>
  <c r="AH25" i="2"/>
  <c r="V21" i="2"/>
  <c r="AM21" i="2"/>
  <c r="AA19" i="2"/>
  <c r="AB27" i="2"/>
  <c r="P18" i="2"/>
  <c r="AB21" i="2"/>
  <c r="X21" i="2"/>
  <c r="AM16" i="2"/>
  <c r="J16" i="2"/>
  <c r="O16" i="2"/>
  <c r="AY12" i="2"/>
  <c r="AW17" i="2"/>
  <c r="AA13" i="2"/>
  <c r="M15" i="2"/>
  <c r="AX23" i="2"/>
  <c r="BF16" i="2"/>
  <c r="X17" i="2"/>
  <c r="W13" i="2"/>
  <c r="AY27" i="2"/>
  <c r="AW26" i="2"/>
  <c r="AZ15" i="2"/>
  <c r="AE16" i="2"/>
  <c r="BC14" i="2"/>
  <c r="BA21" i="2"/>
  <c r="BD12" i="2"/>
  <c r="AN24" i="2"/>
  <c r="AL25" i="2"/>
  <c r="O20" i="2"/>
  <c r="AC27" i="2"/>
  <c r="T23" i="2"/>
  <c r="I23" i="2"/>
  <c r="AP17" i="2"/>
  <c r="AK23" i="2"/>
  <c r="AA24" i="2"/>
  <c r="AN20" i="2"/>
  <c r="AO15" i="2"/>
  <c r="H28" i="2"/>
  <c r="W23" i="2"/>
  <c r="T17" i="2"/>
  <c r="T19" i="2"/>
  <c r="AS18" i="2"/>
  <c r="BC60" i="2"/>
  <c r="AY55" i="2"/>
  <c r="BA52" i="2"/>
  <c r="AY52" i="2"/>
  <c r="BB46" i="2"/>
  <c r="BB41" i="2"/>
  <c r="BA34" i="2"/>
  <c r="AX60" i="2"/>
  <c r="BC57" i="2"/>
  <c r="BC49" i="2"/>
  <c r="BC41" i="2"/>
  <c r="BA61" i="2"/>
  <c r="AX61" i="2"/>
  <c r="BC33" i="2"/>
  <c r="AZ64" i="2"/>
  <c r="BB8" i="2"/>
  <c r="Z10" i="2"/>
  <c r="BA63" i="2"/>
  <c r="AZ8" i="2"/>
  <c r="AB10" i="2"/>
  <c r="BF10" i="2"/>
  <c r="Y11" i="2"/>
  <c r="S9" i="2"/>
  <c r="R8" i="2"/>
  <c r="AH9" i="2"/>
  <c r="G11" i="2"/>
  <c r="AO10" i="2"/>
  <c r="AV10" i="2"/>
  <c r="J33" i="2"/>
  <c r="S11" i="2"/>
  <c r="K43" i="2"/>
  <c r="K49" i="2"/>
  <c r="K60" i="2"/>
  <c r="AV19" i="2"/>
  <c r="AV18" i="2"/>
  <c r="Y10" i="2"/>
  <c r="T9" i="2"/>
  <c r="AE64" i="2"/>
  <c r="R63" i="2"/>
  <c r="R55" i="2"/>
  <c r="I62" i="2"/>
  <c r="AO56" i="2"/>
  <c r="Y51" i="2"/>
  <c r="S64" i="2"/>
  <c r="AD58" i="2"/>
  <c r="AD50" i="2"/>
  <c r="U59" i="2"/>
  <c r="E54" i="2"/>
  <c r="L64" i="2"/>
  <c r="BX64" i="2" s="1"/>
  <c r="BY64" i="2" s="1"/>
  <c r="J62" i="2"/>
  <c r="AP56" i="2"/>
  <c r="Z51" i="2"/>
  <c r="Q58" i="2"/>
  <c r="J50" i="2"/>
  <c r="P63" i="2"/>
  <c r="V59" i="2"/>
  <c r="F54" i="2"/>
  <c r="AS62" i="2"/>
  <c r="AC57" i="2"/>
  <c r="M52" i="2"/>
  <c r="AJ58" i="2"/>
  <c r="T53" i="2"/>
  <c r="AQ60" i="2"/>
  <c r="AA52" i="2"/>
  <c r="Z43" i="2"/>
  <c r="AF54" i="2"/>
  <c r="C59" i="2"/>
  <c r="V49" i="2"/>
  <c r="L61" i="2"/>
  <c r="BV61" i="2" s="1"/>
  <c r="BW61" i="2" s="1"/>
  <c r="AR55" i="2"/>
  <c r="AA50" i="2"/>
  <c r="G57" i="2"/>
  <c r="CD57" i="2" s="1"/>
  <c r="CE57" i="2" s="1"/>
  <c r="AQ50" i="2"/>
  <c r="AN59" i="2"/>
  <c r="X54" i="2"/>
  <c r="O60" i="2"/>
  <c r="AQ51" i="2"/>
  <c r="V42" i="2"/>
  <c r="M46" i="2"/>
  <c r="AS40" i="2"/>
  <c r="T49" i="2"/>
  <c r="AD41" i="2"/>
  <c r="I36" i="2"/>
  <c r="AB50" i="2"/>
  <c r="AN47" i="2"/>
  <c r="N36" i="2"/>
  <c r="U30" i="2"/>
  <c r="AA33" i="2"/>
  <c r="AS35" i="2"/>
  <c r="BE47" i="2"/>
  <c r="AA40" i="2"/>
  <c r="AV34" i="2"/>
  <c r="R32" i="2"/>
  <c r="AF32" i="2"/>
  <c r="H25" i="2"/>
  <c r="J22" i="2"/>
  <c r="P21" i="2"/>
  <c r="C25" i="2"/>
  <c r="E27" i="2"/>
  <c r="N17" i="2"/>
  <c r="AW15" i="2"/>
  <c r="BD27" i="2"/>
  <c r="BB14" i="2"/>
  <c r="BA27" i="2"/>
  <c r="AE17" i="2"/>
  <c r="J17" i="2"/>
  <c r="U28" i="2"/>
  <c r="R14" i="2"/>
  <c r="BC54" i="2"/>
  <c r="BC36" i="2"/>
  <c r="BB48" i="2"/>
  <c r="BD63" i="2"/>
  <c r="BC11" i="2"/>
  <c r="K8" i="2"/>
  <c r="C16" i="2"/>
  <c r="AG59" i="2"/>
  <c r="F49" i="2"/>
  <c r="AO49" i="2"/>
  <c r="AF38" i="2"/>
  <c r="AV43" i="2"/>
  <c r="AN29" i="2"/>
  <c r="AK19" i="2"/>
  <c r="AD13" i="2"/>
  <c r="BB35" i="2"/>
  <c r="E10" i="2"/>
  <c r="BY14" i="19"/>
  <c r="AB28" i="2"/>
  <c r="L26" i="2"/>
  <c r="AF19" i="2"/>
  <c r="W21" i="2"/>
  <c r="S21" i="2"/>
  <c r="AY22" i="2"/>
  <c r="AS13" i="2"/>
  <c r="BD23" i="2"/>
  <c r="F19" i="2"/>
  <c r="AM26" i="2"/>
  <c r="AH26" i="2"/>
  <c r="AT26" i="2"/>
  <c r="AN16" i="2"/>
  <c r="AW19" i="2"/>
  <c r="AX25" i="2"/>
  <c r="BW4" i="19"/>
  <c r="CE43" i="19"/>
  <c r="CI43" i="19" s="1"/>
  <c r="CE36" i="19"/>
  <c r="CI36" i="19" s="1"/>
  <c r="CE34" i="19"/>
  <c r="CI34" i="19" s="1"/>
  <c r="CE37" i="19"/>
  <c r="CI37" i="19" s="1"/>
  <c r="CE28" i="19"/>
  <c r="CI28" i="19" s="1"/>
  <c r="CE41" i="19"/>
  <c r="CI41" i="19" s="1"/>
  <c r="CE39" i="19"/>
  <c r="CI39" i="19" s="1"/>
  <c r="CE40" i="19"/>
  <c r="CI40" i="19" s="1"/>
  <c r="CE35" i="19"/>
  <c r="CI35" i="19" s="1"/>
  <c r="CE31" i="19"/>
  <c r="CI31" i="19" s="1"/>
  <c r="CE44" i="19"/>
  <c r="CI44" i="19" s="1"/>
  <c r="CE26" i="19"/>
  <c r="CI26" i="19" s="1"/>
  <c r="CE42" i="19"/>
  <c r="CI42" i="19" s="1"/>
  <c r="CE30" i="19"/>
  <c r="CI30" i="19" s="1"/>
  <c r="CE38" i="19"/>
  <c r="CI38" i="19" s="1"/>
  <c r="CE33" i="19"/>
  <c r="CI33" i="19" s="1"/>
  <c r="CE29" i="19"/>
  <c r="CI29" i="19" s="1"/>
  <c r="CE32" i="19"/>
  <c r="CI32" i="19" s="1"/>
  <c r="U15" i="2"/>
  <c r="R15" i="2"/>
  <c r="AW27" i="2"/>
  <c r="AZ16" i="2"/>
  <c r="BC19" i="2"/>
  <c r="BF24" i="2"/>
  <c r="Q24" i="2"/>
  <c r="AH18" i="2"/>
  <c r="AN13" i="2"/>
  <c r="BB27" i="2"/>
  <c r="BF26" i="2"/>
  <c r="S17" i="2"/>
  <c r="AX17" i="2"/>
  <c r="K13" i="2"/>
  <c r="Z26" i="2"/>
  <c r="BA26" i="2"/>
  <c r="AT24" i="2"/>
  <c r="BC24" i="2"/>
  <c r="O17" i="2"/>
  <c r="AO13" i="2"/>
  <c r="AH23" i="2"/>
  <c r="BA40" i="2"/>
  <c r="AZ25" i="2"/>
  <c r="G28" i="2"/>
  <c r="BB34" i="2"/>
  <c r="AH10" i="2"/>
  <c r="CE16" i="19"/>
  <c r="CI16" i="19" s="1"/>
  <c r="BB26" i="2"/>
  <c r="V15" i="2"/>
  <c r="AN23" i="2"/>
  <c r="AS17" i="2"/>
  <c r="E24" i="2"/>
  <c r="BA50" i="2"/>
  <c r="AU10" i="2"/>
  <c r="AT10" i="2"/>
  <c r="D23" i="2"/>
  <c r="AW20" i="2"/>
  <c r="BA15" i="2"/>
  <c r="AC24" i="2"/>
  <c r="G25" i="2"/>
  <c r="H26" i="2"/>
  <c r="G8" i="2"/>
  <c r="AH15" i="2"/>
  <c r="BD22" i="2"/>
  <c r="O24" i="2"/>
  <c r="D25" i="2"/>
  <c r="I24" i="2"/>
  <c r="V24" i="2"/>
  <c r="AR24" i="2"/>
  <c r="AA25" i="2"/>
  <c r="AZ51" i="2"/>
  <c r="AG10" i="2"/>
  <c r="J10" i="2"/>
  <c r="AX22" i="2"/>
  <c r="T25" i="2"/>
  <c r="K16" i="2"/>
  <c r="K24" i="2"/>
  <c r="AF24" i="2"/>
  <c r="AO26" i="2"/>
  <c r="D19" i="2"/>
  <c r="AY45" i="2"/>
  <c r="BB9" i="2"/>
  <c r="AD8" i="2"/>
  <c r="AB23" i="2"/>
  <c r="AP20" i="2"/>
  <c r="AY40" i="2"/>
  <c r="BB62" i="2"/>
  <c r="BD40" i="2"/>
  <c r="N11" i="2"/>
  <c r="AP10" i="2"/>
  <c r="AL10" i="2"/>
  <c r="K12" i="2"/>
  <c r="R23" i="2"/>
  <c r="AD22" i="2"/>
  <c r="AY53" i="2"/>
  <c r="BC51" i="2"/>
  <c r="AX31" i="2"/>
  <c r="AC11" i="2"/>
  <c r="AV15" i="2"/>
  <c r="AI8" i="2"/>
  <c r="P9" i="2"/>
  <c r="BD11" i="2"/>
  <c r="BE22" i="2"/>
  <c r="AU9" i="2"/>
  <c r="CI10" i="2"/>
  <c r="AY61" i="2"/>
  <c r="AV40" i="2"/>
  <c r="AU11" i="2"/>
  <c r="AQ12" i="2"/>
  <c r="AB8" i="2"/>
  <c r="AY64" i="2"/>
  <c r="AA11" i="2"/>
  <c r="AS8" i="2"/>
  <c r="AQ8" i="2"/>
  <c r="Z11" i="2"/>
  <c r="AP9" i="2"/>
  <c r="W8" i="2"/>
  <c r="AQ11" i="2"/>
  <c r="BA31" i="2"/>
  <c r="BB44" i="2"/>
  <c r="BC45" i="2"/>
  <c r="BC61" i="2"/>
  <c r="AZ37" i="2"/>
  <c r="AY42" i="2"/>
  <c r="BB42" i="2"/>
  <c r="AZ41" i="2"/>
  <c r="BA48" i="2"/>
  <c r="BA53" i="2"/>
  <c r="AX59" i="2"/>
  <c r="AZ59" i="2"/>
  <c r="AX62" i="2"/>
  <c r="BA43" i="2"/>
  <c r="R29" i="2"/>
  <c r="W20" i="2"/>
  <c r="O13" i="2"/>
  <c r="AR16" i="2"/>
  <c r="AP28" i="2"/>
  <c r="Z20" i="2"/>
  <c r="AD23" i="2"/>
  <c r="AJ23" i="2"/>
  <c r="M28" i="2"/>
  <c r="AE21" i="2"/>
  <c r="J28" i="2"/>
  <c r="BD14" i="2"/>
  <c r="BA23" i="2"/>
  <c r="BC16" i="2"/>
  <c r="C20" i="2"/>
  <c r="AZ17" i="2"/>
  <c r="AW28" i="2"/>
  <c r="AY21" i="2"/>
  <c r="T13" i="2"/>
  <c r="AJ20" i="2"/>
  <c r="AT13" i="2"/>
  <c r="X13" i="2"/>
  <c r="AY14" i="2"/>
  <c r="AI17" i="2"/>
  <c r="AD17" i="2"/>
  <c r="X16" i="2"/>
  <c r="AI21" i="2"/>
  <c r="AD20" i="2"/>
  <c r="J27" i="2"/>
  <c r="AJ29" i="2"/>
  <c r="C29" i="2"/>
  <c r="R33" i="2"/>
  <c r="AG32" i="2"/>
  <c r="J32" i="2"/>
  <c r="L31" i="2"/>
  <c r="R36" i="2"/>
  <c r="F34" i="2"/>
  <c r="Y32" i="2"/>
  <c r="AA45" i="2"/>
  <c r="AA44" i="2"/>
  <c r="I32" i="2"/>
  <c r="L32" i="2"/>
  <c r="AW46" i="2"/>
  <c r="AC33" i="2"/>
  <c r="H31" i="2"/>
  <c r="AA32" i="2"/>
  <c r="AW47" i="2"/>
  <c r="AV33" i="2"/>
  <c r="R34" i="2"/>
  <c r="AS31" i="2"/>
  <c r="S36" i="2"/>
  <c r="AM46" i="2"/>
  <c r="H39" i="2"/>
  <c r="X44" i="2"/>
  <c r="AG9" i="2"/>
  <c r="K58" i="2"/>
  <c r="AA12" i="2"/>
  <c r="Y9" i="2"/>
  <c r="AY9" i="2"/>
  <c r="AF8" i="2"/>
  <c r="AZ11" i="2"/>
  <c r="AP8" i="2"/>
  <c r="AX63" i="2"/>
  <c r="F9" i="2"/>
  <c r="AL8" i="2"/>
  <c r="BC64" i="2"/>
  <c r="BC31" i="2"/>
  <c r="BC58" i="2"/>
  <c r="AY59" i="2"/>
  <c r="BD34" i="2"/>
  <c r="BD42" i="2"/>
  <c r="BD50" i="2"/>
  <c r="BC53" i="2"/>
  <c r="AY32" i="2"/>
  <c r="AZ39" i="2"/>
  <c r="AZ44" i="2"/>
  <c r="BD49" i="2"/>
  <c r="AY50" i="2"/>
  <c r="BD52" i="2"/>
  <c r="BA58" i="2"/>
  <c r="AB15" i="2"/>
  <c r="AQ23" i="2"/>
  <c r="X28" i="2"/>
  <c r="J13" i="2"/>
  <c r="Q16" i="2"/>
  <c r="M27" i="2"/>
  <c r="G20" i="2"/>
  <c r="F28" i="2"/>
  <c r="AR13" i="2"/>
  <c r="X20" i="2"/>
  <c r="AJ28" i="2"/>
  <c r="AX14" i="2"/>
  <c r="I17" i="2"/>
  <c r="AI15" i="2"/>
  <c r="CI40" i="2"/>
  <c r="H11" i="2"/>
  <c r="AU21" i="2"/>
  <c r="K11" i="2"/>
  <c r="AG8" i="2"/>
  <c r="I9" i="2"/>
  <c r="AZ9" i="2"/>
  <c r="AY63" i="2"/>
  <c r="AV8" i="2"/>
  <c r="E8" i="2"/>
  <c r="AL11" i="2"/>
  <c r="AJ8" i="2"/>
  <c r="BB33" i="2"/>
  <c r="AZ31" i="2"/>
  <c r="BB49" i="2"/>
  <c r="AX50" i="2"/>
  <c r="BB55" i="2"/>
  <c r="BA60" i="2"/>
  <c r="BD60" i="2"/>
  <c r="BB59" i="2"/>
  <c r="AY41" i="2"/>
  <c r="BD62" i="2"/>
  <c r="BD32" i="2"/>
  <c r="BC40" i="2"/>
  <c r="AX41" i="2"/>
  <c r="BC43" i="2"/>
  <c r="AZ49" i="2"/>
  <c r="X29" i="2"/>
  <c r="E16" i="2"/>
  <c r="AC17" i="2"/>
  <c r="AE27" i="2"/>
  <c r="AH17" i="2"/>
  <c r="AK20" i="2"/>
  <c r="AE13" i="2"/>
  <c r="AJ17" i="2"/>
  <c r="AF28" i="2"/>
  <c r="AD16" i="2"/>
  <c r="E20" i="2"/>
  <c r="K28" i="2"/>
  <c r="BF12" i="2"/>
  <c r="P13" i="2"/>
  <c r="AR15" i="2"/>
  <c r="AW12" i="2"/>
  <c r="AL20" i="2"/>
  <c r="F13" i="2"/>
  <c r="BD15" i="2"/>
  <c r="AO17" i="2"/>
  <c r="C13" i="2"/>
  <c r="Q15" i="2"/>
  <c r="Y21" i="2"/>
  <c r="F12" i="2"/>
  <c r="BE27" i="2"/>
  <c r="R27" i="2"/>
  <c r="BE12" i="2"/>
  <c r="Y27" i="2"/>
  <c r="AD12" i="2"/>
  <c r="E12" i="2"/>
  <c r="V27" i="2"/>
  <c r="AR27" i="2"/>
  <c r="AD29" i="2"/>
  <c r="BC29" i="2"/>
  <c r="C34" i="2"/>
  <c r="C39" i="2"/>
  <c r="AM34" i="2"/>
  <c r="AV49" i="2"/>
  <c r="U32" i="2"/>
  <c r="O42" i="2"/>
  <c r="BE56" i="2"/>
  <c r="AE33" i="2"/>
  <c r="AE32" i="2"/>
  <c r="BE41" i="2"/>
  <c r="AL34" i="2"/>
  <c r="X35" i="2"/>
  <c r="AQ36" i="2"/>
  <c r="AW51" i="2"/>
  <c r="BE39" i="2"/>
  <c r="AL30" i="2"/>
  <c r="H32" i="2"/>
  <c r="BE48" i="2"/>
  <c r="AE37" i="2"/>
  <c r="J35" i="2"/>
  <c r="C41" i="2"/>
  <c r="Q35" i="2"/>
  <c r="AN41" i="2"/>
  <c r="BE28" i="2"/>
  <c r="W16" i="2"/>
  <c r="AY13" i="2"/>
  <c r="BF17" i="2"/>
  <c r="AS27" i="2"/>
  <c r="AL15" i="2"/>
  <c r="BB57" i="2"/>
  <c r="BA46" i="2"/>
  <c r="BA35" i="2"/>
  <c r="BG8" i="2"/>
  <c r="AV16" i="2"/>
  <c r="CH15" i="2"/>
  <c r="CI9" i="2"/>
  <c r="AW29" i="2"/>
  <c r="CI17" i="2"/>
  <c r="AE38" i="2"/>
  <c r="BS13" i="19"/>
  <c r="AV22" i="2"/>
  <c r="AI10" i="2"/>
  <c r="O11" i="2"/>
  <c r="K52" i="2"/>
  <c r="BE18" i="2"/>
  <c r="O14" i="2"/>
  <c r="C8" i="2"/>
  <c r="BE42" i="2"/>
  <c r="K42" i="2"/>
  <c r="AN15" i="2"/>
  <c r="AU18" i="2"/>
  <c r="AU22" i="2"/>
  <c r="AJ10" i="2"/>
  <c r="AF14" i="2"/>
  <c r="E9" i="2"/>
  <c r="K56" i="2"/>
  <c r="W15" i="2"/>
  <c r="H14" i="2"/>
  <c r="AU16" i="2"/>
  <c r="AQ9" i="2"/>
  <c r="AV9" i="2"/>
  <c r="AE14" i="2"/>
  <c r="AQ14" i="2"/>
  <c r="S14" i="2"/>
  <c r="K41" i="2"/>
  <c r="CI53" i="2"/>
  <c r="AA14" i="2"/>
  <c r="AV26" i="2"/>
  <c r="G12" i="2"/>
  <c r="K9" i="2"/>
  <c r="AE11" i="2"/>
  <c r="BY12" i="19"/>
  <c r="B10" i="2"/>
  <c r="B14" i="2"/>
  <c r="B18" i="2"/>
  <c r="B22" i="2"/>
  <c r="B26" i="2"/>
  <c r="B30" i="2"/>
  <c r="B34" i="2"/>
  <c r="B38" i="2"/>
  <c r="B42" i="2"/>
  <c r="B46" i="2"/>
  <c r="B50" i="2"/>
  <c r="B54" i="2"/>
  <c r="B58" i="2"/>
  <c r="B62" i="2"/>
  <c r="BF30" i="2"/>
  <c r="BF34" i="2"/>
  <c r="BF38" i="2"/>
  <c r="BF42" i="2"/>
  <c r="BF46" i="2"/>
  <c r="BF50" i="2"/>
  <c r="BF54" i="2"/>
  <c r="BF58" i="2"/>
  <c r="BF62" i="2"/>
  <c r="AU28" i="2"/>
  <c r="AU32" i="2"/>
  <c r="AU36" i="2"/>
  <c r="AU40" i="2"/>
  <c r="AU44" i="2"/>
  <c r="AU48" i="2"/>
  <c r="AU52" i="2"/>
  <c r="AU56" i="2"/>
  <c r="AU60" i="2"/>
  <c r="AU64" i="2"/>
  <c r="AT30" i="2"/>
  <c r="AT34" i="2"/>
  <c r="AT38" i="2"/>
  <c r="AT42" i="2"/>
  <c r="AT46" i="2"/>
  <c r="AT50" i="2"/>
  <c r="AT54" i="2"/>
  <c r="AT58" i="2"/>
  <c r="AT62" i="2"/>
  <c r="AI28" i="2"/>
  <c r="AI32" i="2"/>
  <c r="AI36" i="2"/>
  <c r="AI40" i="2"/>
  <c r="AI44" i="2"/>
  <c r="AI48" i="2"/>
  <c r="AI52" i="2"/>
  <c r="AI56" i="2"/>
  <c r="AI60" i="2"/>
  <c r="AI64" i="2"/>
  <c r="AH30" i="2"/>
  <c r="AH34" i="2"/>
  <c r="AH38" i="2"/>
  <c r="AH42" i="2"/>
  <c r="AH46" i="2"/>
  <c r="AH50" i="2"/>
  <c r="AH54" i="2"/>
  <c r="AH58" i="2"/>
  <c r="AH62" i="2"/>
  <c r="W28" i="2"/>
  <c r="W32" i="2"/>
  <c r="W36" i="2"/>
  <c r="W40" i="2"/>
  <c r="W44" i="2"/>
  <c r="W48" i="2"/>
  <c r="W52" i="2"/>
  <c r="W56" i="2"/>
  <c r="W60" i="2"/>
  <c r="W64" i="2"/>
  <c r="BO8" i="2"/>
  <c r="BG10" i="2"/>
  <c r="BG14" i="2"/>
  <c r="B11" i="2"/>
  <c r="B15" i="2"/>
  <c r="B19" i="2"/>
  <c r="B23" i="2"/>
  <c r="B27" i="2"/>
  <c r="B31" i="2"/>
  <c r="B35" i="2"/>
  <c r="B39" i="2"/>
  <c r="B43" i="2"/>
  <c r="B47" i="2"/>
  <c r="B51" i="2"/>
  <c r="B55" i="2"/>
  <c r="B59" i="2"/>
  <c r="B63" i="2"/>
  <c r="BF31" i="2"/>
  <c r="BF35" i="2"/>
  <c r="BF39" i="2"/>
  <c r="BF43" i="2"/>
  <c r="BF47" i="2"/>
  <c r="BF51" i="2"/>
  <c r="BF55" i="2"/>
  <c r="BF59" i="2"/>
  <c r="BF63" i="2"/>
  <c r="AU29" i="2"/>
  <c r="AU33" i="2"/>
  <c r="AU37" i="2"/>
  <c r="AU41" i="2"/>
  <c r="AU45" i="2"/>
  <c r="AU49" i="2"/>
  <c r="AU53" i="2"/>
  <c r="AU57" i="2"/>
  <c r="AU61" i="2"/>
  <c r="AU27" i="2"/>
  <c r="AT31" i="2"/>
  <c r="AT35" i="2"/>
  <c r="AT39" i="2"/>
  <c r="AT43" i="2"/>
  <c r="AT47" i="2"/>
  <c r="AT51" i="2"/>
  <c r="AT55" i="2"/>
  <c r="AT59" i="2"/>
  <c r="AT63" i="2"/>
  <c r="AI29" i="2"/>
  <c r="AI33" i="2"/>
  <c r="AI37" i="2"/>
  <c r="AI41" i="2"/>
  <c r="AI45" i="2"/>
  <c r="AI49" i="2"/>
  <c r="AI53" i="2"/>
  <c r="AI57" i="2"/>
  <c r="AI61" i="2"/>
  <c r="AI27" i="2"/>
  <c r="AH31" i="2"/>
  <c r="AH35" i="2"/>
  <c r="AH39" i="2"/>
  <c r="AH43" i="2"/>
  <c r="AH47" i="2"/>
  <c r="AH51" i="2"/>
  <c r="AH55" i="2"/>
  <c r="AH59" i="2"/>
  <c r="AH63" i="2"/>
  <c r="W29" i="2"/>
  <c r="W33" i="2"/>
  <c r="W37" i="2"/>
  <c r="W41" i="2"/>
  <c r="W45" i="2"/>
  <c r="W49" i="2"/>
  <c r="W53" i="2"/>
  <c r="W57" i="2"/>
  <c r="W61" i="2"/>
  <c r="W27" i="2"/>
  <c r="BL8" i="2"/>
  <c r="BG11" i="2"/>
  <c r="BG15" i="2"/>
  <c r="B12" i="2"/>
  <c r="B16" i="2"/>
  <c r="B20" i="2"/>
  <c r="B24" i="2"/>
  <c r="B28" i="2"/>
  <c r="B32" i="2"/>
  <c r="B36" i="2"/>
  <c r="B40" i="2"/>
  <c r="B44" i="2"/>
  <c r="B48" i="2"/>
  <c r="B52" i="2"/>
  <c r="B56" i="2"/>
  <c r="B60" i="2"/>
  <c r="B64" i="2"/>
  <c r="BF28" i="2"/>
  <c r="BF32" i="2"/>
  <c r="BF36" i="2"/>
  <c r="BF40" i="2"/>
  <c r="BF44" i="2"/>
  <c r="BF48" i="2"/>
  <c r="BF52" i="2"/>
  <c r="BF56" i="2"/>
  <c r="BF60" i="2"/>
  <c r="BF64" i="2"/>
  <c r="AU30" i="2"/>
  <c r="AU34" i="2"/>
  <c r="AU38" i="2"/>
  <c r="AU42" i="2"/>
  <c r="AU46" i="2"/>
  <c r="AU50" i="2"/>
  <c r="AU54" i="2"/>
  <c r="AU58" i="2"/>
  <c r="AU62" i="2"/>
  <c r="AT28" i="2"/>
  <c r="AT32" i="2"/>
  <c r="AT36" i="2"/>
  <c r="AT40" i="2"/>
  <c r="AT44" i="2"/>
  <c r="AT48" i="2"/>
  <c r="AT52" i="2"/>
  <c r="AT56" i="2"/>
  <c r="AT60" i="2"/>
  <c r="AT64" i="2"/>
  <c r="AI30" i="2"/>
  <c r="AI34" i="2"/>
  <c r="AI38" i="2"/>
  <c r="AI42" i="2"/>
  <c r="AI46" i="2"/>
  <c r="AI50" i="2"/>
  <c r="AI54" i="2"/>
  <c r="AI58" i="2"/>
  <c r="AI62" i="2"/>
  <c r="AH28" i="2"/>
  <c r="AH32" i="2"/>
  <c r="AH36" i="2"/>
  <c r="AH40" i="2"/>
  <c r="AH44" i="2"/>
  <c r="AH48" i="2"/>
  <c r="AH52" i="2"/>
  <c r="AH56" i="2"/>
  <c r="AH60" i="2"/>
  <c r="AH64" i="2"/>
  <c r="W30" i="2"/>
  <c r="W34" i="2"/>
  <c r="W38" i="2"/>
  <c r="W42" i="2"/>
  <c r="W46" i="2"/>
  <c r="W50" i="2"/>
  <c r="W54" i="2"/>
  <c r="W58" i="2"/>
  <c r="W62" i="2"/>
  <c r="BM8" i="2"/>
  <c r="BG12" i="2"/>
  <c r="BG16" i="2"/>
  <c r="B9" i="2"/>
  <c r="B13" i="2"/>
  <c r="B17" i="2"/>
  <c r="B21" i="2"/>
  <c r="B25" i="2"/>
  <c r="B29" i="2"/>
  <c r="B33" i="2"/>
  <c r="B37" i="2"/>
  <c r="B41" i="2"/>
  <c r="B45" i="2"/>
  <c r="B49" i="2"/>
  <c r="B53" i="2"/>
  <c r="B57" i="2"/>
  <c r="B61" i="2"/>
  <c r="B8" i="2"/>
  <c r="BF29" i="2"/>
  <c r="BF33" i="2"/>
  <c r="BF37" i="2"/>
  <c r="BF41" i="2"/>
  <c r="BF45" i="2"/>
  <c r="BF49" i="2"/>
  <c r="BF53" i="2"/>
  <c r="BF57" i="2"/>
  <c r="BF61" i="2"/>
  <c r="BF27" i="2"/>
  <c r="AU31" i="2"/>
  <c r="AU35" i="2"/>
  <c r="AU39" i="2"/>
  <c r="AU43" i="2"/>
  <c r="AU47" i="2"/>
  <c r="AU51" i="2"/>
  <c r="AU55" i="2"/>
  <c r="AU59" i="2"/>
  <c r="AU63" i="2"/>
  <c r="AT29" i="2"/>
  <c r="AT33" i="2"/>
  <c r="AT37" i="2"/>
  <c r="AT41" i="2"/>
  <c r="AT45" i="2"/>
  <c r="AT49" i="2"/>
  <c r="AT53" i="2"/>
  <c r="AT57" i="2"/>
  <c r="AT61" i="2"/>
  <c r="AT27" i="2"/>
  <c r="AI31" i="2"/>
  <c r="AI35" i="2"/>
  <c r="AI39" i="2"/>
  <c r="AI43" i="2"/>
  <c r="AI47" i="2"/>
  <c r="AI51" i="2"/>
  <c r="AI55" i="2"/>
  <c r="AI59" i="2"/>
  <c r="AI63" i="2"/>
  <c r="AH29" i="2"/>
  <c r="AH33" i="2"/>
  <c r="AH37" i="2"/>
  <c r="AH41" i="2"/>
  <c r="AH45" i="2"/>
  <c r="AH49" i="2"/>
  <c r="AH53" i="2"/>
  <c r="AH57" i="2"/>
  <c r="AH61" i="2"/>
  <c r="AH27" i="2"/>
  <c r="W31" i="2"/>
  <c r="W35" i="2"/>
  <c r="W39" i="2"/>
  <c r="W43" i="2"/>
  <c r="W47" i="2"/>
  <c r="W51" i="2"/>
  <c r="W55" i="2"/>
  <c r="W59" i="2"/>
  <c r="W63" i="2"/>
  <c r="BN8" i="2"/>
  <c r="BG9" i="2"/>
  <c r="BG13" i="2"/>
  <c r="BG18" i="2"/>
  <c r="BG22" i="2"/>
  <c r="BG26" i="2"/>
  <c r="BG19" i="2"/>
  <c r="BG23" i="2"/>
  <c r="BG20" i="2"/>
  <c r="BG24" i="2"/>
  <c r="BG17" i="2"/>
  <c r="BG21" i="2"/>
  <c r="BG25" i="2"/>
  <c r="AE10" i="2"/>
  <c r="C32" i="2"/>
  <c r="BT34" i="2"/>
  <c r="BU34" i="2" s="1"/>
  <c r="BS26" i="19"/>
  <c r="CC18" i="19"/>
  <c r="BW14" i="19"/>
  <c r="CE5" i="19"/>
  <c r="CI5" i="19" s="1"/>
  <c r="CE23" i="19"/>
  <c r="CI23" i="19" s="1"/>
  <c r="CA9" i="19"/>
  <c r="CE21" i="19"/>
  <c r="CI21" i="19" s="1"/>
  <c r="BW8" i="19"/>
  <c r="BS10" i="19"/>
  <c r="CE12" i="19"/>
  <c r="CI12" i="19" s="1"/>
  <c r="CA23" i="19"/>
  <c r="BS24" i="19"/>
  <c r="BW11" i="19"/>
  <c r="BW6" i="19"/>
  <c r="CE13" i="19"/>
  <c r="CI13" i="19" s="1"/>
  <c r="CC5" i="19"/>
  <c r="BS4" i="19"/>
  <c r="CE9" i="19"/>
  <c r="CI9" i="19" s="1"/>
  <c r="BS22" i="19"/>
  <c r="BW17" i="19"/>
  <c r="BY15" i="19"/>
  <c r="BS16" i="19"/>
  <c r="BS7" i="19"/>
  <c r="BS25" i="19"/>
  <c r="BS19" i="19"/>
  <c r="CE27" i="19"/>
  <c r="CI27" i="19" s="1"/>
  <c r="BS20" i="19"/>
  <c r="CA21" i="19"/>
  <c r="CE18" i="19"/>
  <c r="CI18" i="19" s="1"/>
  <c r="CH10" i="2" l="1"/>
  <c r="CH13" i="2"/>
  <c r="CH12" i="2"/>
  <c r="CH24" i="2"/>
  <c r="CH23" i="2"/>
  <c r="CH14" i="2"/>
  <c r="CH16" i="2"/>
  <c r="CH17" i="2"/>
  <c r="CH18" i="2"/>
  <c r="CH19" i="2"/>
  <c r="CH20" i="2"/>
  <c r="CH21" i="2"/>
  <c r="CH26" i="2"/>
  <c r="CH25" i="2"/>
  <c r="CH27" i="2"/>
  <c r="CH20" i="19"/>
  <c r="A20" i="19" s="1"/>
  <c r="CH22" i="19"/>
  <c r="A22" i="19" s="1"/>
  <c r="CH24" i="19"/>
  <c r="A24" i="19" s="1"/>
  <c r="CH12" i="19"/>
  <c r="A12" i="19" s="1"/>
  <c r="CH9" i="19"/>
  <c r="A9" i="19" s="1"/>
  <c r="CH8" i="19"/>
  <c r="A8" i="19" s="1"/>
  <c r="CH15" i="19"/>
  <c r="A15" i="19" s="1"/>
  <c r="BX42" i="2"/>
  <c r="BY42" i="2" s="1"/>
  <c r="BV62" i="2"/>
  <c r="BW62" i="2" s="1"/>
  <c r="BZ62" i="2"/>
  <c r="CA62" i="2" s="1"/>
  <c r="BZ42" i="2"/>
  <c r="CA42" i="2" s="1"/>
  <c r="BX39" i="2"/>
  <c r="BY39" i="2" s="1"/>
  <c r="CH21" i="19"/>
  <c r="A21" i="19" s="1"/>
  <c r="BZ18" i="2"/>
  <c r="CA18" i="2" s="1"/>
  <c r="CB34" i="2"/>
  <c r="CC34" i="2" s="1"/>
  <c r="BR62" i="2"/>
  <c r="BS62" i="2" s="1"/>
  <c r="BP62" i="2"/>
  <c r="BQ62" i="2" s="1"/>
  <c r="BT62" i="2"/>
  <c r="BU62" i="2" s="1"/>
  <c r="BX52" i="2"/>
  <c r="BY52" i="2" s="1"/>
  <c r="BX62" i="2"/>
  <c r="BY62" i="2" s="1"/>
  <c r="CB15" i="2"/>
  <c r="CC15" i="2" s="1"/>
  <c r="CH16" i="19"/>
  <c r="A16" i="19" s="1"/>
  <c r="BP34" i="2"/>
  <c r="BQ34" i="2" s="1"/>
  <c r="BP47" i="2"/>
  <c r="BQ47" i="2" s="1"/>
  <c r="BT49" i="2"/>
  <c r="BU49" i="2" s="1"/>
  <c r="CB59" i="2"/>
  <c r="CC59" i="2" s="1"/>
  <c r="BZ24" i="2"/>
  <c r="CA24" i="2" s="1"/>
  <c r="CB14" i="2"/>
  <c r="CC14" i="2" s="1"/>
  <c r="CB10" i="2"/>
  <c r="CC10" i="2" s="1"/>
  <c r="BT55" i="2"/>
  <c r="BU55" i="2" s="1"/>
  <c r="BP49" i="2"/>
  <c r="BQ49" i="2" s="1"/>
  <c r="CH42" i="19"/>
  <c r="A42" i="19" s="1"/>
  <c r="CH36" i="19"/>
  <c r="A36" i="19" s="1"/>
  <c r="BV49" i="2"/>
  <c r="BW49" i="2" s="1"/>
  <c r="BX49" i="2"/>
  <c r="BY49" i="2" s="1"/>
  <c r="BR49" i="2"/>
  <c r="BS49" i="2" s="1"/>
  <c r="CH19" i="19"/>
  <c r="A19" i="19" s="1"/>
  <c r="BX58" i="2"/>
  <c r="BY58" i="2" s="1"/>
  <c r="BZ49" i="2"/>
  <c r="CA49" i="2" s="1"/>
  <c r="CB58" i="2"/>
  <c r="CC58" i="2" s="1"/>
  <c r="CH43" i="19"/>
  <c r="A43" i="19" s="1"/>
  <c r="BT51" i="2"/>
  <c r="BU51" i="2" s="1"/>
  <c r="BZ51" i="2"/>
  <c r="CA51" i="2" s="1"/>
  <c r="BV58" i="2"/>
  <c r="BW58" i="2" s="1"/>
  <c r="BP58" i="2"/>
  <c r="BQ58" i="2" s="1"/>
  <c r="BR54" i="2"/>
  <c r="BS54" i="2" s="1"/>
  <c r="BR58" i="2"/>
  <c r="BS58" i="2" s="1"/>
  <c r="BZ58" i="2"/>
  <c r="CA58" i="2" s="1"/>
  <c r="CB51" i="2"/>
  <c r="CC51" i="2" s="1"/>
  <c r="BP35" i="2"/>
  <c r="BQ35" i="2" s="1"/>
  <c r="CB35" i="2"/>
  <c r="CC35" i="2" s="1"/>
  <c r="BP51" i="2"/>
  <c r="BQ51" i="2" s="1"/>
  <c r="BV51" i="2"/>
  <c r="BW51" i="2" s="1"/>
  <c r="BX51" i="2"/>
  <c r="BY51" i="2" s="1"/>
  <c r="BZ48" i="2"/>
  <c r="CA48" i="2" s="1"/>
  <c r="CH37" i="19"/>
  <c r="A37" i="19" s="1"/>
  <c r="CH41" i="19"/>
  <c r="A41" i="19" s="1"/>
  <c r="CH17" i="19"/>
  <c r="A17" i="19" s="1"/>
  <c r="CH38" i="19"/>
  <c r="A38" i="19" s="1"/>
  <c r="CH26" i="19"/>
  <c r="A26" i="19" s="1"/>
  <c r="CH28" i="19"/>
  <c r="A28" i="19" s="1"/>
  <c r="CH8" i="2"/>
  <c r="CH25" i="19"/>
  <c r="A25" i="19" s="1"/>
  <c r="CH7" i="19"/>
  <c r="A7" i="19" s="1"/>
  <c r="BZ16" i="2"/>
  <c r="CA16" i="2" s="1"/>
  <c r="CH6" i="19"/>
  <c r="A6" i="19" s="1"/>
  <c r="CH11" i="19"/>
  <c r="A11" i="19" s="1"/>
  <c r="CH13" i="19"/>
  <c r="A13" i="19" s="1"/>
  <c r="CH18" i="19"/>
  <c r="A18" i="19" s="1"/>
  <c r="CH9" i="2"/>
  <c r="CH29" i="19"/>
  <c r="A29" i="19" s="1"/>
  <c r="CH32" i="19"/>
  <c r="A32" i="19" s="1"/>
  <c r="BR39" i="2"/>
  <c r="BS39" i="2" s="1"/>
  <c r="BV55" i="2"/>
  <c r="BW55" i="2" s="1"/>
  <c r="BZ39" i="2"/>
  <c r="CA39" i="2" s="1"/>
  <c r="BT39" i="2"/>
  <c r="BU39" i="2" s="1"/>
  <c r="CB55" i="2"/>
  <c r="CC55" i="2" s="1"/>
  <c r="BX55" i="2"/>
  <c r="BY55" i="2" s="1"/>
  <c r="BR55" i="2"/>
  <c r="BS55" i="2" s="1"/>
  <c r="BR38" i="2"/>
  <c r="BS38" i="2" s="1"/>
  <c r="CB39" i="2"/>
  <c r="CC39" i="2" s="1"/>
  <c r="BZ55" i="2"/>
  <c r="CA55" i="2" s="1"/>
  <c r="BV39" i="2"/>
  <c r="BW39" i="2" s="1"/>
  <c r="BR46" i="2"/>
  <c r="BS46" i="2" s="1"/>
  <c r="CH22" i="2"/>
  <c r="DS12" i="2"/>
  <c r="DT12" i="2" s="1"/>
  <c r="BT37" i="2"/>
  <c r="BU37" i="2" s="1"/>
  <c r="CB43" i="2"/>
  <c r="CC43" i="2" s="1"/>
  <c r="BP50" i="2"/>
  <c r="BQ50" i="2" s="1"/>
  <c r="BP48" i="2"/>
  <c r="BQ48" i="2" s="1"/>
  <c r="BX43" i="2"/>
  <c r="BY43" i="2" s="1"/>
  <c r="BR59" i="2"/>
  <c r="BS59" i="2" s="1"/>
  <c r="BP63" i="2"/>
  <c r="BQ63" i="2" s="1"/>
  <c r="BX37" i="2"/>
  <c r="BY37" i="2" s="1"/>
  <c r="BZ45" i="2"/>
  <c r="CA45" i="2" s="1"/>
  <c r="BT50" i="2"/>
  <c r="BU50" i="2" s="1"/>
  <c r="DS22" i="2"/>
  <c r="DT22" i="2" s="1"/>
  <c r="BV43" i="2"/>
  <c r="BW43" i="2" s="1"/>
  <c r="CB28" i="2"/>
  <c r="CC28" i="2" s="1"/>
  <c r="BT48" i="2"/>
  <c r="BU48" i="2" s="1"/>
  <c r="BX48" i="2"/>
  <c r="BY48" i="2" s="1"/>
  <c r="BZ43" i="2"/>
  <c r="CA43" i="2" s="1"/>
  <c r="CB48" i="2"/>
  <c r="CC48" i="2" s="1"/>
  <c r="BP43" i="2"/>
  <c r="BQ43" i="2" s="1"/>
  <c r="BR48" i="2"/>
  <c r="BS48" i="2" s="1"/>
  <c r="BR43" i="2"/>
  <c r="BS43" i="2" s="1"/>
  <c r="HA44" i="2"/>
  <c r="CH11" i="2"/>
  <c r="CH33" i="19"/>
  <c r="A33" i="19" s="1"/>
  <c r="GC61" i="2"/>
  <c r="BX41" i="2"/>
  <c r="BY41" i="2" s="1"/>
  <c r="HA62" i="2"/>
  <c r="CB17" i="2"/>
  <c r="CC17" i="2" s="1"/>
  <c r="CH32" i="2"/>
  <c r="CH29" i="2"/>
  <c r="GC12" i="2"/>
  <c r="CB11" i="2"/>
  <c r="CC11" i="2" s="1"/>
  <c r="BZ56" i="2"/>
  <c r="CA56" i="2" s="1"/>
  <c r="DS17" i="2"/>
  <c r="DT17" i="2" s="1"/>
  <c r="BZ25" i="2"/>
  <c r="CA25" i="2" s="1"/>
  <c r="CH28" i="2"/>
  <c r="GW26" i="2"/>
  <c r="GS56" i="2"/>
  <c r="EY48" i="2"/>
  <c r="DS19" i="2"/>
  <c r="DT19" i="2" s="1"/>
  <c r="CB29" i="2"/>
  <c r="CC29" i="2" s="1"/>
  <c r="CB13" i="2"/>
  <c r="CC13" i="2" s="1"/>
  <c r="BR35" i="2"/>
  <c r="BS35" i="2" s="1"/>
  <c r="BV54" i="2"/>
  <c r="BW54" i="2" s="1"/>
  <c r="BZ54" i="2"/>
  <c r="CA54" i="2" s="1"/>
  <c r="BT47" i="2"/>
  <c r="BU47" i="2" s="1"/>
  <c r="BX47" i="2"/>
  <c r="BY47" i="2" s="1"/>
  <c r="BV46" i="2"/>
  <c r="BW46" i="2" s="1"/>
  <c r="BZ46" i="2"/>
  <c r="CA46" i="2" s="1"/>
  <c r="CB36" i="2"/>
  <c r="CC36" i="2" s="1"/>
  <c r="CH23" i="19"/>
  <c r="A23" i="19" s="1"/>
  <c r="GK56" i="2"/>
  <c r="BZ35" i="2"/>
  <c r="CA35" i="2" s="1"/>
  <c r="BP54" i="2"/>
  <c r="BQ54" i="2" s="1"/>
  <c r="BT54" i="2"/>
  <c r="BU54" i="2" s="1"/>
  <c r="CB47" i="2"/>
  <c r="CC47" i="2" s="1"/>
  <c r="BR47" i="2"/>
  <c r="BS47" i="2" s="1"/>
  <c r="BZ27" i="2"/>
  <c r="CA27" i="2" s="1"/>
  <c r="BP46" i="2"/>
  <c r="BQ46" i="2" s="1"/>
  <c r="BT46" i="2"/>
  <c r="BU46" i="2" s="1"/>
  <c r="BP40" i="2"/>
  <c r="BQ40" i="2" s="1"/>
  <c r="BZ30" i="2"/>
  <c r="CA30" i="2" s="1"/>
  <c r="DS18" i="2"/>
  <c r="DT18" i="2" s="1"/>
  <c r="BV38" i="2"/>
  <c r="BW38" i="2" s="1"/>
  <c r="CH10" i="19"/>
  <c r="A10" i="19" s="1"/>
  <c r="BX54" i="2"/>
  <c r="BY54" i="2" s="1"/>
  <c r="BT52" i="2"/>
  <c r="BU52" i="2" s="1"/>
  <c r="BV47" i="2"/>
  <c r="BW47" i="2" s="1"/>
  <c r="BX46" i="2"/>
  <c r="BY46" i="2" s="1"/>
  <c r="CH31" i="19"/>
  <c r="A31" i="19" s="1"/>
  <c r="CH34" i="19"/>
  <c r="A34" i="19" s="1"/>
  <c r="GS45" i="2"/>
  <c r="CH30" i="19"/>
  <c r="A30" i="19" s="1"/>
  <c r="HA61" i="2"/>
  <c r="GS44" i="2"/>
  <c r="GK57" i="2"/>
  <c r="GK12" i="2"/>
  <c r="HA26" i="2"/>
  <c r="GO56" i="2"/>
  <c r="FK48" i="2"/>
  <c r="DS14" i="2"/>
  <c r="DT14" i="2" s="1"/>
  <c r="GK44" i="2"/>
  <c r="GK61" i="2"/>
  <c r="GW56" i="2"/>
  <c r="GC56" i="2"/>
  <c r="BV63" i="2"/>
  <c r="BW63" i="2" s="1"/>
  <c r="BZ63" i="2"/>
  <c r="CA63" i="2" s="1"/>
  <c r="BZ37" i="2"/>
  <c r="CA37" i="2" s="1"/>
  <c r="BP37" i="2"/>
  <c r="BQ37" i="2" s="1"/>
  <c r="CB20" i="2"/>
  <c r="CC20" i="2" s="1"/>
  <c r="BR56" i="2"/>
  <c r="BS56" i="2" s="1"/>
  <c r="BP56" i="2"/>
  <c r="BQ56" i="2" s="1"/>
  <c r="GG26" i="2"/>
  <c r="GO26" i="2"/>
  <c r="BP42" i="2"/>
  <c r="BQ42" i="2" s="1"/>
  <c r="BT42" i="2"/>
  <c r="BU42" i="2" s="1"/>
  <c r="BR45" i="2"/>
  <c r="BS45" i="2" s="1"/>
  <c r="BT59" i="2"/>
  <c r="BU59" i="2" s="1"/>
  <c r="BX59" i="2"/>
  <c r="BY59" i="2" s="1"/>
  <c r="BV50" i="2"/>
  <c r="BW50" i="2" s="1"/>
  <c r="BZ50" i="2"/>
  <c r="CA50" i="2" s="1"/>
  <c r="HA23" i="2"/>
  <c r="DS24" i="2"/>
  <c r="DT24" i="2" s="1"/>
  <c r="CB37" i="2"/>
  <c r="CC37" i="2" s="1"/>
  <c r="CB56" i="2"/>
  <c r="CC56" i="2" s="1"/>
  <c r="GC26" i="2"/>
  <c r="GK26" i="2"/>
  <c r="BR42" i="2"/>
  <c r="BS42" i="2" s="1"/>
  <c r="BV42" i="2"/>
  <c r="BW42" i="2" s="1"/>
  <c r="CB45" i="2"/>
  <c r="CC45" i="2" s="1"/>
  <c r="BV59" i="2"/>
  <c r="BW59" i="2" s="1"/>
  <c r="BZ59" i="2"/>
  <c r="CA59" i="2" s="1"/>
  <c r="BX50" i="2"/>
  <c r="BY50" i="2" s="1"/>
  <c r="CB50" i="2"/>
  <c r="CC50" i="2" s="1"/>
  <c r="CH27" i="19"/>
  <c r="A27" i="19" s="1"/>
  <c r="GC44" i="2"/>
  <c r="GS61" i="2"/>
  <c r="HA56" i="2"/>
  <c r="BT63" i="2"/>
  <c r="BU63" i="2" s="1"/>
  <c r="BX63" i="2"/>
  <c r="BY63" i="2" s="1"/>
  <c r="GW12" i="2"/>
  <c r="GG56" i="2"/>
  <c r="CB63" i="2"/>
  <c r="CC63" i="2" s="1"/>
  <c r="BR37" i="2"/>
  <c r="BS37" i="2" s="1"/>
  <c r="BV56" i="2"/>
  <c r="BW56" i="2" s="1"/>
  <c r="GS26" i="2"/>
  <c r="BX45" i="2"/>
  <c r="BY45" i="2" s="1"/>
  <c r="BV45" i="2"/>
  <c r="BW45" i="2" s="1"/>
  <c r="GO35" i="2"/>
  <c r="CH35" i="19"/>
  <c r="A35" i="19" s="1"/>
  <c r="GO12" i="2"/>
  <c r="GO23" i="2"/>
  <c r="GW23" i="2"/>
  <c r="GO55" i="2"/>
  <c r="FC48" i="2"/>
  <c r="CB52" i="2"/>
  <c r="CC52" i="2" s="1"/>
  <c r="BR52" i="2"/>
  <c r="BS52" i="2" s="1"/>
  <c r="BV52" i="2"/>
  <c r="BW52" i="2" s="1"/>
  <c r="BZ52" i="2"/>
  <c r="CA52" i="2" s="1"/>
  <c r="BZ38" i="2"/>
  <c r="CA38" i="2" s="1"/>
  <c r="BP38" i="2"/>
  <c r="BQ38" i="2" s="1"/>
  <c r="BT38" i="2"/>
  <c r="BU38" i="2" s="1"/>
  <c r="BX38" i="2"/>
  <c r="BY38" i="2" s="1"/>
  <c r="BZ36" i="2"/>
  <c r="CA36" i="2" s="1"/>
  <c r="BP36" i="2"/>
  <c r="BQ36" i="2" s="1"/>
  <c r="BT36" i="2"/>
  <c r="BU36" i="2" s="1"/>
  <c r="BZ53" i="2"/>
  <c r="CA53" i="2" s="1"/>
  <c r="BT53" i="2"/>
  <c r="BU53" i="2" s="1"/>
  <c r="BT56" i="2"/>
  <c r="BU56" i="2" s="1"/>
  <c r="BP45" i="2"/>
  <c r="BQ45" i="2" s="1"/>
  <c r="GW61" i="2"/>
  <c r="GC50" i="2"/>
  <c r="FS61" i="2"/>
  <c r="GG47" i="2"/>
  <c r="BP53" i="2"/>
  <c r="BQ53" i="2" s="1"/>
  <c r="GG23" i="2"/>
  <c r="CB64" i="2"/>
  <c r="CC64" i="2" s="1"/>
  <c r="GO37" i="2"/>
  <c r="FW48" i="2"/>
  <c r="GC23" i="2"/>
  <c r="GK23" i="2"/>
  <c r="GO61" i="2"/>
  <c r="BT41" i="2"/>
  <c r="BU41" i="2" s="1"/>
  <c r="FG10" i="2"/>
  <c r="GS23" i="2"/>
  <c r="GG61" i="2"/>
  <c r="BZ61" i="2"/>
  <c r="CA61" i="2" s="1"/>
  <c r="CB41" i="2"/>
  <c r="CC41" i="2" s="1"/>
  <c r="GK46" i="2"/>
  <c r="GC31" i="2"/>
  <c r="FC55" i="2"/>
  <c r="FK61" i="2"/>
  <c r="DV43" i="2"/>
  <c r="GG50" i="2"/>
  <c r="EL51" i="2"/>
  <c r="FG61" i="2"/>
  <c r="FC61" i="2"/>
  <c r="GW37" i="2"/>
  <c r="BZ23" i="2"/>
  <c r="CA23" i="2" s="1"/>
  <c r="GS12" i="2"/>
  <c r="HA12" i="2"/>
  <c r="BT40" i="2"/>
  <c r="BU40" i="2" s="1"/>
  <c r="BX40" i="2"/>
  <c r="BY40" i="2" s="1"/>
  <c r="CB57" i="2"/>
  <c r="CC57" i="2" s="1"/>
  <c r="FO61" i="2"/>
  <c r="FW61" i="2"/>
  <c r="HA50" i="2"/>
  <c r="GG12" i="2"/>
  <c r="CB40" i="2"/>
  <c r="CC40" i="2" s="1"/>
  <c r="BR40" i="2"/>
  <c r="BS40" i="2" s="1"/>
  <c r="EY61" i="2"/>
  <c r="BV40" i="2"/>
  <c r="BW40" i="2" s="1"/>
  <c r="DS20" i="2"/>
  <c r="DT20" i="2" s="1"/>
  <c r="DS26" i="2"/>
  <c r="DT26" i="2" s="1"/>
  <c r="GW40" i="2"/>
  <c r="GG38" i="2"/>
  <c r="DQ61" i="2"/>
  <c r="DR61" i="2" s="1"/>
  <c r="DB25" i="2"/>
  <c r="GC30" i="2"/>
  <c r="FW52" i="2"/>
  <c r="GC37" i="2"/>
  <c r="GO38" i="2"/>
  <c r="CH14" i="19"/>
  <c r="A14" i="19" s="1"/>
  <c r="GW38" i="2"/>
  <c r="AQ7" i="2"/>
  <c r="AC7" i="2"/>
  <c r="ET43" i="2"/>
  <c r="GS43" i="2"/>
  <c r="FW55" i="2"/>
  <c r="GS38" i="2"/>
  <c r="CH4" i="19"/>
  <c r="A4" i="19" s="1"/>
  <c r="EL43" i="2"/>
  <c r="GK37" i="2"/>
  <c r="GS37" i="2"/>
  <c r="GW55" i="2"/>
  <c r="GC38" i="2"/>
  <c r="CH5" i="19"/>
  <c r="A5" i="19" s="1"/>
  <c r="ED43" i="2"/>
  <c r="HA37" i="2"/>
  <c r="GK38" i="2"/>
  <c r="GG40" i="2"/>
  <c r="CB60" i="2"/>
  <c r="CC60" i="2" s="1"/>
  <c r="GG55" i="2"/>
  <c r="GO18" i="2"/>
  <c r="GG37" i="2"/>
  <c r="HA38" i="2"/>
  <c r="CB8" i="2"/>
  <c r="CC8" i="2" s="1"/>
  <c r="FG37" i="2"/>
  <c r="FC40" i="2"/>
  <c r="FC30" i="2"/>
  <c r="GO20" i="2"/>
  <c r="GW62" i="2"/>
  <c r="GW44" i="2"/>
  <c r="EY20" i="2"/>
  <c r="FW12" i="2"/>
  <c r="AP7" i="2"/>
  <c r="FC25" i="2"/>
  <c r="FC18" i="2"/>
  <c r="CX44" i="2"/>
  <c r="AW7" i="2"/>
  <c r="FK28" i="2"/>
  <c r="FC38" i="2"/>
  <c r="EY19" i="2"/>
  <c r="AF7" i="2"/>
  <c r="FW42" i="2"/>
  <c r="FC53" i="2"/>
  <c r="DQ56" i="2"/>
  <c r="DR56" i="2" s="1"/>
  <c r="GC39" i="2"/>
  <c r="ED47" i="2"/>
  <c r="EH52" i="2"/>
  <c r="GW11" i="2"/>
  <c r="GW33" i="2"/>
  <c r="FC36" i="2"/>
  <c r="EH48" i="2"/>
  <c r="AV7" i="2"/>
  <c r="FW40" i="2"/>
  <c r="GC62" i="2"/>
  <c r="GS34" i="2"/>
  <c r="FG58" i="2"/>
  <c r="EP43" i="2"/>
  <c r="ED48" i="2"/>
  <c r="FO42" i="2"/>
  <c r="DZ43" i="2"/>
  <c r="FC41" i="2"/>
  <c r="GS50" i="2"/>
  <c r="GW57" i="2"/>
  <c r="EP48" i="2"/>
  <c r="GC22" i="2"/>
  <c r="AR7" i="2"/>
  <c r="DJ25" i="2"/>
  <c r="HA30" i="2"/>
  <c r="EY40" i="2"/>
  <c r="FG19" i="2"/>
  <c r="AN7" i="2"/>
  <c r="EH47" i="2"/>
  <c r="FG30" i="2"/>
  <c r="GK30" i="2"/>
  <c r="FG40" i="2"/>
  <c r="GS62" i="2"/>
  <c r="GK62" i="2"/>
  <c r="DV25" i="2"/>
  <c r="FO36" i="2"/>
  <c r="EY30" i="2"/>
  <c r="DQ30" i="2"/>
  <c r="DR30" i="2" s="1"/>
  <c r="ET35" i="2"/>
  <c r="GO27" i="2"/>
  <c r="P7" i="2"/>
  <c r="ET16" i="2"/>
  <c r="AK7" i="2"/>
  <c r="AX7" i="2"/>
  <c r="ET28" i="2"/>
  <c r="FC28" i="2"/>
  <c r="FC9" i="2"/>
  <c r="EY36" i="2"/>
  <c r="DJ47" i="2"/>
  <c r="T7" i="2"/>
  <c r="AB7" i="2"/>
  <c r="GG24" i="2"/>
  <c r="N7" i="2"/>
  <c r="DQ50" i="2"/>
  <c r="DR50" i="2" s="1"/>
  <c r="ED52" i="2"/>
  <c r="EL64" i="2"/>
  <c r="GK39" i="2"/>
  <c r="GO50" i="2"/>
  <c r="FS20" i="2"/>
  <c r="GS30" i="2"/>
  <c r="FO40" i="2"/>
  <c r="CP37" i="2"/>
  <c r="FG48" i="2"/>
  <c r="FO48" i="2"/>
  <c r="GG44" i="2"/>
  <c r="EL52" i="2"/>
  <c r="GO62" i="2"/>
  <c r="DF25" i="2"/>
  <c r="GO11" i="2"/>
  <c r="GO33" i="2"/>
  <c r="GK50" i="2"/>
  <c r="BZ12" i="2"/>
  <c r="CA12" i="2" s="1"/>
  <c r="R7" i="2"/>
  <c r="V7" i="2"/>
  <c r="U7" i="2"/>
  <c r="GG30" i="2"/>
  <c r="EP37" i="2"/>
  <c r="FS48" i="2"/>
  <c r="GO44" i="2"/>
  <c r="DQ37" i="2"/>
  <c r="DR37" i="2" s="1"/>
  <c r="EY37" i="2"/>
  <c r="CL37" i="2"/>
  <c r="AO7" i="2"/>
  <c r="AZ7" i="2"/>
  <c r="CL43" i="2"/>
  <c r="CP51" i="2"/>
  <c r="FK10" i="2"/>
  <c r="BB7" i="2"/>
  <c r="AS7" i="2"/>
  <c r="FW27" i="2"/>
  <c r="FW18" i="2"/>
  <c r="EP52" i="2"/>
  <c r="GS58" i="2"/>
  <c r="CL51" i="2"/>
  <c r="FO23" i="2"/>
  <c r="GC19" i="2"/>
  <c r="GO40" i="2"/>
  <c r="DQ38" i="2"/>
  <c r="DR38" i="2" s="1"/>
  <c r="EP22" i="2"/>
  <c r="FW10" i="2"/>
  <c r="DV28" i="2"/>
  <c r="DJ37" i="2"/>
  <c r="FC52" i="2"/>
  <c r="FG36" i="2"/>
  <c r="FS55" i="2"/>
  <c r="GC55" i="2"/>
  <c r="DQ11" i="2"/>
  <c r="DR11" i="2" s="1"/>
  <c r="AA7" i="2"/>
  <c r="S7" i="2"/>
  <c r="BN18" i="2"/>
  <c r="BE7" i="2"/>
  <c r="BA7" i="2"/>
  <c r="AM7" i="2"/>
  <c r="DF28" i="2"/>
  <c r="BC7" i="2"/>
  <c r="AJ7" i="2"/>
  <c r="BM24" i="2"/>
  <c r="FW20" i="2"/>
  <c r="GS27" i="2"/>
  <c r="DQ23" i="2"/>
  <c r="DR23" i="2" s="1"/>
  <c r="EY9" i="2"/>
  <c r="DV31" i="2"/>
  <c r="DB16" i="2"/>
  <c r="X7" i="2"/>
  <c r="AY7" i="2"/>
  <c r="Z7" i="2"/>
  <c r="AL7" i="2"/>
  <c r="CL25" i="2"/>
  <c r="GK17" i="2"/>
  <c r="CP28" i="2"/>
  <c r="FS40" i="2"/>
  <c r="DZ50" i="2"/>
  <c r="GK59" i="2"/>
  <c r="CL52" i="2"/>
  <c r="HA19" i="2"/>
  <c r="EP16" i="2"/>
  <c r="FO27" i="2"/>
  <c r="EY18" i="2"/>
  <c r="FG26" i="2"/>
  <c r="EY31" i="2"/>
  <c r="FS49" i="2"/>
  <c r="FS42" i="2"/>
  <c r="FG53" i="2"/>
  <c r="GS59" i="2"/>
  <c r="DQ55" i="2"/>
  <c r="DR55" i="2" s="1"/>
  <c r="GG39" i="2"/>
  <c r="EP47" i="2"/>
  <c r="EH51" i="2"/>
  <c r="ET62" i="2"/>
  <c r="ET52" i="2"/>
  <c r="EH64" i="2"/>
  <c r="GS11" i="2"/>
  <c r="CT43" i="2"/>
  <c r="HA33" i="2"/>
  <c r="FK36" i="2"/>
  <c r="GK34" i="2"/>
  <c r="ET57" i="2"/>
  <c r="FS58" i="2"/>
  <c r="GO47" i="2"/>
  <c r="DB43" i="2"/>
  <c r="GK54" i="2"/>
  <c r="ET48" i="2"/>
  <c r="EY41" i="2"/>
  <c r="GW27" i="2"/>
  <c r="FK52" i="2"/>
  <c r="DJ52" i="2"/>
  <c r="CL47" i="2"/>
  <c r="FK55" i="2"/>
  <c r="CX51" i="2"/>
  <c r="GK55" i="2"/>
  <c r="AE7" i="2"/>
  <c r="AD7" i="2"/>
  <c r="EP28" i="2"/>
  <c r="FS52" i="2"/>
  <c r="EY52" i="2"/>
  <c r="FS36" i="2"/>
  <c r="EY55" i="2"/>
  <c r="GW50" i="2"/>
  <c r="FO58" i="2"/>
  <c r="GS55" i="2"/>
  <c r="HA55" i="2"/>
  <c r="BZ44" i="2"/>
  <c r="CA44" i="2" s="1"/>
  <c r="FG52" i="2"/>
  <c r="FO52" i="2"/>
  <c r="DF52" i="2"/>
  <c r="FG55" i="2"/>
  <c r="FO55" i="2"/>
  <c r="M7" i="2"/>
  <c r="BN10" i="2"/>
  <c r="FW28" i="2"/>
  <c r="GG27" i="2"/>
  <c r="DQ27" i="2"/>
  <c r="DR27" i="2" s="1"/>
  <c r="FC20" i="2"/>
  <c r="FK20" i="2"/>
  <c r="DJ28" i="2"/>
  <c r="DZ28" i="2"/>
  <c r="ED28" i="2"/>
  <c r="EH28" i="2"/>
  <c r="ED37" i="2"/>
  <c r="CT37" i="2"/>
  <c r="DZ37" i="2"/>
  <c r="CP52" i="2"/>
  <c r="CT52" i="2"/>
  <c r="CX52" i="2"/>
  <c r="DB52" i="2"/>
  <c r="CP25" i="2"/>
  <c r="CT25" i="2"/>
  <c r="CX25" i="2"/>
  <c r="DB47" i="2"/>
  <c r="CT47" i="2"/>
  <c r="CX47" i="2"/>
  <c r="GO39" i="2"/>
  <c r="GW39" i="2"/>
  <c r="CT51" i="2"/>
  <c r="ET51" i="2"/>
  <c r="DV51" i="2"/>
  <c r="HA11" i="2"/>
  <c r="GG11" i="2"/>
  <c r="FW9" i="2"/>
  <c r="DV16" i="2"/>
  <c r="FS19" i="2"/>
  <c r="GC33" i="2"/>
  <c r="GG33" i="2"/>
  <c r="FK30" i="2"/>
  <c r="FS30" i="2"/>
  <c r="EY42" i="2"/>
  <c r="FG42" i="2"/>
  <c r="EY58" i="2"/>
  <c r="GW17" i="2"/>
  <c r="FG18" i="2"/>
  <c r="FO18" i="2"/>
  <c r="GC34" i="2"/>
  <c r="GO34" i="2"/>
  <c r="FO53" i="2"/>
  <c r="FW53" i="2"/>
  <c r="DV64" i="2"/>
  <c r="EP64" i="2"/>
  <c r="GS31" i="2"/>
  <c r="GW19" i="2"/>
  <c r="EL48" i="2"/>
  <c r="FK23" i="2"/>
  <c r="DQ24" i="2"/>
  <c r="DR24" i="2" s="1"/>
  <c r="FO26" i="2"/>
  <c r="O7" i="2"/>
  <c r="Q7" i="2"/>
  <c r="FS28" i="2"/>
  <c r="EY28" i="2"/>
  <c r="GK27" i="2"/>
  <c r="GC27" i="2"/>
  <c r="FG20" i="2"/>
  <c r="FO20" i="2"/>
  <c r="EL28" i="2"/>
  <c r="CL28" i="2"/>
  <c r="GW30" i="2"/>
  <c r="GO30" i="2"/>
  <c r="FK40" i="2"/>
  <c r="CX37" i="2"/>
  <c r="DF37" i="2"/>
  <c r="DV37" i="2"/>
  <c r="ET37" i="2"/>
  <c r="DV52" i="2"/>
  <c r="DZ52" i="2"/>
  <c r="DQ62" i="2"/>
  <c r="DR62" i="2" s="1"/>
  <c r="GG62" i="2"/>
  <c r="DZ25" i="2"/>
  <c r="ED25" i="2"/>
  <c r="EH25" i="2"/>
  <c r="EL25" i="2"/>
  <c r="FW36" i="2"/>
  <c r="CP47" i="2"/>
  <c r="DF47" i="2"/>
  <c r="DZ47" i="2"/>
  <c r="ET47" i="2"/>
  <c r="GS39" i="2"/>
  <c r="HA39" i="2"/>
  <c r="DZ51" i="2"/>
  <c r="DB51" i="2"/>
  <c r="DF51" i="2"/>
  <c r="EP51" i="2"/>
  <c r="GC11" i="2"/>
  <c r="FO12" i="2"/>
  <c r="DJ16" i="2"/>
  <c r="DF16" i="2"/>
  <c r="FO19" i="2"/>
  <c r="FW19" i="2"/>
  <c r="DQ33" i="2"/>
  <c r="DR33" i="2" s="1"/>
  <c r="GK33" i="2"/>
  <c r="FO30" i="2"/>
  <c r="FW30" i="2"/>
  <c r="FC42" i="2"/>
  <c r="EH43" i="2"/>
  <c r="CX43" i="2"/>
  <c r="FW58" i="2"/>
  <c r="FC58" i="2"/>
  <c r="GW24" i="2"/>
  <c r="FK18" i="2"/>
  <c r="FS18" i="2"/>
  <c r="GW34" i="2"/>
  <c r="FK53" i="2"/>
  <c r="FS53" i="2"/>
  <c r="ED64" i="2"/>
  <c r="GK31" i="2"/>
  <c r="DV48" i="2"/>
  <c r="FG31" i="2"/>
  <c r="HA47" i="2"/>
  <c r="GS22" i="2"/>
  <c r="Y7" i="2"/>
  <c r="FG28" i="2"/>
  <c r="FO28" i="2"/>
  <c r="HA27" i="2"/>
  <c r="CT28" i="2"/>
  <c r="CX28" i="2"/>
  <c r="DB28" i="2"/>
  <c r="DB37" i="2"/>
  <c r="EH37" i="2"/>
  <c r="EL37" i="2"/>
  <c r="DQ44" i="2"/>
  <c r="DR44" i="2" s="1"/>
  <c r="EP25" i="2"/>
  <c r="ET25" i="2"/>
  <c r="DV47" i="2"/>
  <c r="EL47" i="2"/>
  <c r="DQ39" i="2"/>
  <c r="DR39" i="2" s="1"/>
  <c r="DJ51" i="2"/>
  <c r="ED51" i="2"/>
  <c r="GK11" i="2"/>
  <c r="FC19" i="2"/>
  <c r="FK19" i="2"/>
  <c r="GS33" i="2"/>
  <c r="FK42" i="2"/>
  <c r="FK58" i="2"/>
  <c r="GG17" i="2"/>
  <c r="EY53" i="2"/>
  <c r="HA31" i="2"/>
  <c r="DZ48" i="2"/>
  <c r="GC45" i="2"/>
  <c r="GC17" i="2"/>
  <c r="GG19" i="2"/>
  <c r="GO19" i="2"/>
  <c r="FC26" i="2"/>
  <c r="BM22" i="2"/>
  <c r="BN23" i="2"/>
  <c r="BM16" i="2"/>
  <c r="DZ35" i="2"/>
  <c r="FS8" i="2"/>
  <c r="GS13" i="2"/>
  <c r="DF48" i="2"/>
  <c r="CP64" i="2"/>
  <c r="GO24" i="2"/>
  <c r="ET13" i="2"/>
  <c r="HA17" i="2"/>
  <c r="CX17" i="2"/>
  <c r="DV33" i="2"/>
  <c r="EH50" i="2"/>
  <c r="DQ40" i="2"/>
  <c r="DR40" i="2" s="1"/>
  <c r="EY49" i="2"/>
  <c r="GC59" i="2"/>
  <c r="FO51" i="2"/>
  <c r="DZ64" i="2"/>
  <c r="ED18" i="2"/>
  <c r="FO29" i="2"/>
  <c r="ED31" i="2"/>
  <c r="HA58" i="2"/>
  <c r="ET58" i="2"/>
  <c r="GS10" i="2"/>
  <c r="GG31" i="2"/>
  <c r="GO31" i="2"/>
  <c r="FS22" i="2"/>
  <c r="GK19" i="2"/>
  <c r="GS19" i="2"/>
  <c r="DQ46" i="2"/>
  <c r="DR46" i="2" s="1"/>
  <c r="FK26" i="2"/>
  <c r="FW26" i="2"/>
  <c r="FW38" i="2"/>
  <c r="DV22" i="2"/>
  <c r="CX16" i="2"/>
  <c r="GS17" i="2"/>
  <c r="GW31" i="2"/>
  <c r="FK22" i="2"/>
  <c r="GG9" i="2"/>
  <c r="FC10" i="2"/>
  <c r="GO17" i="2"/>
  <c r="CP35" i="2"/>
  <c r="DJ64" i="2"/>
  <c r="ED50" i="2"/>
  <c r="ET49" i="2"/>
  <c r="HA59" i="2"/>
  <c r="GW13" i="2"/>
  <c r="BN15" i="2"/>
  <c r="CL22" i="2"/>
  <c r="FS37" i="2"/>
  <c r="DQ34" i="2"/>
  <c r="DR34" i="2" s="1"/>
  <c r="FG12" i="2"/>
  <c r="FG29" i="2"/>
  <c r="BM13" i="2"/>
  <c r="FG27" i="2"/>
  <c r="DB64" i="2"/>
  <c r="FS9" i="2"/>
  <c r="CP44" i="2"/>
  <c r="EP31" i="2"/>
  <c r="DF32" i="2"/>
  <c r="EH16" i="2"/>
  <c r="CX13" i="2"/>
  <c r="BL10" i="2"/>
  <c r="FK8" i="2"/>
  <c r="FK25" i="2"/>
  <c r="EY10" i="2"/>
  <c r="FS10" i="2"/>
  <c r="FG23" i="2"/>
  <c r="EP13" i="2"/>
  <c r="DJ35" i="2"/>
  <c r="GG59" i="2"/>
  <c r="GO59" i="2"/>
  <c r="HA34" i="2"/>
  <c r="DV62" i="2"/>
  <c r="HA40" i="2"/>
  <c r="FO10" i="2"/>
  <c r="GW59" i="2"/>
  <c r="DF43" i="2"/>
  <c r="GK58" i="2"/>
  <c r="BN14" i="2"/>
  <c r="FC12" i="2"/>
  <c r="FG9" i="2"/>
  <c r="FO9" i="2"/>
  <c r="FC27" i="2"/>
  <c r="FK27" i="2"/>
  <c r="EL16" i="2"/>
  <c r="CL16" i="2"/>
  <c r="CP16" i="2"/>
  <c r="EY8" i="2"/>
  <c r="CT13" i="2"/>
  <c r="BM25" i="2"/>
  <c r="FO37" i="2"/>
  <c r="FW37" i="2"/>
  <c r="CL64" i="2"/>
  <c r="DF64" i="2"/>
  <c r="FS25" i="2"/>
  <c r="EL31" i="2"/>
  <c r="ET31" i="2"/>
  <c r="EY12" i="2"/>
  <c r="FS12" i="2"/>
  <c r="FS27" i="2"/>
  <c r="FW8" i="2"/>
  <c r="DJ13" i="2"/>
  <c r="FC37" i="2"/>
  <c r="FK37" i="2"/>
  <c r="CT64" i="2"/>
  <c r="EY25" i="2"/>
  <c r="DZ31" i="2"/>
  <c r="DF50" i="2"/>
  <c r="GC48" i="2"/>
  <c r="FK12" i="2"/>
  <c r="FK9" i="2"/>
  <c r="EY27" i="2"/>
  <c r="DZ16" i="2"/>
  <c r="CT16" i="2"/>
  <c r="ED16" i="2"/>
  <c r="ED13" i="2"/>
  <c r="DQ31" i="2"/>
  <c r="DR31" i="2" s="1"/>
  <c r="EH31" i="2"/>
  <c r="CT32" i="2"/>
  <c r="ED17" i="2"/>
  <c r="DJ62" i="2"/>
  <c r="BM15" i="2"/>
  <c r="BN17" i="2"/>
  <c r="FG8" i="2"/>
  <c r="GS36" i="2"/>
  <c r="FS23" i="2"/>
  <c r="HA24" i="2"/>
  <c r="EH49" i="2"/>
  <c r="GS47" i="2"/>
  <c r="BL13" i="2"/>
  <c r="BM20" i="2"/>
  <c r="BN24" i="2"/>
  <c r="BN26" i="2"/>
  <c r="BN21" i="2"/>
  <c r="BN19" i="2"/>
  <c r="BO11" i="2"/>
  <c r="BL15" i="2"/>
  <c r="BM23" i="2"/>
  <c r="BN22" i="2"/>
  <c r="BN16" i="2"/>
  <c r="DB33" i="2"/>
  <c r="DB44" i="2"/>
  <c r="BN11" i="2"/>
  <c r="DF31" i="2"/>
  <c r="CX50" i="2"/>
  <c r="CL13" i="2"/>
  <c r="GO32" i="2"/>
  <c r="ED35" i="2"/>
  <c r="DB50" i="2"/>
  <c r="HA16" i="2"/>
  <c r="GG21" i="2"/>
  <c r="GS49" i="2"/>
  <c r="GW46" i="2"/>
  <c r="FK41" i="2"/>
  <c r="HA60" i="2"/>
  <c r="ET36" i="2"/>
  <c r="DV39" i="2"/>
  <c r="EH30" i="2"/>
  <c r="GC57" i="2"/>
  <c r="GO57" i="2"/>
  <c r="CP43" i="2"/>
  <c r="DJ43" i="2"/>
  <c r="FO8" i="2"/>
  <c r="DQ17" i="2"/>
  <c r="DR17" i="2" s="1"/>
  <c r="GC24" i="2"/>
  <c r="GK24" i="2"/>
  <c r="FW23" i="2"/>
  <c r="FC23" i="2"/>
  <c r="CP13" i="2"/>
  <c r="EL13" i="2"/>
  <c r="CT35" i="2"/>
  <c r="EP35" i="2"/>
  <c r="DJ50" i="2"/>
  <c r="CL50" i="2"/>
  <c r="GK36" i="2"/>
  <c r="FS41" i="2"/>
  <c r="FK49" i="2"/>
  <c r="FG49" i="2"/>
  <c r="DZ49" i="2"/>
  <c r="EH17" i="2"/>
  <c r="DQ58" i="2"/>
  <c r="DR58" i="2" s="1"/>
  <c r="GG58" i="2"/>
  <c r="CT44" i="2"/>
  <c r="ET44" i="2"/>
  <c r="DF44" i="2"/>
  <c r="EP39" i="2"/>
  <c r="GO46" i="2"/>
  <c r="BP61" i="2"/>
  <c r="BQ61" i="2" s="1"/>
  <c r="BT61" i="2"/>
  <c r="BU61" i="2" s="1"/>
  <c r="BR64" i="2"/>
  <c r="BS64" i="2" s="1"/>
  <c r="BV64" i="2"/>
  <c r="BW64" i="2" s="1"/>
  <c r="BZ33" i="2"/>
  <c r="CA33" i="2" s="1"/>
  <c r="BP33" i="2"/>
  <c r="BQ33" i="2" s="1"/>
  <c r="BR41" i="2"/>
  <c r="BS41" i="2" s="1"/>
  <c r="BV41" i="2"/>
  <c r="BW41" i="2" s="1"/>
  <c r="GK47" i="2"/>
  <c r="GC47" i="2"/>
  <c r="GK45" i="2"/>
  <c r="FC8" i="2"/>
  <c r="GS24" i="2"/>
  <c r="EY23" i="2"/>
  <c r="EH13" i="2"/>
  <c r="EH35" i="2"/>
  <c r="CT50" i="2"/>
  <c r="CP50" i="2"/>
  <c r="CL33" i="2"/>
  <c r="HA36" i="2"/>
  <c r="FO49" i="2"/>
  <c r="FW49" i="2"/>
  <c r="EP49" i="2"/>
  <c r="GO58" i="2"/>
  <c r="GW58" i="2"/>
  <c r="DZ44" i="2"/>
  <c r="CL44" i="2"/>
  <c r="DV44" i="2"/>
  <c r="GG46" i="2"/>
  <c r="BX61" i="2"/>
  <c r="BY61" i="2" s="1"/>
  <c r="CB61" i="2"/>
  <c r="CC61" i="2" s="1"/>
  <c r="BZ64" i="2"/>
  <c r="CA64" i="2" s="1"/>
  <c r="BP64" i="2"/>
  <c r="BQ64" i="2" s="1"/>
  <c r="BZ41" i="2"/>
  <c r="CA41" i="2" s="1"/>
  <c r="GW47" i="2"/>
  <c r="HA45" i="2"/>
  <c r="GK48" i="2"/>
  <c r="FK57" i="2"/>
  <c r="FC49" i="2"/>
  <c r="GC58" i="2"/>
  <c r="EP44" i="2"/>
  <c r="GC46" i="2"/>
  <c r="BR61" i="2"/>
  <c r="BS61" i="2" s="1"/>
  <c r="BT64" i="2"/>
  <c r="BU64" i="2" s="1"/>
  <c r="DB48" i="2"/>
  <c r="CX32" i="2"/>
  <c r="DZ13" i="2"/>
  <c r="GW16" i="2"/>
  <c r="FK15" i="2"/>
  <c r="CT8" i="2"/>
  <c r="DQ12" i="2"/>
  <c r="DR12" i="2" s="1"/>
  <c r="FG17" i="2"/>
  <c r="FC29" i="2"/>
  <c r="FW25" i="2"/>
  <c r="EL49" i="2"/>
  <c r="FW41" i="2"/>
  <c r="DQ59" i="2"/>
  <c r="DR59" i="2" s="1"/>
  <c r="FS54" i="2"/>
  <c r="GC53" i="2"/>
  <c r="ET50" i="2"/>
  <c r="DZ61" i="2"/>
  <c r="CT17" i="2"/>
  <c r="DB32" i="2"/>
  <c r="BN35" i="2"/>
  <c r="GW36" i="2"/>
  <c r="CX64" i="2"/>
  <c r="DF33" i="2"/>
  <c r="DQ19" i="2"/>
  <c r="DR19" i="2" s="1"/>
  <c r="EY29" i="2"/>
  <c r="EL30" i="2"/>
  <c r="FG35" i="2"/>
  <c r="CT58" i="2"/>
  <c r="HA52" i="2"/>
  <c r="FK38" i="2"/>
  <c r="FO56" i="2"/>
  <c r="FO63" i="2"/>
  <c r="GW53" i="2"/>
  <c r="HA8" i="2"/>
  <c r="GW20" i="2"/>
  <c r="GW43" i="2"/>
  <c r="CP39" i="2"/>
  <c r="GW63" i="2"/>
  <c r="GW51" i="2"/>
  <c r="DJ36" i="2"/>
  <c r="DV35" i="2"/>
  <c r="EL35" i="2"/>
  <c r="CL35" i="2"/>
  <c r="FG25" i="2"/>
  <c r="FO25" i="2"/>
  <c r="GO36" i="2"/>
  <c r="GG36" i="2"/>
  <c r="FG41" i="2"/>
  <c r="FO41" i="2"/>
  <c r="CL49" i="2"/>
  <c r="DV49" i="2"/>
  <c r="DB8" i="2"/>
  <c r="FK29" i="2"/>
  <c r="FS29" i="2"/>
  <c r="CL17" i="2"/>
  <c r="CP17" i="2"/>
  <c r="EL17" i="2"/>
  <c r="FW22" i="2"/>
  <c r="EY35" i="2"/>
  <c r="DJ48" i="2"/>
  <c r="GC40" i="2"/>
  <c r="GK40" i="2"/>
  <c r="EP62" i="2"/>
  <c r="CP62" i="2"/>
  <c r="EL62" i="2"/>
  <c r="FS15" i="2"/>
  <c r="ET22" i="2"/>
  <c r="EL22" i="2"/>
  <c r="GG16" i="2"/>
  <c r="GS35" i="2"/>
  <c r="EL61" i="2"/>
  <c r="HA22" i="2"/>
  <c r="GG22" i="2"/>
  <c r="BX57" i="2"/>
  <c r="BY57" i="2" s="1"/>
  <c r="FW56" i="2"/>
  <c r="GK43" i="2"/>
  <c r="BZ9" i="2"/>
  <c r="CA9" i="2" s="1"/>
  <c r="EL45" i="2"/>
  <c r="GC52" i="2"/>
  <c r="GG18" i="2"/>
  <c r="DB13" i="2"/>
  <c r="DF13" i="2"/>
  <c r="DV13" i="2"/>
  <c r="GG34" i="2"/>
  <c r="DF35" i="2"/>
  <c r="CX35" i="2"/>
  <c r="DB35" i="2"/>
  <c r="ET64" i="2"/>
  <c r="DV50" i="2"/>
  <c r="EL50" i="2"/>
  <c r="EP50" i="2"/>
  <c r="DQ36" i="2"/>
  <c r="DR36" i="2" s="1"/>
  <c r="ED49" i="2"/>
  <c r="ED8" i="2"/>
  <c r="DB17" i="2"/>
  <c r="ET17" i="2"/>
  <c r="DF17" i="2"/>
  <c r="FC22" i="2"/>
  <c r="EY22" i="2"/>
  <c r="CT48" i="2"/>
  <c r="GS40" i="2"/>
  <c r="CX62" i="2"/>
  <c r="EH62" i="2"/>
  <c r="DZ22" i="2"/>
  <c r="EH22" i="2"/>
  <c r="ED30" i="2"/>
  <c r="EP58" i="2"/>
  <c r="GO22" i="2"/>
  <c r="GW22" i="2"/>
  <c r="BR57" i="2"/>
  <c r="BS57" i="2" s="1"/>
  <c r="HA20" i="2"/>
  <c r="BT60" i="2"/>
  <c r="BU60" i="2" s="1"/>
  <c r="FK56" i="2"/>
  <c r="GC43" i="2"/>
  <c r="CT34" i="2"/>
  <c r="EL44" i="2"/>
  <c r="FS26" i="2"/>
  <c r="FK46" i="2"/>
  <c r="GG63" i="2"/>
  <c r="GG20" i="2"/>
  <c r="FC56" i="2"/>
  <c r="FW29" i="2"/>
  <c r="EP17" i="2"/>
  <c r="DZ17" i="2"/>
  <c r="FG22" i="2"/>
  <c r="FO22" i="2"/>
  <c r="ED62" i="2"/>
  <c r="DZ62" i="2"/>
  <c r="ED22" i="2"/>
  <c r="FW51" i="2"/>
  <c r="GC16" i="2"/>
  <c r="GK22" i="2"/>
  <c r="BV57" i="2"/>
  <c r="BW57" i="2" s="1"/>
  <c r="BX60" i="2"/>
  <c r="BY60" i="2" s="1"/>
  <c r="DS8" i="2"/>
  <c r="DT8" i="2" s="1"/>
  <c r="BN49" i="2"/>
  <c r="DJ44" i="2"/>
  <c r="ED44" i="2"/>
  <c r="EH44" i="2"/>
  <c r="FS38" i="2"/>
  <c r="EY38" i="2"/>
  <c r="GS46" i="2"/>
  <c r="HA46" i="2"/>
  <c r="EY26" i="2"/>
  <c r="EL57" i="2"/>
  <c r="GC63" i="2"/>
  <c r="DS21" i="2"/>
  <c r="DT21" i="2" s="1"/>
  <c r="FG38" i="2"/>
  <c r="FO38" i="2"/>
  <c r="GS63" i="2"/>
  <c r="DS16" i="2"/>
  <c r="DT16" i="2" s="1"/>
  <c r="GW9" i="2"/>
  <c r="DS23" i="2"/>
  <c r="DT23" i="2" s="1"/>
  <c r="DS9" i="2"/>
  <c r="DT9" i="2" s="1"/>
  <c r="DF18" i="2"/>
  <c r="DJ22" i="2"/>
  <c r="DF27" i="2"/>
  <c r="EP30" i="2"/>
  <c r="FS35" i="2"/>
  <c r="DJ33" i="2"/>
  <c r="DJ49" i="2"/>
  <c r="EY15" i="2"/>
  <c r="DF39" i="2"/>
  <c r="DB36" i="2"/>
  <c r="CT46" i="2"/>
  <c r="CT62" i="2"/>
  <c r="CP48" i="2"/>
  <c r="DV17" i="2"/>
  <c r="DZ26" i="2"/>
  <c r="FC59" i="2"/>
  <c r="FW50" i="2"/>
  <c r="DV40" i="2"/>
  <c r="EH60" i="2"/>
  <c r="FG51" i="2"/>
  <c r="GC64" i="2"/>
  <c r="GG8" i="2"/>
  <c r="EL18" i="2"/>
  <c r="HA41" i="2"/>
  <c r="FS39" i="2"/>
  <c r="HA51" i="2"/>
  <c r="GG54" i="2"/>
  <c r="BN45" i="2"/>
  <c r="BN36" i="2"/>
  <c r="BN28" i="2"/>
  <c r="ED63" i="2"/>
  <c r="DV27" i="2"/>
  <c r="BN47" i="2"/>
  <c r="BN46" i="2"/>
  <c r="BN29" i="2"/>
  <c r="BN60" i="2"/>
  <c r="CL8" i="2"/>
  <c r="GO13" i="2"/>
  <c r="DJ31" i="2"/>
  <c r="FK11" i="2"/>
  <c r="BN58" i="2"/>
  <c r="FW21" i="2"/>
  <c r="HA49" i="2"/>
  <c r="EP34" i="2"/>
  <c r="EL58" i="2"/>
  <c r="EP60" i="2"/>
  <c r="FS57" i="2"/>
  <c r="FS31" i="2"/>
  <c r="DZ45" i="2"/>
  <c r="FG43" i="2"/>
  <c r="EY54" i="2"/>
  <c r="DQ47" i="2"/>
  <c r="DR47" i="2" s="1"/>
  <c r="GG60" i="2"/>
  <c r="FK59" i="2"/>
  <c r="GW10" i="2"/>
  <c r="ED26" i="2"/>
  <c r="EP33" i="2"/>
  <c r="DZ33" i="2"/>
  <c r="EH33" i="2"/>
  <c r="EL33" i="2"/>
  <c r="CX49" i="2"/>
  <c r="DJ8" i="2"/>
  <c r="CP8" i="2"/>
  <c r="ET8" i="2"/>
  <c r="FC35" i="2"/>
  <c r="FW35" i="2"/>
  <c r="CL31" i="2"/>
  <c r="DF62" i="2"/>
  <c r="FG15" i="2"/>
  <c r="BN56" i="2"/>
  <c r="BN37" i="2"/>
  <c r="CP22" i="2"/>
  <c r="CT22" i="2"/>
  <c r="CX22" i="2"/>
  <c r="GC13" i="2"/>
  <c r="GK13" i="2"/>
  <c r="ET30" i="2"/>
  <c r="CT30" i="2"/>
  <c r="CX30" i="2"/>
  <c r="CT36" i="2"/>
  <c r="EL36" i="2"/>
  <c r="CP36" i="2"/>
  <c r="FC51" i="2"/>
  <c r="FC11" i="2"/>
  <c r="EP27" i="2"/>
  <c r="ET34" i="2"/>
  <c r="DV34" i="2"/>
  <c r="CL39" i="2"/>
  <c r="EH39" i="2"/>
  <c r="EL39" i="2"/>
  <c r="FW54" i="2"/>
  <c r="CL58" i="2"/>
  <c r="CP58" i="2"/>
  <c r="DJ58" i="2"/>
  <c r="GO52" i="2"/>
  <c r="GK15" i="2"/>
  <c r="GW21" i="2"/>
  <c r="CB22" i="2"/>
  <c r="CC22" i="2" s="1"/>
  <c r="FK34" i="2"/>
  <c r="GW49" i="2"/>
  <c r="DZ57" i="2"/>
  <c r="EH57" i="2"/>
  <c r="GO51" i="2"/>
  <c r="DQ60" i="2"/>
  <c r="DR60" i="2" s="1"/>
  <c r="FG63" i="2"/>
  <c r="FO31" i="2"/>
  <c r="FW31" i="2"/>
  <c r="EY57" i="2"/>
  <c r="ET18" i="2"/>
  <c r="ET45" i="2"/>
  <c r="DQ54" i="2"/>
  <c r="DR54" i="2" s="1"/>
  <c r="EY43" i="2"/>
  <c r="BT44" i="2"/>
  <c r="BU44" i="2" s="1"/>
  <c r="GS41" i="2"/>
  <c r="GW18" i="2"/>
  <c r="CX33" i="2"/>
  <c r="ED33" i="2"/>
  <c r="CT33" i="2"/>
  <c r="GC36" i="2"/>
  <c r="CP49" i="2"/>
  <c r="CT49" i="2"/>
  <c r="BN9" i="2"/>
  <c r="EH8" i="2"/>
  <c r="DZ8" i="2"/>
  <c r="EL8" i="2"/>
  <c r="DF8" i="2"/>
  <c r="DJ17" i="2"/>
  <c r="FO35" i="2"/>
  <c r="FK35" i="2"/>
  <c r="CT31" i="2"/>
  <c r="CX31" i="2"/>
  <c r="DB31" i="2"/>
  <c r="CX48" i="2"/>
  <c r="CL62" i="2"/>
  <c r="DB62" i="2"/>
  <c r="FC15" i="2"/>
  <c r="FW15" i="2"/>
  <c r="BN55" i="2"/>
  <c r="BN43" i="2"/>
  <c r="BN57" i="2"/>
  <c r="BN48" i="2"/>
  <c r="DB22" i="2"/>
  <c r="DF22" i="2"/>
  <c r="GG13" i="2"/>
  <c r="HA13" i="2"/>
  <c r="CL30" i="2"/>
  <c r="CP30" i="2"/>
  <c r="DJ30" i="2"/>
  <c r="DZ30" i="2"/>
  <c r="CX36" i="2"/>
  <c r="CL36" i="2"/>
  <c r="DF36" i="2"/>
  <c r="FK51" i="2"/>
  <c r="FS51" i="2"/>
  <c r="HA57" i="2"/>
  <c r="GS57" i="2"/>
  <c r="ET27" i="2"/>
  <c r="DB34" i="2"/>
  <c r="CX34" i="2"/>
  <c r="ED39" i="2"/>
  <c r="CT39" i="2"/>
  <c r="FO50" i="2"/>
  <c r="CX58" i="2"/>
  <c r="DB58" i="2"/>
  <c r="DF58" i="2"/>
  <c r="DV58" i="2"/>
  <c r="GS52" i="2"/>
  <c r="FO21" i="2"/>
  <c r="GO21" i="2"/>
  <c r="FG34" i="2"/>
  <c r="EP57" i="2"/>
  <c r="DQ51" i="2"/>
  <c r="DR51" i="2" s="1"/>
  <c r="BX53" i="2"/>
  <c r="BY53" i="2" s="1"/>
  <c r="CB53" i="2"/>
  <c r="CC53" i="2" s="1"/>
  <c r="GS60" i="2"/>
  <c r="FC63" i="2"/>
  <c r="FC31" i="2"/>
  <c r="FK31" i="2"/>
  <c r="FC57" i="2"/>
  <c r="FK60" i="2"/>
  <c r="GC54" i="2"/>
  <c r="ED40" i="2"/>
  <c r="BZ21" i="2"/>
  <c r="CA21" i="2" s="1"/>
  <c r="BZ26" i="2"/>
  <c r="CA26" i="2" s="1"/>
  <c r="DJ57" i="2"/>
  <c r="GC42" i="2"/>
  <c r="FC34" i="2"/>
  <c r="ET33" i="2"/>
  <c r="CP33" i="2"/>
  <c r="DB49" i="2"/>
  <c r="DF49" i="2"/>
  <c r="DV8" i="2"/>
  <c r="EP8" i="2"/>
  <c r="CX8" i="2"/>
  <c r="CP31" i="2"/>
  <c r="CL48" i="2"/>
  <c r="FO15" i="2"/>
  <c r="BN38" i="2"/>
  <c r="BN34" i="2"/>
  <c r="BN27" i="2"/>
  <c r="DQ13" i="2"/>
  <c r="DR13" i="2" s="1"/>
  <c r="DB30" i="2"/>
  <c r="DF30" i="2"/>
  <c r="DV30" i="2"/>
  <c r="DV36" i="2"/>
  <c r="EY51" i="2"/>
  <c r="DQ57" i="2"/>
  <c r="DR57" i="2" s="1"/>
  <c r="GG57" i="2"/>
  <c r="DF34" i="2"/>
  <c r="DZ39" i="2"/>
  <c r="ET39" i="2"/>
  <c r="DJ39" i="2"/>
  <c r="DZ58" i="2"/>
  <c r="ED58" i="2"/>
  <c r="EH58" i="2"/>
  <c r="GG52" i="2"/>
  <c r="CX46" i="2"/>
  <c r="DV57" i="2"/>
  <c r="ED57" i="2"/>
  <c r="GG51" i="2"/>
  <c r="BR53" i="2"/>
  <c r="BS53" i="2" s="1"/>
  <c r="FS63" i="2"/>
  <c r="DJ18" i="2"/>
  <c r="GW54" i="2"/>
  <c r="EP40" i="2"/>
  <c r="BP44" i="2"/>
  <c r="BQ44" i="2" s="1"/>
  <c r="BZ31" i="2"/>
  <c r="CA31" i="2" s="1"/>
  <c r="BN39" i="2"/>
  <c r="BN54" i="2"/>
  <c r="BN53" i="2"/>
  <c r="BN52" i="2"/>
  <c r="BN51" i="2"/>
  <c r="BN64" i="2"/>
  <c r="DZ27" i="2"/>
  <c r="FS17" i="2"/>
  <c r="GO15" i="2"/>
  <c r="FK32" i="2"/>
  <c r="EH36" i="2"/>
  <c r="EP55" i="2"/>
  <c r="FO54" i="2"/>
  <c r="FG50" i="2"/>
  <c r="DZ56" i="2"/>
  <c r="FC64" i="2"/>
  <c r="FW11" i="2"/>
  <c r="BN44" i="2"/>
  <c r="BN40" i="2"/>
  <c r="BN61" i="2"/>
  <c r="BN31" i="2"/>
  <c r="BN63" i="2"/>
  <c r="BN42" i="2"/>
  <c r="EP36" i="2"/>
  <c r="DZ36" i="2"/>
  <c r="ED36" i="2"/>
  <c r="DJ27" i="2"/>
  <c r="ED27" i="2"/>
  <c r="GO16" i="2"/>
  <c r="GS16" i="2"/>
  <c r="CL34" i="2"/>
  <c r="ED34" i="2"/>
  <c r="DJ34" i="2"/>
  <c r="DZ34" i="2"/>
  <c r="FC50" i="2"/>
  <c r="FC54" i="2"/>
  <c r="FK54" i="2"/>
  <c r="FW17" i="2"/>
  <c r="EY34" i="2"/>
  <c r="FS34" i="2"/>
  <c r="HA35" i="2"/>
  <c r="GK42" i="2"/>
  <c r="BN33" i="2"/>
  <c r="BN30" i="2"/>
  <c r="BN50" i="2"/>
  <c r="BN59" i="2"/>
  <c r="BN41" i="2"/>
  <c r="BN62" i="2"/>
  <c r="BN32" i="2"/>
  <c r="CP27" i="2"/>
  <c r="GK16" i="2"/>
  <c r="CP34" i="2"/>
  <c r="EH34" i="2"/>
  <c r="EL34" i="2"/>
  <c r="FG54" i="2"/>
  <c r="FO34" i="2"/>
  <c r="FW34" i="2"/>
  <c r="DZ42" i="2"/>
  <c r="FC32" i="2"/>
  <c r="GG35" i="2"/>
  <c r="FO11" i="2"/>
  <c r="DB27" i="2"/>
  <c r="DQ35" i="2"/>
  <c r="DR35" i="2" s="1"/>
  <c r="HA15" i="2"/>
  <c r="DQ16" i="2"/>
  <c r="DR16" i="2" s="1"/>
  <c r="EY50" i="2"/>
  <c r="FS64" i="2"/>
  <c r="ET10" i="2"/>
  <c r="GS14" i="2"/>
  <c r="FS33" i="2"/>
  <c r="CT10" i="2"/>
  <c r="FC17" i="2"/>
  <c r="HA21" i="2"/>
  <c r="ET42" i="2"/>
  <c r="GK49" i="2"/>
  <c r="FK63" i="2"/>
  <c r="ED60" i="2"/>
  <c r="FW57" i="2"/>
  <c r="DS25" i="2"/>
  <c r="DT25" i="2" s="1"/>
  <c r="GG29" i="2"/>
  <c r="EP45" i="2"/>
  <c r="FC62" i="2"/>
  <c r="ED54" i="2"/>
  <c r="DZ59" i="2"/>
  <c r="EY47" i="2"/>
  <c r="FO59" i="2"/>
  <c r="FO64" i="2"/>
  <c r="FS11" i="2"/>
  <c r="EY11" i="2"/>
  <c r="EH27" i="2"/>
  <c r="EL27" i="2"/>
  <c r="CL27" i="2"/>
  <c r="CX39" i="2"/>
  <c r="DB39" i="2"/>
  <c r="FS50" i="2"/>
  <c r="FK50" i="2"/>
  <c r="DQ52" i="2"/>
  <c r="DR52" i="2" s="1"/>
  <c r="GW52" i="2"/>
  <c r="FO17" i="2"/>
  <c r="GW15" i="2"/>
  <c r="GC15" i="2"/>
  <c r="GC21" i="2"/>
  <c r="GK21" i="2"/>
  <c r="DB46" i="2"/>
  <c r="GC49" i="2"/>
  <c r="GC51" i="2"/>
  <c r="GK51" i="2"/>
  <c r="GO60" i="2"/>
  <c r="GW60" i="2"/>
  <c r="FW63" i="2"/>
  <c r="FG57" i="2"/>
  <c r="FO57" i="2"/>
  <c r="CL18" i="2"/>
  <c r="DZ18" i="2"/>
  <c r="DB18" i="2"/>
  <c r="DF45" i="2"/>
  <c r="FC60" i="2"/>
  <c r="FO60" i="2"/>
  <c r="DB60" i="2"/>
  <c r="HA54" i="2"/>
  <c r="GS54" i="2"/>
  <c r="GO14" i="2"/>
  <c r="ET40" i="2"/>
  <c r="EH59" i="2"/>
  <c r="EL54" i="2"/>
  <c r="GW64" i="2"/>
  <c r="CB21" i="2"/>
  <c r="CC21" i="2" s="1"/>
  <c r="BX44" i="2"/>
  <c r="BY44" i="2" s="1"/>
  <c r="CB44" i="2"/>
  <c r="CC44" i="2" s="1"/>
  <c r="GO8" i="2"/>
  <c r="GG41" i="2"/>
  <c r="CB26" i="2"/>
  <c r="CC26" i="2" s="1"/>
  <c r="GC18" i="2"/>
  <c r="GK18" i="2"/>
  <c r="FW62" i="2"/>
  <c r="FG11" i="2"/>
  <c r="CT27" i="2"/>
  <c r="CX27" i="2"/>
  <c r="GK52" i="2"/>
  <c r="FK17" i="2"/>
  <c r="DQ15" i="2"/>
  <c r="DR15" i="2" s="1"/>
  <c r="GS15" i="2"/>
  <c r="GS21" i="2"/>
  <c r="GG49" i="2"/>
  <c r="GS51" i="2"/>
  <c r="GK60" i="2"/>
  <c r="GC60" i="2"/>
  <c r="EY63" i="2"/>
  <c r="CP18" i="2"/>
  <c r="EP18" i="2"/>
  <c r="DV18" i="2"/>
  <c r="EH45" i="2"/>
  <c r="FG60" i="2"/>
  <c r="DV60" i="2"/>
  <c r="GO54" i="2"/>
  <c r="DJ40" i="2"/>
  <c r="HA64" i="2"/>
  <c r="FG64" i="2"/>
  <c r="BR44" i="2"/>
  <c r="BS44" i="2" s="1"/>
  <c r="GK41" i="2"/>
  <c r="GS18" i="2"/>
  <c r="HA18" i="2"/>
  <c r="CB31" i="2"/>
  <c r="CC31" i="2" s="1"/>
  <c r="GO42" i="2"/>
  <c r="GK29" i="2"/>
  <c r="EY62" i="2"/>
  <c r="DQ26" i="2"/>
  <c r="DR26" i="2" s="1"/>
  <c r="FW60" i="2"/>
  <c r="EL60" i="2"/>
  <c r="EP59" i="2"/>
  <c r="GK64" i="2"/>
  <c r="CX26" i="2"/>
  <c r="DQ14" i="2"/>
  <c r="DR14" i="2" s="1"/>
  <c r="FC21" i="2"/>
  <c r="EY17" i="2"/>
  <c r="DF60" i="2"/>
  <c r="ED46" i="2"/>
  <c r="CT11" i="2"/>
  <c r="DB45" i="2"/>
  <c r="GG15" i="2"/>
  <c r="EH19" i="2"/>
  <c r="CX54" i="2"/>
  <c r="GO49" i="2"/>
  <c r="FW43" i="2"/>
  <c r="EH18" i="2"/>
  <c r="GK10" i="2"/>
  <c r="EL10" i="2"/>
  <c r="EP15" i="2"/>
  <c r="HA32" i="2"/>
  <c r="CX61" i="2"/>
  <c r="DV45" i="2"/>
  <c r="EY46" i="2"/>
  <c r="ET60" i="2"/>
  <c r="ET63" i="2"/>
  <c r="EY45" i="2"/>
  <c r="FW39" i="2"/>
  <c r="GK53" i="2"/>
  <c r="EH61" i="2"/>
  <c r="GG28" i="2"/>
  <c r="GW25" i="2"/>
  <c r="DJ21" i="2"/>
  <c r="GS48" i="2"/>
  <c r="DQ45" i="2"/>
  <c r="DR45" i="2" s="1"/>
  <c r="FS47" i="2"/>
  <c r="FS59" i="2"/>
  <c r="DS10" i="2"/>
  <c r="DT10" i="2" s="1"/>
  <c r="EY21" i="2"/>
  <c r="FS21" i="2"/>
  <c r="DF46" i="2"/>
  <c r="DV46" i="2"/>
  <c r="EP46" i="2"/>
  <c r="ET46" i="2"/>
  <c r="DQ49" i="2"/>
  <c r="DR49" i="2" s="1"/>
  <c r="CP10" i="2"/>
  <c r="CX10" i="2"/>
  <c r="CT18" i="2"/>
  <c r="CX18" i="2"/>
  <c r="ED45" i="2"/>
  <c r="FS60" i="2"/>
  <c r="EY60" i="2"/>
  <c r="DZ60" i="2"/>
  <c r="DB15" i="2"/>
  <c r="GK14" i="2"/>
  <c r="GG14" i="2"/>
  <c r="FC43" i="2"/>
  <c r="FK43" i="2"/>
  <c r="DQ53" i="2"/>
  <c r="DR53" i="2" s="1"/>
  <c r="EH63" i="2"/>
  <c r="CT54" i="2"/>
  <c r="GC10" i="2"/>
  <c r="HA10" i="2"/>
  <c r="GW45" i="2"/>
  <c r="GO45" i="2"/>
  <c r="DV53" i="2"/>
  <c r="HA28" i="2"/>
  <c r="GC25" i="2"/>
  <c r="DQ48" i="2"/>
  <c r="DR48" i="2" s="1"/>
  <c r="GG48" i="2"/>
  <c r="FK39" i="2"/>
  <c r="FG47" i="2"/>
  <c r="EY59" i="2"/>
  <c r="FG59" i="2"/>
  <c r="GG25" i="2"/>
  <c r="FK21" i="2"/>
  <c r="FG21" i="2"/>
  <c r="DQ21" i="2"/>
  <c r="DR21" i="2" s="1"/>
  <c r="EH46" i="2"/>
  <c r="EL46" i="2"/>
  <c r="CL46" i="2"/>
  <c r="DB10" i="2"/>
  <c r="ED10" i="2"/>
  <c r="GC14" i="2"/>
  <c r="GW14" i="2"/>
  <c r="FS43" i="2"/>
  <c r="CP63" i="2"/>
  <c r="EL14" i="2"/>
  <c r="GG10" i="2"/>
  <c r="GO10" i="2"/>
  <c r="HA48" i="2"/>
  <c r="GW48" i="2"/>
  <c r="FC39" i="2"/>
  <c r="FW59" i="2"/>
  <c r="BZ19" i="2"/>
  <c r="CA19" i="2" s="1"/>
  <c r="CP57" i="2"/>
  <c r="CX60" i="2"/>
  <c r="ET15" i="2"/>
  <c r="GC28" i="2"/>
  <c r="CX45" i="2"/>
  <c r="DQ22" i="2"/>
  <c r="DR22" i="2" s="1"/>
  <c r="CP40" i="2"/>
  <c r="DB24" i="2"/>
  <c r="EP19" i="2"/>
  <c r="ED59" i="2"/>
  <c r="EL53" i="2"/>
  <c r="EP56" i="2"/>
  <c r="FW64" i="2"/>
  <c r="ED61" i="2"/>
  <c r="DS11" i="2"/>
  <c r="DT11" i="2" s="1"/>
  <c r="CP46" i="2"/>
  <c r="DJ46" i="2"/>
  <c r="DZ46" i="2"/>
  <c r="CL10" i="2"/>
  <c r="HA14" i="2"/>
  <c r="FO43" i="2"/>
  <c r="GO9" i="2"/>
  <c r="GG45" i="2"/>
  <c r="GO48" i="2"/>
  <c r="CT55" i="2"/>
  <c r="EL40" i="2"/>
  <c r="FC45" i="2"/>
  <c r="FS56" i="2"/>
  <c r="ET54" i="2"/>
  <c r="DQ64" i="2"/>
  <c r="DR64" i="2" s="1"/>
  <c r="DV63" i="2"/>
  <c r="HA53" i="2"/>
  <c r="GC8" i="2"/>
  <c r="GC20" i="2"/>
  <c r="FC14" i="2"/>
  <c r="HA43" i="2"/>
  <c r="GW41" i="2"/>
  <c r="EY39" i="2"/>
  <c r="DV42" i="2"/>
  <c r="FW47" i="2"/>
  <c r="CT41" i="2"/>
  <c r="DZ53" i="2"/>
  <c r="GK63" i="2"/>
  <c r="FG24" i="2"/>
  <c r="ED56" i="2"/>
  <c r="DZ10" i="2"/>
  <c r="FK33" i="2"/>
  <c r="GW35" i="2"/>
  <c r="GC35" i="2"/>
  <c r="CT57" i="2"/>
  <c r="CX57" i="2"/>
  <c r="DB57" i="2"/>
  <c r="DF57" i="2"/>
  <c r="EH10" i="2"/>
  <c r="DV10" i="2"/>
  <c r="EP10" i="2"/>
  <c r="CL45" i="2"/>
  <c r="CP45" i="2"/>
  <c r="DJ45" i="2"/>
  <c r="CT60" i="2"/>
  <c r="EL15" i="2"/>
  <c r="DF15" i="2"/>
  <c r="CL40" i="2"/>
  <c r="EH40" i="2"/>
  <c r="DZ40" i="2"/>
  <c r="EL59" i="2"/>
  <c r="ET59" i="2"/>
  <c r="GG53" i="2"/>
  <c r="GO53" i="2"/>
  <c r="EP61" i="2"/>
  <c r="ET61" i="2"/>
  <c r="EP63" i="2"/>
  <c r="EL63" i="2"/>
  <c r="DQ42" i="2"/>
  <c r="DR42" i="2" s="1"/>
  <c r="GW42" i="2"/>
  <c r="BP57" i="2"/>
  <c r="BQ57" i="2" s="1"/>
  <c r="BT57" i="2"/>
  <c r="BU57" i="2" s="1"/>
  <c r="DV54" i="2"/>
  <c r="EP54" i="2"/>
  <c r="EH54" i="2"/>
  <c r="GG64" i="2"/>
  <c r="GO64" i="2"/>
  <c r="EY64" i="2"/>
  <c r="GK20" i="2"/>
  <c r="GS20" i="2"/>
  <c r="GS29" i="2"/>
  <c r="HA29" i="2"/>
  <c r="FG45" i="2"/>
  <c r="ED42" i="2"/>
  <c r="EL42" i="2"/>
  <c r="BZ60" i="2"/>
  <c r="CA60" i="2" s="1"/>
  <c r="BP60" i="2"/>
  <c r="BQ60" i="2" s="1"/>
  <c r="EH53" i="2"/>
  <c r="EP53" i="2"/>
  <c r="DQ63" i="2"/>
  <c r="DR63" i="2" s="1"/>
  <c r="HA63" i="2"/>
  <c r="GK8" i="2"/>
  <c r="GS8" i="2"/>
  <c r="GC41" i="2"/>
  <c r="GK28" i="2"/>
  <c r="GS28" i="2"/>
  <c r="EY56" i="2"/>
  <c r="FG56" i="2"/>
  <c r="EL56" i="2"/>
  <c r="ET56" i="2"/>
  <c r="FK62" i="2"/>
  <c r="FO62" i="2"/>
  <c r="FG39" i="2"/>
  <c r="FO39" i="2"/>
  <c r="FO47" i="2"/>
  <c r="FK47" i="2"/>
  <c r="GG43" i="2"/>
  <c r="GO43" i="2"/>
  <c r="BT9" i="2"/>
  <c r="BU9" i="2" s="1"/>
  <c r="BO61" i="2"/>
  <c r="BM52" i="2"/>
  <c r="EH41" i="2"/>
  <c r="DB56" i="2"/>
  <c r="DQ28" i="2"/>
  <c r="DR28" i="2" s="1"/>
  <c r="CX40" i="2"/>
  <c r="DJ63" i="2"/>
  <c r="GS42" i="2"/>
  <c r="HA42" i="2"/>
  <c r="GO29" i="2"/>
  <c r="GW29" i="2"/>
  <c r="EH42" i="2"/>
  <c r="EP42" i="2"/>
  <c r="ED53" i="2"/>
  <c r="GO28" i="2"/>
  <c r="GW28" i="2"/>
  <c r="EH56" i="2"/>
  <c r="FG62" i="2"/>
  <c r="FS62" i="2"/>
  <c r="EL19" i="2"/>
  <c r="CP15" i="2"/>
  <c r="EP21" i="2"/>
  <c r="CP60" i="2"/>
  <c r="FC44" i="2"/>
  <c r="EP20" i="2"/>
  <c r="DF23" i="2"/>
  <c r="DZ9" i="2"/>
  <c r="ED24" i="2"/>
  <c r="CX19" i="2"/>
  <c r="CL54" i="2"/>
  <c r="GW32" i="2"/>
  <c r="DQ43" i="2"/>
  <c r="DR43" i="2" s="1"/>
  <c r="FK24" i="2"/>
  <c r="DZ24" i="2"/>
  <c r="FG16" i="2"/>
  <c r="DS13" i="2"/>
  <c r="DT13" i="2" s="1"/>
  <c r="DV21" i="2"/>
  <c r="DQ18" i="2"/>
  <c r="DR18" i="2" s="1"/>
  <c r="ET29" i="2"/>
  <c r="FS45" i="2"/>
  <c r="ED38" i="2"/>
  <c r="FO46" i="2"/>
  <c r="DV55" i="2"/>
  <c r="GK35" i="2"/>
  <c r="CL57" i="2"/>
  <c r="DF10" i="2"/>
  <c r="DJ10" i="2"/>
  <c r="CT45" i="2"/>
  <c r="CX15" i="2"/>
  <c r="DV59" i="2"/>
  <c r="GS53" i="2"/>
  <c r="DV61" i="2"/>
  <c r="DZ63" i="2"/>
  <c r="GG42" i="2"/>
  <c r="CP54" i="2"/>
  <c r="DZ54" i="2"/>
  <c r="GS64" i="2"/>
  <c r="FK64" i="2"/>
  <c r="GC29" i="2"/>
  <c r="BR60" i="2"/>
  <c r="BS60" i="2" s="1"/>
  <c r="ET53" i="2"/>
  <c r="GO63" i="2"/>
  <c r="GW8" i="2"/>
  <c r="GO41" i="2"/>
  <c r="DV56" i="2"/>
  <c r="CT26" i="2"/>
  <c r="FC47" i="2"/>
  <c r="ED14" i="2"/>
  <c r="DB14" i="2"/>
  <c r="GC9" i="2"/>
  <c r="GK9" i="2"/>
  <c r="DB54" i="2"/>
  <c r="FC46" i="2"/>
  <c r="FS46" i="2"/>
  <c r="GS32" i="2"/>
  <c r="ET55" i="2"/>
  <c r="EL55" i="2"/>
  <c r="CL19" i="2"/>
  <c r="DF19" i="2"/>
  <c r="DJ19" i="2"/>
  <c r="ED19" i="2"/>
  <c r="DF11" i="2"/>
  <c r="DF38" i="2"/>
  <c r="CP12" i="2"/>
  <c r="DV20" i="2"/>
  <c r="EH23" i="2"/>
  <c r="DJ60" i="2"/>
  <c r="CL15" i="2"/>
  <c r="ED15" i="2"/>
  <c r="EH15" i="2"/>
  <c r="DV14" i="2"/>
  <c r="GS9" i="2"/>
  <c r="HA9" i="2"/>
  <c r="DF54" i="2"/>
  <c r="DJ54" i="2"/>
  <c r="CL24" i="2"/>
  <c r="ET21" i="2"/>
  <c r="FO45" i="2"/>
  <c r="FW45" i="2"/>
  <c r="FG46" i="2"/>
  <c r="GK32" i="2"/>
  <c r="GG32" i="2"/>
  <c r="DZ55" i="2"/>
  <c r="EH55" i="2"/>
  <c r="DB19" i="2"/>
  <c r="DV19" i="2"/>
  <c r="DZ19" i="2"/>
  <c r="ET19" i="2"/>
  <c r="CL60" i="2"/>
  <c r="DZ15" i="2"/>
  <c r="DV15" i="2"/>
  <c r="FK45" i="2"/>
  <c r="FW46" i="2"/>
  <c r="GC32" i="2"/>
  <c r="ED55" i="2"/>
  <c r="CP19" i="2"/>
  <c r="CT19" i="2"/>
  <c r="DJ55" i="2"/>
  <c r="FO44" i="2"/>
  <c r="EL29" i="2"/>
  <c r="ED9" i="2"/>
  <c r="CX11" i="2"/>
  <c r="EH38" i="2"/>
  <c r="DQ41" i="2"/>
  <c r="DR41" i="2" s="1"/>
  <c r="ED41" i="2"/>
  <c r="DV12" i="2"/>
  <c r="DB11" i="2"/>
  <c r="DF9" i="2"/>
  <c r="DJ38" i="2"/>
  <c r="ET23" i="2"/>
  <c r="EL12" i="2"/>
  <c r="DZ38" i="2"/>
  <c r="FW44" i="2"/>
  <c r="DQ10" i="2"/>
  <c r="DR10" i="2" s="1"/>
  <c r="ET12" i="2"/>
  <c r="DQ29" i="2"/>
  <c r="DR29" i="2" s="1"/>
  <c r="DQ20" i="2"/>
  <c r="DR20" i="2" s="1"/>
  <c r="CP23" i="2"/>
  <c r="EL9" i="2"/>
  <c r="DV29" i="2"/>
  <c r="FK16" i="2"/>
  <c r="FC13" i="2"/>
  <c r="ED21" i="2"/>
  <c r="DB59" i="2"/>
  <c r="CP11" i="2"/>
  <c r="DF61" i="2"/>
  <c r="CT15" i="2"/>
  <c r="DB53" i="2"/>
  <c r="DF26" i="2"/>
  <c r="DS15" i="2"/>
  <c r="DT15" i="2" s="1"/>
  <c r="FS24" i="2"/>
  <c r="BO44" i="2"/>
  <c r="BM35" i="2"/>
  <c r="BM62" i="2"/>
  <c r="EY14" i="2"/>
  <c r="CT42" i="2"/>
  <c r="BO34" i="2"/>
  <c r="DJ15" i="2"/>
  <c r="DB40" i="2"/>
  <c r="DF40" i="2"/>
  <c r="CP59" i="2"/>
  <c r="CT59" i="2"/>
  <c r="CX59" i="2"/>
  <c r="CT61" i="2"/>
  <c r="DB63" i="2"/>
  <c r="DF63" i="2"/>
  <c r="DJ11" i="2"/>
  <c r="DZ11" i="2"/>
  <c r="ED11" i="2"/>
  <c r="EH11" i="2"/>
  <c r="CX9" i="2"/>
  <c r="DV9" i="2"/>
  <c r="CT9" i="2"/>
  <c r="EP9" i="2"/>
  <c r="CX24" i="2"/>
  <c r="EL24" i="2"/>
  <c r="EP24" i="2"/>
  <c r="ET24" i="2"/>
  <c r="EH21" i="2"/>
  <c r="EL21" i="2"/>
  <c r="CP21" i="2"/>
  <c r="CP53" i="2"/>
  <c r="CT53" i="2"/>
  <c r="DV38" i="2"/>
  <c r="EP38" i="2"/>
  <c r="ET38" i="2"/>
  <c r="CT23" i="2"/>
  <c r="CL23" i="2"/>
  <c r="DB23" i="2"/>
  <c r="DZ23" i="2"/>
  <c r="ET20" i="2"/>
  <c r="GK25" i="2"/>
  <c r="GS25" i="2"/>
  <c r="DZ29" i="2"/>
  <c r="EH29" i="2"/>
  <c r="CB32" i="2"/>
  <c r="CC32" i="2" s="1"/>
  <c r="FK44" i="2"/>
  <c r="FS44" i="2"/>
  <c r="CP41" i="2"/>
  <c r="DZ41" i="2"/>
  <c r="ET41" i="2"/>
  <c r="CP56" i="2"/>
  <c r="CT56" i="2"/>
  <c r="CX56" i="2"/>
  <c r="EH12" i="2"/>
  <c r="DB12" i="2"/>
  <c r="DF12" i="2"/>
  <c r="DJ26" i="2"/>
  <c r="DV26" i="2"/>
  <c r="EP26" i="2"/>
  <c r="ET26" i="2"/>
  <c r="FO24" i="2"/>
  <c r="FW24" i="2"/>
  <c r="CL59" i="2"/>
  <c r="DF59" i="2"/>
  <c r="DJ59" i="2"/>
  <c r="CL61" i="2"/>
  <c r="CP61" i="2"/>
  <c r="DJ61" i="2"/>
  <c r="CL63" i="2"/>
  <c r="CT63" i="2"/>
  <c r="CX63" i="2"/>
  <c r="DV11" i="2"/>
  <c r="EP11" i="2"/>
  <c r="ET11" i="2"/>
  <c r="DB9" i="2"/>
  <c r="EH9" i="2"/>
  <c r="DJ9" i="2"/>
  <c r="ET9" i="2"/>
  <c r="DV24" i="2"/>
  <c r="CP24" i="2"/>
  <c r="CT24" i="2"/>
  <c r="CL21" i="2"/>
  <c r="DB21" i="2"/>
  <c r="DF21" i="2"/>
  <c r="CL53" i="2"/>
  <c r="DF53" i="2"/>
  <c r="DJ53" i="2"/>
  <c r="EL38" i="2"/>
  <c r="CL38" i="2"/>
  <c r="CP38" i="2"/>
  <c r="DJ23" i="2"/>
  <c r="CX23" i="2"/>
  <c r="EL23" i="2"/>
  <c r="EP23" i="2"/>
  <c r="HA25" i="2"/>
  <c r="DQ25" i="2"/>
  <c r="DR25" i="2" s="1"/>
  <c r="EP29" i="2"/>
  <c r="CT29" i="2"/>
  <c r="BZ32" i="2"/>
  <c r="CA32" i="2" s="1"/>
  <c r="EY44" i="2"/>
  <c r="DV41" i="2"/>
  <c r="EP41" i="2"/>
  <c r="DB41" i="2"/>
  <c r="CL56" i="2"/>
  <c r="DF56" i="2"/>
  <c r="DJ56" i="2"/>
  <c r="CT12" i="2"/>
  <c r="CL12" i="2"/>
  <c r="DZ12" i="2"/>
  <c r="ED12" i="2"/>
  <c r="EH26" i="2"/>
  <c r="EL26" i="2"/>
  <c r="CP26" i="2"/>
  <c r="FC24" i="2"/>
  <c r="CT40" i="2"/>
  <c r="DB61" i="2"/>
  <c r="EL11" i="2"/>
  <c r="CL11" i="2"/>
  <c r="DQ9" i="2"/>
  <c r="DR9" i="2" s="1"/>
  <c r="CP9" i="2"/>
  <c r="CL9" i="2"/>
  <c r="EH24" i="2"/>
  <c r="DF24" i="2"/>
  <c r="DJ24" i="2"/>
  <c r="CT21" i="2"/>
  <c r="CX21" i="2"/>
  <c r="DZ21" i="2"/>
  <c r="CX53" i="2"/>
  <c r="CT38" i="2"/>
  <c r="CX38" i="2"/>
  <c r="DB38" i="2"/>
  <c r="ED23" i="2"/>
  <c r="DV23" i="2"/>
  <c r="GO25" i="2"/>
  <c r="ED29" i="2"/>
  <c r="FG44" i="2"/>
  <c r="EL41" i="2"/>
  <c r="CX41" i="2"/>
  <c r="DJ12" i="2"/>
  <c r="CX12" i="2"/>
  <c r="EP12" i="2"/>
  <c r="CL26" i="2"/>
  <c r="DB26" i="2"/>
  <c r="EY24" i="2"/>
  <c r="FS13" i="2"/>
  <c r="EY16" i="2"/>
  <c r="CP20" i="2"/>
  <c r="DQ8" i="2"/>
  <c r="DR8" i="2" s="1"/>
  <c r="DJ41" i="2"/>
  <c r="FW32" i="2"/>
  <c r="BO60" i="2"/>
  <c r="BO23" i="2"/>
  <c r="BO45" i="2"/>
  <c r="BO55" i="2"/>
  <c r="BO28" i="2"/>
  <c r="BO15" i="2"/>
  <c r="BO29" i="2"/>
  <c r="BO39" i="2"/>
  <c r="BO19" i="2"/>
  <c r="BO50" i="2"/>
  <c r="BD7" i="2"/>
  <c r="BO32" i="2"/>
  <c r="EY33" i="2"/>
  <c r="DJ32" i="2"/>
  <c r="DZ32" i="2"/>
  <c r="ED32" i="2"/>
  <c r="EH32" i="2"/>
  <c r="FS32" i="2"/>
  <c r="EY32" i="2"/>
  <c r="BO9" i="2"/>
  <c r="BO22" i="2"/>
  <c r="BO18" i="2"/>
  <c r="BO13" i="2"/>
  <c r="BO16" i="2"/>
  <c r="BO57" i="2"/>
  <c r="BO41" i="2"/>
  <c r="BO62" i="2"/>
  <c r="BO46" i="2"/>
  <c r="BO30" i="2"/>
  <c r="BO51" i="2"/>
  <c r="BO35" i="2"/>
  <c r="BO56" i="2"/>
  <c r="BO40" i="2"/>
  <c r="AG7" i="2"/>
  <c r="DV32" i="2"/>
  <c r="EP32" i="2"/>
  <c r="ET32" i="2"/>
  <c r="FG32" i="2"/>
  <c r="FO32" i="2"/>
  <c r="BO26" i="2"/>
  <c r="BO12" i="2"/>
  <c r="BO24" i="2"/>
  <c r="BO27" i="2"/>
  <c r="BO14" i="2"/>
  <c r="BO53" i="2"/>
  <c r="BO37" i="2"/>
  <c r="BO58" i="2"/>
  <c r="BO42" i="2"/>
  <c r="BO63" i="2"/>
  <c r="BO47" i="2"/>
  <c r="BO31" i="2"/>
  <c r="BO52" i="2"/>
  <c r="BO36" i="2"/>
  <c r="DQ32" i="2"/>
  <c r="DR32" i="2" s="1"/>
  <c r="EL32" i="2"/>
  <c r="CL32" i="2"/>
  <c r="CP32" i="2"/>
  <c r="BO20" i="2"/>
  <c r="BO10" i="2"/>
  <c r="BO25" i="2"/>
  <c r="BO17" i="2"/>
  <c r="BO21" i="2"/>
  <c r="BO49" i="2"/>
  <c r="BO33" i="2"/>
  <c r="BO54" i="2"/>
  <c r="BO38" i="2"/>
  <c r="BO59" i="2"/>
  <c r="BO43" i="2"/>
  <c r="BO64" i="2"/>
  <c r="BO48" i="2"/>
  <c r="DJ29" i="2"/>
  <c r="BL20" i="2"/>
  <c r="BN13" i="2"/>
  <c r="CP14" i="2"/>
  <c r="CT14" i="2"/>
  <c r="CL14" i="2"/>
  <c r="FS14" i="2"/>
  <c r="FK14" i="2"/>
  <c r="BL17" i="2"/>
  <c r="FW33" i="2"/>
  <c r="FO33" i="2"/>
  <c r="CL42" i="2"/>
  <c r="DF42" i="2"/>
  <c r="DJ42" i="2"/>
  <c r="CT20" i="2"/>
  <c r="CX20" i="2"/>
  <c r="DB20" i="2"/>
  <c r="DF20" i="2"/>
  <c r="EY13" i="2"/>
  <c r="FG13" i="2"/>
  <c r="FW16" i="2"/>
  <c r="FO16" i="2"/>
  <c r="CX29" i="2"/>
  <c r="DB29" i="2"/>
  <c r="DF29" i="2"/>
  <c r="CX55" i="2"/>
  <c r="DB55" i="2"/>
  <c r="DF55" i="2"/>
  <c r="DF14" i="2"/>
  <c r="ET14" i="2"/>
  <c r="DJ14" i="2"/>
  <c r="CX14" i="2"/>
  <c r="FW14" i="2"/>
  <c r="FO14" i="2"/>
  <c r="FG33" i="2"/>
  <c r="FC33" i="2"/>
  <c r="CX42" i="2"/>
  <c r="DB42" i="2"/>
  <c r="DJ20" i="2"/>
  <c r="DZ20" i="2"/>
  <c r="ED20" i="2"/>
  <c r="EH20" i="2"/>
  <c r="FK13" i="2"/>
  <c r="FW13" i="2"/>
  <c r="FC16" i="2"/>
  <c r="CL41" i="2"/>
  <c r="EP14" i="2"/>
  <c r="DZ14" i="2"/>
  <c r="EH14" i="2"/>
  <c r="FG14" i="2"/>
  <c r="BN25" i="2"/>
  <c r="CP42" i="2"/>
  <c r="EL20" i="2"/>
  <c r="CL20" i="2"/>
  <c r="FO13" i="2"/>
  <c r="FS16" i="2"/>
  <c r="CL29" i="2"/>
  <c r="CP29" i="2"/>
  <c r="DF41" i="2"/>
  <c r="CL55" i="2"/>
  <c r="CP55" i="2"/>
  <c r="BL18" i="2"/>
  <c r="BL9" i="2"/>
  <c r="BL24" i="2"/>
  <c r="BL25" i="2"/>
  <c r="BL19" i="2"/>
  <c r="BL14" i="2"/>
  <c r="BL16" i="2"/>
  <c r="BL22" i="2"/>
  <c r="BL12" i="2"/>
  <c r="BL23" i="2"/>
  <c r="BL21" i="2"/>
  <c r="BM51" i="2"/>
  <c r="BM36" i="2"/>
  <c r="BM46" i="2"/>
  <c r="BM26" i="2"/>
  <c r="BM57" i="2"/>
  <c r="BM30" i="2"/>
  <c r="BM27" i="2"/>
  <c r="BM41" i="2"/>
  <c r="BM11" i="2"/>
  <c r="BM64" i="2"/>
  <c r="BM48" i="2"/>
  <c r="BM32" i="2"/>
  <c r="BM53" i="2"/>
  <c r="BM37" i="2"/>
  <c r="BM58" i="2"/>
  <c r="BM42" i="2"/>
  <c r="BM63" i="2"/>
  <c r="BM47" i="2"/>
  <c r="BM31" i="2"/>
  <c r="BM17" i="2"/>
  <c r="BM19" i="2"/>
  <c r="BM60" i="2"/>
  <c r="BM44" i="2"/>
  <c r="BM28" i="2"/>
  <c r="BM49" i="2"/>
  <c r="BM33" i="2"/>
  <c r="BM54" i="2"/>
  <c r="BM38" i="2"/>
  <c r="BM59" i="2"/>
  <c r="BM43" i="2"/>
  <c r="BM21" i="2"/>
  <c r="BM56" i="2"/>
  <c r="BM40" i="2"/>
  <c r="BM61" i="2"/>
  <c r="BM45" i="2"/>
  <c r="BM29" i="2"/>
  <c r="BM50" i="2"/>
  <c r="BM34" i="2"/>
  <c r="BM55" i="2"/>
  <c r="BM39" i="2"/>
  <c r="BM9" i="2"/>
  <c r="BM12" i="2"/>
  <c r="BM10" i="2"/>
  <c r="BL26" i="2"/>
  <c r="BM18" i="2"/>
  <c r="BN12" i="2"/>
  <c r="BL11" i="2"/>
  <c r="BM14" i="2"/>
  <c r="BN20" i="2"/>
  <c r="BL33" i="2"/>
  <c r="BL60" i="2"/>
  <c r="BL49" i="2"/>
  <c r="BL27" i="2"/>
  <c r="BL44" i="2"/>
  <c r="BL54" i="2"/>
  <c r="BL55" i="2"/>
  <c r="BL28" i="2"/>
  <c r="BL38" i="2"/>
  <c r="BL39" i="2"/>
  <c r="BL53" i="2"/>
  <c r="BL37" i="2"/>
  <c r="BL52" i="2"/>
  <c r="BL34" i="2"/>
  <c r="BL63" i="2"/>
  <c r="BL47" i="2"/>
  <c r="BL31" i="2"/>
  <c r="BL36" i="2"/>
  <c r="BL57" i="2"/>
  <c r="BL41" i="2"/>
  <c r="BL62" i="2"/>
  <c r="BL46" i="2"/>
  <c r="BL30" i="2"/>
  <c r="BL59" i="2"/>
  <c r="BL43" i="2"/>
  <c r="BL64" i="2"/>
  <c r="BL48" i="2"/>
  <c r="BL32" i="2"/>
  <c r="BL58" i="2"/>
  <c r="BL42" i="2"/>
  <c r="BL51" i="2"/>
  <c r="BL35" i="2"/>
  <c r="BL56" i="2"/>
  <c r="BL40" i="2"/>
  <c r="BL61" i="2"/>
  <c r="BL45" i="2"/>
  <c r="BL29" i="2"/>
  <c r="BL50" i="2"/>
  <c r="DS61" i="2"/>
  <c r="DT61" i="2" s="1"/>
  <c r="DS45" i="2"/>
  <c r="DT45" i="2" s="1"/>
  <c r="DS29" i="2"/>
  <c r="DT29" i="2" s="1"/>
  <c r="DS60" i="2"/>
  <c r="DT60" i="2" s="1"/>
  <c r="DS44" i="2"/>
  <c r="DT44" i="2" s="1"/>
  <c r="DS28" i="2"/>
  <c r="DT28" i="2" s="1"/>
  <c r="DS59" i="2"/>
  <c r="DT59" i="2" s="1"/>
  <c r="DS43" i="2"/>
  <c r="DT43" i="2" s="1"/>
  <c r="DS58" i="2"/>
  <c r="DT58" i="2" s="1"/>
  <c r="DS42" i="2"/>
  <c r="DT42" i="2" s="1"/>
  <c r="DS57" i="2"/>
  <c r="DT57" i="2" s="1"/>
  <c r="DS41" i="2"/>
  <c r="DT41" i="2" s="1"/>
  <c r="DS56" i="2"/>
  <c r="DT56" i="2" s="1"/>
  <c r="DS40" i="2"/>
  <c r="DT40" i="2" s="1"/>
  <c r="DS55" i="2"/>
  <c r="DT55" i="2" s="1"/>
  <c r="DS39" i="2"/>
  <c r="DT39" i="2" s="1"/>
  <c r="DS54" i="2"/>
  <c r="DT54" i="2" s="1"/>
  <c r="DS38" i="2"/>
  <c r="DT38" i="2" s="1"/>
  <c r="DS53" i="2"/>
  <c r="DT53" i="2" s="1"/>
  <c r="DS37" i="2"/>
  <c r="DT37" i="2" s="1"/>
  <c r="DS52" i="2"/>
  <c r="DT52" i="2" s="1"/>
  <c r="DS36" i="2"/>
  <c r="DT36" i="2" s="1"/>
  <c r="DS51" i="2"/>
  <c r="DT51" i="2" s="1"/>
  <c r="DS35" i="2"/>
  <c r="DT35" i="2" s="1"/>
  <c r="DS50" i="2"/>
  <c r="DT50" i="2" s="1"/>
  <c r="DS34" i="2"/>
  <c r="DT34" i="2" s="1"/>
  <c r="DS27" i="2"/>
  <c r="DT27" i="2" s="1"/>
  <c r="DS49" i="2"/>
  <c r="DT49" i="2" s="1"/>
  <c r="DS33" i="2"/>
  <c r="DT33" i="2" s="1"/>
  <c r="DS64" i="2"/>
  <c r="DT64" i="2" s="1"/>
  <c r="DS48" i="2"/>
  <c r="DT48" i="2" s="1"/>
  <c r="DS32" i="2"/>
  <c r="DT32" i="2" s="1"/>
  <c r="DS63" i="2"/>
  <c r="DT63" i="2" s="1"/>
  <c r="DS47" i="2"/>
  <c r="DT47" i="2" s="1"/>
  <c r="DS31" i="2"/>
  <c r="DT31" i="2" s="1"/>
  <c r="DS62" i="2"/>
  <c r="DT62" i="2" s="1"/>
  <c r="DS46" i="2"/>
  <c r="DT46" i="2" s="1"/>
  <c r="DS30" i="2"/>
  <c r="DT30" i="2" s="1"/>
  <c r="BP19" i="17" l="1"/>
  <c r="C20" i="17"/>
  <c r="BA41" i="17"/>
  <c r="CD30" i="17"/>
  <c r="AX65" i="17"/>
  <c r="AD30" i="17"/>
  <c r="BR40" i="17"/>
  <c r="X24" i="17"/>
  <c r="BV19" i="17"/>
  <c r="BU37" i="17"/>
  <c r="BX34" i="17"/>
  <c r="BW44" i="17"/>
  <c r="Z19" i="17"/>
  <c r="BZ19" i="17"/>
  <c r="BY44" i="17"/>
  <c r="AB22" i="17"/>
  <c r="BB36" i="17"/>
  <c r="AN23" i="17"/>
  <c r="CD34" i="17"/>
  <c r="AC25" i="17"/>
  <c r="S27" i="17"/>
  <c r="N21" i="17"/>
  <c r="BD84" i="17"/>
  <c r="AY27" i="17"/>
  <c r="AM38" i="17"/>
  <c r="P19" i="17"/>
  <c r="AS31" i="17"/>
  <c r="AM27" i="17"/>
  <c r="AL41" i="17"/>
  <c r="E28" i="17"/>
  <c r="BQ36" i="17"/>
  <c r="BZ28" i="17"/>
  <c r="BT79" i="17"/>
  <c r="BR66" i="17"/>
  <c r="Q18" i="17"/>
  <c r="BF27" i="17"/>
  <c r="AR43" i="17"/>
  <c r="AE20" i="17"/>
  <c r="J38" i="17"/>
  <c r="BK24" i="17"/>
  <c r="BX43" i="17"/>
  <c r="AQ30" i="17"/>
  <c r="X23" i="17"/>
  <c r="V42" i="17"/>
  <c r="BN48" i="17"/>
  <c r="AX42" i="17"/>
  <c r="BA22" i="17"/>
  <c r="C31" i="17"/>
  <c r="BV42" i="17"/>
  <c r="O22" i="17"/>
  <c r="AJ25" i="17"/>
  <c r="Y39" i="17"/>
  <c r="BF19" i="17"/>
  <c r="AZ36" i="17"/>
  <c r="BK26" i="17"/>
  <c r="I43" i="17"/>
  <c r="CB20" i="17"/>
  <c r="CC24" i="17"/>
  <c r="AR55" i="17"/>
  <c r="BD42" i="17"/>
  <c r="D53" i="17"/>
  <c r="D21" i="17"/>
  <c r="CH25" i="17"/>
  <c r="BZ30" i="17"/>
  <c r="T36" i="17"/>
  <c r="BJ40" i="17"/>
  <c r="G27" i="17"/>
  <c r="M23" i="17"/>
  <c r="BK28" i="17"/>
  <c r="CC36" i="17"/>
  <c r="G42" i="17"/>
  <c r="L24" i="17"/>
  <c r="C23" i="17"/>
  <c r="BT30" i="17"/>
  <c r="AW40" i="17"/>
  <c r="BU20" i="17"/>
  <c r="BT24" i="17"/>
  <c r="BM40" i="17"/>
  <c r="BN26" i="17"/>
  <c r="AN42" i="17"/>
  <c r="AK31" i="17"/>
  <c r="BM20" i="17"/>
  <c r="F38" i="17"/>
  <c r="F53" i="17"/>
  <c r="AR73" i="17"/>
  <c r="BE79" i="17"/>
  <c r="BP28" i="17"/>
  <c r="AR79" i="17"/>
  <c r="CA20" i="17"/>
  <c r="AE24" i="17"/>
  <c r="AC29" i="17"/>
  <c r="L35" i="17"/>
  <c r="AU39" i="17"/>
  <c r="O18" i="17"/>
  <c r="BR24" i="17"/>
  <c r="CH21" i="17"/>
  <c r="AV27" i="17"/>
  <c r="AB35" i="17"/>
  <c r="AG40" i="17"/>
  <c r="AT21" i="17"/>
  <c r="AJ21" i="17"/>
  <c r="AH28" i="17"/>
  <c r="G38" i="17"/>
  <c r="BH18" i="17"/>
  <c r="AW36" i="17"/>
  <c r="AM23" i="17"/>
  <c r="AQ38" i="17"/>
  <c r="AN27" i="17"/>
  <c r="BZ18" i="17"/>
  <c r="V31" i="17"/>
  <c r="BU49" i="17"/>
  <c r="AB69" i="17"/>
  <c r="F65" i="17"/>
  <c r="BZ39" i="17"/>
  <c r="CD36" i="17"/>
  <c r="BL19" i="17"/>
  <c r="AP21" i="17"/>
  <c r="P23" i="17"/>
  <c r="AM25" i="17"/>
  <c r="M27" i="17"/>
  <c r="BV29" i="17"/>
  <c r="J31" i="17"/>
  <c r="BE35" i="17"/>
  <c r="AI37" i="17"/>
  <c r="Q40" i="17"/>
  <c r="AJ42" i="17"/>
  <c r="AB18" i="17"/>
  <c r="BD21" i="17"/>
  <c r="CD26" i="17"/>
  <c r="BI19" i="17"/>
  <c r="E22" i="17"/>
  <c r="BV25" i="17"/>
  <c r="BD28" i="17"/>
  <c r="CE31" i="17"/>
  <c r="BU35" i="17"/>
  <c r="BC38" i="17"/>
  <c r="BO41" i="17"/>
  <c r="AR18" i="17"/>
  <c r="BT21" i="17"/>
  <c r="H18" i="17"/>
  <c r="BG22" i="17"/>
  <c r="AD26" i="17"/>
  <c r="AT30" i="17"/>
  <c r="BK35" i="17"/>
  <c r="AG38" i="17"/>
  <c r="AW42" i="17"/>
  <c r="AB20" i="17"/>
  <c r="AJ23" i="17"/>
  <c r="AD22" i="17"/>
  <c r="BY29" i="17"/>
  <c r="D38" i="17"/>
  <c r="AR20" i="17"/>
  <c r="AB24" i="17"/>
  <c r="AZ31" i="17"/>
  <c r="BV41" i="17"/>
  <c r="AI22" i="17"/>
  <c r="J28" i="17"/>
  <c r="AB38" i="17"/>
  <c r="BX19" i="17"/>
  <c r="AJ26" i="17"/>
  <c r="U37" i="17"/>
  <c r="BW43" i="17"/>
  <c r="BF50" i="17"/>
  <c r="BI64" i="17"/>
  <c r="AH72" i="17"/>
  <c r="W80" i="17"/>
  <c r="BH72" i="17"/>
  <c r="BQ19" i="17"/>
  <c r="BJ20" i="17"/>
  <c r="V55" i="17"/>
  <c r="AG66" i="17"/>
  <c r="CA37" i="17"/>
  <c r="BN18" i="17"/>
  <c r="BT20" i="17"/>
  <c r="H22" i="17"/>
  <c r="BQ24" i="17"/>
  <c r="AQ26" i="17"/>
  <c r="BN28" i="17"/>
  <c r="AN30" i="17"/>
  <c r="AR34" i="17"/>
  <c r="AA36" i="17"/>
  <c r="CH38" i="17"/>
  <c r="Y41" i="17"/>
  <c r="AZ44" i="17"/>
  <c r="AO20" i="17"/>
  <c r="BC23" i="17"/>
  <c r="BD18" i="17"/>
  <c r="BY21" i="17"/>
  <c r="BF23" i="17"/>
  <c r="C27" i="17"/>
  <c r="BS29" i="17"/>
  <c r="O34" i="17"/>
  <c r="F37" i="17"/>
  <c r="BR39" i="17"/>
  <c r="CA43" i="17"/>
  <c r="CE20" i="17"/>
  <c r="BM25" i="17"/>
  <c r="U20" i="17"/>
  <c r="R24" i="17"/>
  <c r="H28" i="17"/>
  <c r="AI31" i="17"/>
  <c r="V37" i="17"/>
  <c r="K40" i="17"/>
  <c r="AP44" i="17"/>
  <c r="B22" i="17"/>
  <c r="AW18" i="17"/>
  <c r="BI25" i="17"/>
  <c r="BH35" i="17"/>
  <c r="T42" i="17"/>
  <c r="CD22" i="17"/>
  <c r="Y28" i="17"/>
  <c r="BF37" i="17"/>
  <c r="J18" i="17"/>
  <c r="AY26" i="17"/>
  <c r="AZ34" i="17"/>
  <c r="BG41" i="17"/>
  <c r="I23" i="17"/>
  <c r="AZ30" i="17"/>
  <c r="BY38" i="17"/>
  <c r="AE47" i="17"/>
  <c r="BV54" i="17"/>
  <c r="E67" i="17"/>
  <c r="BH77" i="17"/>
  <c r="J51" i="17"/>
  <c r="AD29" i="17"/>
  <c r="AR36" i="17"/>
  <c r="R37" i="17"/>
  <c r="CD71" i="17"/>
  <c r="AB71" i="17"/>
  <c r="BK21" i="17"/>
  <c r="AA72" i="17"/>
  <c r="P78" i="17"/>
  <c r="AJ50" i="17"/>
  <c r="AL31" i="17"/>
  <c r="AD43" i="17"/>
  <c r="K27" i="17"/>
  <c r="U38" i="17"/>
  <c r="CH76" i="17"/>
  <c r="AS55" i="17"/>
  <c r="AE44" i="17"/>
  <c r="G76" i="17"/>
  <c r="AN71" i="17"/>
  <c r="AI66" i="17"/>
  <c r="AG56" i="17"/>
  <c r="Q52" i="17"/>
  <c r="T48" i="17"/>
  <c r="BL44" i="17"/>
  <c r="AV40" i="17"/>
  <c r="AX35" i="17"/>
  <c r="BO29" i="17"/>
  <c r="AY25" i="17"/>
  <c r="BB21" i="17"/>
  <c r="N43" i="17"/>
  <c r="CC39" i="17"/>
  <c r="CH35" i="17"/>
  <c r="CD29" i="17"/>
  <c r="BN25" i="17"/>
  <c r="BQ21" i="17"/>
  <c r="AC43" i="17"/>
  <c r="M39" i="17"/>
  <c r="P35" i="17"/>
  <c r="N29" i="17"/>
  <c r="CC25" i="17"/>
  <c r="BP23" i="17"/>
  <c r="BC19" i="17"/>
  <c r="AI41" i="17"/>
  <c r="AL37" i="17"/>
  <c r="AF31" i="17"/>
  <c r="P27" i="17"/>
  <c r="S23" i="17"/>
  <c r="C19" i="17"/>
  <c r="AR24" i="17"/>
  <c r="AQ21" i="17"/>
  <c r="CH19" i="17"/>
  <c r="AL43" i="17"/>
  <c r="BL41" i="17"/>
  <c r="V39" i="17"/>
  <c r="BO37" i="17"/>
  <c r="F35" i="17"/>
  <c r="BI31" i="17"/>
  <c r="W29" i="17"/>
  <c r="AS27" i="17"/>
  <c r="G25" i="17"/>
  <c r="AV23" i="17"/>
  <c r="BV21" i="17"/>
  <c r="AF19" i="17"/>
  <c r="BT25" i="17"/>
  <c r="L22" i="17"/>
  <c r="BE20" i="17"/>
  <c r="BR18" i="17"/>
  <c r="AG42" i="17"/>
  <c r="BZ40" i="17"/>
  <c r="BK39" i="17"/>
  <c r="AY37" i="17"/>
  <c r="AJ36" i="17"/>
  <c r="BH34" i="17"/>
  <c r="AK30" i="17"/>
  <c r="Z29" i="17"/>
  <c r="J27" i="17"/>
  <c r="BZ26" i="17"/>
  <c r="BN24" i="17"/>
  <c r="AY23" i="17"/>
  <c r="AM21" i="17"/>
  <c r="X20" i="17"/>
  <c r="AQ18" i="17"/>
  <c r="BZ25" i="17"/>
  <c r="BH22" i="17"/>
  <c r="AW21" i="17"/>
  <c r="AG19" i="17"/>
  <c r="BI18" i="17"/>
  <c r="CC42" i="17"/>
  <c r="BR41" i="17"/>
  <c r="BB39" i="17"/>
  <c r="S19" i="17"/>
  <c r="AH20" i="17"/>
  <c r="AT22" i="17"/>
  <c r="BI23" i="17"/>
  <c r="BY25" i="17"/>
  <c r="E26" i="17"/>
  <c r="U28" i="17"/>
  <c r="AJ29" i="17"/>
  <c r="AV31" i="17"/>
  <c r="AW34" i="17"/>
  <c r="BM36" i="17"/>
  <c r="CB37" i="17"/>
  <c r="I39" i="17"/>
  <c r="AF41" i="17"/>
  <c r="F43" i="17"/>
  <c r="BS19" i="17"/>
  <c r="K21" i="17"/>
  <c r="BJ23" i="17"/>
  <c r="R18" i="17"/>
  <c r="BQ20" i="17"/>
  <c r="AQ22" i="17"/>
  <c r="U24" i="17"/>
  <c r="AN26" i="17"/>
  <c r="R28" i="17"/>
  <c r="BW30" i="17"/>
  <c r="BM34" i="17"/>
  <c r="AQ36" i="17"/>
  <c r="Q38" i="17"/>
  <c r="V41" i="17"/>
  <c r="V43" i="17"/>
  <c r="AD19" i="17"/>
  <c r="BE22" i="17"/>
  <c r="BE18" i="17"/>
  <c r="AU20" i="17"/>
  <c r="BV23" i="17"/>
  <c r="BW26" i="17"/>
  <c r="BI29" i="17"/>
  <c r="AE34" i="17"/>
  <c r="BZ36" i="17"/>
  <c r="CA39" i="17"/>
  <c r="W42" i="17"/>
  <c r="AU18" i="17"/>
  <c r="Q21" i="17"/>
  <c r="N25" i="17"/>
  <c r="AS21" i="17"/>
  <c r="AT26" i="17"/>
  <c r="AU34" i="17"/>
  <c r="BX39" i="17"/>
  <c r="AL18" i="17"/>
  <c r="H25" i="17"/>
  <c r="BC27" i="17"/>
  <c r="BO34" i="17"/>
  <c r="B40" i="17"/>
  <c r="H19" i="17"/>
  <c r="M24" i="17"/>
  <c r="BO30" i="17"/>
  <c r="AQ37" i="17"/>
  <c r="Y42" i="17"/>
  <c r="T22" i="17"/>
  <c r="Y27" i="17"/>
  <c r="BI34" i="17"/>
  <c r="AK41" i="17"/>
  <c r="AP46" i="17"/>
  <c r="AU51" i="17"/>
  <c r="H63" i="17"/>
  <c r="BY68" i="17"/>
  <c r="BD75" i="17"/>
  <c r="BQ46" i="17"/>
  <c r="BZ68" i="17"/>
  <c r="AF35" i="17"/>
  <c r="AS30" i="17"/>
  <c r="N24" i="17"/>
  <c r="AI45" i="17"/>
  <c r="AV47" i="17"/>
  <c r="AD27" i="17"/>
  <c r="H71" i="17"/>
  <c r="BN106" i="17"/>
  <c r="BP65" i="17"/>
  <c r="BQ50" i="17"/>
  <c r="AL51" i="17"/>
  <c r="Y29" i="17"/>
  <c r="BM39" i="17"/>
  <c r="BI24" i="17"/>
  <c r="AX40" i="17"/>
  <c r="Q31" i="17"/>
  <c r="AL79" i="17"/>
  <c r="BV74" i="17"/>
  <c r="AA68" i="17"/>
  <c r="AO63" i="17"/>
  <c r="AM53" i="17"/>
  <c r="AP49" i="17"/>
  <c r="Z45" i="17"/>
  <c r="M78" i="17"/>
  <c r="P74" i="17"/>
  <c r="CE70" i="17"/>
  <c r="BO66" i="17"/>
  <c r="T56" i="17"/>
  <c r="D52" i="17"/>
  <c r="BR47" i="17"/>
  <c r="BJ44" i="17"/>
  <c r="L41" i="17"/>
  <c r="BL38" i="17"/>
  <c r="AK35" i="17"/>
  <c r="T30" i="17"/>
  <c r="BX27" i="17"/>
  <c r="AW24" i="17"/>
  <c r="V21" i="17"/>
  <c r="AT18" i="17"/>
  <c r="AA41" i="17"/>
  <c r="CA38" i="17"/>
  <c r="AZ35" i="17"/>
  <c r="AI30" i="17"/>
  <c r="AP28" i="17"/>
  <c r="S26" i="17"/>
  <c r="BL24" i="17"/>
  <c r="BO22" i="17"/>
  <c r="AV20" i="17"/>
  <c r="Y18" i="17"/>
  <c r="BT42" i="17"/>
  <c r="BA40" i="17"/>
  <c r="K38" i="17"/>
  <c r="R36" i="17"/>
  <c r="AI34" i="17"/>
  <c r="BE30" i="17"/>
  <c r="H29" i="17"/>
  <c r="BX28" i="17"/>
  <c r="AO26" i="17"/>
  <c r="K25" i="17"/>
  <c r="BZ23" i="17"/>
  <c r="H45" i="17"/>
  <c r="N80" i="17"/>
  <c r="BC78" i="17"/>
  <c r="Y77" i="17"/>
  <c r="BB75" i="17"/>
  <c r="AM74" i="17"/>
  <c r="Q73" i="17"/>
  <c r="BE71" i="17"/>
  <c r="AP70" i="17"/>
  <c r="BW68" i="17"/>
  <c r="AO67" i="17"/>
  <c r="Z66" i="17"/>
  <c r="BZ64" i="17"/>
  <c r="Y63" i="17"/>
  <c r="AP55" i="17"/>
  <c r="H54" i="17"/>
  <c r="BI53" i="17"/>
  <c r="AS51" i="17"/>
  <c r="BW50" i="17"/>
  <c r="AS49" i="17"/>
  <c r="AC47" i="17"/>
  <c r="BZ46" i="17"/>
  <c r="AC45" i="17"/>
  <c r="AM80" i="17"/>
  <c r="E79" i="17"/>
  <c r="BB78" i="17"/>
  <c r="AP76" i="17"/>
  <c r="BT75" i="17"/>
  <c r="AL74" i="17"/>
  <c r="AX72" i="17"/>
  <c r="BW71" i="17"/>
  <c r="V70" i="17"/>
  <c r="AK76" i="17"/>
  <c r="BC76" i="17"/>
  <c r="U41" i="17"/>
  <c r="X41" i="17"/>
  <c r="Z20" i="17"/>
  <c r="AH36" i="17"/>
  <c r="P81" i="17"/>
  <c r="BU72" i="17"/>
  <c r="BL65" i="17"/>
  <c r="AQ54" i="17"/>
  <c r="BT48" i="17"/>
  <c r="BV80" i="17"/>
  <c r="X75" i="17"/>
  <c r="BA69" i="17"/>
  <c r="AC64" i="17"/>
  <c r="K52" i="17"/>
  <c r="Q46" i="17"/>
  <c r="X43" i="17"/>
  <c r="H39" i="17"/>
  <c r="F34" i="17"/>
  <c r="I29" i="17"/>
  <c r="BW24" i="17"/>
  <c r="AG20" i="17"/>
  <c r="AM43" i="17"/>
  <c r="W39" i="17"/>
  <c r="T34" i="17"/>
  <c r="AX29" i="17"/>
  <c r="AA27" i="17"/>
  <c r="CD23" i="17"/>
  <c r="AK21" i="17"/>
  <c r="BO18" i="17"/>
  <c r="J87" i="17"/>
  <c r="AW76" i="17"/>
  <c r="I55" i="17"/>
  <c r="AE23" i="17"/>
  <c r="F30" i="17"/>
  <c r="CH41" i="17"/>
  <c r="X29" i="17"/>
  <c r="BG76" i="17"/>
  <c r="P69" i="17"/>
  <c r="U56" i="17"/>
  <c r="CB51" i="17"/>
  <c r="AD46" i="17"/>
  <c r="BN77" i="17"/>
  <c r="BN72" i="17"/>
  <c r="BW67" i="17"/>
  <c r="AW54" i="17"/>
  <c r="AV49" i="17"/>
  <c r="F45" i="17"/>
  <c r="W40" i="17"/>
  <c r="BA37" i="17"/>
  <c r="AU31" i="17"/>
  <c r="D26" i="17"/>
  <c r="AG22" i="17"/>
  <c r="T18" i="17"/>
  <c r="AL40" i="17"/>
  <c r="BO36" i="17"/>
  <c r="BI30" i="17"/>
  <c r="AH27" i="17"/>
  <c r="O25" i="17"/>
  <c r="AV22" i="17"/>
  <c r="U19" i="17"/>
  <c r="CB43" i="17"/>
  <c r="BI41" i="17"/>
  <c r="AD38" i="17"/>
  <c r="BO35" i="17"/>
  <c r="T31" i="17"/>
  <c r="BM29" i="17"/>
  <c r="AW27" i="17"/>
  <c r="BD25" i="17"/>
  <c r="N23" i="17"/>
  <c r="BO81" i="17"/>
  <c r="CC78" i="17"/>
  <c r="AQ76" i="17"/>
  <c r="AU75" i="17"/>
  <c r="AD73" i="17"/>
  <c r="L71" i="17"/>
  <c r="CE69" i="17"/>
  <c r="V67" i="17"/>
  <c r="AV65" i="17"/>
  <c r="BR63" i="17"/>
  <c r="E56" i="17"/>
  <c r="AA54" i="17"/>
  <c r="BA52" i="17"/>
  <c r="BD50" i="17"/>
  <c r="R48" i="17"/>
  <c r="C47" i="17"/>
  <c r="J45" i="17"/>
  <c r="BY80" i="17"/>
  <c r="CB78" i="17"/>
  <c r="BQ77" i="17"/>
  <c r="AA75" i="17"/>
  <c r="BV73" i="17"/>
  <c r="AK71" i="17"/>
  <c r="CD69" i="17"/>
  <c r="AV68" i="17"/>
  <c r="BY66" i="17"/>
  <c r="BN65" i="17"/>
  <c r="AF64" i="17"/>
  <c r="K56" i="17"/>
  <c r="CA55" i="17"/>
  <c r="Z54" i="17"/>
  <c r="BZ52" i="17"/>
  <c r="BK51" i="17"/>
  <c r="AF49" i="17"/>
  <c r="BJ48" i="17"/>
  <c r="AU47" i="17"/>
  <c r="P45" i="17"/>
  <c r="BM44" i="17"/>
  <c r="AA43" i="17"/>
  <c r="BH41" i="17"/>
  <c r="G40" i="17"/>
  <c r="AK39" i="17"/>
  <c r="AV38" i="17"/>
  <c r="BK37" i="17"/>
  <c r="J36" i="17"/>
  <c r="U35" i="17"/>
  <c r="BT34" i="17"/>
  <c r="BX31" i="17"/>
  <c r="D30" i="17"/>
  <c r="S29" i="17"/>
  <c r="AW28" i="17"/>
  <c r="BH27" i="17"/>
  <c r="BS26" i="17"/>
  <c r="V25" i="17"/>
  <c r="AG24" i="17"/>
  <c r="AR23" i="17"/>
  <c r="BV22" i="17"/>
  <c r="F21" i="17"/>
  <c r="Q20" i="17"/>
  <c r="AU19" i="17"/>
  <c r="AD18" i="17"/>
  <c r="AW43" i="17"/>
  <c r="CA42" i="17"/>
  <c r="K41" i="17"/>
  <c r="V40" i="17"/>
  <c r="AZ39" i="17"/>
  <c r="BK38" i="17"/>
  <c r="BZ37" i="17"/>
  <c r="Y36" i="17"/>
  <c r="AJ35" i="17"/>
  <c r="D34" i="17"/>
  <c r="H31" i="17"/>
  <c r="S30" i="17"/>
  <c r="AH29" i="17"/>
  <c r="BL28" i="17"/>
  <c r="BW27" i="17"/>
  <c r="C26" i="17"/>
  <c r="AK25" i="17"/>
  <c r="AV24" i="17"/>
  <c r="BG23" i="17"/>
  <c r="F22" i="17"/>
  <c r="U21" i="17"/>
  <c r="AF20" i="17"/>
  <c r="BL18" i="17"/>
  <c r="B44" i="17"/>
  <c r="BL43" i="17"/>
  <c r="K42" i="17"/>
  <c r="Z41" i="17"/>
  <c r="AK40" i="17"/>
  <c r="BO39" i="17"/>
  <c r="BZ38" i="17"/>
  <c r="J37" i="17"/>
  <c r="AN36" i="17"/>
  <c r="AY35" i="17"/>
  <c r="S34" i="17"/>
  <c r="AO30" i="17"/>
  <c r="BD29" i="17"/>
  <c r="BO28" i="17"/>
  <c r="N27" i="17"/>
  <c r="F44" i="17"/>
  <c r="BM80" i="17"/>
  <c r="CH78" i="17"/>
  <c r="P77" i="17"/>
  <c r="AA76" i="17"/>
  <c r="BE75" i="17"/>
  <c r="BP74" i="17"/>
  <c r="BY73" i="17"/>
  <c r="BB72" i="17"/>
  <c r="AO71" i="17"/>
  <c r="AZ70" i="17"/>
  <c r="C69" i="17"/>
  <c r="N68" i="17"/>
  <c r="Y67" i="17"/>
  <c r="BC66" i="17"/>
  <c r="BR65" i="17"/>
  <c r="CC64" i="17"/>
  <c r="AB63" i="17"/>
  <c r="BA56" i="17"/>
  <c r="BL55" i="17"/>
  <c r="K54" i="17"/>
  <c r="Z53" i="17"/>
  <c r="AK52" i="17"/>
  <c r="BO51" i="17"/>
  <c r="BZ50" i="17"/>
  <c r="J49" i="17"/>
  <c r="AN48" i="17"/>
  <c r="AY47" i="17"/>
  <c r="BJ46" i="17"/>
  <c r="M45" i="17"/>
  <c r="AE81" i="17"/>
  <c r="AC55" i="17"/>
  <c r="AW20" i="17"/>
  <c r="BP37" i="17"/>
  <c r="BK75" i="17"/>
  <c r="B70" i="17"/>
  <c r="BN43" i="17"/>
  <c r="BB26" i="17"/>
  <c r="BB28" i="17"/>
  <c r="AW66" i="17"/>
  <c r="AT50" i="17"/>
  <c r="BF76" i="17"/>
  <c r="AK65" i="17"/>
  <c r="BZ48" i="17"/>
  <c r="CB40" i="17"/>
  <c r="AI29" i="17"/>
  <c r="AV21" i="17"/>
  <c r="L40" i="17"/>
  <c r="BB30" i="17"/>
  <c r="G24" i="17"/>
  <c r="AN19" i="17"/>
  <c r="AP41" i="17"/>
  <c r="Z37" i="17"/>
  <c r="Z34" i="17"/>
  <c r="BT29" i="17"/>
  <c r="W27" i="17"/>
  <c r="C24" i="17"/>
  <c r="CE44" i="17"/>
  <c r="BV78" i="17"/>
  <c r="AJ76" i="17"/>
  <c r="P73" i="17"/>
  <c r="AW70" i="17"/>
  <c r="AD68" i="17"/>
  <c r="AZ66" i="17"/>
  <c r="F63" i="17"/>
  <c r="P55" i="17"/>
  <c r="O52" i="17"/>
  <c r="AD50" i="17"/>
  <c r="BD48" i="17"/>
  <c r="BV45" i="17"/>
  <c r="M80" i="17"/>
  <c r="L77" i="17"/>
  <c r="BA75" i="17"/>
  <c r="J73" i="17"/>
  <c r="BO70" i="17"/>
  <c r="J68" i="17"/>
  <c r="AY66" i="17"/>
  <c r="AM64" i="17"/>
  <c r="AQ63" i="17"/>
  <c r="O55" i="17"/>
  <c r="V53" i="17"/>
  <c r="F51" i="17"/>
  <c r="AY49" i="17"/>
  <c r="BB47" i="17"/>
  <c r="CB45" i="17"/>
  <c r="CB44" i="17"/>
  <c r="BL42" i="17"/>
  <c r="BS40" i="17"/>
  <c r="BD39" i="17"/>
  <c r="V38" i="17"/>
  <c r="BC36" i="17"/>
  <c r="AN35" i="17"/>
  <c r="J34" i="17"/>
  <c r="BP30" i="17"/>
  <c r="BE29" i="17"/>
  <c r="D28" i="17"/>
  <c r="AZ26" i="17"/>
  <c r="AO25" i="17"/>
  <c r="F23" i="17"/>
  <c r="AJ22" i="17"/>
  <c r="Y21" i="17"/>
  <c r="BU19" i="17"/>
  <c r="AS18" i="17"/>
  <c r="D43" i="17"/>
  <c r="AH42" i="17"/>
  <c r="C40" i="17"/>
  <c r="BS39" i="17"/>
  <c r="AN37" i="17"/>
  <c r="BR36" i="17"/>
  <c r="BC35" i="17"/>
  <c r="AH31" i="17"/>
  <c r="CE30" i="17"/>
  <c r="BS28" i="17"/>
  <c r="R27" i="17"/>
  <c r="BO26" i="17"/>
  <c r="BC24" i="17"/>
  <c r="U23" i="17"/>
  <c r="AY22" i="17"/>
  <c r="AM20" i="17"/>
  <c r="E19" i="17"/>
  <c r="Z18" i="17"/>
  <c r="S43" i="17"/>
  <c r="AZ41" i="17"/>
  <c r="R40" i="17"/>
  <c r="C39" i="17"/>
  <c r="BC37" i="17"/>
  <c r="B36" i="17"/>
  <c r="BQ34" i="17"/>
  <c r="BP31" i="17"/>
  <c r="AH30" i="17"/>
  <c r="V28" i="17"/>
  <c r="BG45" i="17"/>
  <c r="AA80" i="17"/>
  <c r="T78" i="17"/>
  <c r="BU77" i="17"/>
  <c r="T76" i="17"/>
  <c r="D74" i="17"/>
  <c r="N73" i="17"/>
  <c r="V71" i="17"/>
  <c r="G70" i="17"/>
  <c r="AO69" i="17"/>
  <c r="F67" i="17"/>
  <c r="BV66" i="17"/>
  <c r="AQ64" i="17"/>
  <c r="BU63" i="17"/>
  <c r="BT56" i="17"/>
  <c r="AK54" i="17"/>
  <c r="G53" i="17"/>
  <c r="BV51" i="17"/>
  <c r="U50" i="17"/>
  <c r="BV49" i="17"/>
  <c r="BF47" i="17"/>
  <c r="X46" i="17"/>
  <c r="BF45" i="17"/>
  <c r="AX81" i="17"/>
  <c r="CB80" i="17"/>
  <c r="H79" i="17"/>
  <c r="S78" i="17"/>
  <c r="BA77" i="17"/>
  <c r="BL76" i="17"/>
  <c r="BW75" i="17"/>
  <c r="V74" i="17"/>
  <c r="BU73" i="17"/>
  <c r="U72" i="17"/>
  <c r="BY70" i="17"/>
  <c r="F70" i="17"/>
  <c r="U69" i="17"/>
  <c r="AF68" i="17"/>
  <c r="X67" i="17"/>
  <c r="P66" i="17"/>
  <c r="L65" i="17"/>
  <c r="E65" i="17"/>
  <c r="CB64" i="17"/>
  <c r="BT63" i="17"/>
  <c r="BZ56" i="17"/>
  <c r="BR55" i="17"/>
  <c r="BK55" i="17"/>
  <c r="BC54" i="17"/>
  <c r="AY53" i="17"/>
  <c r="AQ52" i="17"/>
  <c r="AJ52" i="17"/>
  <c r="AB51" i="17"/>
  <c r="T50" i="17"/>
  <c r="P49" i="17"/>
  <c r="I49" i="17"/>
  <c r="CH48" i="17"/>
  <c r="BX47" i="17"/>
  <c r="BP46" i="17"/>
  <c r="BL45" i="17"/>
  <c r="BE45" i="17"/>
  <c r="AW44" i="17"/>
  <c r="R43" i="17"/>
  <c r="K43" i="17"/>
  <c r="C42" i="17"/>
  <c r="CD41" i="17"/>
  <c r="BV40" i="17"/>
  <c r="BN39" i="17"/>
  <c r="BG39" i="17"/>
  <c r="AY38" i="17"/>
  <c r="AU37" i="17"/>
  <c r="AM36" i="17"/>
  <c r="AF36" i="17"/>
  <c r="X35" i="17"/>
  <c r="BD34" i="17"/>
  <c r="AO31" i="17"/>
  <c r="AG30" i="17"/>
  <c r="Z30" i="17"/>
  <c r="V29" i="17"/>
  <c r="N28" i="17"/>
  <c r="F27" i="17"/>
  <c r="CC26" i="17"/>
  <c r="BV26" i="17"/>
  <c r="BR25" i="17"/>
  <c r="BJ24" i="17"/>
  <c r="BB23" i="17"/>
  <c r="AU23" i="17"/>
  <c r="AM22" i="17"/>
  <c r="AI21" i="17"/>
  <c r="AA20" i="17"/>
  <c r="T20" i="17"/>
  <c r="L19" i="17"/>
  <c r="AM18" i="17"/>
  <c r="BH44" i="17"/>
  <c r="AZ43" i="17"/>
  <c r="AR42" i="17"/>
  <c r="AN41" i="17"/>
  <c r="AG41" i="17"/>
  <c r="Y40" i="17"/>
  <c r="Q39" i="17"/>
  <c r="I38" i="17"/>
  <c r="B38" i="17"/>
  <c r="CC37" i="17"/>
  <c r="BU36" i="17"/>
  <c r="BM35" i="17"/>
  <c r="BE34" i="17"/>
  <c r="G34" i="17"/>
  <c r="BD31" i="17"/>
  <c r="AV30" i="17"/>
  <c r="AR29" i="17"/>
  <c r="AK29" i="17"/>
  <c r="AC28" i="17"/>
  <c r="U27" i="17"/>
  <c r="M26" i="17"/>
  <c r="F26" i="17"/>
  <c r="B25" i="17"/>
  <c r="BY24" i="17"/>
  <c r="BQ23" i="17"/>
  <c r="BI22" i="17"/>
  <c r="BB22" i="17"/>
  <c r="AX21" i="17"/>
  <c r="AP20" i="17"/>
  <c r="AH19" i="17"/>
  <c r="AA19" i="17"/>
  <c r="BV18" i="17"/>
  <c r="BV43" i="17"/>
  <c r="BO43" i="17"/>
  <c r="BG42" i="17"/>
  <c r="BC41" i="17"/>
  <c r="AU40" i="17"/>
  <c r="AN40" i="17"/>
  <c r="AF39" i="17"/>
  <c r="X38" i="17"/>
  <c r="T37" i="17"/>
  <c r="M37" i="17"/>
  <c r="E36" i="17"/>
  <c r="CB35" i="17"/>
  <c r="BB34" i="17"/>
  <c r="BZ31" i="17"/>
  <c r="BS31" i="17"/>
  <c r="BK30" i="17"/>
  <c r="BG29" i="17"/>
  <c r="AY28" i="17"/>
  <c r="AR28" i="17"/>
  <c r="AJ27" i="17"/>
  <c r="AB26" i="17"/>
  <c r="X25" i="17"/>
  <c r="Q25" i="17"/>
  <c r="I24" i="17"/>
  <c r="CH23" i="17"/>
  <c r="BE26" i="17"/>
  <c r="AT25" i="17"/>
  <c r="AD23" i="17"/>
  <c r="AR22" i="17"/>
  <c r="AN21" i="17"/>
  <c r="AG21" i="17"/>
  <c r="Y20" i="17"/>
  <c r="Q19" i="17"/>
  <c r="L18" i="17"/>
  <c r="M18" i="17"/>
  <c r="BU43" i="17"/>
  <c r="BM42" i="17"/>
  <c r="BF42" i="17"/>
  <c r="BB41" i="17"/>
  <c r="AT40" i="17"/>
  <c r="AL39" i="17"/>
  <c r="AE39" i="17"/>
  <c r="W38" i="17"/>
  <c r="S37" i="17"/>
  <c r="K36" i="17"/>
  <c r="D36" i="17"/>
  <c r="CA35" i="17"/>
  <c r="AB34" i="17"/>
  <c r="BY31" i="17"/>
  <c r="BQ30" i="17"/>
  <c r="BJ30" i="17"/>
  <c r="BF29" i="17"/>
  <c r="AX28" i="17"/>
  <c r="AP27" i="17"/>
  <c r="AI27" i="17"/>
  <c r="AA26" i="17"/>
  <c r="W25" i="17"/>
  <c r="O24" i="17"/>
  <c r="H24" i="17"/>
  <c r="CE23" i="17"/>
  <c r="BW22" i="17"/>
  <c r="BS21" i="17"/>
  <c r="BK20" i="17"/>
  <c r="BD20" i="17"/>
  <c r="AV19" i="17"/>
  <c r="BW18" i="17"/>
  <c r="BM27" i="17"/>
  <c r="R26" i="17"/>
  <c r="F24" i="17"/>
  <c r="BU22" i="17"/>
  <c r="BN22" i="17"/>
  <c r="BJ21" i="17"/>
  <c r="BB20" i="17"/>
  <c r="AT19" i="17"/>
  <c r="AM19" i="17"/>
  <c r="I18" i="17"/>
  <c r="T44" i="17"/>
  <c r="L43" i="17"/>
  <c r="D42" i="17"/>
  <c r="CE41" i="17"/>
  <c r="BW40" i="17"/>
  <c r="BP40" i="17"/>
  <c r="BH39" i="17"/>
  <c r="AZ38" i="17"/>
  <c r="AV37" i="17"/>
  <c r="AO37" i="17"/>
  <c r="AG36" i="17"/>
  <c r="Y35" i="17"/>
  <c r="Q34" i="17"/>
  <c r="R34" i="17"/>
  <c r="P31" i="17"/>
  <c r="H30" i="17"/>
  <c r="D29" i="17"/>
  <c r="CA28" i="17"/>
  <c r="BT28" i="17"/>
  <c r="BL27" i="17"/>
  <c r="BD26" i="17"/>
  <c r="AZ25" i="17"/>
  <c r="AS25" i="17"/>
  <c r="AK24" i="17"/>
  <c r="AC23" i="17"/>
  <c r="U22" i="17"/>
  <c r="N22" i="17"/>
  <c r="J21" i="17"/>
  <c r="B20" i="17"/>
  <c r="BY19" i="17"/>
  <c r="BT18" i="17"/>
  <c r="AH18" i="17"/>
  <c r="AE26" i="17"/>
  <c r="S24" i="17"/>
  <c r="D23" i="17"/>
  <c r="AE22" i="17"/>
  <c r="AA21" i="17"/>
  <c r="S20" i="17"/>
  <c r="L20" i="17"/>
  <c r="D19" i="17"/>
  <c r="AE18" i="17"/>
  <c r="BP44" i="17"/>
  <c r="BH43" i="17"/>
  <c r="AZ42" i="17"/>
  <c r="AV41" i="17"/>
  <c r="AO41" i="17"/>
  <c r="BR34" i="17"/>
  <c r="Z78" i="17"/>
  <c r="E52" i="17"/>
  <c r="G73" i="17"/>
  <c r="AP54" i="17"/>
  <c r="AI42" i="17"/>
  <c r="T28" i="17"/>
  <c r="BM43" i="17"/>
  <c r="AX31" i="17"/>
  <c r="BW23" i="17"/>
  <c r="BA42" i="17"/>
  <c r="AK38" i="17"/>
  <c r="BM31" i="17"/>
  <c r="AL28" i="17"/>
  <c r="AW25" i="17"/>
  <c r="BG80" i="17"/>
  <c r="BR77" i="17"/>
  <c r="CB73" i="17"/>
  <c r="BP70" i="17"/>
  <c r="O67" i="17"/>
  <c r="N64" i="17"/>
  <c r="BT54" i="17"/>
  <c r="BL51" i="17"/>
  <c r="AK48" i="17"/>
  <c r="AB81" i="17"/>
  <c r="X79" i="17"/>
  <c r="CB76" i="17"/>
  <c r="AZ72" i="17"/>
  <c r="R69" i="17"/>
  <c r="BG67" i="17"/>
  <c r="M64" i="17"/>
  <c r="D56" i="17"/>
  <c r="BO53" i="17"/>
  <c r="CC50" i="17"/>
  <c r="AQ48" i="17"/>
  <c r="T46" i="17"/>
  <c r="AH43" i="17"/>
  <c r="O41" i="17"/>
  <c r="CD39" i="17"/>
  <c r="AR37" i="17"/>
  <c r="AV36" i="17"/>
  <c r="AA34" i="17"/>
  <c r="W30" i="17"/>
  <c r="K28" i="17"/>
  <c r="AG26" i="17"/>
  <c r="BG24" i="17"/>
  <c r="CC22" i="17"/>
  <c r="BR21" i="17"/>
  <c r="I19" i="17"/>
  <c r="L44" i="17"/>
  <c r="O42" i="17"/>
  <c r="BH40" i="17"/>
  <c r="AR38" i="17"/>
  <c r="AY36" i="17"/>
  <c r="I34" i="17"/>
  <c r="AA31" i="17"/>
  <c r="O29" i="17"/>
  <c r="BD27" i="17"/>
  <c r="BK25" i="17"/>
  <c r="BN23" i="17"/>
  <c r="AB21" i="17"/>
  <c r="M20" i="17"/>
  <c r="AY18" i="17"/>
  <c r="AK42" i="17"/>
  <c r="AS41" i="17"/>
  <c r="AC39" i="17"/>
  <c r="BV37" i="17"/>
  <c r="BY35" i="17"/>
  <c r="AW31" i="17"/>
  <c r="BW29" i="17"/>
  <c r="BH28" i="17"/>
  <c r="BU81" i="17"/>
  <c r="AM78" i="17"/>
  <c r="BM76" i="17"/>
  <c r="AW74" i="17"/>
  <c r="BW72" i="17"/>
  <c r="O71" i="17"/>
  <c r="V69" i="17"/>
  <c r="BK67" i="17"/>
  <c r="AY65" i="17"/>
  <c r="BB63" i="17"/>
  <c r="Z55" i="17"/>
  <c r="AD54" i="17"/>
  <c r="R52" i="17"/>
  <c r="BG50" i="17"/>
  <c r="AO44" i="17"/>
  <c r="K19" i="17"/>
  <c r="AW64" i="17"/>
  <c r="CD81" i="17"/>
  <c r="AS68" i="17"/>
  <c r="BV46" i="17"/>
  <c r="BL36" i="17"/>
  <c r="BH23" i="17"/>
  <c r="K37" i="17"/>
  <c r="H27" i="17"/>
  <c r="BC20" i="17"/>
  <c r="Z39" i="17"/>
  <c r="J35" i="17"/>
  <c r="AX30" i="17"/>
  <c r="BH26" i="17"/>
  <c r="AG23" i="17"/>
  <c r="BK79" i="17"/>
  <c r="AB75" i="17"/>
  <c r="BE72" i="17"/>
  <c r="BE69" i="17"/>
  <c r="C65" i="17"/>
  <c r="AX56" i="17"/>
  <c r="W53" i="17"/>
  <c r="BS49" i="17"/>
  <c r="AN46" i="17"/>
  <c r="B81" i="17"/>
  <c r="AX77" i="17"/>
  <c r="S74" i="17"/>
  <c r="K71" i="17"/>
  <c r="BN67" i="17"/>
  <c r="AB65" i="17"/>
  <c r="X63" i="17"/>
  <c r="AG54" i="17"/>
  <c r="AZ52" i="17"/>
  <c r="BV50" i="17"/>
  <c r="I47" i="17"/>
  <c r="I45" i="17"/>
  <c r="AS42" i="17"/>
  <c r="AS40" i="17"/>
  <c r="AC38" i="17"/>
  <c r="AK37" i="17"/>
  <c r="BY34" i="17"/>
  <c r="L31" i="17"/>
  <c r="CE29" i="17"/>
  <c r="AO27" i="17"/>
  <c r="AV25" i="17"/>
  <c r="AZ24" i="17"/>
  <c r="J22" i="17"/>
  <c r="CC20" i="17"/>
  <c r="D18" i="17"/>
  <c r="W43" i="17"/>
  <c r="AD41" i="17"/>
  <c r="N39" i="17"/>
  <c r="BG37" i="17"/>
  <c r="BJ35" i="17"/>
  <c r="B34" i="17"/>
  <c r="AL30" i="17"/>
  <c r="Z28" i="17"/>
  <c r="AV26" i="17"/>
  <c r="BV24" i="17"/>
  <c r="M22" i="17"/>
  <c r="B21" i="17"/>
  <c r="X19" i="17"/>
  <c r="Z43" i="17"/>
  <c r="AD42" i="17"/>
  <c r="BV39" i="17"/>
  <c r="BG38" i="17"/>
  <c r="BN36" i="17"/>
  <c r="BL34" i="17"/>
  <c r="BH30" i="17"/>
  <c r="AW29" i="17"/>
  <c r="AY44" i="17"/>
  <c r="AB79" i="17"/>
  <c r="AI77" i="17"/>
  <c r="BX75" i="17"/>
  <c r="BL73" i="17"/>
  <c r="AO72" i="17"/>
  <c r="Z70" i="17"/>
  <c r="AG68" i="17"/>
  <c r="Q66" i="17"/>
  <c r="BJ64" i="17"/>
  <c r="CA56" i="17"/>
  <c r="S55" i="17"/>
  <c r="AS53" i="17"/>
  <c r="AC51" i="17"/>
  <c r="BC49" i="17"/>
  <c r="AF34" i="17"/>
  <c r="U79" i="17"/>
  <c r="AX43" i="17"/>
  <c r="F19" i="17"/>
  <c r="CA25" i="17"/>
  <c r="AS39" i="17"/>
  <c r="CE28" i="17"/>
  <c r="G23" i="17"/>
  <c r="CH74" i="17"/>
  <c r="BP68" i="17"/>
  <c r="CB55" i="17"/>
  <c r="Z49" i="17"/>
  <c r="BQ79" i="17"/>
  <c r="BC73" i="17"/>
  <c r="AN67" i="17"/>
  <c r="AW56" i="17"/>
  <c r="BR51" i="17"/>
  <c r="CH46" i="17"/>
  <c r="AL42" i="17"/>
  <c r="BO38" i="17"/>
  <c r="M34" i="17"/>
  <c r="BW28" i="17"/>
  <c r="BO25" i="17"/>
  <c r="AF21" i="17"/>
  <c r="J44" i="17"/>
  <c r="BO40" i="17"/>
  <c r="AG37" i="17"/>
  <c r="BA31" i="17"/>
  <c r="CD27" i="17"/>
  <c r="AC24" i="17"/>
  <c r="BY20" i="17"/>
  <c r="AS43" i="17"/>
  <c r="J39" i="17"/>
  <c r="BF35" i="17"/>
  <c r="CA30" i="17"/>
  <c r="CB81" i="17"/>
  <c r="I77" i="17"/>
  <c r="BZ73" i="17"/>
  <c r="AV69" i="17"/>
  <c r="J66" i="17"/>
  <c r="AH56" i="17"/>
  <c r="CD52" i="17"/>
  <c r="AU48" i="17"/>
  <c r="AF47" i="17"/>
  <c r="AM45" i="17"/>
  <c r="E81" i="17"/>
  <c r="AH79" i="17"/>
  <c r="CE78" i="17"/>
  <c r="BS76" i="17"/>
  <c r="AK75" i="17"/>
  <c r="BO74" i="17"/>
  <c r="BC72" i="17"/>
  <c r="U71" i="17"/>
  <c r="BR70" i="17"/>
  <c r="BF68" i="17"/>
  <c r="BQ67" i="17"/>
  <c r="CB66" i="17"/>
  <c r="AE65" i="17"/>
  <c r="AP64" i="17"/>
  <c r="BA63" i="17"/>
  <c r="N56" i="17"/>
  <c r="Y55" i="17"/>
  <c r="AJ54" i="17"/>
  <c r="BR53" i="17"/>
  <c r="CC52" i="17"/>
  <c r="I51" i="17"/>
  <c r="AM50" i="17"/>
  <c r="BB49" i="17"/>
  <c r="BM48" i="17"/>
  <c r="L47" i="17"/>
  <c r="W46" i="17"/>
  <c r="AL45" i="17"/>
  <c r="BQ44" i="17"/>
  <c r="BD43" i="17"/>
  <c r="BO42" i="17"/>
  <c r="R41" i="17"/>
  <c r="AC40" i="17"/>
  <c r="AN39" i="17"/>
  <c r="BR38" i="17"/>
  <c r="B37" i="17"/>
  <c r="M36" i="17"/>
  <c r="AQ35" i="17"/>
  <c r="K34" i="17"/>
  <c r="O31" i="17"/>
  <c r="AV29" i="17"/>
  <c r="BG28" i="17"/>
  <c r="BR27" i="17"/>
  <c r="Q26" i="17"/>
  <c r="AF25" i="17"/>
  <c r="AQ24" i="17"/>
  <c r="BU23" i="17"/>
  <c r="CH22" i="17"/>
  <c r="P21" i="17"/>
  <c r="AT20" i="17"/>
  <c r="BE19" i="17"/>
  <c r="AO18" i="17"/>
  <c r="BZ43" i="17"/>
  <c r="G43" i="17"/>
  <c r="R42" i="17"/>
  <c r="AY40" i="17"/>
  <c r="BJ39" i="17"/>
  <c r="BU38" i="17"/>
  <c r="X37" i="17"/>
  <c r="AI36" i="17"/>
  <c r="AT35" i="17"/>
  <c r="BJ34" i="17"/>
  <c r="R31" i="17"/>
  <c r="AC30" i="17"/>
  <c r="BK29" i="17"/>
  <c r="BV28" i="17"/>
  <c r="B27" i="17"/>
  <c r="AF26" i="17"/>
  <c r="AU25" i="17"/>
  <c r="BF24" i="17"/>
  <c r="E23" i="17"/>
  <c r="P22" i="17"/>
  <c r="AE21" i="17"/>
  <c r="BI20" i="17"/>
  <c r="BT19" i="17"/>
  <c r="AI18" i="17"/>
  <c r="J43" i="17"/>
  <c r="U42" i="17"/>
  <c r="AJ41" i="17"/>
  <c r="BN40" i="17"/>
  <c r="BY39" i="17"/>
  <c r="E38" i="17"/>
  <c r="AM37" i="17"/>
  <c r="AX36" i="17"/>
  <c r="BI35" i="17"/>
  <c r="AV34" i="17"/>
  <c r="AG31" i="17"/>
  <c r="AR30" i="17"/>
  <c r="BZ29" i="17"/>
  <c r="F28" i="17"/>
  <c r="Q27" i="17"/>
  <c r="AU26" i="17"/>
  <c r="BJ25" i="17"/>
  <c r="BU24" i="17"/>
  <c r="T23" i="17"/>
  <c r="AX26" i="17"/>
  <c r="BX24" i="17"/>
  <c r="BK22" i="17"/>
  <c r="BZ21" i="17"/>
  <c r="F20" i="17"/>
  <c r="AJ19" i="17"/>
  <c r="BU18" i="17"/>
  <c r="BB43" i="17"/>
  <c r="CH42" i="17"/>
  <c r="P41" i="17"/>
  <c r="AA40" i="17"/>
  <c r="BE39" i="17"/>
  <c r="BP38" i="17"/>
  <c r="CE37" i="17"/>
  <c r="AD36" i="17"/>
  <c r="AO35" i="17"/>
  <c r="N34" i="17"/>
  <c r="M31" i="17"/>
  <c r="X30" i="17"/>
  <c r="AM29" i="17"/>
  <c r="BQ28" i="17"/>
  <c r="CB27" i="17"/>
  <c r="H26" i="17"/>
  <c r="AP25" i="17"/>
  <c r="BA24" i="17"/>
  <c r="BL23" i="17"/>
  <c r="K22" i="17"/>
  <c r="Z21" i="17"/>
  <c r="AK20" i="17"/>
  <c r="BO19" i="17"/>
  <c r="AX18" i="17"/>
  <c r="X71" i="17"/>
  <c r="M55" i="17"/>
  <c r="AA56" i="17"/>
  <c r="AL34" i="17"/>
  <c r="BZ35" i="17"/>
  <c r="E44" i="17"/>
  <c r="C35" i="17"/>
  <c r="AH26" i="17"/>
  <c r="AF77" i="17"/>
  <c r="BD72" i="17"/>
  <c r="AO65" i="17"/>
  <c r="BT52" i="17"/>
  <c r="N46" i="17"/>
  <c r="BI76" i="17"/>
  <c r="C70" i="17"/>
  <c r="U65" i="17"/>
  <c r="G54" i="17"/>
  <c r="Y49" i="17"/>
  <c r="AA44" i="17"/>
  <c r="BL40" i="17"/>
  <c r="AC36" i="17"/>
  <c r="AE31" i="17"/>
  <c r="CA27" i="17"/>
  <c r="Y23" i="17"/>
  <c r="BB19" i="17"/>
  <c r="AO42" i="17"/>
  <c r="G39" i="17"/>
  <c r="Q35" i="17"/>
  <c r="CA29" i="17"/>
  <c r="AR25" i="17"/>
  <c r="AF22" i="17"/>
  <c r="CC18" i="17"/>
  <c r="G41" i="17"/>
  <c r="N38" i="17"/>
  <c r="CE34" i="17"/>
  <c r="AO28" i="17"/>
  <c r="AU79" i="17"/>
  <c r="L75" i="17"/>
  <c r="BH71" i="17"/>
  <c r="BR67" i="17"/>
  <c r="AJ64" i="17"/>
  <c r="BD54" i="17"/>
  <c r="C51" i="17"/>
  <c r="B48" i="17"/>
  <c r="AQ46" i="17"/>
  <c r="AX44" i="17"/>
  <c r="AP80" i="17"/>
  <c r="AA79" i="17"/>
  <c r="CA77" i="17"/>
  <c r="AS76" i="17"/>
  <c r="AC74" i="17"/>
  <c r="AK73" i="17"/>
  <c r="D72" i="17"/>
  <c r="M70" i="17"/>
  <c r="BN69" i="17"/>
  <c r="M68" i="17"/>
  <c r="AQ67" i="17"/>
  <c r="BB66" i="17"/>
  <c r="BQ65" i="17"/>
  <c r="P64" i="17"/>
  <c r="AA63" i="17"/>
  <c r="AZ56" i="17"/>
  <c r="CC54" i="17"/>
  <c r="J54" i="17"/>
  <c r="Y53" i="17"/>
  <c r="BB51" i="17"/>
  <c r="BM50" i="17"/>
  <c r="CB49" i="17"/>
  <c r="AA48" i="17"/>
  <c r="AL47" i="17"/>
  <c r="AW46" i="17"/>
  <c r="CE45" i="17"/>
  <c r="K44" i="17"/>
  <c r="CD43" i="17"/>
  <c r="AC42" i="17"/>
  <c r="AR41" i="17"/>
  <c r="BC40" i="17"/>
  <c r="B39" i="17"/>
  <c r="M38" i="17"/>
  <c r="AB37" i="17"/>
  <c r="BF36" i="17"/>
  <c r="BQ35" i="17"/>
  <c r="BV34" i="17"/>
  <c r="BH31" i="17"/>
  <c r="BS30" i="17"/>
  <c r="C29" i="17"/>
  <c r="AG28" i="17"/>
  <c r="AR27" i="17"/>
  <c r="BC26" i="17"/>
  <c r="F25" i="17"/>
  <c r="Q24" i="17"/>
  <c r="AB23" i="17"/>
  <c r="BF22" i="17"/>
  <c r="BU21" i="17"/>
  <c r="CH20" i="17"/>
  <c r="AE19" i="17"/>
  <c r="N18" i="17"/>
  <c r="AG43" i="17"/>
  <c r="BK42" i="17"/>
  <c r="BZ41" i="17"/>
  <c r="F40" i="17"/>
  <c r="AJ39" i="17"/>
  <c r="AU38" i="17"/>
  <c r="BJ37" i="17"/>
  <c r="I36" i="17"/>
  <c r="T35" i="17"/>
  <c r="BS34" i="17"/>
  <c r="BW31" i="17"/>
  <c r="C30" i="17"/>
  <c r="R29" i="17"/>
  <c r="AV28" i="17"/>
  <c r="BG27" i="17"/>
  <c r="BR26" i="17"/>
  <c r="U25" i="17"/>
  <c r="AF24" i="17"/>
  <c r="AQ23" i="17"/>
  <c r="BX21" i="17"/>
  <c r="E21" i="17"/>
  <c r="P20" i="17"/>
  <c r="AV18" i="17"/>
  <c r="BA44" i="17"/>
  <c r="AV43" i="17"/>
  <c r="BZ42" i="17"/>
  <c r="J41" i="17"/>
  <c r="U40" i="17"/>
  <c r="AY39" i="17"/>
  <c r="BJ38" i="17"/>
  <c r="BY37" i="17"/>
  <c r="X36" i="17"/>
  <c r="AI35" i="17"/>
  <c r="C34" i="17"/>
  <c r="G31" i="17"/>
  <c r="R30" i="17"/>
  <c r="AG29" i="17"/>
  <c r="BJ27" i="17"/>
  <c r="BU26" i="17"/>
  <c r="B26" i="17"/>
  <c r="AI24" i="17"/>
  <c r="AT23" i="17"/>
  <c r="T27" i="17"/>
  <c r="CE24" i="17"/>
  <c r="W23" i="17"/>
  <c r="R22" i="17"/>
  <c r="AY20" i="17"/>
  <c r="BJ19" i="17"/>
  <c r="BX18" i="17"/>
  <c r="U44" i="17"/>
  <c r="AB43" i="17"/>
  <c r="AM42" i="17"/>
  <c r="BU41" i="17"/>
  <c r="CH40" i="17"/>
  <c r="L39" i="17"/>
  <c r="AP38" i="17"/>
  <c r="BE37" i="17"/>
  <c r="BP36" i="17"/>
  <c r="O35" i="17"/>
  <c r="AX34" i="17"/>
  <c r="AY31" i="17"/>
  <c r="CH29" i="17"/>
  <c r="M29" i="17"/>
  <c r="X28" i="17"/>
  <c r="BA26" i="17"/>
  <c r="BP25" i="17"/>
  <c r="CA24" i="17"/>
  <c r="Z23" i="17"/>
  <c r="AK22" i="17"/>
  <c r="AZ21" i="17"/>
  <c r="CD20" i="17"/>
  <c r="J19" i="17"/>
  <c r="X18" i="17"/>
  <c r="BS27" i="17"/>
  <c r="B18" i="17"/>
  <c r="AN18" i="17"/>
  <c r="AS19" i="17"/>
  <c r="BA20" i="17"/>
  <c r="BI21" i="17"/>
  <c r="BP21" i="17"/>
  <c r="BT22" i="17"/>
  <c r="CB23" i="17"/>
  <c r="E24" i="17"/>
  <c r="M25" i="17"/>
  <c r="T25" i="17"/>
  <c r="X26" i="17"/>
  <c r="AF27" i="17"/>
  <c r="AN28" i="17"/>
  <c r="AU28" i="17"/>
  <c r="BC29" i="17"/>
  <c r="BG30" i="17"/>
  <c r="BO31" i="17"/>
  <c r="BV31" i="17"/>
  <c r="AT34" i="17"/>
  <c r="BX35" i="17"/>
  <c r="CH36" i="17"/>
  <c r="I37" i="17"/>
  <c r="P37" i="17"/>
  <c r="T38" i="17"/>
  <c r="AB39" i="17"/>
  <c r="AJ40" i="17"/>
  <c r="AQ40" i="17"/>
  <c r="AY41" i="17"/>
  <c r="BC42" i="17"/>
  <c r="BK43" i="17"/>
  <c r="BR43" i="17"/>
  <c r="BB18" i="17"/>
  <c r="G19" i="17"/>
  <c r="N19" i="17"/>
  <c r="V20" i="17"/>
  <c r="AD21" i="17"/>
  <c r="AH22" i="17"/>
  <c r="AO22" i="17"/>
  <c r="Y24" i="17"/>
  <c r="AN25" i="17"/>
  <c r="AZ27" i="17"/>
  <c r="BA18" i="17"/>
  <c r="CB19" i="17"/>
  <c r="E20" i="17"/>
  <c r="M21" i="17"/>
  <c r="T21" i="17"/>
  <c r="X22" i="17"/>
  <c r="AF23" i="17"/>
  <c r="AN24" i="17"/>
  <c r="AU24" i="17"/>
  <c r="BC25" i="17"/>
  <c r="BG26" i="17"/>
  <c r="BO27" i="17"/>
  <c r="BV27" i="17"/>
  <c r="CD28" i="17"/>
  <c r="G29" i="17"/>
  <c r="K30" i="17"/>
  <c r="S31" i="17"/>
  <c r="Z31" i="17"/>
  <c r="BZ34" i="17"/>
  <c r="I35" i="17"/>
  <c r="Q36" i="17"/>
  <c r="Y37" i="17"/>
  <c r="AF37" i="17"/>
  <c r="AJ38" i="17"/>
  <c r="AR39" i="17"/>
  <c r="AZ40" i="17"/>
  <c r="BG40" i="17"/>
  <c r="Z42" i="17"/>
  <c r="O43" i="17"/>
  <c r="D44" i="17"/>
  <c r="U18" i="17"/>
  <c r="AW19" i="17"/>
  <c r="AL20" i="17"/>
  <c r="H21" i="17"/>
  <c r="BX22" i="17"/>
  <c r="BE24" i="17"/>
  <c r="BX26" i="17"/>
  <c r="BG18" i="17"/>
  <c r="M19" i="17"/>
  <c r="BN20" i="17"/>
  <c r="BC21" i="17"/>
  <c r="AN22" i="17"/>
  <c r="J23" i="17"/>
  <c r="CD24" i="17"/>
  <c r="BS25" i="17"/>
  <c r="AK26" i="17"/>
  <c r="Z27" i="17"/>
  <c r="O28" i="17"/>
  <c r="BP29" i="17"/>
  <c r="BA30" i="17"/>
  <c r="AP31" i="17"/>
  <c r="CC34" i="17"/>
  <c r="BR35" i="17"/>
  <c r="BG36" i="17"/>
  <c r="Z38" i="17"/>
  <c r="O39" i="17"/>
  <c r="D40" i="17"/>
  <c r="BE41" i="17"/>
  <c r="AP42" i="17"/>
  <c r="AE43" i="17"/>
  <c r="CH44" i="17"/>
  <c r="BM18" i="17"/>
  <c r="BM19" i="17"/>
  <c r="AI20" i="17"/>
  <c r="X21" i="17"/>
  <c r="I22" i="17"/>
  <c r="AY24" i="17"/>
  <c r="Y26" i="17"/>
  <c r="AC19" i="17"/>
  <c r="G21" i="17"/>
  <c r="AS23" i="17"/>
  <c r="D25" i="17"/>
  <c r="BI27" i="17"/>
  <c r="T29" i="17"/>
  <c r="BF31" i="17"/>
  <c r="V35" i="17"/>
  <c r="BL37" i="17"/>
  <c r="T40" i="17"/>
  <c r="CB41" i="17"/>
  <c r="AJ44" i="17"/>
  <c r="CC19" i="17"/>
  <c r="BG21" i="17"/>
  <c r="AL24" i="17"/>
  <c r="BM23" i="17"/>
  <c r="AQ25" i="17"/>
  <c r="CC27" i="17"/>
  <c r="AN29" i="17"/>
  <c r="N31" i="17"/>
  <c r="AP35" i="17"/>
  <c r="CH37" i="17"/>
  <c r="BF39" i="17"/>
  <c r="N42" i="17"/>
  <c r="BD44" i="17"/>
  <c r="BA19" i="17"/>
  <c r="L21" i="17"/>
  <c r="AX23" i="17"/>
  <c r="AB25" i="17"/>
  <c r="BN27" i="17"/>
  <c r="V30" i="17"/>
  <c r="CD31" i="17"/>
  <c r="AB36" i="17"/>
  <c r="BN38" i="17"/>
  <c r="AR40" i="17"/>
  <c r="CD42" i="17"/>
  <c r="BI44" i="17"/>
  <c r="AL19" i="17"/>
  <c r="CB21" i="17"/>
  <c r="AJ24" i="17"/>
  <c r="J26" i="17"/>
  <c r="AZ28" i="17"/>
  <c r="G30" i="17"/>
  <c r="BW34" i="17"/>
  <c r="BY36" i="17"/>
  <c r="AF38" i="17"/>
  <c r="J40" i="17"/>
  <c r="AV42" i="17"/>
  <c r="AD44" i="17"/>
  <c r="D46" i="17"/>
  <c r="AT48" i="17"/>
  <c r="CH50" i="17"/>
  <c r="BJ52" i="17"/>
  <c r="Q54" i="17"/>
  <c r="BG56" i="17"/>
  <c r="W64" i="17"/>
  <c r="BI66" i="17"/>
  <c r="B69" i="17"/>
  <c r="B71" i="17"/>
  <c r="AV74" i="17"/>
  <c r="O77" i="17"/>
  <c r="P80" i="17"/>
  <c r="T45" i="17"/>
  <c r="N50" i="17"/>
  <c r="AU63" i="17"/>
  <c r="AG70" i="17"/>
  <c r="CB77" i="17"/>
  <c r="D31" i="17"/>
  <c r="CD40" i="17"/>
  <c r="AU21" i="17"/>
  <c r="G28" i="17"/>
  <c r="CD38" i="17"/>
  <c r="BP18" i="17"/>
  <c r="Z26" i="17"/>
  <c r="B35" i="17"/>
  <c r="BA43" i="17"/>
  <c r="BG52" i="17"/>
  <c r="BC68" i="17"/>
  <c r="AU81" i="17"/>
  <c r="AE56" i="17"/>
  <c r="Q76" i="17"/>
  <c r="BX30" i="17"/>
  <c r="W28" i="17"/>
  <c r="AZ50" i="17"/>
  <c r="AJ34" i="17"/>
  <c r="AA18" i="17"/>
  <c r="CE19" i="17"/>
  <c r="H20" i="17"/>
  <c r="O20" i="17"/>
  <c r="W21" i="17"/>
  <c r="AA22" i="17"/>
  <c r="AI23" i="17"/>
  <c r="AP23" i="17"/>
  <c r="AX24" i="17"/>
  <c r="BF25" i="17"/>
  <c r="BJ26" i="17"/>
  <c r="BQ26" i="17"/>
  <c r="BY27" i="17"/>
  <c r="B28" i="17"/>
  <c r="J29" i="17"/>
  <c r="N30" i="17"/>
  <c r="U30" i="17"/>
  <c r="AC31" i="17"/>
  <c r="BK34" i="17"/>
  <c r="AE35" i="17"/>
  <c r="AL35" i="17"/>
  <c r="AT36" i="17"/>
  <c r="BB37" i="17"/>
  <c r="BF38" i="17"/>
  <c r="BM38" i="17"/>
  <c r="BU39" i="17"/>
  <c r="CC40" i="17"/>
  <c r="F41" i="17"/>
  <c r="J42" i="17"/>
  <c r="Q42" i="17"/>
  <c r="Y43" i="17"/>
  <c r="AS44" i="17"/>
  <c r="CA18" i="17"/>
  <c r="AZ19" i="17"/>
  <c r="BH20" i="17"/>
  <c r="BO20" i="17"/>
  <c r="BW21" i="17"/>
  <c r="CA22" i="17"/>
  <c r="Q23" i="17"/>
  <c r="AG25" i="17"/>
  <c r="AR26" i="17"/>
  <c r="CD18" i="17"/>
  <c r="AI19" i="17"/>
  <c r="AP19" i="17"/>
  <c r="AX20" i="17"/>
  <c r="BF21" i="17"/>
  <c r="BJ22" i="17"/>
  <c r="BQ22" i="17"/>
  <c r="BY23" i="17"/>
  <c r="B24" i="17"/>
  <c r="J25" i="17"/>
  <c r="N26" i="17"/>
  <c r="U26" i="17"/>
  <c r="AC27" i="17"/>
  <c r="AK28" i="17"/>
  <c r="AS29" i="17"/>
  <c r="AZ29" i="17"/>
  <c r="BD30" i="17"/>
  <c r="BL31" i="17"/>
  <c r="CA34" i="17"/>
  <c r="AU35" i="17"/>
  <c r="BB35" i="17"/>
  <c r="BJ36" i="17"/>
  <c r="BR37" i="17"/>
  <c r="BV38" i="17"/>
  <c r="CC38" i="17"/>
  <c r="F39" i="17"/>
  <c r="N40" i="17"/>
  <c r="C41" i="17"/>
  <c r="BS42" i="17"/>
  <c r="AO43" i="17"/>
  <c r="F18" i="17"/>
  <c r="W19" i="17"/>
  <c r="BX20" i="17"/>
  <c r="BM21" i="17"/>
  <c r="AX22" i="17"/>
  <c r="AW23" i="17"/>
  <c r="AA25" i="17"/>
  <c r="CH27" i="17"/>
  <c r="AY19" i="17"/>
  <c r="AN20" i="17"/>
  <c r="AC21" i="17"/>
  <c r="BZ22" i="17"/>
  <c r="BO23" i="17"/>
  <c r="BD24" i="17"/>
  <c r="Z25" i="17"/>
  <c r="K26" i="17"/>
  <c r="CE27" i="17"/>
  <c r="BA28" i="17"/>
  <c r="AP29" i="17"/>
  <c r="AA30" i="17"/>
  <c r="CB31" i="17"/>
  <c r="L34" i="17"/>
  <c r="AR35" i="17"/>
  <c r="N36" i="17"/>
  <c r="C37" i="17"/>
  <c r="BS38" i="17"/>
  <c r="AO39" i="17"/>
  <c r="AD40" i="17"/>
  <c r="S41" i="17"/>
  <c r="BP42" i="17"/>
  <c r="BE43" i="17"/>
  <c r="V18" i="17"/>
  <c r="T19" i="17"/>
  <c r="I20" i="17"/>
  <c r="CC21" i="17"/>
  <c r="AU22" i="17"/>
  <c r="CC23" i="17"/>
  <c r="BG25" i="17"/>
  <c r="K18" i="17"/>
  <c r="R20" i="17"/>
  <c r="BD22" i="17"/>
  <c r="AH24" i="17"/>
  <c r="BT26" i="17"/>
  <c r="AE28" i="17"/>
  <c r="E30" i="17"/>
  <c r="AG34" i="17"/>
  <c r="BW36" i="17"/>
  <c r="AW38" i="17"/>
  <c r="I41" i="17"/>
  <c r="AU43" i="17"/>
  <c r="BK18" i="17"/>
  <c r="BR20" i="17"/>
  <c r="Y22" i="17"/>
  <c r="L26" i="17"/>
  <c r="BB24" i="17"/>
  <c r="I26" i="17"/>
  <c r="BR28" i="17"/>
  <c r="Y30" i="17"/>
  <c r="BA34" i="17"/>
  <c r="AE36" i="17"/>
  <c r="BQ38" i="17"/>
  <c r="AC41" i="17"/>
  <c r="C43" i="17"/>
  <c r="AG18" i="17"/>
  <c r="W20" i="17"/>
  <c r="CB22" i="17"/>
  <c r="AM24" i="17"/>
  <c r="BY26" i="17"/>
  <c r="BC28" i="17"/>
  <c r="K31" i="17"/>
  <c r="AM35" i="17"/>
  <c r="Q37" i="17"/>
  <c r="BC39" i="17"/>
  <c r="N41" i="17"/>
  <c r="BS43" i="17"/>
  <c r="AZ18" i="17"/>
  <c r="I21" i="17"/>
  <c r="BM22" i="17"/>
  <c r="Y25" i="17"/>
  <c r="BK27" i="17"/>
  <c r="AO29" i="17"/>
  <c r="CA31" i="17"/>
  <c r="E35" i="17"/>
  <c r="BN37" i="17"/>
  <c r="U39" i="17"/>
  <c r="BK41" i="17"/>
  <c r="AK43" i="17"/>
  <c r="S45" i="17"/>
  <c r="BE47" i="17"/>
  <c r="AI49" i="17"/>
  <c r="BU51" i="17"/>
  <c r="AF53" i="17"/>
  <c r="F55" i="17"/>
  <c r="AH63" i="17"/>
  <c r="BX65" i="17"/>
  <c r="AX67" i="17"/>
  <c r="AF70" i="17"/>
  <c r="BF73" i="17"/>
  <c r="CD75" i="17"/>
  <c r="BL78" i="17"/>
  <c r="L81" i="17"/>
  <c r="BY47" i="17"/>
  <c r="AZ53" i="17"/>
  <c r="CC66" i="17"/>
  <c r="AP74" i="17"/>
  <c r="AG27" i="17"/>
  <c r="AU36" i="17"/>
  <c r="BT44" i="17"/>
  <c r="CD25" i="17"/>
  <c r="BP34" i="17"/>
  <c r="BW41" i="17"/>
  <c r="Q22" i="17"/>
  <c r="BL29" i="17"/>
  <c r="BW39" i="17"/>
  <c r="AJ48" i="17"/>
  <c r="AX63" i="17"/>
  <c r="BL74" i="17"/>
  <c r="CE51" i="17"/>
  <c r="BL69" i="17"/>
  <c r="V24" i="17"/>
  <c r="BP41" i="17"/>
  <c r="BL25" i="17"/>
  <c r="BL47" i="17"/>
  <c r="T87" i="17"/>
  <c r="BQ31" i="17"/>
  <c r="BS35" i="17"/>
  <c r="C36" i="17"/>
  <c r="O38" i="17"/>
  <c r="AD39" i="17"/>
  <c r="AT41" i="17"/>
  <c r="BE42" i="17"/>
  <c r="AK18" i="17"/>
  <c r="Y19" i="17"/>
  <c r="AO21" i="17"/>
  <c r="AZ22" i="17"/>
  <c r="BP24" i="17"/>
  <c r="CE25" i="17"/>
  <c r="L27" i="17"/>
  <c r="AA28" i="17"/>
  <c r="AM30" i="17"/>
  <c r="BB31" i="17"/>
  <c r="BD35" i="17"/>
  <c r="BS36" i="17"/>
  <c r="CE38" i="17"/>
  <c r="P40" i="17"/>
  <c r="AE41" i="17"/>
  <c r="AQ43" i="17"/>
  <c r="CC44" i="17"/>
  <c r="J46" i="17"/>
  <c r="Y47" i="17"/>
  <c r="BO49" i="17"/>
  <c r="V51" i="17"/>
  <c r="CE53" i="17"/>
  <c r="AL55" i="17"/>
  <c r="AV64" i="17"/>
  <c r="V66" i="17"/>
  <c r="BL68" i="17"/>
  <c r="S70" i="17"/>
  <c r="BA72" i="17"/>
  <c r="AI74" i="17"/>
  <c r="BY76" i="17"/>
  <c r="AY78" i="17"/>
  <c r="J80" i="17"/>
  <c r="AS45" i="17"/>
  <c r="S47" i="17"/>
  <c r="BI49" i="17"/>
  <c r="P51" i="17"/>
  <c r="BY53" i="17"/>
  <c r="AF55" i="17"/>
  <c r="BH63" i="17"/>
  <c r="CE65" i="17"/>
  <c r="CH68" i="17"/>
  <c r="AU71" i="17"/>
  <c r="AF73" i="17"/>
  <c r="N76" i="17"/>
  <c r="CA79" i="17"/>
  <c r="BU28" i="17"/>
  <c r="BU30" i="17"/>
  <c r="Z35" i="17"/>
  <c r="AP39" i="17"/>
  <c r="BQ18" i="17"/>
  <c r="H23" i="17"/>
  <c r="AM28" i="17"/>
  <c r="AX38" i="17"/>
  <c r="AJ18" i="17"/>
  <c r="BM26" i="17"/>
  <c r="BI38" i="17"/>
  <c r="BL49" i="17"/>
  <c r="CB68" i="17"/>
  <c r="AP47" i="17"/>
  <c r="Y72" i="17"/>
  <c r="BC55" i="17"/>
  <c r="BG55" i="17"/>
  <c r="AO126" i="17"/>
  <c r="R96" i="17"/>
  <c r="BI105" i="17"/>
  <c r="BG69" i="17"/>
  <c r="BU50" i="17"/>
  <c r="I104" i="17"/>
  <c r="AR92" i="17"/>
  <c r="AR113" i="17"/>
  <c r="BV101" i="17"/>
  <c r="CB95" i="17"/>
  <c r="BN84" i="17"/>
  <c r="AR74" i="17"/>
  <c r="AI68" i="17"/>
  <c r="BV56" i="17"/>
  <c r="X51" i="17"/>
  <c r="H47" i="17"/>
  <c r="BL79" i="17"/>
  <c r="AV75" i="17"/>
  <c r="E70" i="17"/>
  <c r="AA66" i="17"/>
  <c r="S63" i="17"/>
  <c r="X53" i="17"/>
  <c r="L50" i="17"/>
  <c r="BP47" i="17"/>
  <c r="AF81" i="17"/>
  <c r="BZ80" i="17"/>
  <c r="BW76" i="17"/>
  <c r="AS73" i="17"/>
  <c r="Q70" i="17"/>
  <c r="CC68" i="17"/>
  <c r="AI65" i="17"/>
  <c r="CD56" i="17"/>
  <c r="N54" i="17"/>
  <c r="BY51" i="17"/>
  <c r="BY49" i="17"/>
  <c r="AI47" i="17"/>
  <c r="AH44" i="17"/>
  <c r="CD79" i="17"/>
  <c r="CD77" i="17"/>
  <c r="AN75" i="17"/>
  <c r="CD72" i="17"/>
  <c r="AI70" i="17"/>
  <c r="P68" i="17"/>
  <c r="CA65" i="17"/>
  <c r="AK63" i="17"/>
  <c r="BB55" i="17"/>
  <c r="T54" i="17"/>
  <c r="AA52" i="17"/>
  <c r="AE51" i="17"/>
  <c r="AL49" i="17"/>
  <c r="D48" i="17"/>
  <c r="AZ46" i="17"/>
  <c r="BG44" i="17"/>
  <c r="AN43" i="17"/>
  <c r="BN41" i="17"/>
  <c r="AX39" i="17"/>
  <c r="CB38" i="17"/>
  <c r="BQ37" i="17"/>
  <c r="P36" i="17"/>
  <c r="AP34" i="17"/>
  <c r="BK31" i="17"/>
  <c r="AF29" i="17"/>
  <c r="BJ28" i="17"/>
  <c r="AU27" i="17"/>
  <c r="CB25" i="17"/>
  <c r="AA24" i="17"/>
  <c r="BX23" i="17"/>
  <c r="W22" i="17"/>
  <c r="AL21" i="17"/>
  <c r="BP20" i="17"/>
  <c r="CA19" i="17"/>
  <c r="BJ18" i="17"/>
  <c r="Q43" i="17"/>
  <c r="AB42" i="17"/>
  <c r="AQ41" i="17"/>
  <c r="BU40" i="17"/>
  <c r="CH39" i="17"/>
  <c r="L38" i="17"/>
  <c r="AT37" i="17"/>
  <c r="BE36" i="17"/>
  <c r="BP35" i="17"/>
  <c r="BC34" i="17"/>
  <c r="AN31" i="17"/>
  <c r="AY30" i="17"/>
  <c r="B29" i="17"/>
  <c r="BX106" i="17"/>
  <c r="CE54" i="17"/>
  <c r="R70" i="17"/>
  <c r="T47" i="17"/>
  <c r="BO96" i="17"/>
  <c r="Z116" i="17"/>
  <c r="AU100" i="17"/>
  <c r="BK88" i="17"/>
  <c r="V76" i="17"/>
  <c r="AA65" i="17"/>
  <c r="AY54" i="17"/>
  <c r="W48" i="17"/>
  <c r="BD78" i="17"/>
  <c r="BY72" i="17"/>
  <c r="AI67" i="17"/>
  <c r="F56" i="17"/>
  <c r="AT51" i="17"/>
  <c r="AW47" i="17"/>
  <c r="BJ80" i="17"/>
  <c r="AP78" i="17"/>
  <c r="AV73" i="17"/>
  <c r="BC70" i="17"/>
  <c r="BF66" i="17"/>
  <c r="BK56" i="17"/>
  <c r="BV53" i="17"/>
  <c r="AQ50" i="17"/>
  <c r="P47" i="17"/>
  <c r="CA81" i="17"/>
  <c r="BO78" i="17"/>
  <c r="U75" i="17"/>
  <c r="BQ72" i="17"/>
  <c r="BQ69" i="17"/>
  <c r="AL66" i="17"/>
  <c r="BD63" i="17"/>
  <c r="AU55" i="17"/>
  <c r="BU53" i="17"/>
  <c r="AW50" i="17"/>
  <c r="K48" i="17"/>
  <c r="AG46" i="17"/>
  <c r="BZ44" i="17"/>
  <c r="M42" i="17"/>
  <c r="BF40" i="17"/>
  <c r="BB38" i="17"/>
  <c r="AP36" i="17"/>
  <c r="AS34" i="17"/>
  <c r="CC30" i="17"/>
  <c r="F29" i="17"/>
  <c r="I27" i="17"/>
  <c r="BB25" i="17"/>
  <c r="T24" i="17"/>
  <c r="D22" i="17"/>
  <c r="BW20" i="17"/>
  <c r="V19" i="17"/>
  <c r="W18" i="17"/>
  <c r="AJ43" i="17"/>
  <c r="B42" i="17"/>
  <c r="BB40" i="17"/>
  <c r="AM39" i="17"/>
  <c r="BT37" i="17"/>
  <c r="AL36" i="17"/>
  <c r="W35" i="17"/>
  <c r="BN31" i="17"/>
  <c r="AF30" i="17"/>
  <c r="U29" i="17"/>
  <c r="AX27" i="17"/>
  <c r="BI26" i="17"/>
  <c r="BX25" i="17"/>
  <c r="W24" i="17"/>
  <c r="AH23" i="17"/>
  <c r="AS22" i="17"/>
  <c r="CA21" i="17"/>
  <c r="G20" i="17"/>
  <c r="R19" i="17"/>
  <c r="CE18" i="17"/>
  <c r="AN44" i="17"/>
  <c r="AY43" i="17"/>
  <c r="AQ42" i="17"/>
  <c r="AM41" i="17"/>
  <c r="AE40" i="17"/>
  <c r="X40" i="17"/>
  <c r="P39" i="17"/>
  <c r="H38" i="17"/>
  <c r="D37" i="17"/>
  <c r="CA36" i="17"/>
  <c r="BT36" i="17"/>
  <c r="BL35" i="17"/>
  <c r="V34" i="17"/>
  <c r="BJ31" i="17"/>
  <c r="BC31" i="17"/>
  <c r="AU30" i="17"/>
  <c r="AQ29" i="17"/>
  <c r="AI28" i="17"/>
  <c r="AB28" i="17"/>
  <c r="AG45" i="17"/>
  <c r="I81" i="17"/>
  <c r="BX79" i="17"/>
  <c r="AZ78" i="17"/>
  <c r="AV77" i="17"/>
  <c r="AO77" i="17"/>
  <c r="AG76" i="17"/>
  <c r="Y75" i="17"/>
  <c r="Q74" i="17"/>
  <c r="J74" i="17"/>
  <c r="AT73" i="17"/>
  <c r="V72" i="17"/>
  <c r="BU71" i="17"/>
  <c r="BM70" i="17"/>
  <c r="BF70" i="17"/>
  <c r="BB69" i="17"/>
  <c r="AT68" i="17"/>
  <c r="AL67" i="17"/>
  <c r="AE67" i="17"/>
  <c r="W66" i="17"/>
  <c r="S65" i="17"/>
  <c r="K64" i="17"/>
  <c r="D64" i="17"/>
  <c r="CA63" i="17"/>
  <c r="B56" i="17"/>
  <c r="BY55" i="17"/>
  <c r="BQ54" i="17"/>
  <c r="BJ54" i="17"/>
  <c r="BF53" i="17"/>
  <c r="AX52" i="17"/>
  <c r="AP51" i="17"/>
  <c r="AI51" i="17"/>
  <c r="AA50" i="17"/>
  <c r="W49" i="17"/>
  <c r="O48" i="17"/>
  <c r="H48" i="17"/>
  <c r="CE47" i="17"/>
  <c r="BW46" i="17"/>
  <c r="BS45" i="17"/>
  <c r="BK44" i="17"/>
  <c r="BK81" i="17"/>
  <c r="BC80" i="17"/>
  <c r="AV80" i="17"/>
  <c r="AN79" i="17"/>
  <c r="AF78" i="17"/>
  <c r="AB77" i="17"/>
  <c r="U77" i="17"/>
  <c r="M76" i="17"/>
  <c r="E75" i="17"/>
  <c r="CB74" i="17"/>
  <c r="BX73" i="17"/>
  <c r="Z73" i="17"/>
  <c r="B72" i="17"/>
  <c r="BA71" i="17"/>
  <c r="AS70" i="17"/>
  <c r="AL70" i="17"/>
  <c r="AH69" i="17"/>
  <c r="Z68" i="17"/>
  <c r="R67" i="17"/>
  <c r="K67" i="17"/>
  <c r="C66" i="17"/>
  <c r="CD65" i="17"/>
  <c r="BV64" i="17"/>
  <c r="BN63" i="17"/>
  <c r="BG63" i="17"/>
  <c r="CH56" i="17"/>
  <c r="BX55" i="17"/>
  <c r="BP54" i="17"/>
  <c r="BL53" i="17"/>
  <c r="BE53" i="17"/>
  <c r="AW52" i="17"/>
  <c r="AO51" i="17"/>
  <c r="AG50" i="17"/>
  <c r="Z50" i="17"/>
  <c r="V49" i="17"/>
  <c r="N48" i="17"/>
  <c r="F47" i="17"/>
  <c r="BG78" i="17"/>
  <c r="BF95" i="17"/>
  <c r="BH56" i="17"/>
  <c r="BZ93" i="17"/>
  <c r="BN111" i="17"/>
  <c r="H92" i="17"/>
  <c r="AI73" i="17"/>
  <c r="L64" i="17"/>
  <c r="BB50" i="17"/>
  <c r="K78" i="17"/>
  <c r="BF69" i="17"/>
  <c r="CE63" i="17"/>
  <c r="BX50" i="17"/>
  <c r="BO44" i="17"/>
  <c r="BR79" i="17"/>
  <c r="BJ73" i="17"/>
  <c r="BJ68" i="17"/>
  <c r="AL63" i="17"/>
  <c r="B52" i="17"/>
  <c r="AE48" i="17"/>
  <c r="O44" i="17"/>
  <c r="BK77" i="17"/>
  <c r="AB73" i="17"/>
  <c r="L69" i="17"/>
  <c r="AH65" i="17"/>
  <c r="K63" i="17"/>
  <c r="BB53" i="17"/>
  <c r="D50" i="17"/>
  <c r="CA47" i="17"/>
  <c r="AO45" i="17"/>
  <c r="F42" i="17"/>
  <c r="X39" i="17"/>
  <c r="W36" i="17"/>
  <c r="BG34" i="17"/>
  <c r="BV30" i="17"/>
  <c r="BB27" i="17"/>
  <c r="BU25" i="17"/>
  <c r="L23" i="17"/>
  <c r="S21" i="17"/>
  <c r="BH19" i="17"/>
  <c r="AR44" i="17"/>
  <c r="BN42" i="17"/>
  <c r="I40" i="17"/>
  <c r="BX38" i="17"/>
  <c r="CE36" i="17"/>
  <c r="AO34" i="17"/>
  <c r="BY30" i="17"/>
  <c r="BN29" i="17"/>
  <c r="BQ27" i="17"/>
  <c r="AI26" i="17"/>
  <c r="BQ25" i="17"/>
  <c r="BA23" i="17"/>
  <c r="S22" i="17"/>
  <c r="BA21" i="17"/>
  <c r="AK19" i="17"/>
  <c r="BF18" i="17"/>
  <c r="AF43" i="17"/>
  <c r="BJ42" i="17"/>
  <c r="BY41" i="17"/>
  <c r="E40" i="17"/>
  <c r="AI39" i="17"/>
  <c r="AT38" i="17"/>
  <c r="BI37" i="17"/>
  <c r="H36" i="17"/>
  <c r="AY104" i="17"/>
  <c r="AN68" i="17"/>
  <c r="AD99" i="17"/>
  <c r="AC112" i="17"/>
  <c r="AX96" i="17"/>
  <c r="S80" i="17"/>
  <c r="BX64" i="17"/>
  <c r="AI50" i="17"/>
  <c r="BT80" i="17"/>
  <c r="BQ70" i="17"/>
  <c r="BT64" i="17"/>
  <c r="BB52" i="17"/>
  <c r="O46" i="17"/>
  <c r="BE44" i="17"/>
  <c r="O75" i="17"/>
  <c r="Y69" i="17"/>
  <c r="AT64" i="17"/>
  <c r="BG54" i="17"/>
  <c r="BF49" i="17"/>
  <c r="W45" i="17"/>
  <c r="BW79" i="17"/>
  <c r="AY74" i="17"/>
  <c r="CB70" i="17"/>
  <c r="CE66" i="17"/>
  <c r="BW63" i="17"/>
  <c r="CB53" i="17"/>
  <c r="BX51" i="17"/>
  <c r="AD48" i="17"/>
  <c r="V45" i="17"/>
  <c r="BY42" i="17"/>
  <c r="E39" i="17"/>
  <c r="AE37" i="17"/>
  <c r="AA35" i="17"/>
  <c r="Q30" i="17"/>
  <c r="AJ28" i="17"/>
  <c r="BF26" i="17"/>
  <c r="BE23" i="17"/>
  <c r="CE21" i="17"/>
  <c r="D20" i="17"/>
  <c r="AC44" i="17"/>
  <c r="I42" i="17"/>
  <c r="Q41" i="17"/>
  <c r="BE38" i="17"/>
  <c r="BM37" i="17"/>
  <c r="AW35" i="17"/>
  <c r="U31" i="17"/>
  <c r="AB29" i="17"/>
  <c r="M28" i="17"/>
  <c r="CB26" i="17"/>
  <c r="AX25" i="17"/>
  <c r="CB24" i="17"/>
  <c r="BL22" i="17"/>
  <c r="AH21" i="17"/>
  <c r="CD19" i="17"/>
  <c r="S18" i="17"/>
  <c r="M43" i="17"/>
  <c r="X42" i="17"/>
  <c r="BF41" i="17"/>
  <c r="BQ40" i="17"/>
  <c r="CB39" i="17"/>
  <c r="AA38" i="17"/>
  <c r="AP37" i="17"/>
  <c r="BA36" i="17"/>
  <c r="CE35" i="17"/>
  <c r="AY34" i="17"/>
  <c r="AJ31" i="17"/>
  <c r="BN30" i="17"/>
  <c r="CC29" i="17"/>
  <c r="I28" i="17"/>
  <c r="BR44" i="17"/>
  <c r="CH80" i="17"/>
  <c r="AG78" i="17"/>
  <c r="BO77" i="17"/>
  <c r="BZ76" i="17"/>
  <c r="F75" i="17"/>
  <c r="AJ74" i="17"/>
  <c r="M73" i="17"/>
  <c r="L72" i="17"/>
  <c r="I71" i="17"/>
  <c r="T70" i="17"/>
  <c r="AI69" i="17"/>
  <c r="BM68" i="17"/>
  <c r="BX67" i="17"/>
  <c r="D66" i="17"/>
  <c r="AL65" i="17"/>
  <c r="L94" i="17"/>
  <c r="Y117" i="17"/>
  <c r="R104" i="17"/>
  <c r="BC71" i="17"/>
  <c r="BH45" i="17"/>
  <c r="AP67" i="17"/>
  <c r="AA49" i="17"/>
  <c r="CE77" i="17"/>
  <c r="I67" i="17"/>
  <c r="AN52" i="17"/>
  <c r="Z80" i="17"/>
  <c r="AO73" i="17"/>
  <c r="BA65" i="17"/>
  <c r="AT52" i="17"/>
  <c r="O47" i="17"/>
  <c r="B41" i="17"/>
  <c r="CB36" i="17"/>
  <c r="BR29" i="17"/>
  <c r="I25" i="17"/>
  <c r="K20" i="17"/>
  <c r="CC43" i="17"/>
  <c r="AB40" i="17"/>
  <c r="L36" i="17"/>
  <c r="M30" i="17"/>
  <c r="E27" i="17"/>
  <c r="AP24" i="17"/>
  <c r="AL22" i="17"/>
  <c r="BW19" i="17"/>
  <c r="BQ42" i="17"/>
  <c r="M41" i="17"/>
  <c r="BA38" i="17"/>
  <c r="O36" i="17"/>
  <c r="S35" i="17"/>
  <c r="CC31" i="17"/>
  <c r="AB30" i="17"/>
  <c r="Q29" i="17"/>
  <c r="AN45" i="17"/>
  <c r="AT80" i="17"/>
  <c r="BS78" i="17"/>
  <c r="V77" i="17"/>
  <c r="BR75" i="17"/>
  <c r="BC74" i="17"/>
  <c r="AW73" i="17"/>
  <c r="BB71" i="17"/>
  <c r="AM70" i="17"/>
  <c r="I69" i="17"/>
  <c r="BE67" i="17"/>
  <c r="AP66" i="17"/>
  <c r="BW64" i="17"/>
  <c r="V63" i="17"/>
  <c r="AU56" i="17"/>
  <c r="BF55" i="17"/>
  <c r="E54" i="17"/>
  <c r="T53" i="17"/>
  <c r="AE52" i="17"/>
  <c r="BI51" i="17"/>
  <c r="BT50" i="17"/>
  <c r="D49" i="17"/>
  <c r="AH48" i="17"/>
  <c r="AS47" i="17"/>
  <c r="BD46" i="17"/>
  <c r="G45" i="17"/>
  <c r="R44" i="17"/>
  <c r="AK81" i="17"/>
  <c r="BN79" i="17"/>
  <c r="BY78" i="17"/>
  <c r="F78" i="17"/>
  <c r="AM76" i="17"/>
  <c r="AX75" i="17"/>
  <c r="BI74" i="17"/>
  <c r="L73" i="17"/>
  <c r="W72" i="17"/>
  <c r="AH71" i="17"/>
  <c r="BL70" i="17"/>
  <c r="CA69" i="17"/>
  <c r="G68" i="17"/>
  <c r="AK67" i="17"/>
  <c r="AV66" i="17"/>
  <c r="BK65" i="17"/>
  <c r="J64" i="17"/>
  <c r="U63" i="17"/>
  <c r="BM56" i="17"/>
  <c r="L55" i="17"/>
  <c r="W54" i="17"/>
  <c r="AL53" i="17"/>
  <c r="BP52" i="17"/>
  <c r="CA51" i="17"/>
  <c r="G50" i="17"/>
  <c r="AO49" i="17"/>
  <c r="AZ48" i="17"/>
  <c r="BK47" i="17"/>
  <c r="BC46" i="17"/>
  <c r="AY45" i="17"/>
  <c r="AQ44" i="17"/>
  <c r="M44" i="17"/>
  <c r="E43" i="17"/>
  <c r="CB42" i="17"/>
  <c r="BX41" i="17"/>
  <c r="BQ41" i="17"/>
  <c r="BI40" i="17"/>
  <c r="BA39" i="17"/>
  <c r="AS38" i="17"/>
  <c r="AL38" i="17"/>
  <c r="AH37" i="17"/>
  <c r="Z36" i="17"/>
  <c r="R35" i="17"/>
  <c r="K35" i="17"/>
  <c r="AQ34" i="17"/>
  <c r="I31" i="17"/>
  <c r="CH30" i="17"/>
  <c r="CB29" i="17"/>
  <c r="BU29" i="17"/>
  <c r="BM28" i="17"/>
  <c r="BE27" i="17"/>
  <c r="AW26" i="17"/>
  <c r="AP26" i="17"/>
  <c r="AL25" i="17"/>
  <c r="AD24" i="17"/>
  <c r="V23" i="17"/>
  <c r="O23" i="17"/>
  <c r="G22" i="17"/>
  <c r="C21" i="17"/>
  <c r="BZ20" i="17"/>
  <c r="BR19" i="17"/>
  <c r="BK19" i="17"/>
  <c r="G18" i="17"/>
  <c r="AB44" i="17"/>
  <c r="T43" i="17"/>
  <c r="L42" i="17"/>
  <c r="H41" i="17"/>
  <c r="CE40" i="17"/>
  <c r="BX40" i="17"/>
  <c r="BP39" i="17"/>
  <c r="BH38" i="17"/>
  <c r="BD37" i="17"/>
  <c r="AW37" i="17"/>
  <c r="AO36" i="17"/>
  <c r="AG35" i="17"/>
  <c r="Y34" i="17"/>
  <c r="AD34" i="17"/>
  <c r="X31" i="17"/>
  <c r="P30" i="17"/>
  <c r="L29" i="17"/>
  <c r="E29" i="17"/>
  <c r="CB28" i="17"/>
  <c r="BT27" i="17"/>
  <c r="BL26" i="17"/>
  <c r="BH25" i="17"/>
  <c r="BA25" i="17"/>
  <c r="AS24" i="17"/>
  <c r="AK23" i="17"/>
  <c r="AC22" i="17"/>
  <c r="V22" i="17"/>
  <c r="R21" i="17"/>
  <c r="J20" i="17"/>
  <c r="B19" i="17"/>
  <c r="CB18" i="17"/>
  <c r="AP18" i="17"/>
  <c r="AP43" i="17"/>
  <c r="AI43" i="17"/>
  <c r="AA42" i="17"/>
  <c r="W41" i="17"/>
  <c r="O40" i="17"/>
  <c r="H40" i="17"/>
  <c r="CE39" i="17"/>
  <c r="BW38" i="17"/>
  <c r="BS37" i="17"/>
  <c r="BK36" i="17"/>
  <c r="BD36" i="17"/>
  <c r="AV35" i="17"/>
  <c r="CB34" i="17"/>
  <c r="AT31" i="17"/>
  <c r="AM31" i="17"/>
  <c r="AE30" i="17"/>
  <c r="AA29" i="17"/>
  <c r="S28" i="17"/>
  <c r="L28" i="17"/>
  <c r="D27" i="17"/>
  <c r="CA26" i="17"/>
  <c r="BW25" i="17"/>
  <c r="BO24" i="17"/>
  <c r="BH24" i="17"/>
  <c r="AZ23" i="17"/>
  <c r="AT45" i="17"/>
  <c r="V81" i="17"/>
  <c r="F79" i="17"/>
  <c r="Q78" i="17"/>
  <c r="J78" i="17"/>
  <c r="F77" i="17"/>
  <c r="CC76" i="17"/>
  <c r="BU75" i="17"/>
  <c r="BM74" i="17"/>
  <c r="BF74" i="17"/>
  <c r="K73" i="17"/>
  <c r="BR72" i="17"/>
  <c r="AL71" i="17"/>
  <c r="AE71" i="17"/>
  <c r="W70" i="17"/>
  <c r="S69" i="17"/>
  <c r="K68" i="17"/>
  <c r="D68" i="17"/>
  <c r="CA67" i="17"/>
  <c r="BS66" i="17"/>
  <c r="BO65" i="17"/>
  <c r="BG64" i="17"/>
  <c r="AZ64" i="17"/>
  <c r="AR63" i="17"/>
  <c r="BQ56" i="17"/>
  <c r="BI55" i="17"/>
  <c r="BA54" i="17"/>
  <c r="AT54" i="17"/>
  <c r="AP53" i="17"/>
  <c r="AH52" i="17"/>
  <c r="Z51" i="17"/>
  <c r="S51" i="17"/>
  <c r="K50" i="17"/>
  <c r="G49" i="17"/>
  <c r="CD48" i="17"/>
  <c r="BV47" i="17"/>
  <c r="BO47" i="17"/>
  <c r="BG46" i="17"/>
  <c r="BC45" i="17"/>
  <c r="AU44" i="17"/>
  <c r="BN81" i="17"/>
  <c r="BF80" i="17"/>
  <c r="AX79" i="17"/>
  <c r="AQ79" i="17"/>
  <c r="AI78" i="17"/>
  <c r="AE77" i="17"/>
  <c r="W76" i="17"/>
  <c r="P76" i="17"/>
  <c r="H75" i="17"/>
  <c r="CE74" i="17"/>
  <c r="BQ73" i="17"/>
  <c r="BS72" i="17"/>
  <c r="AK72" i="17"/>
  <c r="BD71" i="17"/>
  <c r="AV70" i="17"/>
  <c r="AR69" i="17"/>
  <c r="AK69" i="17"/>
  <c r="AC68" i="17"/>
  <c r="U67" i="17"/>
  <c r="M66" i="17"/>
  <c r="F66" i="17"/>
  <c r="B65" i="17"/>
  <c r="BY64" i="17"/>
  <c r="BQ63" i="17"/>
  <c r="BW56" i="17"/>
  <c r="BP56" i="17"/>
  <c r="BH55" i="17"/>
  <c r="AZ54" i="17"/>
  <c r="AV53" i="17"/>
  <c r="AO53" i="17"/>
  <c r="AG52" i="17"/>
  <c r="Y51" i="17"/>
  <c r="Q50" i="17"/>
  <c r="J50" i="17"/>
  <c r="F49" i="17"/>
  <c r="CC48" i="17"/>
  <c r="BU47" i="17"/>
  <c r="BM46" i="17"/>
  <c r="BF46" i="17"/>
  <c r="BB45" i="17"/>
  <c r="AT44" i="17"/>
  <c r="P44" i="17"/>
  <c r="H43" i="17"/>
  <c r="CE42" i="17"/>
  <c r="CA41" i="17"/>
  <c r="AP79" i="17"/>
  <c r="AL84" i="17"/>
  <c r="BM81" i="17"/>
  <c r="AU53" i="17"/>
  <c r="BO75" i="17"/>
  <c r="B54" i="17"/>
  <c r="AA45" i="17"/>
  <c r="Y71" i="17"/>
  <c r="C55" i="17"/>
  <c r="AA46" i="17"/>
  <c r="BN75" i="17"/>
  <c r="BA67" i="17"/>
  <c r="BM54" i="17"/>
  <c r="BW48" i="17"/>
  <c r="U43" i="17"/>
  <c r="BX37" i="17"/>
  <c r="AR31" i="17"/>
  <c r="CH26" i="17"/>
  <c r="BL21" i="17"/>
  <c r="E18" i="17"/>
  <c r="CC41" i="17"/>
  <c r="AA37" i="17"/>
  <c r="BN34" i="17"/>
  <c r="BY28" i="17"/>
  <c r="L25" i="17"/>
  <c r="AA23" i="17"/>
  <c r="BL20" i="17"/>
  <c r="BF43" i="17"/>
  <c r="T41" i="17"/>
  <c r="BI39" i="17"/>
  <c r="W37" i="17"/>
  <c r="AS35" i="17"/>
  <c r="BF34" i="17"/>
  <c r="I30" i="17"/>
  <c r="BJ29" i="17"/>
  <c r="AT27" i="17"/>
  <c r="BB81" i="17"/>
  <c r="O79" i="17"/>
  <c r="C77" i="17"/>
  <c r="AZ76" i="17"/>
  <c r="CC74" i="17"/>
  <c r="AA73" i="17"/>
  <c r="I72" i="17"/>
  <c r="CH70" i="17"/>
  <c r="BU69" i="17"/>
  <c r="T68" i="17"/>
  <c r="BP66" i="17"/>
  <c r="BE65" i="17"/>
  <c r="BP64" i="17"/>
  <c r="O63" i="17"/>
  <c r="AN56" i="17"/>
  <c r="AY55" i="17"/>
  <c r="CH53" i="17"/>
  <c r="M53" i="17"/>
  <c r="X52" i="17"/>
  <c r="BA50" i="17"/>
  <c r="BP49" i="17"/>
  <c r="CA48" i="17"/>
  <c r="Z47" i="17"/>
  <c r="AK46" i="17"/>
  <c r="AZ45" i="17"/>
  <c r="CD44" i="17"/>
  <c r="R81" i="17"/>
  <c r="AC80" i="17"/>
  <c r="BG79" i="17"/>
  <c r="BR78" i="17"/>
  <c r="B77" i="17"/>
  <c r="AF76" i="17"/>
  <c r="AQ75" i="17"/>
  <c r="BB74" i="17"/>
  <c r="I73" i="17"/>
  <c r="AR72" i="17"/>
  <c r="AA71" i="17"/>
  <c r="BH69" i="17"/>
  <c r="BS68" i="17"/>
  <c r="CD67" i="17"/>
  <c r="AC66" i="17"/>
  <c r="AR65" i="17"/>
  <c r="BC64" i="17"/>
  <c r="B63" i="17"/>
  <c r="AT56" i="17"/>
  <c r="BE55" i="17"/>
  <c r="D54" i="17"/>
  <c r="S53" i="17"/>
  <c r="AD52" i="17"/>
  <c r="BH51" i="17"/>
  <c r="BS50" i="17"/>
  <c r="C49" i="17"/>
  <c r="AG48" i="17"/>
  <c r="AR47" i="17"/>
  <c r="AJ46" i="17"/>
  <c r="AF45" i="17"/>
  <c r="Y45" i="17"/>
  <c r="Q44" i="17"/>
  <c r="BQ43" i="17"/>
  <c r="BI42" i="17"/>
  <c r="BB42" i="17"/>
  <c r="AX41" i="17"/>
  <c r="AP40" i="17"/>
  <c r="AH39" i="17"/>
  <c r="AA39" i="17"/>
  <c r="S38" i="17"/>
  <c r="O37" i="17"/>
  <c r="G36" i="17"/>
  <c r="CD35" i="17"/>
  <c r="BW35" i="17"/>
  <c r="X34" i="17"/>
  <c r="BU31" i="17"/>
  <c r="BM30" i="17"/>
  <c r="BF30" i="17"/>
  <c r="BB29" i="17"/>
  <c r="AT28" i="17"/>
  <c r="AL27" i="17"/>
  <c r="AE27" i="17"/>
  <c r="W26" i="17"/>
  <c r="S25" i="17"/>
  <c r="K24" i="17"/>
  <c r="D24" i="17"/>
  <c r="CA23" i="17"/>
  <c r="BS22" i="17"/>
  <c r="BO21" i="17"/>
  <c r="BG20" i="17"/>
  <c r="AZ20" i="17"/>
  <c r="AR19" i="17"/>
  <c r="BS18" i="17"/>
  <c r="I44" i="17"/>
  <c r="CH43" i="17"/>
  <c r="BX42" i="17"/>
  <c r="BT41" i="17"/>
  <c r="BM41" i="17"/>
  <c r="BE40" i="17"/>
  <c r="AW39" i="17"/>
  <c r="AO38" i="17"/>
  <c r="AH38" i="17"/>
  <c r="AD37" i="17"/>
  <c r="V36" i="17"/>
  <c r="N35" i="17"/>
  <c r="G35" i="17"/>
  <c r="AM34" i="17"/>
  <c r="E31" i="17"/>
  <c r="CB30" i="17"/>
  <c r="BX29" i="17"/>
  <c r="BQ29" i="17"/>
  <c r="BI28" i="17"/>
  <c r="BA27" i="17"/>
  <c r="AS26" i="17"/>
  <c r="AL26" i="17"/>
  <c r="AH25" i="17"/>
  <c r="Z24" i="17"/>
  <c r="R23" i="17"/>
  <c r="K23" i="17"/>
  <c r="C22" i="17"/>
  <c r="CD21" i="17"/>
  <c r="BV20" i="17"/>
  <c r="BN19" i="17"/>
  <c r="BG19" i="17"/>
  <c r="C18" i="17"/>
  <c r="X44" i="17"/>
  <c r="P43" i="17"/>
  <c r="H42" i="17"/>
  <c r="D41" i="17"/>
  <c r="CA40" i="17"/>
  <c r="BT40" i="17"/>
  <c r="BL39" i="17"/>
  <c r="BD38" i="17"/>
  <c r="AZ37" i="17"/>
  <c r="AS37" i="17"/>
  <c r="AK36" i="17"/>
  <c r="AC35" i="17"/>
  <c r="U34" i="17"/>
  <c r="AM68" i="17"/>
  <c r="AU69" i="17"/>
  <c r="AY70" i="17"/>
  <c r="BG71" i="17"/>
  <c r="BN71" i="17"/>
  <c r="AV72" i="17"/>
  <c r="AM73" i="17"/>
  <c r="C74" i="17"/>
  <c r="K75" i="17"/>
  <c r="R75" i="17"/>
  <c r="Z76" i="17"/>
  <c r="AH77" i="17"/>
  <c r="AL78" i="17"/>
  <c r="AS78" i="17"/>
  <c r="BA79" i="17"/>
  <c r="BI80" i="17"/>
  <c r="BQ81" i="17"/>
  <c r="BX81" i="17"/>
  <c r="BY45" i="17"/>
  <c r="CH45" i="17"/>
  <c r="E46" i="17"/>
  <c r="M47" i="17"/>
  <c r="U48" i="17"/>
  <c r="AC49" i="17"/>
  <c r="AJ49" i="17"/>
  <c r="AN50" i="17"/>
  <c r="AV51" i="17"/>
  <c r="BD52" i="17"/>
  <c r="BK52" i="17"/>
  <c r="BS53" i="17"/>
  <c r="BW54" i="17"/>
  <c r="CE55" i="17"/>
  <c r="H56" i="17"/>
  <c r="O56" i="17"/>
  <c r="I63" i="17"/>
  <c r="Q64" i="17"/>
  <c r="Y65" i="17"/>
  <c r="AF65" i="17"/>
  <c r="AJ66" i="17"/>
  <c r="AR67" i="17"/>
  <c r="AZ68" i="17"/>
  <c r="BG68" i="17"/>
  <c r="BO69" i="17"/>
  <c r="BS70" i="17"/>
  <c r="CA71" i="17"/>
  <c r="H72" i="17"/>
  <c r="K72" i="17"/>
  <c r="BG73" i="17"/>
  <c r="W74" i="17"/>
  <c r="AE75" i="17"/>
  <c r="AL75" i="17"/>
  <c r="AT76" i="17"/>
  <c r="BB77" i="17"/>
  <c r="BF78" i="17"/>
  <c r="BM78" i="17"/>
  <c r="T80" i="17"/>
  <c r="AI81" i="17"/>
  <c r="N45" i="17"/>
  <c r="BZ27" i="17"/>
  <c r="C28" i="17"/>
  <c r="K29" i="17"/>
  <c r="O30" i="17"/>
  <c r="W31" i="17"/>
  <c r="AD31" i="17"/>
  <c r="E34" i="17"/>
  <c r="M35" i="17"/>
  <c r="U36" i="17"/>
  <c r="AC37" i="17"/>
  <c r="AJ37" i="17"/>
  <c r="AN38" i="17"/>
  <c r="AV39" i="17"/>
  <c r="BD40" i="17"/>
  <c r="BK40" i="17"/>
  <c r="BS41" i="17"/>
  <c r="BW42" i="17"/>
  <c r="CE43" i="17"/>
  <c r="H44" i="17"/>
  <c r="AC18" i="17"/>
  <c r="AQ19" i="17"/>
  <c r="AX19" i="17"/>
  <c r="BF20" i="17"/>
  <c r="BN21" i="17"/>
  <c r="BR22" i="17"/>
  <c r="BY22" i="17"/>
  <c r="B23" i="17"/>
  <c r="J24" i="17"/>
  <c r="R25" i="17"/>
  <c r="V26" i="17"/>
  <c r="AC26" i="17"/>
  <c r="AK27" i="17"/>
  <c r="AS28" i="17"/>
  <c r="BA29" i="17"/>
  <c r="BH29" i="17"/>
  <c r="BL30" i="17"/>
  <c r="BT31" i="17"/>
  <c r="W34" i="17"/>
  <c r="BU34" i="17"/>
  <c r="CC35" i="17"/>
  <c r="F36" i="17"/>
  <c r="N37" i="17"/>
  <c r="R38" i="17"/>
  <c r="Y38" i="17"/>
  <c r="AG39" i="17"/>
  <c r="AO40" i="17"/>
  <c r="AW41" i="17"/>
  <c r="BD41" i="17"/>
  <c r="BH42" i="17"/>
  <c r="BP43" i="17"/>
  <c r="BX44" i="17"/>
  <c r="BC18" i="17"/>
  <c r="AB19" i="17"/>
  <c r="AJ20" i="17"/>
  <c r="AQ20" i="17"/>
  <c r="AY21" i="17"/>
  <c r="BC22" i="17"/>
  <c r="BK23" i="17"/>
  <c r="BR23" i="17"/>
  <c r="BZ24" i="17"/>
  <c r="C25" i="17"/>
  <c r="G26" i="17"/>
  <c r="O27" i="17"/>
  <c r="V27" i="17"/>
  <c r="AD28" i="17"/>
  <c r="AL29" i="17"/>
  <c r="AP30" i="17"/>
  <c r="AW30" i="17"/>
  <c r="BE31" i="17"/>
  <c r="H34" i="17"/>
  <c r="BG35" i="17"/>
  <c r="BN35" i="17"/>
  <c r="BV36" i="17"/>
  <c r="CD37" i="17"/>
  <c r="C38" i="17"/>
  <c r="K39" i="17"/>
  <c r="R39" i="17"/>
  <c r="Z40" i="17"/>
  <c r="AH41" i="17"/>
  <c r="S42" i="17"/>
  <c r="BT43" i="17"/>
  <c r="Z44" i="17"/>
  <c r="BU45" i="17"/>
  <c r="AM46" i="17"/>
  <c r="AB47" i="17"/>
  <c r="Q48" i="17"/>
  <c r="BR49" i="17"/>
  <c r="BC50" i="17"/>
  <c r="AR51" i="17"/>
  <c r="N52" i="17"/>
  <c r="C53" i="17"/>
  <c r="BS54" i="17"/>
  <c r="AO55" i="17"/>
  <c r="AD56" i="17"/>
  <c r="E63" i="17"/>
  <c r="BF64" i="17"/>
  <c r="AU65" i="17"/>
  <c r="AF66" i="17"/>
  <c r="B67" i="17"/>
  <c r="BV68" i="17"/>
  <c r="BK69" i="17"/>
  <c r="AC70" i="17"/>
  <c r="R71" i="17"/>
  <c r="G72" i="17"/>
  <c r="BH73" i="17"/>
  <c r="AS74" i="17"/>
  <c r="AH75" i="17"/>
  <c r="E77" i="17"/>
  <c r="BX77" i="17"/>
  <c r="BI78" i="17"/>
  <c r="AF80" i="17"/>
  <c r="U81" i="17"/>
  <c r="BN44" i="17"/>
  <c r="AJ45" i="17"/>
  <c r="U46" i="17"/>
  <c r="J47" i="17"/>
  <c r="BK48" i="17"/>
  <c r="AZ49" i="17"/>
  <c r="AK50" i="17"/>
  <c r="H52" i="17"/>
  <c r="CA52" i="17"/>
  <c r="BP53" i="17"/>
  <c r="AI55" i="17"/>
  <c r="X56" i="17"/>
  <c r="BK63" i="17"/>
  <c r="AG64" i="17"/>
  <c r="V65" i="17"/>
  <c r="G66" i="17"/>
  <c r="BH67" i="17"/>
  <c r="AW68" i="17"/>
  <c r="AL69" i="17"/>
  <c r="D70" i="17"/>
  <c r="BX71" i="17"/>
  <c r="F72" i="17"/>
  <c r="BW73" i="17"/>
  <c r="T74" i="17"/>
  <c r="I75" i="17"/>
  <c r="BJ76" i="17"/>
  <c r="AY77" i="17"/>
  <c r="AJ78" i="17"/>
  <c r="AZ80" i="17"/>
  <c r="AL44" i="17"/>
  <c r="BS23" i="17"/>
  <c r="AO24" i="17"/>
  <c r="AD25" i="17"/>
  <c r="O26" i="17"/>
  <c r="BP27" i="17"/>
  <c r="BE28" i="17"/>
  <c r="AT29" i="17"/>
  <c r="L30" i="17"/>
  <c r="CH31" i="17"/>
  <c r="P34" i="17"/>
  <c r="BV35" i="17"/>
  <c r="G37" i="17"/>
  <c r="S39" i="17"/>
  <c r="AH40" i="17"/>
  <c r="AT42" i="17"/>
  <c r="BI43" i="17"/>
  <c r="P18" i="17"/>
  <c r="AC20" i="17"/>
  <c r="AR21" i="17"/>
  <c r="BD23" i="17"/>
  <c r="BS24" i="17"/>
  <c r="CE26" i="17"/>
  <c r="P28" i="17"/>
  <c r="AE29" i="17"/>
  <c r="AQ31" i="17"/>
  <c r="CH34" i="17"/>
  <c r="BH36" i="17"/>
  <c r="BW37" i="17"/>
  <c r="D39" i="17"/>
  <c r="S40" i="17"/>
  <c r="AE42" i="17"/>
  <c r="AT43" i="17"/>
  <c r="CH18" i="17"/>
  <c r="N20" i="17"/>
  <c r="Z22" i="17"/>
  <c r="AO23" i="17"/>
  <c r="BE25" i="17"/>
  <c r="BP26" i="17"/>
  <c r="CH28" i="17"/>
  <c r="P29" i="17"/>
  <c r="AB31" i="17"/>
  <c r="AC34" i="17"/>
  <c r="AS36" i="17"/>
  <c r="BH37" i="17"/>
  <c r="BT39" i="17"/>
  <c r="E41" i="17"/>
  <c r="P42" i="17"/>
  <c r="AF44" i="17"/>
  <c r="BR45" i="17"/>
  <c r="CC46" i="17"/>
  <c r="BG48" i="17"/>
  <c r="O51" i="17"/>
  <c r="BW52" i="17"/>
  <c r="AE55" i="17"/>
  <c r="AN63" i="17"/>
  <c r="R65" i="17"/>
  <c r="BD67" i="17"/>
  <c r="O69" i="17"/>
  <c r="BT71" i="17"/>
  <c r="BS73" i="17"/>
  <c r="BQ75" i="17"/>
  <c r="AU77" i="17"/>
  <c r="B79" i="17"/>
  <c r="AR81" i="17"/>
  <c r="K46" i="17"/>
  <c r="BA48" i="17"/>
  <c r="H50" i="17"/>
  <c r="BQ52" i="17"/>
  <c r="X54" i="17"/>
  <c r="BN56" i="17"/>
  <c r="AD64" i="17"/>
  <c r="L67" i="17"/>
  <c r="CB69" i="17"/>
  <c r="AQ72" i="17"/>
  <c r="AR75" i="17"/>
  <c r="G78" i="17"/>
  <c r="BZ45" i="17"/>
  <c r="B30" i="17"/>
  <c r="AK34" i="17"/>
  <c r="BT38" i="17"/>
  <c r="E42" i="17"/>
  <c r="O21" i="17"/>
  <c r="X27" i="17"/>
  <c r="AD35" i="17"/>
  <c r="BC43" i="17"/>
  <c r="BM24" i="17"/>
  <c r="H35" i="17"/>
  <c r="BO45" i="17"/>
  <c r="BL64" i="17"/>
  <c r="BL80" i="17"/>
  <c r="P65" i="17"/>
  <c r="L48" i="17"/>
  <c r="CA45" i="17"/>
  <c r="T97" i="17"/>
  <c r="H55" i="17"/>
  <c r="AY110" i="17"/>
  <c r="W120" i="17"/>
  <c r="Y123" i="17"/>
  <c r="BL113" i="17"/>
  <c r="AU76" i="17"/>
  <c r="CB103" i="17"/>
  <c r="AC48" i="17"/>
  <c r="CC114" i="17"/>
  <c r="AH104" i="17"/>
  <c r="AS87" i="17"/>
  <c r="AG69" i="17"/>
  <c r="BQ80" i="17"/>
  <c r="AE64" i="17"/>
  <c r="AI48" i="17"/>
  <c r="AA112" i="17"/>
  <c r="AM103" i="17"/>
  <c r="V96" i="17"/>
  <c r="AX90" i="17"/>
  <c r="AT85" i="17"/>
  <c r="K115" i="17"/>
  <c r="AF110" i="17"/>
  <c r="BV103" i="17"/>
  <c r="BY99" i="17"/>
  <c r="P95" i="17"/>
  <c r="AS91" i="17"/>
  <c r="AV87" i="17"/>
  <c r="CE80" i="17"/>
  <c r="AD77" i="17"/>
  <c r="BM73" i="17"/>
  <c r="BB68" i="17"/>
  <c r="CE64" i="17"/>
  <c r="BN55" i="17"/>
  <c r="AM52" i="17"/>
  <c r="L49" i="17"/>
  <c r="BL46" i="17"/>
  <c r="CA80" i="17"/>
  <c r="AZ77" i="17"/>
  <c r="U74" i="17"/>
  <c r="BY71" i="17"/>
  <c r="AX68" i="17"/>
  <c r="W65" i="17"/>
  <c r="AY56" i="17"/>
  <c r="BN54" i="17"/>
  <c r="AB52" i="17"/>
  <c r="AT49" i="17"/>
  <c r="D47" i="17"/>
  <c r="V44" i="17"/>
  <c r="I79" i="17"/>
  <c r="Y79" i="17"/>
  <c r="K76" i="17"/>
  <c r="AZ74" i="17"/>
  <c r="BR71" i="17"/>
  <c r="F69" i="17"/>
  <c r="AU67" i="17"/>
  <c r="BM64" i="17"/>
  <c r="AK56" i="17"/>
  <c r="AJ53" i="17"/>
  <c r="BF51" i="17"/>
  <c r="T49" i="17"/>
  <c r="BI47" i="17"/>
  <c r="D45" i="17"/>
  <c r="BA81" i="17"/>
  <c r="K79" i="17"/>
  <c r="AK77" i="17"/>
  <c r="BY74" i="17"/>
  <c r="AM72" i="17"/>
  <c r="BI70" i="17"/>
  <c r="W68" i="17"/>
  <c r="BL66" i="17"/>
  <c r="G64" i="17"/>
  <c r="BJ56" i="17"/>
  <c r="CH54" i="17"/>
  <c r="I53" i="17"/>
  <c r="L51" i="17"/>
  <c r="S49" i="17"/>
  <c r="V47" i="17"/>
  <c r="AV45" i="17"/>
  <c r="AK44" i="17"/>
  <c r="AF42" i="17"/>
  <c r="AM40" i="17"/>
  <c r="AQ39" i="17"/>
  <c r="AX37" i="17"/>
  <c r="BA35" i="17"/>
  <c r="F31" i="17"/>
  <c r="J30" i="17"/>
  <c r="Q28" i="17"/>
  <c r="T26" i="17"/>
  <c r="AE17" i="17"/>
  <c r="H98" i="17"/>
  <c r="BC110" i="17"/>
  <c r="P87" i="17"/>
  <c r="CD68" i="17"/>
  <c r="AW95" i="17"/>
  <c r="R100" i="17"/>
  <c r="BJ81" i="17"/>
  <c r="CD55" i="17"/>
  <c r="O76" i="17"/>
  <c r="AZ55" i="17"/>
  <c r="BE46" i="17"/>
  <c r="BP110" i="17"/>
  <c r="AT101" i="17"/>
  <c r="BS95" i="17"/>
  <c r="AI88" i="17"/>
  <c r="BX84" i="17"/>
  <c r="BK113" i="17"/>
  <c r="F110" i="17"/>
  <c r="U102" i="17"/>
  <c r="AQ98" i="17"/>
  <c r="BT94" i="17"/>
  <c r="T90" i="17"/>
  <c r="N86" i="17"/>
  <c r="BE80" i="17"/>
  <c r="BY126" i="17"/>
  <c r="O96" i="17"/>
  <c r="BD105" i="17"/>
  <c r="BC79" i="17"/>
  <c r="BV67" i="17"/>
  <c r="AH94" i="17"/>
  <c r="AU96" i="17"/>
  <c r="AE78" i="17"/>
  <c r="AC54" i="17"/>
  <c r="Z75" i="17"/>
  <c r="BZ53" i="17"/>
  <c r="AI86" i="17"/>
  <c r="D110" i="17"/>
  <c r="L100" i="17"/>
  <c r="AN93" i="17"/>
  <c r="BU88" i="17"/>
  <c r="BS116" i="17"/>
  <c r="CD113" i="17"/>
  <c r="K106" i="17"/>
  <c r="BC101" i="17"/>
  <c r="BJ98" i="17"/>
  <c r="BP93" i="17"/>
  <c r="Z89" i="17"/>
  <c r="AJ85" i="17"/>
  <c r="AW79" i="17"/>
  <c r="G75" i="17"/>
  <c r="Q71" i="17"/>
  <c r="T67" i="17"/>
  <c r="AD63" i="17"/>
  <c r="M54" i="17"/>
  <c r="BQ51" i="17"/>
  <c r="AP48" i="17"/>
  <c r="O45" i="17"/>
  <c r="Z79" i="17"/>
  <c r="CD76" i="17"/>
  <c r="U73" i="17"/>
  <c r="X70" i="17"/>
  <c r="CB67" i="17"/>
  <c r="BA64" i="17"/>
  <c r="CC55" i="17"/>
  <c r="AQ53" i="17"/>
  <c r="BE50" i="17"/>
  <c r="S48" i="17"/>
  <c r="AH46" i="17"/>
  <c r="Y81" i="17"/>
  <c r="S44" i="17"/>
  <c r="W78" i="17"/>
  <c r="BP76" i="17"/>
  <c r="CA110" i="17"/>
  <c r="AN77" i="17"/>
  <c r="BP91" i="17"/>
  <c r="BH70" i="17"/>
  <c r="K53" i="17"/>
  <c r="AU86" i="17"/>
  <c r="AE92" i="17"/>
  <c r="BI73" i="17"/>
  <c r="AN51" i="17"/>
  <c r="AR116" i="17"/>
  <c r="CH55" i="17"/>
  <c r="F46" i="17"/>
  <c r="BT104" i="17"/>
  <c r="BJ65" i="17"/>
  <c r="BY67" i="17"/>
  <c r="BJ116" i="17"/>
  <c r="BX102" i="17"/>
  <c r="BJ91" i="17"/>
  <c r="G116" i="17"/>
  <c r="M110" i="17"/>
  <c r="J101" i="17"/>
  <c r="AI95" i="17"/>
  <c r="R88" i="17"/>
  <c r="D79" i="17"/>
  <c r="CD74" i="17"/>
  <c r="BU68" i="17"/>
  <c r="BP63" i="17"/>
  <c r="BN53" i="17"/>
  <c r="E49" i="17"/>
  <c r="BA45" i="17"/>
  <c r="BW78" i="17"/>
  <c r="N74" i="17"/>
  <c r="BJ70" i="17"/>
  <c r="AT66" i="17"/>
  <c r="BR56" i="17"/>
  <c r="BJ53" i="17"/>
  <c r="AE50" i="17"/>
  <c r="CA46" i="17"/>
  <c r="AQ80" i="17"/>
  <c r="AG80" i="17"/>
  <c r="AD76" i="17"/>
  <c r="AQ73" i="17"/>
  <c r="AJ70" i="17"/>
  <c r="BU67" i="17"/>
  <c r="BB65" i="17"/>
  <c r="R56" i="17"/>
  <c r="BC53" i="17"/>
  <c r="AF51" i="17"/>
  <c r="M49" i="17"/>
  <c r="BT46" i="17"/>
  <c r="BH81" i="17"/>
  <c r="AK79" i="17"/>
  <c r="R77" i="17"/>
  <c r="AF74" i="17"/>
  <c r="R72" i="17"/>
  <c r="BX69" i="17"/>
  <c r="AH67" i="17"/>
  <c r="O101" i="17"/>
  <c r="T105" i="17"/>
  <c r="BL81" i="17"/>
  <c r="E92" i="17"/>
  <c r="BQ47" i="17"/>
  <c r="N53" i="17"/>
  <c r="T114" i="17"/>
  <c r="AW99" i="17"/>
  <c r="CC89" i="17"/>
  <c r="BL116" i="17"/>
  <c r="AZ105" i="17"/>
  <c r="AN100" i="17"/>
  <c r="BA92" i="17"/>
  <c r="BZ86" i="17"/>
  <c r="BD77" i="17"/>
  <c r="BJ71" i="17"/>
  <c r="BE66" i="17"/>
  <c r="J56" i="17"/>
  <c r="AF52" i="17"/>
  <c r="CB48" i="17"/>
  <c r="W81" i="17"/>
  <c r="AS77" i="17"/>
  <c r="AX73" i="17"/>
  <c r="BY69" i="17"/>
  <c r="O64" i="17"/>
  <c r="Q55" i="17"/>
  <c r="BU52" i="17"/>
  <c r="BM49" i="17"/>
  <c r="BD45" i="17"/>
  <c r="CC80" i="17"/>
  <c r="L79" i="17"/>
  <c r="BH75" i="17"/>
  <c r="CC73" i="17"/>
  <c r="BV70" i="17"/>
  <c r="AB67" i="17"/>
  <c r="CH64" i="17"/>
  <c r="AV55" i="17"/>
  <c r="J53" i="17"/>
  <c r="E50" i="17"/>
  <c r="AX48" i="17"/>
  <c r="AT46" i="17"/>
  <c r="O81" i="17"/>
  <c r="AC78" i="17"/>
  <c r="J76" i="17"/>
  <c r="BR74" i="17"/>
  <c r="AX71" i="17"/>
  <c r="AE69" i="17"/>
  <c r="H67" i="17"/>
  <c r="BS64" i="17"/>
  <c r="Q56" i="17"/>
  <c r="AM54" i="17"/>
  <c r="BM52" i="17"/>
  <c r="W50" i="17"/>
  <c r="AW48" i="17"/>
  <c r="BS46" i="17"/>
  <c r="AG44" i="17"/>
  <c r="AY42" i="17"/>
  <c r="BY40" i="17"/>
  <c r="AI38" i="17"/>
  <c r="BI36" i="17"/>
  <c r="AN34" i="17"/>
  <c r="AJ30" i="17"/>
  <c r="CC28" i="17"/>
  <c r="AM26" i="17"/>
  <c r="AT24" i="17"/>
  <c r="AW22" i="17"/>
  <c r="BE21" i="17"/>
  <c r="AO19" i="17"/>
  <c r="BY18" i="17"/>
  <c r="BU42" i="17"/>
  <c r="BJ41" i="17"/>
  <c r="AT39" i="17"/>
  <c r="AE38" i="17"/>
  <c r="S36" i="17"/>
  <c r="D35" i="17"/>
  <c r="B31" i="17"/>
  <c r="BR30" i="17"/>
  <c r="BF28" i="17"/>
  <c r="AQ27" i="17"/>
  <c r="AE25" i="17"/>
  <c r="P24" i="17"/>
  <c r="CE22" i="17"/>
  <c r="BS20" i="17"/>
  <c r="BD19" i="17"/>
  <c r="Y44" i="17"/>
  <c r="AN95" i="17"/>
  <c r="E104" i="17"/>
  <c r="F115" i="17"/>
  <c r="O88" i="17"/>
  <c r="CB46" i="17"/>
  <c r="Q51" i="17"/>
  <c r="CH112" i="17"/>
  <c r="O98" i="17"/>
  <c r="BM87" i="17"/>
  <c r="BD115" i="17"/>
  <c r="CD104" i="17"/>
  <c r="X98" i="17"/>
  <c r="BT92" i="17"/>
  <c r="BV85" i="17"/>
  <c r="BW77" i="17"/>
  <c r="CC71" i="17"/>
  <c r="H65" i="17"/>
  <c r="AC56" i="17"/>
  <c r="AX51" i="17"/>
  <c r="BT47" i="17"/>
  <c r="AP81" i="17"/>
  <c r="BK76" i="17"/>
  <c r="Z72" i="17"/>
  <c r="M69" i="17"/>
  <c r="AH64" i="17"/>
  <c r="AJ55" i="17"/>
  <c r="I52" i="17"/>
  <c r="CE48" i="17"/>
  <c r="BW45" i="17"/>
  <c r="Q80" i="17"/>
  <c r="D78" i="17"/>
  <c r="CA75" i="17"/>
  <c r="P72" i="17"/>
  <c r="J70" i="17"/>
  <c r="BM66" i="17"/>
  <c r="T64" i="17"/>
  <c r="BO55" i="17"/>
  <c r="AU52" i="17"/>
  <c r="X50" i="17"/>
  <c r="E48" i="17"/>
  <c r="BP45" i="17"/>
  <c r="G80" i="17"/>
  <c r="AV78" i="17"/>
  <c r="AV76" i="17"/>
  <c r="F74" i="17"/>
  <c r="E71" i="17"/>
  <c r="AX69" i="17"/>
  <c r="AS66" i="17"/>
  <c r="Z64" i="17"/>
  <c r="AJ56" i="17"/>
  <c r="BF54" i="17"/>
  <c r="T52" i="17"/>
  <c r="AP50" i="17"/>
  <c r="BP48" i="17"/>
  <c r="G46" i="17"/>
  <c r="AV44" i="17"/>
  <c r="BR42" i="17"/>
  <c r="M40" i="17"/>
  <c r="BS93" i="17"/>
  <c r="AQ77" i="17"/>
  <c r="BJ87" i="17"/>
  <c r="AT77" i="17"/>
  <c r="AC72" i="17"/>
  <c r="CC49" i="17"/>
  <c r="X105" i="17"/>
  <c r="AZ95" i="17"/>
  <c r="AX86" i="17"/>
  <c r="AK113" i="17"/>
  <c r="AK104" i="17"/>
  <c r="M97" i="17"/>
  <c r="AK90" i="17"/>
  <c r="U84" i="17"/>
  <c r="BH76" i="17"/>
  <c r="AU70" i="17"/>
  <c r="AT65" i="17"/>
  <c r="BY54" i="17"/>
  <c r="P50" i="17"/>
  <c r="AA47" i="17"/>
  <c r="H80" i="17"/>
  <c r="AC75" i="17"/>
  <c r="M72" i="17"/>
  <c r="BI67" i="17"/>
  <c r="H64" i="17"/>
  <c r="BU54" i="17"/>
  <c r="AM51" i="17"/>
  <c r="AD47" i="17"/>
  <c r="C44" i="17"/>
  <c r="BM45" i="17"/>
  <c r="BL77" i="17"/>
  <c r="AG74" i="17"/>
  <c r="F71" i="17"/>
  <c r="AQ68" i="17"/>
  <c r="CB65" i="17"/>
  <c r="AE63" i="17"/>
  <c r="U54" i="17"/>
  <c r="U52" i="17"/>
  <c r="BJ50" i="17"/>
  <c r="CB47" i="17"/>
  <c r="BI45" i="17"/>
  <c r="AS80" i="17"/>
  <c r="V78" i="17"/>
  <c r="B75" i="17"/>
  <c r="W73" i="17"/>
  <c r="AQ71" i="17"/>
  <c r="BI68" i="17"/>
  <c r="S66" i="17"/>
  <c r="R63" i="17"/>
  <c r="BU55" i="17"/>
  <c r="AI53" i="17"/>
  <c r="BE51" i="17"/>
  <c r="CE49" i="17"/>
  <c r="BH47" i="17"/>
  <c r="C45" i="17"/>
  <c r="B43" i="17"/>
  <c r="AB41" i="17"/>
  <c r="BQ39" i="17"/>
  <c r="L37" i="17"/>
  <c r="AH35" i="17"/>
  <c r="Y31" i="17"/>
  <c r="AY29" i="17"/>
  <c r="BU27" i="17"/>
  <c r="AI25" i="17"/>
  <c r="AL23" i="17"/>
  <c r="AP22" i="17"/>
  <c r="AD20" i="17"/>
  <c r="O19" i="17"/>
  <c r="BJ43" i="17"/>
  <c r="AU42" i="17"/>
  <c r="AI40" i="17"/>
  <c r="T39" i="17"/>
  <c r="H37" i="17"/>
  <c r="BX36" i="17"/>
  <c r="AH34" i="17"/>
  <c r="BG31" i="17"/>
  <c r="AU29" i="17"/>
  <c r="AF28" i="17"/>
  <c r="P26" i="17"/>
  <c r="E25" i="17"/>
  <c r="BT23" i="17"/>
  <c r="BH21" i="17"/>
  <c r="AS20" i="17"/>
  <c r="AF18" i="17"/>
  <c r="BY43" i="17"/>
  <c r="Y74" i="17"/>
  <c r="AS89" i="17"/>
  <c r="BO103" i="17"/>
  <c r="H85" i="17"/>
  <c r="BU104" i="17"/>
  <c r="BN68" i="17"/>
  <c r="G112" i="17"/>
  <c r="AX53" i="17"/>
  <c r="AJ73" i="17"/>
  <c r="D81" i="17"/>
  <c r="B53" i="17"/>
  <c r="AB68" i="17"/>
  <c r="AH78" i="17"/>
  <c r="W93" i="17"/>
  <c r="I90" i="17"/>
  <c r="Q116" i="17"/>
  <c r="B51" i="17"/>
  <c r="BO67" i="17"/>
  <c r="AR83" i="17"/>
  <c r="D17" i="17"/>
  <c r="X108" i="17"/>
  <c r="AG122" i="17"/>
  <c r="AH131" i="17"/>
  <c r="BK125" i="17"/>
  <c r="BN121" i="17"/>
  <c r="BU12" i="17"/>
  <c r="AQ10" i="17"/>
  <c r="B16" i="17"/>
  <c r="BA14" i="17"/>
  <c r="CH129" i="17"/>
  <c r="BL123" i="17"/>
  <c r="F131" i="17"/>
  <c r="BM124" i="17"/>
  <c r="AA109" i="17"/>
  <c r="BS124" i="17"/>
  <c r="P120" i="17"/>
  <c r="AI132" i="17"/>
  <c r="CE128" i="17"/>
  <c r="K125" i="17"/>
  <c r="BZ121" i="17"/>
  <c r="BN118" i="17"/>
  <c r="BH114" i="17"/>
  <c r="BK110" i="17"/>
  <c r="D104" i="17"/>
  <c r="BR99" i="17"/>
  <c r="BJ96" i="17"/>
  <c r="AT92" i="17"/>
  <c r="BW88" i="17"/>
  <c r="C85" i="17"/>
  <c r="AK114" i="17"/>
  <c r="BV111" i="17"/>
  <c r="Z104" i="17"/>
  <c r="BC100" i="17"/>
  <c r="BN97" i="17"/>
  <c r="BX93" i="17"/>
  <c r="AA91" i="17"/>
  <c r="BL13" i="17"/>
  <c r="Q15" i="17"/>
  <c r="AE61" i="17"/>
  <c r="AO60" i="17"/>
  <c r="V59" i="17"/>
  <c r="J14" i="17"/>
  <c r="C109" i="17"/>
  <c r="AZ129" i="17"/>
  <c r="J125" i="17"/>
  <c r="BF121" i="17"/>
  <c r="CA109" i="17"/>
  <c r="AP130" i="17"/>
  <c r="AZ126" i="17"/>
  <c r="BK123" i="17"/>
  <c r="BU119" i="17"/>
  <c r="BS132" i="17"/>
  <c r="CD129" i="17"/>
  <c r="F126" i="17"/>
  <c r="BB122" i="17"/>
  <c r="AK119" i="17"/>
  <c r="AR117" i="17"/>
  <c r="I109" i="17"/>
  <c r="AW131" i="17"/>
  <c r="BD129" i="17"/>
  <c r="BH128" i="17"/>
  <c r="CD126" i="17"/>
  <c r="F124" i="17"/>
  <c r="I122" i="17"/>
  <c r="Q121" i="17"/>
  <c r="T119" i="17"/>
  <c r="AA117" i="17"/>
  <c r="BH116" i="17"/>
  <c r="CD114" i="17"/>
  <c r="F112" i="17"/>
  <c r="BU110" i="17"/>
  <c r="BS106" i="17"/>
  <c r="BG104" i="17"/>
  <c r="AR103" i="17"/>
  <c r="AF101" i="17"/>
  <c r="Q100" i="17"/>
  <c r="CH98" i="17"/>
  <c r="BU97" i="17"/>
  <c r="BE95" i="17"/>
  <c r="AP94" i="17"/>
  <c r="AD92" i="17"/>
  <c r="O91" i="17"/>
  <c r="C89" i="17"/>
  <c r="AO61" i="17"/>
  <c r="AF83" i="17"/>
  <c r="T130" i="17"/>
  <c r="C121" i="17"/>
  <c r="S130" i="17"/>
  <c r="AV124" i="17"/>
  <c r="BY120" i="17"/>
  <c r="BH15" i="17"/>
  <c r="AS61" i="17"/>
  <c r="AM58" i="17"/>
  <c r="BN10" i="17"/>
  <c r="AE128" i="17"/>
  <c r="AK120" i="17"/>
  <c r="CC130" i="17"/>
  <c r="AP122" i="17"/>
  <c r="AQ131" i="17"/>
  <c r="BL124" i="17"/>
  <c r="CE118" i="17"/>
  <c r="I132" i="17"/>
  <c r="BE128" i="17"/>
  <c r="BH124" i="17"/>
  <c r="BR120" i="17"/>
  <c r="CE116" i="17"/>
  <c r="BW113" i="17"/>
  <c r="AW106" i="17"/>
  <c r="O103" i="17"/>
  <c r="Y99" i="17"/>
  <c r="AU95" i="17"/>
  <c r="CH92" i="17"/>
  <c r="V87" i="17"/>
  <c r="AZ84" i="17"/>
  <c r="BW114" i="17"/>
  <c r="BG110" i="17"/>
  <c r="BL104" i="17"/>
  <c r="AV100" i="17"/>
  <c r="M96" i="17"/>
  <c r="BQ93" i="17"/>
  <c r="CA89" i="17"/>
  <c r="S60" i="17"/>
  <c r="AN62" i="17"/>
  <c r="CB9" i="17"/>
  <c r="AV16" i="17"/>
  <c r="BE11" i="17"/>
  <c r="W10" i="17"/>
  <c r="CA132" i="17"/>
  <c r="AK128" i="17"/>
  <c r="B124" i="17"/>
  <c r="AX120" i="17"/>
  <c r="AA132" i="17"/>
  <c r="AL129" i="17"/>
  <c r="AV125" i="17"/>
  <c r="BC122" i="17"/>
  <c r="BM118" i="17"/>
  <c r="BL132" i="17"/>
  <c r="AC128" i="17"/>
  <c r="AM124" i="17"/>
  <c r="AX121" i="17"/>
  <c r="BW119" i="17"/>
  <c r="BY108" i="17"/>
  <c r="CE132" i="17"/>
  <c r="D131" i="17"/>
  <c r="AD129" i="17"/>
  <c r="AG127" i="17"/>
  <c r="AN125" i="17"/>
  <c r="AR124" i="17"/>
  <c r="AU122" i="17"/>
  <c r="BB120" i="17"/>
  <c r="BE118" i="17"/>
  <c r="AD117" i="17"/>
  <c r="AG115" i="17"/>
  <c r="AN113" i="17"/>
  <c r="AR112" i="17"/>
  <c r="AB110" i="17"/>
  <c r="Z106" i="17"/>
  <c r="N104" i="17"/>
  <c r="CC102" i="17"/>
  <c r="BR101" i="17"/>
  <c r="BB99" i="17"/>
  <c r="AM98" i="17"/>
  <c r="AA96" i="17"/>
  <c r="L95" i="17"/>
  <c r="CE93" i="17"/>
  <c r="BP92" i="17"/>
  <c r="CB90" i="17"/>
  <c r="AO89" i="17"/>
  <c r="BK8" i="17"/>
  <c r="AC12" i="17"/>
  <c r="BQ118" i="17"/>
  <c r="BL125" i="17"/>
  <c r="AA108" i="17"/>
  <c r="V126" i="17"/>
  <c r="BY122" i="17"/>
  <c r="BW16" i="17"/>
  <c r="W83" i="17"/>
  <c r="AG33" i="17"/>
  <c r="S62" i="17"/>
  <c r="BI109" i="17"/>
  <c r="CA124" i="17"/>
  <c r="BG132" i="17"/>
  <c r="CB125" i="17"/>
  <c r="G118" i="17"/>
  <c r="P128" i="17"/>
  <c r="BI120" i="17"/>
  <c r="W109" i="17"/>
  <c r="AE130" i="17"/>
  <c r="BD125" i="17"/>
  <c r="G123" i="17"/>
  <c r="I118" i="17"/>
  <c r="D115" i="17"/>
  <c r="N111" i="17"/>
  <c r="K104" i="17"/>
  <c r="C101" i="17"/>
  <c r="AY97" i="17"/>
  <c r="BB93" i="17"/>
  <c r="BL89" i="17"/>
  <c r="AV85" i="17"/>
  <c r="BA116" i="17"/>
  <c r="AK112" i="17"/>
  <c r="CA105" i="17"/>
  <c r="C102" i="17"/>
  <c r="AB97" i="17"/>
  <c r="X95" i="17"/>
  <c r="BT91" i="17"/>
  <c r="AN17" i="17"/>
  <c r="AT58" i="17"/>
  <c r="Q10" i="17"/>
  <c r="I13" i="17"/>
  <c r="CB59" i="17"/>
  <c r="Y62" i="17"/>
  <c r="I108" i="17"/>
  <c r="BD130" i="17"/>
  <c r="U126" i="17"/>
  <c r="BJ122" i="17"/>
  <c r="B108" i="17"/>
  <c r="L131" i="17"/>
  <c r="V127" i="17"/>
  <c r="BR123" i="17"/>
  <c r="CC120" i="17"/>
  <c r="BZ109" i="17"/>
  <c r="C130" i="17"/>
  <c r="M126" i="17"/>
  <c r="X123" i="17"/>
  <c r="BL120" i="17"/>
  <c r="C118" i="17"/>
  <c r="G109" i="17"/>
  <c r="L132" i="17"/>
  <c r="O130" i="17"/>
  <c r="V128" i="17"/>
  <c r="Y126" i="17"/>
  <c r="AG125" i="17"/>
  <c r="BC123" i="17"/>
  <c r="BJ121" i="17"/>
  <c r="BM119" i="17"/>
  <c r="BT117" i="17"/>
  <c r="V116" i="17"/>
  <c r="Y114" i="17"/>
  <c r="AG113" i="17"/>
  <c r="AJ111" i="17"/>
  <c r="BB60" i="17"/>
  <c r="E118" i="17"/>
  <c r="BC118" i="17"/>
  <c r="AK125" i="17"/>
  <c r="AW60" i="17"/>
  <c r="E9" i="17"/>
  <c r="M62" i="17"/>
  <c r="H126" i="17"/>
  <c r="AR131" i="17"/>
  <c r="O119" i="17"/>
  <c r="R123" i="17"/>
  <c r="U109" i="17"/>
  <c r="BP127" i="17"/>
  <c r="N121" i="17"/>
  <c r="BE116" i="17"/>
  <c r="D106" i="17"/>
  <c r="AG100" i="17"/>
  <c r="CH94" i="17"/>
  <c r="D88" i="17"/>
  <c r="AH116" i="17"/>
  <c r="BZ110" i="17"/>
  <c r="AR101" i="17"/>
  <c r="BQ95" i="17"/>
  <c r="G90" i="17"/>
  <c r="BR58" i="17"/>
  <c r="BD17" i="17"/>
  <c r="AC59" i="17"/>
  <c r="B10" i="17"/>
  <c r="CD128" i="17"/>
  <c r="X122" i="17"/>
  <c r="BM132" i="17"/>
  <c r="O127" i="17"/>
  <c r="AY121" i="17"/>
  <c r="Z132" i="17"/>
  <c r="BG127" i="17"/>
  <c r="E121" i="17"/>
  <c r="V118" i="17"/>
  <c r="BE132" i="17"/>
  <c r="BW129" i="17"/>
  <c r="G127" i="17"/>
  <c r="BJ123" i="17"/>
  <c r="CC121" i="17"/>
  <c r="AE118" i="17"/>
  <c r="N115" i="17"/>
  <c r="N113" i="17"/>
  <c r="AU110" i="17"/>
  <c r="C105" i="17"/>
  <c r="Y103" i="17"/>
  <c r="F101" i="17"/>
  <c r="AB99" i="17"/>
  <c r="BB97" i="17"/>
  <c r="AE95" i="17"/>
  <c r="BE93" i="17"/>
  <c r="CA91" i="17"/>
  <c r="BG88" i="17"/>
  <c r="AR87" i="17"/>
  <c r="AF85" i="17"/>
  <c r="Q84" i="17"/>
  <c r="R116" i="17"/>
  <c r="C115" i="17"/>
  <c r="BV113" i="17"/>
  <c r="BF111" i="17"/>
  <c r="AQ110" i="17"/>
  <c r="BK105" i="17"/>
  <c r="AV104" i="17"/>
  <c r="AF102" i="17"/>
  <c r="U101" i="17"/>
  <c r="E99" i="17"/>
  <c r="BX97" i="17"/>
  <c r="BI96" i="17"/>
  <c r="AS94" i="17"/>
  <c r="AH93" i="17"/>
  <c r="R91" i="17"/>
  <c r="BC90" i="17"/>
  <c r="BV88" i="17"/>
  <c r="BG87" i="17"/>
  <c r="AU85" i="17"/>
  <c r="AF84" i="17"/>
  <c r="Q17" i="17"/>
  <c r="BI16" i="17"/>
  <c r="AJ59" i="17"/>
  <c r="BS62" i="17"/>
  <c r="BL10" i="17"/>
  <c r="Z17" i="17"/>
  <c r="CD60" i="17"/>
  <c r="AQ58" i="17"/>
  <c r="Y11" i="17"/>
  <c r="AW14" i="17"/>
  <c r="AJ108" i="17"/>
  <c r="AF131" i="17"/>
  <c r="E128" i="17"/>
  <c r="BI125" i="17"/>
  <c r="AD122" i="17"/>
  <c r="C119" i="17"/>
  <c r="AG132" i="17"/>
  <c r="F129" i="17"/>
  <c r="BF126" i="17"/>
  <c r="AE123" i="17"/>
  <c r="D120" i="17"/>
  <c r="AT109" i="17"/>
  <c r="P130" i="17"/>
  <c r="BT127" i="17"/>
  <c r="H60" i="17"/>
  <c r="AI129" i="17"/>
  <c r="BW109" i="17"/>
  <c r="AN123" i="17"/>
  <c r="AW59" i="17"/>
  <c r="E13" i="17"/>
  <c r="AI108" i="17"/>
  <c r="Z123" i="17"/>
  <c r="BB127" i="17"/>
  <c r="AW109" i="17"/>
  <c r="BV120" i="17"/>
  <c r="T131" i="17"/>
  <c r="BW125" i="17"/>
  <c r="CC119" i="17"/>
  <c r="BD113" i="17"/>
  <c r="AL105" i="17"/>
  <c r="AR99" i="17"/>
  <c r="I93" i="17"/>
  <c r="BH87" i="17"/>
  <c r="BD114" i="17"/>
  <c r="S106" i="17"/>
  <c r="U99" i="17"/>
  <c r="AI94" i="17"/>
  <c r="AH89" i="17"/>
  <c r="CD11" i="17"/>
  <c r="F13" i="17"/>
  <c r="S11" i="17"/>
  <c r="BT108" i="17"/>
  <c r="AC127" i="17"/>
  <c r="M121" i="17"/>
  <c r="BE131" i="17"/>
  <c r="C125" i="17"/>
  <c r="AJ120" i="17"/>
  <c r="K131" i="17"/>
  <c r="B125" i="17"/>
  <c r="AS120" i="17"/>
  <c r="M108" i="17"/>
  <c r="AD131" i="17"/>
  <c r="BO128" i="17"/>
  <c r="R126" i="17"/>
  <c r="Q123" i="17"/>
  <c r="BU120" i="17"/>
  <c r="H117" i="17"/>
  <c r="BS115" i="17"/>
  <c r="Y112" i="17"/>
  <c r="B110" i="17"/>
  <c r="AO105" i="17"/>
  <c r="Q102" i="17"/>
  <c r="AQ100" i="17"/>
  <c r="BM98" i="17"/>
  <c r="AT96" i="17"/>
  <c r="BP94" i="17"/>
  <c r="K92" i="17"/>
  <c r="P90" i="17"/>
  <c r="N88" i="17"/>
  <c r="CC86" i="17"/>
  <c r="BR85" i="17"/>
  <c r="AJ117" i="17"/>
  <c r="BD116" i="17"/>
  <c r="AN114" i="17"/>
  <c r="AC113" i="17"/>
  <c r="M111" i="17"/>
  <c r="AC106" i="17"/>
  <c r="R105" i="17"/>
  <c r="B103" i="17"/>
  <c r="BR102" i="17"/>
  <c r="BF100" i="17"/>
  <c r="AQ99" i="17"/>
  <c r="AE97" i="17"/>
  <c r="P96" i="17"/>
  <c r="CE94" i="17"/>
  <c r="BS92" i="17"/>
  <c r="BD91" i="17"/>
  <c r="BH16" i="17"/>
  <c r="BX127" i="17"/>
  <c r="BS128" i="17"/>
  <c r="AB121" i="17"/>
  <c r="AE15" i="17"/>
  <c r="AJ58" i="17"/>
  <c r="BM109" i="17"/>
  <c r="AC119" i="17"/>
  <c r="AI125" i="17"/>
  <c r="BX129" i="17"/>
  <c r="AS118" i="17"/>
  <c r="L130" i="17"/>
  <c r="N123" i="17"/>
  <c r="AU118" i="17"/>
  <c r="BH112" i="17"/>
  <c r="V103" i="17"/>
  <c r="AF97" i="17"/>
  <c r="AE91" i="17"/>
  <c r="BO85" i="17"/>
  <c r="AS113" i="17"/>
  <c r="AS104" i="17"/>
  <c r="AF98" i="17"/>
  <c r="E93" i="17"/>
  <c r="BY13" i="17"/>
  <c r="P62" i="17"/>
  <c r="CC60" i="17"/>
  <c r="BF62" i="17"/>
  <c r="Z131" i="17"/>
  <c r="BC125" i="17"/>
  <c r="AI119" i="17"/>
  <c r="CE129" i="17"/>
  <c r="BZ124" i="17"/>
  <c r="T118" i="17"/>
  <c r="AR129" i="17"/>
  <c r="AF124" i="17"/>
  <c r="BD119" i="17"/>
  <c r="BS109" i="17"/>
  <c r="AO130" i="17"/>
  <c r="AO128" i="17"/>
  <c r="BZ125" i="17"/>
  <c r="AB122" i="17"/>
  <c r="AT119" i="17"/>
  <c r="AW117" i="17"/>
  <c r="AR114" i="17"/>
  <c r="CC111" i="17"/>
  <c r="AZ106" i="17"/>
  <c r="AG104" i="17"/>
  <c r="BC102" i="17"/>
  <c r="CC100" i="17"/>
  <c r="BF98" i="17"/>
  <c r="CH96" i="17"/>
  <c r="W94" i="17"/>
  <c r="D92" i="17"/>
  <c r="BN90" i="17"/>
  <c r="AZ88" i="17"/>
  <c r="AJ86" i="17"/>
  <c r="Y85" i="17"/>
  <c r="Z117" i="17"/>
  <c r="J115" i="17"/>
  <c r="BZ114" i="17"/>
  <c r="BN112" i="17"/>
  <c r="AY111" i="17"/>
  <c r="BO106" i="17"/>
  <c r="BC104" i="17"/>
  <c r="AN103" i="17"/>
  <c r="AB101" i="17"/>
  <c r="M100" i="17"/>
  <c r="CB98" i="17"/>
  <c r="BQ97" i="17"/>
  <c r="BA95" i="17"/>
  <c r="AL94" i="17"/>
  <c r="Z92" i="17"/>
  <c r="K91" i="17"/>
  <c r="CD89" i="17"/>
  <c r="BN87" i="17"/>
  <c r="AY86" i="17"/>
  <c r="AM84" i="17"/>
  <c r="AO117" i="17"/>
  <c r="AV33" i="17"/>
  <c r="BT12" i="17"/>
  <c r="AU15" i="17"/>
  <c r="V83" i="17"/>
  <c r="G61" i="17"/>
  <c r="K13" i="17"/>
  <c r="BN16" i="17"/>
  <c r="AE83" i="17"/>
  <c r="N122" i="17"/>
  <c r="AV121" i="17"/>
  <c r="BW127" i="17"/>
  <c r="G17" i="17"/>
  <c r="BJ14" i="17"/>
  <c r="BI59" i="17"/>
  <c r="AM129" i="17"/>
  <c r="U118" i="17"/>
  <c r="CE121" i="17"/>
  <c r="AS126" i="17"/>
  <c r="Z108" i="17"/>
  <c r="AL128" i="17"/>
  <c r="AZ123" i="17"/>
  <c r="S116" i="17"/>
  <c r="AG111" i="17"/>
  <c r="AV101" i="17"/>
  <c r="AJ96" i="17"/>
  <c r="AF90" i="17"/>
  <c r="W117" i="17"/>
  <c r="BD112" i="17"/>
  <c r="AV102" i="17"/>
  <c r="B97" i="17"/>
  <c r="BA91" i="17"/>
  <c r="AF16" i="17"/>
  <c r="AS10" i="17"/>
  <c r="X12" i="17"/>
  <c r="I14" i="17"/>
  <c r="S131" i="17"/>
  <c r="AN124" i="17"/>
  <c r="BW108" i="17"/>
  <c r="AD128" i="17"/>
  <c r="Q122" i="17"/>
  <c r="AE108" i="17"/>
  <c r="BN127" i="17"/>
  <c r="BI122" i="17"/>
  <c r="AC118" i="17"/>
  <c r="E109" i="17"/>
  <c r="CA130" i="17"/>
  <c r="AZ127" i="17"/>
  <c r="BR124" i="17"/>
  <c r="B122" i="17"/>
  <c r="AM119" i="17"/>
  <c r="C116" i="17"/>
  <c r="BG113" i="17"/>
  <c r="BC111" i="17"/>
  <c r="AV105" i="17"/>
  <c r="BR103" i="17"/>
  <c r="J102" i="17"/>
  <c r="BU99" i="17"/>
  <c r="P97" i="17"/>
  <c r="AL95" i="17"/>
  <c r="S93" i="17"/>
  <c r="AO91" i="17"/>
  <c r="BO89" i="17"/>
  <c r="F87" i="17"/>
  <c r="BV86" i="17"/>
  <c r="BJ84" i="17"/>
  <c r="BK116" i="17"/>
  <c r="AV115" i="17"/>
  <c r="AJ113" i="17"/>
  <c r="U112" i="17"/>
  <c r="E110" i="17"/>
  <c r="V106" i="17"/>
  <c r="J104" i="17"/>
  <c r="BY102" i="17"/>
  <c r="BN101" i="17"/>
  <c r="AX99" i="17"/>
  <c r="AI98" i="17"/>
  <c r="J13" i="17"/>
  <c r="AS130" i="17"/>
  <c r="BO15" i="17"/>
  <c r="AI109" i="17"/>
  <c r="I127" i="17"/>
  <c r="CB120" i="17"/>
  <c r="AD125" i="17"/>
  <c r="AW113" i="17"/>
  <c r="BV98" i="17"/>
  <c r="G86" i="17"/>
  <c r="G104" i="17"/>
  <c r="L93" i="17"/>
  <c r="AH62" i="17"/>
  <c r="AZ62" i="17"/>
  <c r="BO127" i="17"/>
  <c r="AW130" i="17"/>
  <c r="AB119" i="17"/>
  <c r="BY124" i="17"/>
  <c r="BC108" i="17"/>
  <c r="C128" i="17"/>
  <c r="BU122" i="17"/>
  <c r="AV117" i="17"/>
  <c r="BJ111" i="17"/>
  <c r="BZ104" i="17"/>
  <c r="BJ100" i="17"/>
  <c r="BM96" i="17"/>
  <c r="AW92" i="17"/>
  <c r="AG88" i="17"/>
  <c r="F85" i="17"/>
  <c r="BV115" i="17"/>
  <c r="AU112" i="17"/>
  <c r="AV106" i="17"/>
  <c r="U103" i="17"/>
  <c r="BY100" i="17"/>
  <c r="AX97" i="17"/>
  <c r="AA95" i="17"/>
  <c r="AS92" i="17"/>
  <c r="BF90" i="17"/>
  <c r="AV88" i="17"/>
  <c r="F86" i="17"/>
  <c r="AF117" i="17"/>
  <c r="AM33" i="17"/>
  <c r="AA58" i="17"/>
  <c r="BI62" i="17"/>
  <c r="BR61" i="17"/>
  <c r="BL33" i="17"/>
  <c r="CA58" i="17"/>
  <c r="CE62" i="17"/>
  <c r="BB10" i="17"/>
  <c r="U120" i="17"/>
  <c r="AR125" i="17"/>
  <c r="BV61" i="17"/>
  <c r="BQ128" i="17"/>
  <c r="AL121" i="17"/>
  <c r="AC108" i="17"/>
  <c r="R122" i="17"/>
  <c r="R110" i="17"/>
  <c r="BM94" i="17"/>
  <c r="BI117" i="17"/>
  <c r="BO102" i="17"/>
  <c r="H91" i="17"/>
  <c r="AT61" i="17"/>
  <c r="AO10" i="17"/>
  <c r="BY123" i="17"/>
  <c r="BP128" i="17"/>
  <c r="BD109" i="17"/>
  <c r="L121" i="17"/>
  <c r="S132" i="17"/>
  <c r="BS127" i="17"/>
  <c r="AQ121" i="17"/>
  <c r="AO116" i="17"/>
  <c r="I110" i="17"/>
  <c r="F103" i="17"/>
  <c r="I99" i="17"/>
  <c r="BX95" i="17"/>
  <c r="BH91" i="17"/>
  <c r="Y87" i="17"/>
  <c r="CC84" i="17"/>
  <c r="BO115" i="17"/>
  <c r="AN112" i="17"/>
  <c r="AR105" i="17"/>
  <c r="M102" i="17"/>
  <c r="BQ99" i="17"/>
  <c r="W96" i="17"/>
  <c r="S94" i="17"/>
  <c r="CD91" i="17"/>
  <c r="BK89" i="17"/>
  <c r="U87" i="17"/>
  <c r="BN85" i="17"/>
  <c r="V117" i="17"/>
  <c r="BN60" i="17"/>
  <c r="AX59" i="17"/>
  <c r="AJ83" i="17"/>
  <c r="BH9" i="17"/>
  <c r="BV60" i="17"/>
  <c r="BV59" i="17"/>
  <c r="B62" i="17"/>
  <c r="E61" i="17"/>
  <c r="AN132" i="17"/>
  <c r="AX128" i="17"/>
  <c r="O124" i="17"/>
  <c r="Z121" i="17"/>
  <c r="BO108" i="17"/>
  <c r="Q130" i="17"/>
  <c r="AB127" i="17"/>
  <c r="AL123" i="17"/>
  <c r="AW120" i="17"/>
  <c r="BH109" i="17"/>
  <c r="L129" i="17"/>
  <c r="S126" i="17"/>
  <c r="BW123" i="17"/>
  <c r="AC120" i="17"/>
  <c r="M118" i="17"/>
  <c r="BX108" i="17"/>
  <c r="BO132" i="17"/>
  <c r="AZ131" i="17"/>
  <c r="AN129" i="17"/>
  <c r="Y128" i="17"/>
  <c r="I126" i="17"/>
  <c r="CC125" i="17"/>
  <c r="BM123" i="17"/>
  <c r="AX122" i="17"/>
  <c r="AL120" i="17"/>
  <c r="W119" i="17"/>
  <c r="K118" i="17"/>
  <c r="Y116" i="17"/>
  <c r="I114" i="17"/>
  <c r="CC113" i="17"/>
  <c r="BM111" i="17"/>
  <c r="AX110" i="17"/>
  <c r="AY105" i="17"/>
  <c r="AJ104" i="17"/>
  <c r="T102" i="17"/>
  <c r="I101" i="17"/>
  <c r="T128" i="17"/>
  <c r="BG123" i="17"/>
  <c r="BK60" i="17"/>
  <c r="AZ121" i="17"/>
  <c r="AI130" i="17"/>
  <c r="BX130" i="17"/>
  <c r="BU118" i="17"/>
  <c r="AD104" i="17"/>
  <c r="BM92" i="17"/>
  <c r="AD114" i="17"/>
  <c r="AN99" i="17"/>
  <c r="BA89" i="17"/>
  <c r="X33" i="17"/>
  <c r="BY109" i="17"/>
  <c r="CB119" i="17"/>
  <c r="AO125" i="17"/>
  <c r="AV130" i="17"/>
  <c r="R119" i="17"/>
  <c r="BP131" i="17"/>
  <c r="BG125" i="17"/>
  <c r="AB120" i="17"/>
  <c r="G115" i="17"/>
  <c r="AG106" i="17"/>
  <c r="AJ102" i="17"/>
  <c r="T98" i="17"/>
  <c r="D94" i="17"/>
  <c r="BG90" i="17"/>
  <c r="Q86" i="17"/>
  <c r="G117" i="17"/>
  <c r="BG114" i="17"/>
  <c r="AF111" i="17"/>
  <c r="AK105" i="17"/>
  <c r="F102" i="17"/>
  <c r="BI98" i="17"/>
  <c r="CB96" i="17"/>
  <c r="CA93" i="17"/>
  <c r="BW91" i="17"/>
  <c r="AK89" i="17"/>
  <c r="BY86" i="17"/>
  <c r="U85" i="17"/>
  <c r="BZ116" i="17"/>
  <c r="BO16" i="17"/>
  <c r="BS15" i="17"/>
  <c r="AG14" i="17"/>
  <c r="M17" i="17"/>
  <c r="F16" i="17"/>
  <c r="H15" i="17"/>
  <c r="BB83" i="17"/>
  <c r="AV13" i="17"/>
  <c r="CC118" i="17"/>
  <c r="BC13" i="17"/>
  <c r="CE11" i="17"/>
  <c r="AZ132" i="17"/>
  <c r="Z124" i="17"/>
  <c r="AW127" i="17"/>
  <c r="AL116" i="17"/>
  <c r="BO101" i="17"/>
  <c r="S89" i="17"/>
  <c r="U110" i="17"/>
  <c r="AX95" i="17"/>
  <c r="CH12" i="17"/>
  <c r="BZ58" i="17"/>
  <c r="K130" i="17"/>
  <c r="AB109" i="17"/>
  <c r="J122" i="17"/>
  <c r="U127" i="17"/>
  <c r="AV118" i="17"/>
  <c r="AH130" i="17"/>
  <c r="Y124" i="17"/>
  <c r="L118" i="17"/>
  <c r="BZ113" i="17"/>
  <c r="BO105" i="17"/>
  <c r="AY101" i="17"/>
  <c r="AI97" i="17"/>
  <c r="AL93" i="17"/>
  <c r="V89" i="17"/>
  <c r="J86" i="17"/>
  <c r="CD116" i="17"/>
  <c r="BC113" i="17"/>
  <c r="X110" i="17"/>
  <c r="AC104" i="17"/>
  <c r="B101" i="17"/>
  <c r="BB98" i="17"/>
  <c r="BT95" i="17"/>
  <c r="BA93" i="17"/>
  <c r="BX90" i="17"/>
  <c r="J88" i="17"/>
  <c r="AF86" i="17"/>
  <c r="BY84" i="17"/>
  <c r="AI13" i="17"/>
  <c r="BR12" i="17"/>
  <c r="M11" i="17"/>
  <c r="AD10" i="17"/>
  <c r="AY13" i="17"/>
  <c r="F12" i="17"/>
  <c r="BT11" i="17"/>
  <c r="H14" i="17"/>
  <c r="BB109" i="17"/>
  <c r="BJ130" i="17"/>
  <c r="BT126" i="17"/>
  <c r="CE123" i="17"/>
  <c r="J119" i="17"/>
  <c r="BZ132" i="17"/>
  <c r="AQ128" i="17"/>
  <c r="BB125" i="17"/>
  <c r="BL121" i="17"/>
  <c r="BS118" i="17"/>
  <c r="BQ131" i="17"/>
  <c r="CB128" i="17"/>
  <c r="G124" i="17"/>
  <c r="BK121" i="17"/>
  <c r="U119" i="17"/>
  <c r="F118" i="17"/>
  <c r="BV109" i="17"/>
  <c r="BH132" i="17"/>
  <c r="AR130" i="17"/>
  <c r="AG129" i="17"/>
  <c r="Q127" i="17"/>
  <c r="B126" i="17"/>
  <c r="BU124" i="17"/>
  <c r="BE122" i="17"/>
  <c r="AT121" i="17"/>
  <c r="AD119" i="17"/>
  <c r="O118" i="17"/>
  <c r="AG117" i="17"/>
  <c r="Q115" i="17"/>
  <c r="B114" i="17"/>
  <c r="BU112" i="17"/>
  <c r="BE110" i="17"/>
  <c r="BC106" i="17"/>
  <c r="AQ104" i="17"/>
  <c r="AB103" i="17"/>
  <c r="P101" i="17"/>
  <c r="AU131" i="17"/>
  <c r="AZ13" i="17"/>
  <c r="O108" i="17"/>
  <c r="F120" i="17"/>
  <c r="T94" i="17"/>
  <c r="AC100" i="17"/>
  <c r="BQ17" i="17"/>
  <c r="T121" i="17"/>
  <c r="BD131" i="17"/>
  <c r="BX132" i="17"/>
  <c r="AI120" i="17"/>
  <c r="BN110" i="17"/>
  <c r="AU99" i="17"/>
  <c r="AG90" i="17"/>
  <c r="AJ84" i="17"/>
  <c r="BY111" i="17"/>
  <c r="AY102" i="17"/>
  <c r="BV118" i="17"/>
  <c r="B14" i="17"/>
  <c r="CD121" i="17"/>
  <c r="AO114" i="17"/>
  <c r="AO87" i="17"/>
  <c r="E95" i="17"/>
  <c r="AW15" i="17"/>
  <c r="T132" i="17"/>
  <c r="AY126" i="17"/>
  <c r="AW129" i="17"/>
  <c r="AX118" i="17"/>
  <c r="V105" i="17"/>
  <c r="I97" i="17"/>
  <c r="BZ88" i="17"/>
  <c r="AK116" i="17"/>
  <c r="BJ110" i="17"/>
  <c r="AM100" i="17"/>
  <c r="H95" i="17"/>
  <c r="L90" i="17"/>
  <c r="BR86" i="17"/>
  <c r="BH13" i="17"/>
  <c r="R11" i="17"/>
  <c r="AY33" i="17"/>
  <c r="AP11" i="17"/>
  <c r="AM108" i="17"/>
  <c r="BF129" i="17"/>
  <c r="BA124" i="17"/>
  <c r="BD120" i="17"/>
  <c r="Y131" i="17"/>
  <c r="BM126" i="17"/>
  <c r="W122" i="17"/>
  <c r="T108" i="17"/>
  <c r="AX129" i="17"/>
  <c r="BA125" i="17"/>
  <c r="BC120" i="17"/>
  <c r="AF118" i="17"/>
  <c r="BC109" i="17"/>
  <c r="N131" i="17"/>
  <c r="BG129" i="17"/>
  <c r="CC127" i="17"/>
  <c r="AQ125" i="17"/>
  <c r="CH123" i="17"/>
  <c r="AA121" i="17"/>
  <c r="BP119" i="17"/>
  <c r="P117" i="17"/>
  <c r="CC115" i="17"/>
  <c r="AQ113" i="17"/>
  <c r="CH111" i="17"/>
  <c r="AJ106" i="17"/>
  <c r="CC104" i="17"/>
  <c r="AM102" i="17"/>
  <c r="BM100" i="17"/>
  <c r="AW98" i="17"/>
  <c r="AL97" i="17"/>
  <c r="V95" i="17"/>
  <c r="G94" i="17"/>
  <c r="BZ92" i="17"/>
  <c r="BK91" i="17"/>
  <c r="AY89" i="17"/>
  <c r="AJ88" i="17"/>
  <c r="T86" i="17"/>
  <c r="I85" i="17"/>
  <c r="BV117" i="17"/>
  <c r="BF115" i="17"/>
  <c r="AQ114" i="17"/>
  <c r="AE112" i="17"/>
  <c r="P111" i="17"/>
  <c r="M106" i="17"/>
  <c r="B105" i="17"/>
  <c r="BQ103" i="17"/>
  <c r="BB102" i="17"/>
  <c r="AP100" i="17"/>
  <c r="AA99" i="17"/>
  <c r="O97" i="17"/>
  <c r="CD95" i="17"/>
  <c r="BO94" i="17"/>
  <c r="BC92" i="17"/>
  <c r="AN91" i="17"/>
  <c r="AB89" i="17"/>
  <c r="M88" i="17"/>
  <c r="CE60" i="17"/>
  <c r="BD58" i="17"/>
  <c r="AB11" i="17"/>
  <c r="CB14" i="17"/>
  <c r="CE9" i="17"/>
  <c r="U123" i="17"/>
  <c r="AP125" i="17"/>
  <c r="BB132" i="17"/>
  <c r="W106" i="17"/>
  <c r="AS115" i="17"/>
  <c r="O89" i="17"/>
  <c r="AT108" i="17"/>
  <c r="G126" i="17"/>
  <c r="AP120" i="17"/>
  <c r="AR126" i="17"/>
  <c r="AZ115" i="17"/>
  <c r="BK103" i="17"/>
  <c r="AW94" i="17"/>
  <c r="BK87" i="17"/>
  <c r="U114" i="17"/>
  <c r="CD105" i="17"/>
  <c r="X99" i="17"/>
  <c r="BH93" i="17"/>
  <c r="R89" i="17"/>
  <c r="B85" i="17"/>
  <c r="AP60" i="17"/>
  <c r="AE14" i="17"/>
  <c r="BU16" i="17"/>
  <c r="AV83" i="17"/>
  <c r="AU132" i="17"/>
  <c r="AP127" i="17"/>
  <c r="AS123" i="17"/>
  <c r="AN118" i="17"/>
  <c r="BC130" i="17"/>
  <c r="P125" i="17"/>
  <c r="BE121" i="17"/>
  <c r="AM132" i="17"/>
  <c r="AP128" i="17"/>
  <c r="CD123" i="17"/>
  <c r="AV120" i="17"/>
  <c r="BR118" i="17"/>
  <c r="AS109" i="17"/>
  <c r="BS131" i="17"/>
  <c r="N129" i="17"/>
  <c r="BC127" i="17"/>
  <c r="Q125" i="17"/>
  <c r="AM123" i="17"/>
  <c r="CE120" i="17"/>
  <c r="AO118" i="17"/>
  <c r="N117" i="17"/>
  <c r="BC115" i="17"/>
  <c r="Q113" i="17"/>
  <c r="AM111" i="17"/>
  <c r="J106" i="17"/>
  <c r="BB103" i="17"/>
  <c r="CB101" i="17"/>
  <c r="T100" i="17"/>
  <c r="D98" i="17"/>
  <c r="BW96" i="17"/>
  <c r="BH95" i="17"/>
  <c r="AV93" i="17"/>
  <c r="AG92" i="17"/>
  <c r="Q90" i="17"/>
  <c r="F89" i="17"/>
  <c r="BU87" i="17"/>
  <c r="BF86" i="17"/>
  <c r="AT84" i="17"/>
  <c r="AC117" i="17"/>
  <c r="M115" i="17"/>
  <c r="CH113" i="17"/>
  <c r="BQ112" i="17"/>
  <c r="BA110" i="17"/>
  <c r="O123" i="17"/>
  <c r="BJ128" i="17"/>
  <c r="BZ111" i="17"/>
  <c r="K103" i="17"/>
  <c r="BL131" i="17"/>
  <c r="AK129" i="17"/>
  <c r="CC123" i="17"/>
  <c r="AZ104" i="17"/>
  <c r="V91" i="17"/>
  <c r="N114" i="17"/>
  <c r="AU101" i="17"/>
  <c r="O93" i="17"/>
  <c r="B87" i="17"/>
  <c r="CH17" i="17"/>
  <c r="BE14" i="17"/>
  <c r="AV59" i="17"/>
  <c r="N108" i="17"/>
  <c r="CB127" i="17"/>
  <c r="BS121" i="17"/>
  <c r="BR131" i="17"/>
  <c r="I125" i="17"/>
  <c r="CA119" i="17"/>
  <c r="BB130" i="17"/>
  <c r="AK123" i="17"/>
  <c r="AN119" i="17"/>
  <c r="H108" i="17"/>
  <c r="G131" i="17"/>
  <c r="F128" i="17"/>
  <c r="X125" i="17"/>
  <c r="BX122" i="17"/>
  <c r="BX120" i="17"/>
  <c r="BW117" i="17"/>
  <c r="BU114" i="17"/>
  <c r="I112" i="17"/>
  <c r="Q106" i="17"/>
  <c r="BU103" i="17"/>
  <c r="BU101" i="17"/>
  <c r="AE99" i="17"/>
  <c r="K96" i="17"/>
  <c r="AG94" i="17"/>
  <c r="BG92" i="17"/>
  <c r="BL90" i="17"/>
  <c r="BJ88" i="17"/>
  <c r="CH86" i="17"/>
  <c r="BM84" i="17"/>
  <c r="B116" i="17"/>
  <c r="X114" i="17"/>
  <c r="E112" i="17"/>
  <c r="AA110" i="17"/>
  <c r="AU105" i="17"/>
  <c r="AX103" i="17"/>
  <c r="BX101" i="17"/>
  <c r="CB100" i="17"/>
  <c r="CE98" i="17"/>
  <c r="G96" i="17"/>
  <c r="K95" i="17"/>
  <c r="R93" i="17"/>
  <c r="U91" i="17"/>
  <c r="AU89" i="17"/>
  <c r="E17" i="17"/>
  <c r="AC16" i="17"/>
  <c r="BW59" i="17"/>
  <c r="AW83" i="17"/>
  <c r="AA61" i="17"/>
  <c r="G13" i="17"/>
  <c r="AI16" i="17"/>
  <c r="AE59" i="17"/>
  <c r="BI83" i="17"/>
  <c r="AN61" i="17"/>
  <c r="O132" i="17"/>
  <c r="BS129" i="17"/>
  <c r="AN126" i="17"/>
  <c r="M123" i="17"/>
  <c r="BQ120" i="17"/>
  <c r="O109" i="17"/>
  <c r="BP130" i="17"/>
  <c r="AO127" i="17"/>
  <c r="N124" i="17"/>
  <c r="BR121" i="17"/>
  <c r="AM118" i="17"/>
  <c r="CD131" i="17"/>
  <c r="BC128" i="17"/>
  <c r="AB125" i="17"/>
  <c r="CB122" i="17"/>
  <c r="AF120" i="17"/>
  <c r="P118" i="17"/>
  <c r="AU108" i="17"/>
  <c r="BR132" i="17"/>
  <c r="BC131" i="17"/>
  <c r="AQ129" i="17"/>
  <c r="AB128" i="17"/>
  <c r="L126" i="17"/>
  <c r="CE124" i="17"/>
  <c r="BP123" i="17"/>
  <c r="BD121" i="17"/>
  <c r="AO120" i="17"/>
  <c r="Y118" i="17"/>
  <c r="BO117" i="17"/>
  <c r="AB116" i="17"/>
  <c r="L114" i="17"/>
  <c r="CE112" i="17"/>
  <c r="BP111" i="17"/>
  <c r="BM106" i="17"/>
  <c r="BB105" i="17"/>
  <c r="AL103" i="17"/>
  <c r="W102" i="17"/>
  <c r="K100" i="17"/>
  <c r="CA99" i="17"/>
  <c r="BO97" i="17"/>
  <c r="AZ96" i="17"/>
  <c r="AJ94" i="17"/>
  <c r="Y93" i="17"/>
  <c r="I91" i="17"/>
  <c r="CB89" i="17"/>
  <c r="BM88" i="17"/>
  <c r="AW86" i="17"/>
  <c r="AL85" i="17"/>
  <c r="N118" i="17"/>
  <c r="E116" i="17"/>
  <c r="BT114" i="17"/>
  <c r="BI113" i="17"/>
  <c r="AS111" i="17"/>
  <c r="AD110" i="17"/>
  <c r="AE105" i="17"/>
  <c r="P104" i="17"/>
  <c r="CE102" i="17"/>
  <c r="BS100" i="17"/>
  <c r="BD99" i="17"/>
  <c r="AR97" i="17"/>
  <c r="AC96" i="17"/>
  <c r="M94" i="17"/>
  <c r="B93" i="17"/>
  <c r="BQ91" i="17"/>
  <c r="B121" i="17"/>
  <c r="W128" i="17"/>
  <c r="F99" i="17"/>
  <c r="BI92" i="17"/>
  <c r="AU124" i="17"/>
  <c r="K119" i="17"/>
  <c r="CH119" i="17"/>
  <c r="Y101" i="17"/>
  <c r="BR87" i="17"/>
  <c r="B112" i="17"/>
  <c r="P98" i="17"/>
  <c r="BL92" i="17"/>
  <c r="M86" i="17"/>
  <c r="W16" i="17"/>
  <c r="BZ9" i="17"/>
  <c r="CD15" i="17"/>
  <c r="B132" i="17"/>
  <c r="AA126" i="17"/>
  <c r="R120" i="17"/>
  <c r="J130" i="17"/>
  <c r="CH124" i="17"/>
  <c r="Z118" i="17"/>
  <c r="AH127" i="17"/>
  <c r="BO122" i="17"/>
  <c r="BY118" i="17"/>
  <c r="H109" i="17"/>
  <c r="BK130" i="17"/>
  <c r="BJ127" i="17"/>
  <c r="AI124" i="17"/>
  <c r="AE122" i="17"/>
  <c r="AW119" i="17"/>
  <c r="AY116" i="17"/>
  <c r="AU114" i="17"/>
  <c r="AT111" i="17"/>
  <c r="AF105" i="17"/>
  <c r="AU103" i="17"/>
  <c r="AT100" i="17"/>
  <c r="W98" i="17"/>
  <c r="AW96" i="17"/>
  <c r="BS94" i="17"/>
  <c r="AZ92" i="17"/>
  <c r="AQ90" i="17"/>
  <c r="Q88" i="17"/>
  <c r="CB85" i="17"/>
  <c r="T84" i="17"/>
  <c r="AN116" i="17"/>
  <c r="T113" i="17"/>
  <c r="AP111" i="17"/>
  <c r="BY106" i="17"/>
  <c r="U105" i="17"/>
  <c r="X103" i="17"/>
  <c r="AE101" i="17"/>
  <c r="AH99" i="17"/>
  <c r="AL98" i="17"/>
  <c r="AS96" i="17"/>
  <c r="AV94" i="17"/>
  <c r="BV92" i="17"/>
  <c r="BY90" i="17"/>
  <c r="B89" i="17"/>
  <c r="CA13" i="17"/>
  <c r="BT16" i="17"/>
  <c r="AC15" i="17"/>
  <c r="AX83" i="17"/>
  <c r="M9" i="17"/>
  <c r="U33" i="17"/>
  <c r="S12" i="17"/>
  <c r="BY15" i="17"/>
  <c r="Z83" i="17"/>
  <c r="BI61" i="17"/>
  <c r="H132" i="17"/>
  <c r="BK128" i="17"/>
  <c r="AJ125" i="17"/>
  <c r="E122" i="17"/>
  <c r="BI119" i="17"/>
  <c r="CH109" i="17"/>
  <c r="BL129" i="17"/>
  <c r="AG126" i="17"/>
  <c r="F123" i="17"/>
  <c r="BJ120" i="17"/>
  <c r="W108" i="17"/>
  <c r="BW131" i="17"/>
  <c r="AV128" i="17"/>
  <c r="U125" i="17"/>
  <c r="BX121" i="17"/>
  <c r="BQ119" i="17"/>
  <c r="BB118" i="17"/>
  <c r="AM109" i="17"/>
  <c r="Y132" i="17"/>
  <c r="I130" i="17"/>
  <c r="CC129" i="17"/>
  <c r="BM127" i="17"/>
  <c r="AX126" i="17"/>
  <c r="AL124" i="17"/>
  <c r="W123" i="17"/>
  <c r="K121" i="17"/>
  <c r="BZ119" i="17"/>
  <c r="BK118" i="17"/>
  <c r="CC117" i="17"/>
  <c r="BM115" i="17"/>
  <c r="AX114" i="17"/>
  <c r="AL112" i="17"/>
  <c r="W111" i="17"/>
  <c r="T106" i="17"/>
  <c r="I105" i="17"/>
  <c r="BX103" i="17"/>
  <c r="BL101" i="17"/>
  <c r="AW100" i="17"/>
  <c r="AG98" i="17"/>
  <c r="V97" i="17"/>
  <c r="F95" i="17"/>
  <c r="BV94" i="17"/>
  <c r="BJ92" i="17"/>
  <c r="AU91" i="17"/>
  <c r="AI89" i="17"/>
  <c r="T88" i="17"/>
  <c r="D86" i="17"/>
  <c r="BW84" i="17"/>
  <c r="BF117" i="17"/>
  <c r="AP115" i="17"/>
  <c r="AA114" i="17"/>
  <c r="O112" i="17"/>
  <c r="CE111" i="17"/>
  <c r="CB106" i="17"/>
  <c r="BQ105" i="17"/>
  <c r="BA103" i="17"/>
  <c r="AL102" i="17"/>
  <c r="Z100" i="17"/>
  <c r="K99" i="17"/>
  <c r="CD97" i="17"/>
  <c r="BN95" i="17"/>
  <c r="AY94" i="17"/>
  <c r="AM92" i="17"/>
  <c r="X91" i="17"/>
  <c r="L89" i="17"/>
  <c r="CB88" i="17"/>
  <c r="BL86" i="17"/>
  <c r="BA85" i="17"/>
  <c r="BB117" i="17"/>
  <c r="C86" i="17"/>
  <c r="BW116" i="17"/>
  <c r="L115" i="17"/>
  <c r="CE113" i="17"/>
  <c r="BP112" i="17"/>
  <c r="AZ110" i="17"/>
  <c r="AX106" i="17"/>
  <c r="AL104" i="17"/>
  <c r="W103" i="17"/>
  <c r="K101" i="17"/>
  <c r="BZ99" i="17"/>
  <c r="BK98" i="17"/>
  <c r="AY96" i="17"/>
  <c r="AJ95" i="17"/>
  <c r="X93" i="17"/>
  <c r="I92" i="17"/>
  <c r="BB90" i="17"/>
  <c r="BM89" i="17"/>
  <c r="AW87" i="17"/>
  <c r="AH86" i="17"/>
  <c r="V84" i="17"/>
  <c r="BC116" i="17"/>
  <c r="AN115" i="17"/>
  <c r="AB113" i="17"/>
  <c r="M112" i="17"/>
  <c r="CB110" i="17"/>
  <c r="N106" i="17"/>
  <c r="B104" i="17"/>
  <c r="BQ102" i="17"/>
  <c r="BF101" i="17"/>
  <c r="AP99" i="17"/>
  <c r="AA98" i="17"/>
  <c r="BG11" i="17"/>
  <c r="AX130" i="17"/>
  <c r="Z90" i="17"/>
  <c r="BP59" i="17"/>
  <c r="BW128" i="17"/>
  <c r="Z109" i="17"/>
  <c r="R114" i="17"/>
  <c r="CB97" i="17"/>
  <c r="AY85" i="17"/>
  <c r="C106" i="17"/>
  <c r="E97" i="17"/>
  <c r="AC90" i="17"/>
  <c r="BF84" i="17"/>
  <c r="AU58" i="17"/>
  <c r="CB17" i="17"/>
  <c r="AQ14" i="17"/>
  <c r="BQ130" i="17"/>
  <c r="W125" i="17"/>
  <c r="BA108" i="17"/>
  <c r="CC128" i="17"/>
  <c r="BP122" i="17"/>
  <c r="BY132" i="17"/>
  <c r="BL126" i="17"/>
  <c r="R121" i="17"/>
  <c r="AB117" i="17"/>
  <c r="V132" i="17"/>
  <c r="R130" i="17"/>
  <c r="BU126" i="17"/>
  <c r="I124" i="17"/>
  <c r="H121" i="17"/>
  <c r="BH118" i="17"/>
  <c r="F116" i="17"/>
  <c r="X113" i="17"/>
  <c r="BX110" i="17"/>
  <c r="F105" i="17"/>
  <c r="CH102" i="17"/>
  <c r="AL99" i="17"/>
  <c r="BL97" i="17"/>
  <c r="D96" i="17"/>
  <c r="BO93" i="17"/>
  <c r="F91" i="17"/>
  <c r="AF89" i="17"/>
  <c r="I87" i="17"/>
  <c r="AI85" i="17"/>
  <c r="D117" i="17"/>
  <c r="AF115" i="17"/>
  <c r="BF113" i="17"/>
  <c r="CB111" i="17"/>
  <c r="AY106" i="17"/>
  <c r="BF104" i="17"/>
  <c r="BI102" i="17"/>
  <c r="BQ101" i="17"/>
  <c r="BT99" i="17"/>
  <c r="CA97" i="17"/>
  <c r="R95" i="17"/>
  <c r="V94" i="17"/>
  <c r="AC92" i="17"/>
  <c r="BH90" i="17"/>
  <c r="AM88" i="17"/>
  <c r="G33" i="17"/>
  <c r="CA12" i="17"/>
  <c r="AL11" i="17"/>
  <c r="BW10" i="17"/>
  <c r="BX17" i="17"/>
  <c r="AN60" i="17"/>
  <c r="CD58" i="17"/>
  <c r="BJ11" i="17"/>
  <c r="F14" i="17"/>
  <c r="AQ108" i="17"/>
  <c r="CE131" i="17"/>
  <c r="BD128" i="17"/>
  <c r="AC125" i="17"/>
  <c r="CH121" i="17"/>
  <c r="BA118" i="17"/>
  <c r="CH132" i="17"/>
  <c r="BE129" i="17"/>
  <c r="Z126" i="17"/>
  <c r="CC122" i="17"/>
  <c r="BB119" i="17"/>
  <c r="N109" i="17"/>
  <c r="BO130" i="17"/>
  <c r="AN127" i="17"/>
  <c r="M124" i="17"/>
  <c r="BQ121" i="17"/>
  <c r="X119" i="17"/>
  <c r="L117" i="17"/>
  <c r="BU109" i="17"/>
  <c r="BJ131" i="17"/>
  <c r="AU130" i="17"/>
  <c r="AI128" i="17"/>
  <c r="T127" i="17"/>
  <c r="H125" i="17"/>
  <c r="BX124" i="17"/>
  <c r="BH122" i="17"/>
  <c r="AW121" i="17"/>
  <c r="AG119" i="17"/>
  <c r="R118" i="17"/>
  <c r="AI116" i="17"/>
  <c r="T115" i="17"/>
  <c r="H113" i="17"/>
  <c r="BX112" i="17"/>
  <c r="BH110" i="17"/>
  <c r="BF106" i="17"/>
  <c r="AT104" i="17"/>
  <c r="AE103" i="17"/>
  <c r="S101" i="17"/>
  <c r="D100" i="17"/>
  <c r="BS98" i="17"/>
  <c r="BG96" i="17"/>
  <c r="AR95" i="17"/>
  <c r="AF93" i="17"/>
  <c r="Q92" i="17"/>
  <c r="BZ90" i="17"/>
  <c r="BU89" i="17"/>
  <c r="BE87" i="17"/>
  <c r="AP86" i="17"/>
  <c r="AD84" i="17"/>
  <c r="M117" i="17"/>
  <c r="CB115" i="17"/>
  <c r="BP113" i="17"/>
  <c r="BA112" i="17"/>
  <c r="AK110" i="17"/>
  <c r="AI106" i="17"/>
  <c r="W104" i="17"/>
  <c r="H103" i="17"/>
  <c r="CA101" i="17"/>
  <c r="BL100" i="17"/>
  <c r="AV98" i="17"/>
  <c r="AK97" i="17"/>
  <c r="U95" i="17"/>
  <c r="F94" i="17"/>
  <c r="BY92" i="17"/>
  <c r="AM12" i="17"/>
  <c r="E130" i="17"/>
  <c r="AG123" i="17"/>
  <c r="R112" i="17"/>
  <c r="D16" i="17"/>
  <c r="AQ120" i="17"/>
  <c r="N127" i="17"/>
  <c r="Q111" i="17"/>
  <c r="BL93" i="17"/>
  <c r="AS117" i="17"/>
  <c r="BN103" i="17"/>
  <c r="AH95" i="17"/>
  <c r="BC88" i="17"/>
  <c r="C117" i="17"/>
  <c r="BH11" i="17"/>
  <c r="U12" i="17"/>
  <c r="BT61" i="17"/>
  <c r="T129" i="17"/>
  <c r="AK122" i="17"/>
  <c r="B109" i="17"/>
  <c r="BU127" i="17"/>
  <c r="K120" i="17"/>
  <c r="X131" i="17"/>
  <c r="O125" i="17"/>
  <c r="BN119" i="17"/>
  <c r="BI108" i="17"/>
  <c r="BZ131" i="17"/>
  <c r="AY128" i="17"/>
  <c r="AU126" i="17"/>
  <c r="AT123" i="17"/>
  <c r="S120" i="17"/>
  <c r="AH118" i="17"/>
  <c r="BJ115" i="17"/>
  <c r="AI112" i="17"/>
  <c r="AE110" i="17"/>
  <c r="BJ104" i="17"/>
  <c r="AI101" i="17"/>
  <c r="BX99" i="17"/>
  <c r="S97" i="17"/>
  <c r="CA95" i="17"/>
  <c r="V93" i="17"/>
  <c r="AR91" i="17"/>
  <c r="Y89" i="17"/>
  <c r="AU87" i="17"/>
  <c r="BU85" i="17"/>
  <c r="AU116" i="17"/>
  <c r="BQ114" i="17"/>
  <c r="M113" i="17"/>
  <c r="BT110" i="17"/>
  <c r="F106" i="17"/>
  <c r="M104" i="17"/>
  <c r="P102" i="17"/>
  <c r="W100" i="17"/>
  <c r="AS98" i="17"/>
  <c r="BA97" i="17"/>
  <c r="BD95" i="17"/>
  <c r="BK93" i="17"/>
  <c r="BN91" i="17"/>
  <c r="AM90" i="17"/>
  <c r="BY88" i="17"/>
  <c r="X60" i="17"/>
  <c r="S58" i="17"/>
  <c r="AM62" i="17"/>
  <c r="U10" i="17"/>
  <c r="BR13" i="17"/>
  <c r="AO16" i="17"/>
  <c r="P59" i="17"/>
  <c r="AY62" i="17"/>
  <c r="AR10" i="17"/>
  <c r="V109" i="17"/>
  <c r="BW130" i="17"/>
  <c r="AV127" i="17"/>
  <c r="U124" i="17"/>
  <c r="BY121" i="17"/>
  <c r="U108" i="17"/>
  <c r="BX131" i="17"/>
  <c r="AW128" i="17"/>
  <c r="V125" i="17"/>
  <c r="BV122" i="17"/>
  <c r="AU119" i="17"/>
  <c r="G132" i="17"/>
  <c r="BK129" i="17"/>
  <c r="AF126" i="17"/>
  <c r="E123" i="17"/>
  <c r="J120" i="17"/>
  <c r="BI118" i="17"/>
  <c r="AS108" i="17"/>
  <c r="L109" i="17"/>
  <c r="Q131" i="17"/>
  <c r="B130" i="17"/>
  <c r="BU128" i="17"/>
  <c r="BE126" i="17"/>
  <c r="AT125" i="17"/>
  <c r="AD123" i="17"/>
  <c r="O122" i="17"/>
  <c r="C120" i="17"/>
  <c r="BS119" i="17"/>
  <c r="BG117" i="17"/>
  <c r="BU116" i="17"/>
  <c r="BE114" i="17"/>
  <c r="AT113" i="17"/>
  <c r="AD111" i="17"/>
  <c r="O110" i="17"/>
  <c r="P105" i="17"/>
  <c r="CH104" i="17"/>
  <c r="BP102" i="17"/>
  <c r="BE101" i="17"/>
  <c r="AO99" i="17"/>
  <c r="Z98" i="17"/>
  <c r="N96" i="17"/>
  <c r="CC94" i="17"/>
  <c r="BR93" i="17"/>
  <c r="BB91" i="17"/>
  <c r="V90" i="17"/>
  <c r="AA88" i="17"/>
  <c r="L87" i="17"/>
  <c r="CE85" i="17"/>
  <c r="BP84" i="17"/>
  <c r="AX116" i="17"/>
  <c r="AI115" i="17"/>
  <c r="W113" i="17"/>
  <c r="H112" i="17"/>
  <c r="BW110" i="17"/>
  <c r="BX105" i="17"/>
  <c r="BI104" i="17"/>
  <c r="AS102" i="17"/>
  <c r="AH101" i="17"/>
  <c r="R99" i="17"/>
  <c r="C98" i="17"/>
  <c r="BV96" i="17"/>
  <c r="BG95" i="17"/>
  <c r="AU93" i="17"/>
  <c r="AF92" i="17"/>
  <c r="AR90" i="17"/>
  <c r="E89" i="17"/>
  <c r="BT87" i="17"/>
  <c r="BH85" i="17"/>
  <c r="AS84" i="17"/>
  <c r="R87" i="17"/>
  <c r="BV84" i="17"/>
  <c r="T116" i="17"/>
  <c r="D114" i="17"/>
  <c r="BW112" i="17"/>
  <c r="BH111" i="17"/>
  <c r="BE106" i="17"/>
  <c r="AT105" i="17"/>
  <c r="AD103" i="17"/>
  <c r="O102" i="17"/>
  <c r="C100" i="17"/>
  <c r="BS99" i="17"/>
  <c r="BG97" i="17"/>
  <c r="AR96" i="17"/>
  <c r="AB94" i="17"/>
  <c r="Q93" i="17"/>
  <c r="CH91" i="17"/>
  <c r="BT89" i="17"/>
  <c r="BE88" i="17"/>
  <c r="AO86" i="17"/>
  <c r="AD85" i="17"/>
  <c r="T117" i="17"/>
  <c r="AV116" i="17"/>
  <c r="AF114" i="17"/>
  <c r="U113" i="17"/>
  <c r="E111" i="17"/>
  <c r="U106" i="17"/>
  <c r="J105" i="17"/>
  <c r="BY103" i="17"/>
  <c r="BJ102" i="17"/>
  <c r="AX100" i="17"/>
  <c r="AI99" i="17"/>
  <c r="AN16" i="17"/>
  <c r="AQ96" i="17"/>
  <c r="BT118" i="17"/>
  <c r="BO116" i="17"/>
  <c r="BC86" i="17"/>
  <c r="L97" i="17"/>
  <c r="AB85" i="17"/>
  <c r="BQ9" i="17"/>
  <c r="BY131" i="17"/>
  <c r="AV119" i="17"/>
  <c r="BX123" i="17"/>
  <c r="AA127" i="17"/>
  <c r="AY118" i="17"/>
  <c r="CD130" i="17"/>
  <c r="BB124" i="17"/>
  <c r="D119" i="17"/>
  <c r="BN114" i="17"/>
  <c r="BR105" i="17"/>
  <c r="CH100" i="17"/>
  <c r="BP96" i="17"/>
  <c r="BR91" i="17"/>
  <c r="BB87" i="17"/>
  <c r="BZ118" i="17"/>
  <c r="AM113" i="17"/>
  <c r="AF106" i="17"/>
  <c r="AQ103" i="17"/>
  <c r="BA99" i="17"/>
  <c r="BL96" i="17"/>
  <c r="J92" i="17"/>
  <c r="U89" i="17"/>
  <c r="AA12" i="17"/>
  <c r="BD14" i="17"/>
  <c r="BI33" i="17"/>
  <c r="AN11" i="17"/>
  <c r="BU108" i="17"/>
  <c r="R128" i="17"/>
  <c r="AQ122" i="17"/>
  <c r="AT132" i="17"/>
  <c r="BS126" i="17"/>
  <c r="Q120" i="17"/>
  <c r="AC130" i="17"/>
  <c r="BF124" i="17"/>
  <c r="E119" i="17"/>
  <c r="BF109" i="17"/>
  <c r="AB130" i="17"/>
  <c r="CH127" i="17"/>
  <c r="BE124" i="17"/>
  <c r="AD121" i="17"/>
  <c r="CD118" i="17"/>
  <c r="CH115" i="17"/>
  <c r="BE112" i="17"/>
  <c r="AM106" i="17"/>
  <c r="L103" i="17"/>
  <c r="BP100" i="17"/>
  <c r="AO97" i="17"/>
  <c r="J94" i="17"/>
  <c r="BM90" i="17"/>
  <c r="AL87" i="17"/>
  <c r="K84" i="17"/>
  <c r="BI115" i="17"/>
  <c r="AH112" i="17"/>
  <c r="P106" i="17"/>
  <c r="BT103" i="17"/>
  <c r="AS100" i="17"/>
  <c r="R97" i="17"/>
  <c r="BR94" i="17"/>
  <c r="AQ91" i="17"/>
  <c r="BQ89" i="17"/>
  <c r="AA87" i="17"/>
  <c r="BS84" i="17"/>
  <c r="AA116" i="17"/>
  <c r="BL117" i="17"/>
  <c r="AE115" i="17"/>
  <c r="BE113" i="17"/>
  <c r="O111" i="17"/>
  <c r="BT105" i="17"/>
  <c r="L104" i="17"/>
  <c r="BD101" i="17"/>
  <c r="N99" i="17"/>
  <c r="AN97" i="17"/>
  <c r="CC95" i="17"/>
  <c r="AQ93" i="17"/>
  <c r="BM91" i="17"/>
  <c r="AA89" i="17"/>
  <c r="BP87" i="17"/>
  <c r="K85" i="17"/>
  <c r="R117" i="17"/>
  <c r="BG115" i="17"/>
  <c r="B113" i="17"/>
  <c r="AQ111" i="17"/>
  <c r="AJ105" i="17"/>
  <c r="BF103" i="17"/>
  <c r="T101" i="17"/>
  <c r="BI99" i="17"/>
  <c r="D97" i="17"/>
  <c r="BT96" i="17"/>
  <c r="BD94" i="17"/>
  <c r="AS93" i="17"/>
  <c r="AC91" i="17"/>
  <c r="AH90" i="17"/>
  <c r="B88" i="17"/>
  <c r="BQ86" i="17"/>
  <c r="BF85" i="17"/>
  <c r="BD81" i="17"/>
  <c r="AO80" i="17"/>
  <c r="Y78" i="17"/>
  <c r="N77" i="17"/>
  <c r="CC75" i="17"/>
  <c r="BN74" i="17"/>
  <c r="BZ72" i="17"/>
  <c r="AM71" i="17"/>
  <c r="AA69" i="17"/>
  <c r="L68" i="17"/>
  <c r="CA66" i="17"/>
  <c r="BO64" i="17"/>
  <c r="AZ63" i="17"/>
  <c r="AX55" i="17"/>
  <c r="AI54" i="17"/>
  <c r="W52" i="17"/>
  <c r="H51" i="17"/>
  <c r="CA49" i="17"/>
  <c r="BL48" i="17"/>
  <c r="AV46" i="17"/>
  <c r="AK45" i="17"/>
  <c r="BK80" i="17"/>
  <c r="AV79" i="17"/>
  <c r="AJ77" i="17"/>
  <c r="U76" i="17"/>
  <c r="E74" i="17"/>
  <c r="AH73" i="17"/>
  <c r="BI71" i="17"/>
  <c r="AT70" i="17"/>
  <c r="AH68" i="17"/>
  <c r="S67" i="17"/>
  <c r="G65" i="17"/>
  <c r="BV63" i="17"/>
  <c r="BU56" i="17"/>
  <c r="BE54" i="17"/>
  <c r="AT53" i="17"/>
  <c r="AD51" i="17"/>
  <c r="O50" i="17"/>
  <c r="C48" i="17"/>
  <c r="BS47" i="17"/>
  <c r="BQ87" i="17"/>
  <c r="AP84" i="17"/>
  <c r="D116" i="17"/>
  <c r="BS114" i="17"/>
  <c r="BG112" i="17"/>
  <c r="AR111" i="17"/>
  <c r="AO106" i="17"/>
  <c r="AD105" i="17"/>
  <c r="N103" i="17"/>
  <c r="CD102" i="17"/>
  <c r="BR100" i="17"/>
  <c r="BC99" i="17"/>
  <c r="AQ97" i="17"/>
  <c r="BO119" i="17"/>
  <c r="CE106" i="17"/>
  <c r="CH108" i="17"/>
  <c r="G106" i="17"/>
  <c r="AC115" i="17"/>
  <c r="BL94" i="17"/>
  <c r="BG116" i="17"/>
  <c r="AE12" i="17"/>
  <c r="M129" i="17"/>
  <c r="BA109" i="17"/>
  <c r="AO119" i="17"/>
  <c r="AS124" i="17"/>
  <c r="K108" i="17"/>
  <c r="BR128" i="17"/>
  <c r="T123" i="17"/>
  <c r="BD117" i="17"/>
  <c r="BB112" i="17"/>
  <c r="Q104" i="17"/>
  <c r="L99" i="17"/>
  <c r="O95" i="17"/>
  <c r="CC90" i="17"/>
  <c r="BM86" i="17"/>
  <c r="BN116" i="17"/>
  <c r="AX112" i="17"/>
  <c r="AB105" i="17"/>
  <c r="AI102" i="17"/>
  <c r="BL98" i="17"/>
  <c r="BW95" i="17"/>
  <c r="B91" i="17"/>
  <c r="AF88" i="17"/>
  <c r="CC59" i="17"/>
  <c r="AB61" i="17"/>
  <c r="AE16" i="17"/>
  <c r="L62" i="17"/>
  <c r="BT109" i="17"/>
  <c r="C127" i="17"/>
  <c r="AE120" i="17"/>
  <c r="AE131" i="17"/>
  <c r="BG124" i="17"/>
  <c r="CH118" i="17"/>
  <c r="R129" i="17"/>
  <c r="AQ123" i="17"/>
  <c r="CB118" i="17"/>
  <c r="AY132" i="17"/>
  <c r="X129" i="17"/>
  <c r="BX126" i="17"/>
  <c r="AW123" i="17"/>
  <c r="V120" i="17"/>
  <c r="AD118" i="17"/>
  <c r="BX114" i="17"/>
  <c r="AW111" i="17"/>
  <c r="AI105" i="17"/>
  <c r="D102" i="17"/>
  <c r="BH99" i="17"/>
  <c r="AG96" i="17"/>
  <c r="F93" i="17"/>
  <c r="AA90" i="17"/>
  <c r="AE87" i="17"/>
  <c r="D84" i="17"/>
  <c r="BA114" i="17"/>
  <c r="Z111" i="17"/>
  <c r="L105" i="17"/>
  <c r="BL102" i="17"/>
  <c r="AK99" i="17"/>
  <c r="J96" i="17"/>
  <c r="BN93" i="17"/>
  <c r="BR90" i="17"/>
  <c r="AP88" i="17"/>
  <c r="CE86" i="17"/>
  <c r="Z84" i="17"/>
  <c r="K87" i="17"/>
  <c r="AT116" i="17"/>
  <c r="BP114" i="17"/>
  <c r="AD112" i="17"/>
  <c r="BS110" i="17"/>
  <c r="AA105" i="17"/>
  <c r="BP103" i="17"/>
  <c r="AD101" i="17"/>
  <c r="AZ99" i="17"/>
  <c r="N97" i="17"/>
  <c r="BC95" i="17"/>
  <c r="CC93" i="17"/>
  <c r="AM91" i="17"/>
  <c r="CE88" i="17"/>
  <c r="W87" i="17"/>
  <c r="BO84" i="17"/>
  <c r="BV116" i="17"/>
  <c r="M114" i="17"/>
  <c r="BF112" i="17"/>
  <c r="P110" i="17"/>
  <c r="BV105" i="17"/>
  <c r="AF103" i="17"/>
  <c r="BY101" i="17"/>
  <c r="P99" i="17"/>
  <c r="AP97" i="17"/>
  <c r="Z95" i="17"/>
  <c r="K94" i="17"/>
  <c r="CD92" i="17"/>
  <c r="BO91" i="17"/>
  <c r="BC89" i="17"/>
  <c r="AN88" i="17"/>
  <c r="X86" i="17"/>
  <c r="M85" i="17"/>
  <c r="K81" i="17"/>
  <c r="BZ79" i="17"/>
  <c r="BK78" i="17"/>
  <c r="AY76" i="17"/>
  <c r="AJ75" i="17"/>
  <c r="X73" i="17"/>
  <c r="BM72" i="17"/>
  <c r="BX70" i="17"/>
  <c r="BM69" i="17"/>
  <c r="AW67" i="17"/>
  <c r="AH66" i="17"/>
  <c r="V64" i="17"/>
  <c r="G63" i="17"/>
  <c r="E55" i="17"/>
  <c r="BX53" i="17"/>
  <c r="BI52" i="17"/>
  <c r="AS50" i="17"/>
  <c r="AH49" i="17"/>
  <c r="R47" i="17"/>
  <c r="C46" i="17"/>
  <c r="BV44" i="17"/>
  <c r="R80" i="17"/>
  <c r="C79" i="17"/>
  <c r="BV77" i="17"/>
  <c r="BF75" i="17"/>
  <c r="AQ74" i="17"/>
  <c r="AE72" i="17"/>
  <c r="P71" i="17"/>
  <c r="D69" i="17"/>
  <c r="BT68" i="17"/>
  <c r="BD66" i="17"/>
  <c r="AS65" i="17"/>
  <c r="AC63" i="17"/>
  <c r="AB56" i="17"/>
  <c r="L54" i="17"/>
  <c r="CE52" i="17"/>
  <c r="BP51" i="17"/>
  <c r="BD49" i="17"/>
  <c r="AO48" i="17"/>
  <c r="Y46" i="17"/>
  <c r="BI86" i="17"/>
  <c r="CE117" i="17"/>
  <c r="AO115" i="17"/>
  <c r="Z114" i="17"/>
  <c r="N112" i="17"/>
  <c r="CC110" i="17"/>
  <c r="CA106" i="17"/>
  <c r="BO104" i="17"/>
  <c r="AZ103" i="17"/>
  <c r="AN101" i="17"/>
  <c r="Y100" i="17"/>
  <c r="I98" i="17"/>
  <c r="CC97" i="17"/>
  <c r="BM95" i="17"/>
  <c r="AX94" i="17"/>
  <c r="AL92" i="17"/>
  <c r="W91" i="17"/>
  <c r="K89" i="17"/>
  <c r="BZ87" i="17"/>
  <c r="BK86" i="17"/>
  <c r="AY84" i="17"/>
  <c r="B117" i="17"/>
  <c r="BQ115" i="17"/>
  <c r="BB114" i="17"/>
  <c r="AP112" i="17"/>
  <c r="AA111" i="17"/>
  <c r="X106" i="17"/>
  <c r="AL118" i="17"/>
  <c r="CC33" i="17"/>
  <c r="BK117" i="17"/>
  <c r="AJ100" i="17"/>
  <c r="BQ110" i="17"/>
  <c r="AK91" i="17"/>
  <c r="D12" i="17"/>
  <c r="D62" i="17"/>
  <c r="BP125" i="17"/>
  <c r="AY129" i="17"/>
  <c r="CB108" i="17"/>
  <c r="V122" i="17"/>
  <c r="C132" i="17"/>
  <c r="AJ127" i="17"/>
  <c r="BT121" i="17"/>
  <c r="BR116" i="17"/>
  <c r="T111" i="17"/>
  <c r="BM102" i="17"/>
  <c r="AP98" i="17"/>
  <c r="Z94" i="17"/>
  <c r="AD90" i="17"/>
  <c r="P85" i="17"/>
  <c r="BY115" i="17"/>
  <c r="BI111" i="17"/>
  <c r="AM104" i="17"/>
  <c r="AX101" i="17"/>
  <c r="BH97" i="17"/>
  <c r="C94" i="17"/>
  <c r="M90" i="17"/>
  <c r="BG13" i="17"/>
  <c r="AQ15" i="17"/>
  <c r="T9" i="17"/>
  <c r="BP58" i="17"/>
  <c r="K14" i="17"/>
  <c r="AS131" i="17"/>
  <c r="BV125" i="17"/>
  <c r="P119" i="17"/>
  <c r="S129" i="17"/>
  <c r="AR123" i="17"/>
  <c r="BG109" i="17"/>
  <c r="B127" i="17"/>
  <c r="AE121" i="17"/>
  <c r="BX117" i="17"/>
  <c r="AR132" i="17"/>
  <c r="Q129" i="17"/>
  <c r="BT125" i="17"/>
  <c r="AO122" i="17"/>
  <c r="N119" i="17"/>
  <c r="Q117" i="17"/>
  <c r="BT113" i="17"/>
  <c r="AO110" i="17"/>
  <c r="AA104" i="17"/>
  <c r="CE101" i="17"/>
  <c r="AZ98" i="17"/>
  <c r="Y95" i="17"/>
  <c r="CC92" i="17"/>
  <c r="BB89" i="17"/>
  <c r="W86" i="17"/>
  <c r="BY117" i="17"/>
  <c r="AT114" i="17"/>
  <c r="S111" i="17"/>
  <c r="E105" i="17"/>
  <c r="BH101" i="17"/>
  <c r="AC98" i="17"/>
  <c r="B95" i="17"/>
  <c r="BF92" i="17"/>
  <c r="W90" i="17"/>
  <c r="P88" i="17"/>
  <c r="AL86" i="17"/>
  <c r="J118" i="17"/>
  <c r="AR85" i="17"/>
  <c r="CH116" i="17"/>
  <c r="AP114" i="17"/>
  <c r="D112" i="17"/>
  <c r="Z110" i="17"/>
  <c r="CE104" i="17"/>
  <c r="AO102" i="17"/>
  <c r="BO100" i="17"/>
  <c r="Y98" i="17"/>
  <c r="BR96" i="17"/>
  <c r="I94" i="17"/>
  <c r="BB92" i="17"/>
  <c r="AN90" i="17"/>
  <c r="AL88" i="17"/>
  <c r="CA86" i="17"/>
  <c r="AO84" i="17"/>
  <c r="AC116" i="17"/>
  <c r="BR114" i="17"/>
  <c r="AF112" i="17"/>
  <c r="BB110" i="17"/>
  <c r="AU104" i="17"/>
  <c r="E102" i="17"/>
  <c r="AE100" i="17"/>
  <c r="BT98" i="17"/>
  <c r="CA96" i="17"/>
  <c r="BL95" i="17"/>
  <c r="AZ93" i="17"/>
  <c r="AK92" i="17"/>
  <c r="U90" i="17"/>
  <c r="J89" i="17"/>
  <c r="BY87" i="17"/>
  <c r="BJ86" i="17"/>
  <c r="AX84" i="17"/>
  <c r="AW81" i="17"/>
  <c r="AG79" i="17"/>
  <c r="R78" i="17"/>
  <c r="F76" i="17"/>
  <c r="BU74" i="17"/>
  <c r="S73" i="17"/>
  <c r="AT71" i="17"/>
  <c r="AE70" i="17"/>
  <c r="S68" i="17"/>
  <c r="D67" i="17"/>
  <c r="BW65" i="17"/>
  <c r="BH64" i="17"/>
  <c r="BF56" i="17"/>
  <c r="AQ55" i="17"/>
  <c r="AE53" i="17"/>
  <c r="P52" i="17"/>
  <c r="CE50" i="17"/>
  <c r="BS48" i="17"/>
  <c r="BD47" i="17"/>
  <c r="AR45" i="17"/>
  <c r="BS81" i="17"/>
  <c r="BD80" i="17"/>
  <c r="AN78" i="17"/>
  <c r="AC77" i="17"/>
  <c r="M75" i="17"/>
  <c r="CH73" i="17"/>
  <c r="J72" i="17"/>
  <c r="BA70" i="17"/>
  <c r="AP69" i="17"/>
  <c r="Z67" i="17"/>
  <c r="K66" i="17"/>
  <c r="CD64" i="17"/>
  <c r="BO63" i="17"/>
  <c r="BM55" i="17"/>
  <c r="AX54" i="17"/>
  <c r="AL52" i="17"/>
  <c r="W51" i="17"/>
  <c r="K49" i="17"/>
  <c r="BZ47" i="17"/>
  <c r="BK46" i="17"/>
  <c r="BB86" i="17"/>
  <c r="AQ116" i="17"/>
  <c r="CA115" i="17"/>
  <c r="BO113" i="17"/>
  <c r="AZ112" i="17"/>
  <c r="AJ110" i="17"/>
  <c r="AH106" i="17"/>
  <c r="V104" i="17"/>
  <c r="G103" i="17"/>
  <c r="BZ101" i="17"/>
  <c r="BJ99" i="17"/>
  <c r="AU98" i="17"/>
  <c r="AI96" i="17"/>
  <c r="BH10" i="17"/>
  <c r="AI117" i="17"/>
  <c r="BW14" i="17"/>
  <c r="N125" i="17"/>
  <c r="BW92" i="17"/>
  <c r="BG103" i="17"/>
  <c r="AC88" i="17"/>
  <c r="CC83" i="17"/>
  <c r="BS61" i="17"/>
  <c r="BW122" i="17"/>
  <c r="T126" i="17"/>
  <c r="BI130" i="17"/>
  <c r="B119" i="17"/>
  <c r="AG131" i="17"/>
  <c r="BN126" i="17"/>
  <c r="BE120" i="17"/>
  <c r="AJ115" i="17"/>
  <c r="CC106" i="17"/>
  <c r="BB101" i="17"/>
  <c r="BE97" i="17"/>
  <c r="AO93" i="17"/>
  <c r="AQ88" i="17"/>
  <c r="AA84" i="17"/>
  <c r="E114" i="17"/>
  <c r="H110" i="17"/>
  <c r="AF104" i="17"/>
  <c r="BI100" i="17"/>
  <c r="BS96" i="17"/>
  <c r="CD93" i="17"/>
  <c r="R90" i="17"/>
  <c r="AG60" i="17"/>
  <c r="BJ62" i="17"/>
  <c r="H13" i="17"/>
  <c r="J59" i="17"/>
  <c r="BQ10" i="17"/>
  <c r="AD130" i="17"/>
  <c r="BF123" i="17"/>
  <c r="AV108" i="17"/>
  <c r="D128" i="17"/>
  <c r="AF121" i="17"/>
  <c r="AS132" i="17"/>
  <c r="BR126" i="17"/>
  <c r="M120" i="17"/>
  <c r="AR108" i="17"/>
  <c r="AJ131" i="17"/>
  <c r="I128" i="17"/>
  <c r="BM125" i="17"/>
  <c r="AH122" i="17"/>
  <c r="G119" i="17"/>
  <c r="I116" i="17"/>
  <c r="BM113" i="17"/>
  <c r="AH110" i="17"/>
  <c r="T104" i="17"/>
  <c r="BW100" i="17"/>
  <c r="AV97" i="17"/>
  <c r="Q94" i="17"/>
  <c r="BU91" i="17"/>
  <c r="AT88" i="17"/>
  <c r="S85" i="17"/>
  <c r="BQ116" i="17"/>
  <c r="AP113" i="17"/>
  <c r="K110" i="17"/>
  <c r="CB104" i="17"/>
  <c r="BA101" i="17"/>
  <c r="V98" i="17"/>
  <c r="BY94" i="17"/>
  <c r="AX91" i="17"/>
  <c r="AE89" i="17"/>
  <c r="BA87" i="17"/>
  <c r="O85" i="17"/>
  <c r="BU117" i="17"/>
  <c r="AK85" i="17"/>
  <c r="BE115" i="17"/>
  <c r="S113" i="17"/>
  <c r="AO111" i="17"/>
  <c r="L106" i="17"/>
  <c r="BE104" i="17"/>
  <c r="CA102" i="17"/>
  <c r="AO100" i="17"/>
  <c r="CD98" i="17"/>
  <c r="Y96" i="17"/>
  <c r="BN94" i="17"/>
  <c r="AB92" i="17"/>
  <c r="S90" i="17"/>
  <c r="L88" i="17"/>
  <c r="BD85" i="17"/>
  <c r="AA118" i="17"/>
  <c r="B115" i="17"/>
  <c r="AU113" i="17"/>
  <c r="BQ111" i="17"/>
  <c r="BG106" i="17"/>
  <c r="U104" i="17"/>
  <c r="AQ102" i="17"/>
  <c r="E100" i="17"/>
  <c r="AT98" i="17"/>
  <c r="AH96" i="17"/>
  <c r="S95" i="17"/>
  <c r="G93" i="17"/>
  <c r="BV91" i="17"/>
  <c r="D90" i="17"/>
  <c r="AU88" i="17"/>
  <c r="AF87" i="17"/>
  <c r="T85" i="17"/>
  <c r="E84" i="17"/>
  <c r="C80" i="17"/>
  <c r="BS79" i="17"/>
  <c r="BG77" i="17"/>
  <c r="AR76" i="17"/>
  <c r="AB74" i="17"/>
  <c r="AG73" i="17"/>
  <c r="CH71" i="17"/>
  <c r="BT69" i="17"/>
  <c r="BE68" i="17"/>
  <c r="AO66" i="17"/>
  <c r="AD65" i="17"/>
  <c r="N63" i="17"/>
  <c r="M56" i="17"/>
  <c r="CB54" i="17"/>
  <c r="BQ53" i="17"/>
  <c r="BA51" i="17"/>
  <c r="AL50" i="17"/>
  <c r="Z48" i="17"/>
  <c r="K47" i="17"/>
  <c r="CD45" i="17"/>
  <c r="Z81" i="17"/>
  <c r="J79" i="17"/>
  <c r="BZ78" i="17"/>
  <c r="BN76" i="17"/>
  <c r="AY75" i="17"/>
  <c r="CA73" i="17"/>
  <c r="BP72" i="17"/>
  <c r="H70" i="17"/>
  <c r="CA68" i="17"/>
  <c r="BL67" i="17"/>
  <c r="AZ65" i="17"/>
  <c r="AK64" i="17"/>
  <c r="AI56" i="17"/>
  <c r="T55" i="17"/>
  <c r="H53" i="17"/>
  <c r="BX52" i="17"/>
  <c r="BH50" i="17"/>
  <c r="AW49" i="17"/>
  <c r="AG47" i="17"/>
  <c r="R46" i="17"/>
  <c r="AX85" i="17"/>
  <c r="AW116" i="17"/>
  <c r="AG114" i="17"/>
  <c r="V113" i="17"/>
  <c r="F111" i="17"/>
  <c r="BV110" i="17"/>
  <c r="BW105" i="17"/>
  <c r="BH104" i="17"/>
  <c r="AR102" i="17"/>
  <c r="AG101" i="17"/>
  <c r="Q99" i="17"/>
  <c r="B98" i="17"/>
  <c r="BU96" i="17"/>
  <c r="BE94" i="17"/>
  <c r="AT93" i="17"/>
  <c r="AD91" i="17"/>
  <c r="BO90" i="17"/>
  <c r="C88" i="17"/>
  <c r="BS87" i="17"/>
  <c r="D122" i="17"/>
  <c r="BQ123" i="17"/>
  <c r="J113" i="17"/>
  <c r="BR33" i="17"/>
  <c r="AI127" i="17"/>
  <c r="AG118" i="17"/>
  <c r="J109" i="17"/>
  <c r="L122" i="17"/>
  <c r="AB112" i="17"/>
  <c r="BP98" i="17"/>
  <c r="CD90" i="17"/>
  <c r="U116" i="17"/>
  <c r="BN105" i="17"/>
  <c r="S98" i="17"/>
  <c r="BG91" i="17"/>
  <c r="CB15" i="17"/>
  <c r="AQ12" i="17"/>
  <c r="BA132" i="17"/>
  <c r="X120" i="17"/>
  <c r="AZ124" i="17"/>
  <c r="J128" i="17"/>
  <c r="AI118" i="17"/>
  <c r="BJ129" i="17"/>
  <c r="D123" i="17"/>
  <c r="BJ117" i="17"/>
  <c r="D111" i="17"/>
  <c r="AP102" i="17"/>
  <c r="BR95" i="17"/>
  <c r="P89" i="17"/>
  <c r="BC117" i="17"/>
  <c r="BL111" i="17"/>
  <c r="S102" i="17"/>
  <c r="AV96" i="17"/>
  <c r="J90" i="17"/>
  <c r="S86" i="17"/>
  <c r="AV86" i="17"/>
  <c r="W114" i="17"/>
  <c r="G110" i="17"/>
  <c r="D103" i="17"/>
  <c r="G99" i="17"/>
  <c r="BU94" i="17"/>
  <c r="BE90" i="17"/>
  <c r="BH86" i="17"/>
  <c r="J116" i="17"/>
  <c r="BY112" i="17"/>
  <c r="AC105" i="17"/>
  <c r="M101" i="17"/>
  <c r="BI97" i="17"/>
  <c r="AD94" i="17"/>
  <c r="C91" i="17"/>
  <c r="BF87" i="17"/>
  <c r="AE84" i="17"/>
  <c r="N79" i="17"/>
  <c r="BR76" i="17"/>
  <c r="CE73" i="17"/>
  <c r="L70" i="17"/>
  <c r="BP67" i="17"/>
  <c r="AO64" i="17"/>
  <c r="X55" i="17"/>
  <c r="CB52" i="17"/>
  <c r="BA49" i="17"/>
  <c r="V46" i="17"/>
  <c r="AK80" i="17"/>
  <c r="J77" i="17"/>
  <c r="BJ74" i="17"/>
  <c r="AI71" i="17"/>
  <c r="H68" i="17"/>
  <c r="BK64" i="17"/>
  <c r="AT55" i="17"/>
  <c r="S52" i="17"/>
  <c r="BW49" i="17"/>
  <c r="AR46" i="17"/>
  <c r="F117" i="17"/>
  <c r="AV113" i="17"/>
  <c r="Q110" i="17"/>
  <c r="C104" i="17"/>
  <c r="BG101" i="17"/>
  <c r="AB98" i="17"/>
  <c r="AT95" i="17"/>
  <c r="H93" i="17"/>
  <c r="AW91" i="17"/>
  <c r="BW89" i="17"/>
  <c r="AG87" i="17"/>
  <c r="BG85" i="17"/>
  <c r="AT118" i="17"/>
  <c r="AF116" i="17"/>
  <c r="AI114" i="17"/>
  <c r="BI112" i="17"/>
  <c r="BL110" i="17"/>
  <c r="CH105" i="17"/>
  <c r="BQ104" i="17"/>
  <c r="BA102" i="17"/>
  <c r="AP101" i="17"/>
  <c r="Z99" i="17"/>
  <c r="K98" i="17"/>
  <c r="CD96" i="17"/>
  <c r="BO95" i="17"/>
  <c r="BC93" i="17"/>
  <c r="AN92" i="17"/>
  <c r="AZ90" i="17"/>
  <c r="M89" i="17"/>
  <c r="CB87" i="17"/>
  <c r="BP85" i="17"/>
  <c r="BA84" i="17"/>
  <c r="AY80" i="17"/>
  <c r="AJ79" i="17"/>
  <c r="X77" i="17"/>
  <c r="I76" i="17"/>
  <c r="BX74" i="17"/>
  <c r="V73" i="17"/>
  <c r="AW71" i="17"/>
  <c r="AH70" i="17"/>
  <c r="V68" i="17"/>
  <c r="G67" i="17"/>
  <c r="BZ65" i="17"/>
  <c r="BJ63" i="17"/>
  <c r="CB56" i="17"/>
  <c r="BL54" i="17"/>
  <c r="BA53" i="17"/>
  <c r="AK51" i="17"/>
  <c r="V50" i="17"/>
  <c r="J48" i="17"/>
  <c r="BY46" i="17"/>
  <c r="BN45" i="17"/>
  <c r="J81" i="17"/>
  <c r="BY79" i="17"/>
  <c r="BJ78" i="17"/>
  <c r="AX76" i="17"/>
  <c r="AI75" i="17"/>
  <c r="BK73" i="17"/>
  <c r="T72" i="17"/>
  <c r="BW70" i="17"/>
  <c r="BK68" i="17"/>
  <c r="AV67" i="17"/>
  <c r="AJ65" i="17"/>
  <c r="U64" i="17"/>
  <c r="S56" i="17"/>
  <c r="D55" i="17"/>
  <c r="BW53" i="17"/>
  <c r="BH52" i="17"/>
  <c r="AR50" i="17"/>
  <c r="AG49" i="17"/>
  <c r="Q47" i="17"/>
  <c r="B46" i="17"/>
  <c r="BU44" i="17"/>
  <c r="AD80" i="17"/>
  <c r="AK87" i="17"/>
  <c r="J84" i="17"/>
  <c r="BR115" i="17"/>
  <c r="BC114" i="17"/>
  <c r="AQ112" i="17"/>
  <c r="AB111" i="17"/>
  <c r="AR106" i="17"/>
  <c r="AG105" i="17"/>
  <c r="Q103" i="17"/>
  <c r="B102" i="17"/>
  <c r="BU100" i="17"/>
  <c r="BE98" i="17"/>
  <c r="AT97" i="17"/>
  <c r="AD95" i="17"/>
  <c r="O94" i="17"/>
  <c r="C92" i="17"/>
  <c r="BS91" i="17"/>
  <c r="BG89" i="17"/>
  <c r="AR88" i="17"/>
  <c r="AB86" i="17"/>
  <c r="Q85" i="17"/>
  <c r="AX117" i="17"/>
  <c r="AH115" i="17"/>
  <c r="S114" i="17"/>
  <c r="G102" i="17"/>
  <c r="BN122" i="17"/>
  <c r="AF100" i="17"/>
  <c r="BH61" i="17"/>
  <c r="BK120" i="17"/>
  <c r="E129" i="17"/>
  <c r="Y130" i="17"/>
  <c r="L120" i="17"/>
  <c r="BV106" i="17"/>
  <c r="AD96" i="17"/>
  <c r="CC88" i="17"/>
  <c r="BJ114" i="17"/>
  <c r="E103" i="17"/>
  <c r="Z96" i="17"/>
  <c r="BN89" i="17"/>
  <c r="D83" i="17"/>
  <c r="AS15" i="17"/>
  <c r="Z129" i="17"/>
  <c r="Y109" i="17"/>
  <c r="Y121" i="17"/>
  <c r="BN125" i="17"/>
  <c r="S108" i="17"/>
  <c r="AT127" i="17"/>
  <c r="BW121" i="17"/>
  <c r="AT115" i="17"/>
  <c r="CH106" i="17"/>
  <c r="AD100" i="17"/>
  <c r="BC94" i="17"/>
  <c r="CH88" i="17"/>
  <c r="X116" i="17"/>
  <c r="BI106" i="17"/>
  <c r="G100" i="17"/>
  <c r="AF94" i="17"/>
  <c r="AX89" i="17"/>
  <c r="AH85" i="17"/>
  <c r="AC84" i="17"/>
  <c r="AL113" i="17"/>
  <c r="AE106" i="17"/>
  <c r="AH102" i="17"/>
  <c r="R98" i="17"/>
  <c r="B94" i="17"/>
  <c r="H89" i="17"/>
  <c r="BW85" i="17"/>
  <c r="U115" i="17"/>
  <c r="X111" i="17"/>
  <c r="AN104" i="17"/>
  <c r="X100" i="17"/>
  <c r="BA96" i="17"/>
  <c r="Z93" i="17"/>
  <c r="AU90" i="17"/>
  <c r="AY87" i="17"/>
  <c r="X84" i="17"/>
  <c r="G79" i="17"/>
  <c r="BJ75" i="17"/>
  <c r="AI72" i="17"/>
  <c r="H69" i="17"/>
  <c r="BH66" i="17"/>
  <c r="AG63" i="17"/>
  <c r="P54" i="17"/>
  <c r="BT51" i="17"/>
  <c r="AS48" i="17"/>
  <c r="R45" i="17"/>
  <c r="AC79" i="17"/>
  <c r="B76" i="17"/>
  <c r="O73" i="17"/>
  <c r="AA70" i="17"/>
  <c r="CE67" i="17"/>
  <c r="BD64" i="17"/>
  <c r="AM55" i="17"/>
  <c r="L52" i="17"/>
  <c r="BO48" i="17"/>
  <c r="BL88" i="17"/>
  <c r="BP116" i="17"/>
  <c r="AO113" i="17"/>
  <c r="J110" i="17"/>
  <c r="BZ103" i="17"/>
  <c r="AY100" i="17"/>
  <c r="X97" i="17"/>
  <c r="T95" i="17"/>
  <c r="BM93" i="17"/>
  <c r="D91" i="17"/>
  <c r="AW89" i="17"/>
  <c r="G87" i="17"/>
  <c r="N85" i="17"/>
  <c r="BN117" i="17"/>
  <c r="E115" i="17"/>
  <c r="L113" i="17"/>
  <c r="P112" i="17"/>
  <c r="S110" i="17"/>
  <c r="AM105" i="17"/>
  <c r="X104" i="17"/>
  <c r="H102" i="17"/>
  <c r="CA100" i="17"/>
  <c r="BL99" i="17"/>
  <c r="AZ97" i="17"/>
  <c r="AK96" i="17"/>
  <c r="U94" i="17"/>
  <c r="J93" i="17"/>
  <c r="BY91" i="17"/>
  <c r="AE90" i="17"/>
  <c r="AX88" i="17"/>
  <c r="AI87" i="17"/>
  <c r="W85" i="17"/>
  <c r="H84" i="17"/>
  <c r="F80" i="17"/>
  <c r="BU78" i="17"/>
  <c r="BJ77" i="17"/>
  <c r="AT75" i="17"/>
  <c r="AE74" i="17"/>
  <c r="S72" i="17"/>
  <c r="D71" i="17"/>
  <c r="BW69" i="17"/>
  <c r="BH68" i="17"/>
  <c r="AR66" i="17"/>
  <c r="AG65" i="17"/>
  <c r="Q63" i="17"/>
  <c r="AH55" i="17"/>
  <c r="S54" i="17"/>
  <c r="G52" i="17"/>
  <c r="BW51" i="17"/>
  <c r="BK49" i="17"/>
  <c r="AV48" i="17"/>
  <c r="AF46" i="17"/>
  <c r="U45" i="17"/>
  <c r="AU80" i="17"/>
  <c r="AF79" i="17"/>
  <c r="T77" i="17"/>
  <c r="E76" i="17"/>
  <c r="BT74" i="17"/>
  <c r="R73" i="17"/>
  <c r="AS71" i="17"/>
  <c r="AD70" i="17"/>
  <c r="R68" i="17"/>
  <c r="C67" i="17"/>
  <c r="BV65" i="17"/>
  <c r="BF63" i="17"/>
  <c r="BE56" i="17"/>
  <c r="AO54" i="17"/>
  <c r="AD53" i="17"/>
  <c r="N51" i="17"/>
  <c r="CD50" i="17"/>
  <c r="BR48" i="17"/>
  <c r="BC47" i="17"/>
  <c r="AQ45" i="17"/>
  <c r="CE81" i="17"/>
  <c r="BP80" i="17"/>
  <c r="AC86" i="17"/>
  <c r="S117" i="17"/>
  <c r="Y115" i="17"/>
  <c r="J114" i="17"/>
  <c r="CC112" i="17"/>
  <c r="BM110" i="17"/>
  <c r="CD106" i="17"/>
  <c r="BR104" i="17"/>
  <c r="BC103" i="17"/>
  <c r="AQ101" i="17"/>
  <c r="AB100" i="17"/>
  <c r="L98" i="17"/>
  <c r="CE96" i="17"/>
  <c r="BP95" i="17"/>
  <c r="BD93" i="17"/>
  <c r="AO92" i="17"/>
  <c r="Y90" i="17"/>
  <c r="N89" i="17"/>
  <c r="CC87" i="17"/>
  <c r="BN86" i="17"/>
  <c r="BB84" i="17"/>
  <c r="E117" i="17"/>
  <c r="BT115" i="17"/>
  <c r="BH113" i="17"/>
  <c r="AS112" i="17"/>
  <c r="AC110" i="17"/>
  <c r="AA106" i="17"/>
  <c r="O104" i="17"/>
  <c r="CE103" i="17"/>
  <c r="BS101" i="17"/>
  <c r="BD100" i="17"/>
  <c r="AN98" i="17"/>
  <c r="AC97" i="17"/>
  <c r="M95" i="17"/>
  <c r="CH93" i="17"/>
  <c r="BQ92" i="17"/>
  <c r="BA90" i="17"/>
  <c r="AP89" i="17"/>
  <c r="Z87" i="17"/>
  <c r="K86" i="17"/>
  <c r="CD84" i="17"/>
  <c r="Q81" i="17"/>
  <c r="CH79" i="17"/>
  <c r="BT77" i="17"/>
  <c r="BE76" i="17"/>
  <c r="AO74" i="17"/>
  <c r="BR73" i="17"/>
  <c r="N71" i="17"/>
  <c r="CD70" i="17"/>
  <c r="BR68" i="17"/>
  <c r="BC67" i="17"/>
  <c r="AQ65" i="17"/>
  <c r="AB64" i="17"/>
  <c r="Z56" i="17"/>
  <c r="K55" i="17"/>
  <c r="CD53" i="17"/>
  <c r="BN51" i="17"/>
  <c r="AY50" i="17"/>
  <c r="AM48" i="17"/>
  <c r="X47" i="17"/>
  <c r="L45" i="17"/>
  <c r="AM81" i="17"/>
  <c r="X80" i="17"/>
  <c r="H78" i="17"/>
  <c r="CA76" i="17"/>
  <c r="BL75" i="17"/>
  <c r="AZ73" i="17"/>
  <c r="AB72" i="17"/>
  <c r="U70" i="17"/>
  <c r="J69" i="17"/>
  <c r="V85" i="17"/>
  <c r="BR112" i="17"/>
  <c r="AP96" i="17"/>
  <c r="AX33" i="17"/>
  <c r="AU109" i="17"/>
  <c r="BH125" i="17"/>
  <c r="BZ129" i="17"/>
  <c r="CA118" i="17"/>
  <c r="Y105" i="17"/>
  <c r="AO95" i="17"/>
  <c r="AB87" i="17"/>
  <c r="BY113" i="17"/>
  <c r="CB102" i="17"/>
  <c r="AK95" i="17"/>
  <c r="BF88" i="17"/>
  <c r="AF10" i="17"/>
  <c r="BK11" i="17"/>
  <c r="J127" i="17"/>
  <c r="AU97" i="17"/>
  <c r="BV102" i="17"/>
  <c r="G92" i="17"/>
  <c r="AD59" i="17"/>
  <c r="BK131" i="17"/>
  <c r="AC122" i="17"/>
  <c r="AR128" i="17"/>
  <c r="BZ117" i="17"/>
  <c r="I103" i="17"/>
  <c r="AZ94" i="17"/>
  <c r="AM86" i="17"/>
  <c r="X112" i="17"/>
  <c r="L101" i="17"/>
  <c r="AC94" i="17"/>
  <c r="BF13" i="17"/>
  <c r="CH61" i="17"/>
  <c r="P83" i="17"/>
  <c r="BZ126" i="17"/>
  <c r="W130" i="17"/>
  <c r="BM108" i="17"/>
  <c r="AI122" i="17"/>
  <c r="F132" i="17"/>
  <c r="AE126" i="17"/>
  <c r="BH120" i="17"/>
  <c r="AE114" i="17"/>
  <c r="BU105" i="17"/>
  <c r="O99" i="17"/>
  <c r="AQ92" i="17"/>
  <c r="BP86" i="17"/>
  <c r="H114" i="17"/>
  <c r="AX105" i="17"/>
  <c r="BW99" i="17"/>
  <c r="U93" i="17"/>
  <c r="BI88" i="17"/>
  <c r="BL84" i="17"/>
  <c r="BM116" i="17"/>
  <c r="AW112" i="17"/>
  <c r="BM105" i="17"/>
  <c r="AW101" i="17"/>
  <c r="AG97" i="17"/>
  <c r="AI92" i="17"/>
  <c r="S88" i="17"/>
  <c r="C84" i="17"/>
  <c r="AY114" i="17"/>
  <c r="AI110" i="17"/>
  <c r="AY103" i="17"/>
  <c r="BA98" i="17"/>
  <c r="AS95" i="17"/>
  <c r="R92" i="17"/>
  <c r="BV89" i="17"/>
  <c r="AQ86" i="17"/>
  <c r="AD81" i="17"/>
  <c r="CD78" i="17"/>
  <c r="BC75" i="17"/>
  <c r="BX72" i="17"/>
  <c r="CE68" i="17"/>
  <c r="BD65" i="17"/>
  <c r="AM56" i="17"/>
  <c r="L53" i="17"/>
  <c r="BL50" i="17"/>
  <c r="AK47" i="17"/>
  <c r="AZ81" i="17"/>
  <c r="U78" i="17"/>
  <c r="BY75" i="17"/>
  <c r="BV72" i="17"/>
  <c r="W69" i="17"/>
  <c r="BW66" i="17"/>
  <c r="AV63" i="17"/>
  <c r="AE54" i="17"/>
  <c r="D51" i="17"/>
  <c r="BH48" i="17"/>
  <c r="P86" i="17"/>
  <c r="BH115" i="17"/>
  <c r="AG112" i="17"/>
  <c r="O106" i="17"/>
  <c r="BS103" i="17"/>
  <c r="AR100" i="17"/>
  <c r="Q97" i="17"/>
  <c r="BX94" i="17"/>
  <c r="S92" i="17"/>
  <c r="B90" i="17"/>
  <c r="V88" i="17"/>
  <c r="AR86" i="17"/>
  <c r="BR84" i="17"/>
  <c r="AM116" i="17"/>
  <c r="AQ115" i="17"/>
  <c r="AX113" i="17"/>
  <c r="BA111" i="17"/>
  <c r="BQ106" i="17"/>
  <c r="BY105" i="17"/>
  <c r="BI103" i="17"/>
  <c r="AT102" i="17"/>
  <c r="AH100" i="17"/>
  <c r="S99" i="17"/>
  <c r="G97" i="17"/>
  <c r="BV95" i="17"/>
  <c r="BG94" i="17"/>
  <c r="AU92" i="17"/>
  <c r="AF91" i="17"/>
  <c r="T89" i="17"/>
  <c r="E88" i="17"/>
  <c r="BT86" i="17"/>
  <c r="BI85" i="17"/>
  <c r="BG81" i="17"/>
  <c r="AR80" i="17"/>
  <c r="AB78" i="17"/>
  <c r="Q77" i="17"/>
  <c r="CH75" i="17"/>
  <c r="BT73" i="17"/>
  <c r="CH72" i="17"/>
  <c r="AO70" i="17"/>
  <c r="AD69" i="17"/>
  <c r="N67" i="17"/>
  <c r="CD66" i="17"/>
  <c r="BR64" i="17"/>
  <c r="BC63" i="17"/>
  <c r="BT55" i="17"/>
  <c r="BH53" i="17"/>
  <c r="AS52" i="17"/>
  <c r="AC50" i="17"/>
  <c r="R49" i="17"/>
  <c r="B47" i="17"/>
  <c r="BR46" i="17"/>
  <c r="BF44" i="17"/>
  <c r="B80" i="17"/>
  <c r="BQ78" i="17"/>
  <c r="BF77" i="17"/>
  <c r="AP75" i="17"/>
  <c r="AA74" i="17"/>
  <c r="O72" i="17"/>
  <c r="CE71" i="17"/>
  <c r="BS69" i="17"/>
  <c r="BD68" i="17"/>
  <c r="AN66" i="17"/>
  <c r="AC65" i="17"/>
  <c r="M63" i="17"/>
  <c r="L56" i="17"/>
  <c r="CA54" i="17"/>
  <c r="BO52" i="17"/>
  <c r="AZ51" i="17"/>
  <c r="AN49" i="17"/>
  <c r="Y48" i="17"/>
  <c r="I46" i="17"/>
  <c r="CC45" i="17"/>
  <c r="AL81" i="17"/>
  <c r="V79" i="17"/>
  <c r="V86" i="17"/>
  <c r="K116" i="17"/>
  <c r="BK115" i="17"/>
  <c r="AY113" i="17"/>
  <c r="AJ112" i="17"/>
  <c r="T110" i="17"/>
  <c r="AN105" i="17"/>
  <c r="Y104" i="17"/>
  <c r="I102" i="17"/>
  <c r="CC101" i="17"/>
  <c r="BM99" i="17"/>
  <c r="AX98" i="17"/>
  <c r="AL96" i="17"/>
  <c r="W95" i="17"/>
  <c r="K93" i="17"/>
  <c r="BZ91" i="17"/>
  <c r="H90" i="17"/>
  <c r="AY88" i="17"/>
  <c r="AJ87" i="17"/>
  <c r="X85" i="17"/>
  <c r="I84" i="17"/>
  <c r="AP116" i="17"/>
  <c r="AA115" i="17"/>
  <c r="O113" i="17"/>
  <c r="G128" i="17"/>
  <c r="BV127" i="17"/>
  <c r="AV89" i="17"/>
  <c r="AN87" i="17"/>
  <c r="CB109" i="17"/>
  <c r="AT124" i="17"/>
  <c r="BG119" i="17"/>
  <c r="BJ125" i="17"/>
  <c r="AB114" i="17"/>
  <c r="AA100" i="17"/>
  <c r="N92" i="17"/>
  <c r="CH84" i="17"/>
  <c r="AT110" i="17"/>
  <c r="P100" i="17"/>
  <c r="AK93" i="17"/>
  <c r="J16" i="17"/>
  <c r="S33" i="17"/>
  <c r="AQ61" i="17"/>
  <c r="AY123" i="17"/>
  <c r="CA127" i="17"/>
  <c r="AK131" i="17"/>
  <c r="AX119" i="17"/>
  <c r="BU130" i="17"/>
  <c r="S124" i="17"/>
  <c r="AR118" i="17"/>
  <c r="S112" i="17"/>
  <c r="BE103" i="17"/>
  <c r="C97" i="17"/>
  <c r="AB91" i="17"/>
  <c r="BE85" i="17"/>
  <c r="CA112" i="17"/>
  <c r="AH103" i="17"/>
  <c r="BK97" i="17"/>
  <c r="E91" i="17"/>
  <c r="H87" i="17"/>
  <c r="I117" i="17"/>
  <c r="BX115" i="17"/>
  <c r="CA111" i="17"/>
  <c r="BX104" i="17"/>
  <c r="BH100" i="17"/>
  <c r="BJ95" i="17"/>
  <c r="AT91" i="17"/>
  <c r="AD87" i="17"/>
  <c r="CD117" i="17"/>
  <c r="BN113" i="17"/>
  <c r="BZ106" i="17"/>
  <c r="CH101" i="17"/>
  <c r="BP97" i="17"/>
  <c r="AK94" i="17"/>
  <c r="J91" i="17"/>
  <c r="BN88" i="17"/>
  <c r="AM85" i="17"/>
  <c r="V80" i="17"/>
  <c r="BZ77" i="17"/>
  <c r="AU74" i="17"/>
  <c r="T71" i="17"/>
  <c r="BX68" i="17"/>
  <c r="AW65" i="17"/>
  <c r="AF56" i="17"/>
  <c r="E53" i="17"/>
  <c r="BH49" i="17"/>
  <c r="AC46" i="17"/>
  <c r="AS81" i="17"/>
  <c r="N78" i="17"/>
  <c r="BQ74" i="17"/>
  <c r="AP71" i="17"/>
  <c r="O68" i="17"/>
  <c r="BS65" i="17"/>
  <c r="BB56" i="17"/>
  <c r="AA53" i="17"/>
  <c r="CA50" i="17"/>
  <c r="AZ47" i="17"/>
  <c r="E85" i="17"/>
  <c r="AZ114" i="17"/>
  <c r="Y111" i="17"/>
  <c r="K105" i="17"/>
  <c r="BK102" i="17"/>
  <c r="AJ99" i="17"/>
  <c r="I96" i="17"/>
  <c r="AE94" i="17"/>
  <c r="BX92" i="17"/>
  <c r="C90" i="17"/>
  <c r="BH88" i="17"/>
  <c r="R86" i="17"/>
  <c r="Y84" i="17"/>
  <c r="BY116" i="17"/>
  <c r="CB114" i="17"/>
  <c r="E113" i="17"/>
  <c r="H111" i="17"/>
  <c r="AQ106" i="17"/>
  <c r="AE104" i="17"/>
  <c r="P103" i="17"/>
  <c r="D101" i="17"/>
  <c r="BT100" i="17"/>
  <c r="BD98" i="17"/>
  <c r="AS97" i="17"/>
  <c r="AC95" i="17"/>
  <c r="N94" i="17"/>
  <c r="B92" i="17"/>
  <c r="BQ90" i="17"/>
  <c r="BF89" i="17"/>
  <c r="AP87" i="17"/>
  <c r="AA86" i="17"/>
  <c r="O84" i="17"/>
  <c r="N81" i="17"/>
  <c r="CC79" i="17"/>
  <c r="BN78" i="17"/>
  <c r="BB76" i="17"/>
  <c r="AM75" i="17"/>
  <c r="BO73" i="17"/>
  <c r="AF72" i="17"/>
  <c r="CA70" i="17"/>
  <c r="BO68" i="17"/>
  <c r="AZ67" i="17"/>
  <c r="AN65" i="17"/>
  <c r="Y64" i="17"/>
  <c r="AP56" i="17"/>
  <c r="AA55" i="17"/>
  <c r="O53" i="17"/>
  <c r="CD51" i="17"/>
  <c r="BO50" i="17"/>
  <c r="BC48" i="17"/>
  <c r="AN47" i="17"/>
  <c r="AB45" i="17"/>
  <c r="BC81" i="17"/>
  <c r="AN80" i="17"/>
  <c r="X78" i="17"/>
  <c r="M77" i="17"/>
  <c r="CB75" i="17"/>
  <c r="BP73" i="17"/>
  <c r="BT72" i="17"/>
  <c r="AK70" i="17"/>
  <c r="Z69" i="17"/>
  <c r="J67" i="17"/>
  <c r="BZ66" i="17"/>
  <c r="BN64" i="17"/>
  <c r="AY63" i="17"/>
  <c r="AW55" i="17"/>
  <c r="AH54" i="17"/>
  <c r="V52" i="17"/>
  <c r="G51" i="17"/>
  <c r="BZ49" i="17"/>
  <c r="BJ47" i="17"/>
  <c r="AU46" i="17"/>
  <c r="AI44" i="17"/>
  <c r="BW80" i="17"/>
  <c r="BH79" i="17"/>
  <c r="R85" i="17"/>
  <c r="AG116" i="17"/>
  <c r="Q114" i="17"/>
  <c r="F113" i="17"/>
  <c r="BU111" i="17"/>
  <c r="BF110" i="17"/>
  <c r="BZ105" i="17"/>
  <c r="BJ103" i="17"/>
  <c r="AU102" i="17"/>
  <c r="AI100" i="17"/>
  <c r="T99" i="17"/>
  <c r="H97" i="17"/>
  <c r="BX96" i="17"/>
  <c r="BH94" i="17"/>
  <c r="AW93" i="17"/>
  <c r="AG91" i="17"/>
  <c r="AT90" i="17"/>
  <c r="F88" i="17"/>
  <c r="BU86" i="17"/>
  <c r="BJ85" i="17"/>
  <c r="CH117" i="17"/>
  <c r="CB116" i="17"/>
  <c r="BL114" i="17"/>
  <c r="BA113" i="17"/>
  <c r="AK111" i="17"/>
  <c r="V110" i="17"/>
  <c r="W105" i="17"/>
  <c r="H104" i="17"/>
  <c r="BW102" i="17"/>
  <c r="BK100" i="17"/>
  <c r="AV99" i="17"/>
  <c r="AJ97" i="17"/>
  <c r="U96" i="17"/>
  <c r="E94" i="17"/>
  <c r="BY93" i="17"/>
  <c r="BI91" i="17"/>
  <c r="O90" i="17"/>
  <c r="AH88" i="17"/>
  <c r="S87" i="17"/>
  <c r="G85" i="17"/>
  <c r="X81" i="17"/>
  <c r="I80" i="17"/>
  <c r="BX78" i="17"/>
  <c r="BM77" i="17"/>
  <c r="AW75" i="17"/>
  <c r="AH74" i="17"/>
  <c r="AT72" i="17"/>
  <c r="G71" i="17"/>
  <c r="BZ69" i="17"/>
  <c r="BJ67" i="17"/>
  <c r="AU66" i="17"/>
  <c r="AI64" i="17"/>
  <c r="T63" i="17"/>
  <c r="R55" i="17"/>
  <c r="C54" i="17"/>
  <c r="BV52" i="17"/>
  <c r="BG51" i="17"/>
  <c r="AU49" i="17"/>
  <c r="AF48" i="17"/>
  <c r="P46" i="17"/>
  <c r="E45" i="17"/>
  <c r="AE80" i="17"/>
  <c r="P79" i="17"/>
  <c r="D77" i="17"/>
  <c r="BT76" i="17"/>
  <c r="BD74" i="17"/>
  <c r="B73" i="17"/>
  <c r="AC71" i="17"/>
  <c r="N70" i="17"/>
  <c r="B68" i="17"/>
  <c r="BQ66" i="17"/>
  <c r="BI14" i="17"/>
  <c r="O59" i="17"/>
  <c r="AU117" i="17"/>
  <c r="BF102" i="17"/>
  <c r="AY115" i="17"/>
  <c r="AV92" i="17"/>
  <c r="D14" i="17"/>
  <c r="BO125" i="17"/>
  <c r="AQ119" i="17"/>
  <c r="L124" i="17"/>
  <c r="L112" i="17"/>
  <c r="BZ96" i="17"/>
  <c r="AW84" i="17"/>
  <c r="AA103" i="17"/>
  <c r="BI90" i="17"/>
  <c r="BD87" i="17"/>
  <c r="AG110" i="17"/>
  <c r="AG99" i="17"/>
  <c r="T91" i="17"/>
  <c r="AK117" i="17"/>
  <c r="BC105" i="17"/>
  <c r="W97" i="17"/>
  <c r="AV91" i="17"/>
  <c r="BY85" i="17"/>
  <c r="AG77" i="17"/>
  <c r="BE70" i="17"/>
  <c r="C64" i="17"/>
  <c r="AP52" i="17"/>
  <c r="BO46" i="17"/>
  <c r="BC77" i="17"/>
  <c r="CB71" i="17"/>
  <c r="Z65" i="17"/>
  <c r="BM53" i="17"/>
  <c r="G47" i="17"/>
  <c r="G114" i="17"/>
  <c r="AW105" i="17"/>
  <c r="BU98" i="17"/>
  <c r="BT93" i="17"/>
  <c r="BD89" i="17"/>
  <c r="AN85" i="17"/>
  <c r="M116" i="17"/>
  <c r="W112" i="17"/>
  <c r="BJ106" i="17"/>
  <c r="AI103" i="17"/>
  <c r="H100" i="17"/>
  <c r="BK96" i="17"/>
  <c r="AJ93" i="17"/>
  <c r="E90" i="17"/>
  <c r="BI87" i="17"/>
  <c r="AH84" i="17"/>
  <c r="Q79" i="17"/>
  <c r="BU76" i="17"/>
  <c r="C73" i="17"/>
  <c r="O70" i="17"/>
  <c r="BS67" i="17"/>
  <c r="AR64" i="17"/>
  <c r="AS54" i="17"/>
  <c r="R51" i="17"/>
  <c r="BV48" i="17"/>
  <c r="AU45" i="17"/>
  <c r="BF79" i="17"/>
  <c r="AE76" i="17"/>
  <c r="D73" i="17"/>
  <c r="BD70" i="17"/>
  <c r="AC67" i="17"/>
  <c r="B64" i="17"/>
  <c r="BP55" i="17"/>
  <c r="AO52" i="17"/>
  <c r="N49" i="17"/>
  <c r="BN46" i="17"/>
  <c r="K80" i="17"/>
  <c r="BC84" i="17"/>
  <c r="AJ114" i="17"/>
  <c r="I111" i="17"/>
  <c r="N105" i="17"/>
  <c r="BN102" i="17"/>
  <c r="AM99" i="17"/>
  <c r="L96" i="17"/>
  <c r="BO92" i="17"/>
  <c r="AN89" i="17"/>
  <c r="I86" i="17"/>
  <c r="AM117" i="17"/>
  <c r="CE114" i="17"/>
  <c r="CD111" i="17"/>
  <c r="BA106" i="17"/>
  <c r="CA104" i="17"/>
  <c r="AK102" i="17"/>
  <c r="CD100" i="17"/>
  <c r="U98" i="17"/>
  <c r="BN96" i="17"/>
  <c r="X94" i="17"/>
  <c r="AX92" i="17"/>
  <c r="AJ90" i="17"/>
  <c r="BA88" i="17"/>
  <c r="BW86" i="17"/>
  <c r="AK84" i="17"/>
  <c r="AB80" i="17"/>
  <c r="AX78" i="17"/>
  <c r="L76" i="17"/>
  <c r="BD73" i="17"/>
  <c r="BZ71" i="17"/>
  <c r="AN69" i="17"/>
  <c r="CC67" i="17"/>
  <c r="X65" i="17"/>
  <c r="BM63" i="17"/>
  <c r="AK55" i="17"/>
  <c r="BK53" i="17"/>
  <c r="U51" i="17"/>
  <c r="BN49" i="17"/>
  <c r="E47" i="17"/>
  <c r="AX45" i="17"/>
  <c r="AX80" i="17"/>
  <c r="BT78" i="17"/>
  <c r="AH76" i="17"/>
  <c r="BW74" i="17"/>
  <c r="AP72" i="17"/>
  <c r="BG70" i="17"/>
  <c r="U68" i="17"/>
  <c r="X66" i="17"/>
  <c r="M65" i="17"/>
  <c r="CB63" i="17"/>
  <c r="BZ55" i="17"/>
  <c r="BK54" i="17"/>
  <c r="AY52" i="17"/>
  <c r="AJ51" i="17"/>
  <c r="X49" i="17"/>
  <c r="I48" i="17"/>
  <c r="BX46" i="17"/>
  <c r="CB86" i="17"/>
  <c r="BJ118" i="17"/>
  <c r="BU115" i="17"/>
  <c r="BF114" i="17"/>
  <c r="AT112" i="17"/>
  <c r="AE111" i="17"/>
  <c r="BH130" i="17"/>
  <c r="X130" i="17"/>
  <c r="AB126" i="17"/>
  <c r="CE97" i="17"/>
  <c r="BR106" i="17"/>
  <c r="E33" i="17"/>
  <c r="AK130" i="17"/>
  <c r="I119" i="17"/>
  <c r="D109" i="17"/>
  <c r="BO120" i="17"/>
  <c r="CB105" i="17"/>
  <c r="AY93" i="17"/>
  <c r="P115" i="17"/>
  <c r="CD99" i="17"/>
  <c r="W88" i="17"/>
  <c r="AL117" i="17"/>
  <c r="H105" i="17"/>
  <c r="BZ97" i="17"/>
  <c r="AT89" i="17"/>
  <c r="BY114" i="17"/>
  <c r="M103" i="17"/>
  <c r="H96" i="17"/>
  <c r="AJ89" i="17"/>
  <c r="BW81" i="17"/>
  <c r="Q75" i="17"/>
  <c r="AT69" i="17"/>
  <c r="BS63" i="17"/>
  <c r="AA51" i="17"/>
  <c r="BC44" i="17"/>
  <c r="AN76" i="17"/>
  <c r="BP69" i="17"/>
  <c r="J63" i="17"/>
  <c r="AW51" i="17"/>
  <c r="X87" i="17"/>
  <c r="BZ112" i="17"/>
  <c r="AG103" i="17"/>
  <c r="BJ97" i="17"/>
  <c r="CE92" i="17"/>
  <c r="BO88" i="17"/>
  <c r="AG85" i="17"/>
  <c r="X115" i="17"/>
  <c r="AH111" i="17"/>
  <c r="BF105" i="17"/>
  <c r="AA102" i="17"/>
  <c r="CE99" i="17"/>
  <c r="BD96" i="17"/>
  <c r="AC93" i="17"/>
  <c r="CH89" i="17"/>
  <c r="BA86" i="17"/>
  <c r="AN81" i="17"/>
  <c r="I78" i="17"/>
  <c r="BM75" i="17"/>
  <c r="BJ72" i="17"/>
  <c r="K69" i="17"/>
  <c r="BK66" i="17"/>
  <c r="AJ63" i="17"/>
  <c r="AL54" i="17"/>
  <c r="K51" i="17"/>
  <c r="BN47" i="17"/>
  <c r="AM44" i="17"/>
  <c r="AY79" i="17"/>
  <c r="X76" i="17"/>
  <c r="CA72" i="17"/>
  <c r="AZ69" i="17"/>
  <c r="U66" i="17"/>
  <c r="BY63" i="17"/>
  <c r="BH54" i="17"/>
  <c r="AG51" i="17"/>
  <c r="F48" i="17"/>
  <c r="BJ45" i="17"/>
  <c r="D80" i="17"/>
  <c r="BE117" i="17"/>
  <c r="AF113" i="17"/>
  <c r="CH110" i="17"/>
  <c r="F104" i="17"/>
  <c r="BJ101" i="17"/>
  <c r="AE98" i="17"/>
  <c r="D95" i="17"/>
  <c r="BH92" i="17"/>
  <c r="AG89" i="17"/>
  <c r="B86" i="17"/>
  <c r="W116" i="17"/>
  <c r="CA113" i="17"/>
  <c r="BD111" i="17"/>
  <c r="H106" i="17"/>
  <c r="BA104" i="17"/>
  <c r="K102" i="17"/>
  <c r="AK100" i="17"/>
  <c r="BZ98" i="17"/>
  <c r="AN96" i="17"/>
  <c r="BJ94" i="17"/>
  <c r="X92" i="17"/>
  <c r="BP89" i="17"/>
  <c r="H88" i="17"/>
  <c r="AZ85" i="17"/>
  <c r="AQ81" i="17"/>
  <c r="BM79" i="17"/>
  <c r="AA77" i="17"/>
  <c r="BP75" i="17"/>
  <c r="AY73" i="17"/>
  <c r="AZ71" i="17"/>
  <c r="N69" i="17"/>
  <c r="AJ67" i="17"/>
  <c r="CC65" i="17"/>
  <c r="AM63" i="17"/>
  <c r="BW55" i="17"/>
  <c r="AK53" i="17"/>
  <c r="BY50" i="17"/>
  <c r="U49" i="17"/>
  <c r="BI46" i="17"/>
  <c r="W44" i="17"/>
  <c r="E80" i="17"/>
  <c r="AT78" i="17"/>
  <c r="H76" i="17"/>
  <c r="AD74" i="17"/>
  <c r="BV71" i="17"/>
  <c r="AJ69" i="17"/>
  <c r="BF67" i="17"/>
  <c r="BJ66" i="17"/>
  <c r="AX64" i="17"/>
  <c r="AI63" i="17"/>
  <c r="AG55" i="17"/>
  <c r="T96" i="17"/>
  <c r="H124" i="17"/>
  <c r="AB124" i="17"/>
  <c r="C93" i="17"/>
  <c r="BY104" i="17"/>
  <c r="BN58" i="17"/>
  <c r="BN124" i="17"/>
  <c r="AC109" i="17"/>
  <c r="CC131" i="17"/>
  <c r="AZ119" i="17"/>
  <c r="BM104" i="17"/>
  <c r="AJ92" i="17"/>
  <c r="D113" i="17"/>
  <c r="BO98" i="17"/>
  <c r="AH87" i="17"/>
  <c r="AL115" i="17"/>
  <c r="S104" i="17"/>
  <c r="F96" i="17"/>
  <c r="BX88" i="17"/>
  <c r="F114" i="17"/>
  <c r="X102" i="17"/>
  <c r="CE95" i="17"/>
  <c r="AC89" i="17"/>
  <c r="BO80" i="17"/>
  <c r="I74" i="17"/>
  <c r="AL68" i="17"/>
  <c r="BY56" i="17"/>
  <c r="S50" i="17"/>
  <c r="G81" i="17"/>
  <c r="AF75" i="17"/>
  <c r="BI69" i="17"/>
  <c r="C63" i="17"/>
  <c r="AO50" i="17"/>
  <c r="L85" i="17"/>
  <c r="BR111" i="17"/>
  <c r="Y102" i="17"/>
  <c r="BB96" i="17"/>
  <c r="BE92" i="17"/>
  <c r="AO88" i="17"/>
  <c r="F84" i="17"/>
  <c r="BI114" i="17"/>
  <c r="BT111" i="17"/>
  <c r="M105" i="17"/>
  <c r="BP101" i="17"/>
  <c r="AK98" i="17"/>
  <c r="J95" i="17"/>
  <c r="BN92" i="17"/>
  <c r="AM89" i="17"/>
  <c r="H86" i="17"/>
  <c r="BZ81" i="17"/>
  <c r="AU78" i="17"/>
  <c r="T75" i="17"/>
  <c r="AW72" i="17"/>
  <c r="AW69" i="17"/>
  <c r="R66" i="17"/>
  <c r="W56" i="17"/>
  <c r="CA53" i="17"/>
  <c r="AV50" i="17"/>
  <c r="U47" i="17"/>
  <c r="AJ81" i="17"/>
  <c r="E78" i="17"/>
  <c r="BI75" i="17"/>
  <c r="BF72" i="17"/>
  <c r="G69" i="17"/>
  <c r="BG66" i="17"/>
  <c r="AF63" i="17"/>
  <c r="O54" i="17"/>
  <c r="BS51" i="17"/>
  <c r="AR48" i="17"/>
  <c r="Q45" i="17"/>
  <c r="AO79" i="17"/>
  <c r="N116" i="17"/>
  <c r="BR113" i="17"/>
  <c r="AM110" i="17"/>
  <c r="AR104" i="17"/>
  <c r="Q101" i="17"/>
  <c r="BT97" i="17"/>
  <c r="AO94" i="17"/>
  <c r="N91" i="17"/>
  <c r="BR88" i="17"/>
  <c r="AQ85" i="17"/>
  <c r="BI116" i="17"/>
  <c r="AH113" i="17"/>
  <c r="BW111" i="17"/>
  <c r="AT106" i="17"/>
  <c r="AQ84" i="17"/>
  <c r="AJ128" i="17"/>
  <c r="BM121" i="17"/>
  <c r="Y91" i="17"/>
  <c r="E101" i="17"/>
  <c r="AM11" i="17"/>
  <c r="AM121" i="17"/>
  <c r="V130" i="17"/>
  <c r="BN130" i="17"/>
  <c r="AN117" i="17"/>
  <c r="AW102" i="17"/>
  <c r="AV90" i="17"/>
  <c r="BT112" i="17"/>
  <c r="BC96" i="17"/>
  <c r="AS86" i="17"/>
  <c r="AW114" i="17"/>
  <c r="AW103" i="17"/>
  <c r="Q95" i="17"/>
  <c r="D87" i="17"/>
  <c r="AM112" i="17"/>
  <c r="AM101" i="17"/>
  <c r="BW94" i="17"/>
  <c r="U88" i="17"/>
  <c r="BH80" i="17"/>
  <c r="B74" i="17"/>
  <c r="AD67" i="17"/>
  <c r="BQ55" i="17"/>
  <c r="O49" i="17"/>
  <c r="CD80" i="17"/>
  <c r="X74" i="17"/>
  <c r="BA68" i="17"/>
  <c r="I56" i="17"/>
  <c r="AH50" i="17"/>
  <c r="CB84" i="17"/>
  <c r="BK111" i="17"/>
  <c r="R102" i="17"/>
  <c r="AB96" i="17"/>
  <c r="L92" i="17"/>
  <c r="N87" i="17"/>
  <c r="AR84" i="17"/>
  <c r="P114" i="17"/>
  <c r="AS110" i="17"/>
  <c r="AX104" i="17"/>
  <c r="W101" i="17"/>
  <c r="BW98" i="17"/>
  <c r="AV95" i="17"/>
  <c r="U92" i="17"/>
  <c r="BY89" i="17"/>
  <c r="AT86" i="17"/>
  <c r="AG81" i="17"/>
  <c r="B78" i="17"/>
  <c r="BE74" i="17"/>
  <c r="AD71" i="17"/>
  <c r="C68" i="17"/>
  <c r="BG65" i="17"/>
  <c r="BI56" i="17"/>
  <c r="AH53" i="17"/>
  <c r="C50" i="17"/>
  <c r="BG47" i="17"/>
  <c r="BV81" i="17"/>
  <c r="AQ78" i="17"/>
  <c r="P75" i="17"/>
  <c r="AS72" i="17"/>
  <c r="AS69" i="17"/>
  <c r="N66" i="17"/>
  <c r="CE56" i="17"/>
  <c r="BD53" i="17"/>
  <c r="Y50" i="17"/>
  <c r="CC47" i="17"/>
  <c r="BB44" i="17"/>
  <c r="CD87" i="17"/>
  <c r="AZ116" i="17"/>
  <c r="Y113" i="17"/>
  <c r="Y106" i="17"/>
  <c r="CC103" i="17"/>
  <c r="BB100" i="17"/>
  <c r="AA97" i="17"/>
  <c r="CA94" i="17"/>
  <c r="AZ91" i="17"/>
  <c r="Y88" i="17"/>
  <c r="CC85" i="17"/>
  <c r="P116" i="17"/>
  <c r="BS112" i="17"/>
  <c r="K111" i="17"/>
  <c r="BP105" i="17"/>
  <c r="Z103" i="17"/>
  <c r="AZ101" i="17"/>
  <c r="J99" i="17"/>
  <c r="BC97" i="17"/>
  <c r="BY95" i="17"/>
  <c r="AM93" i="17"/>
  <c r="CB91" i="17"/>
  <c r="W89" i="17"/>
  <c r="BL87" i="17"/>
  <c r="Z85" i="17"/>
  <c r="CC81" i="17"/>
  <c r="AM79" i="17"/>
  <c r="CE76" i="17"/>
  <c r="W75" i="17"/>
  <c r="BO72" i="17"/>
  <c r="Y70" i="17"/>
  <c r="AY68" i="17"/>
  <c r="I66" i="17"/>
  <c r="BB64" i="17"/>
  <c r="G56" i="17"/>
  <c r="AV54" i="17"/>
  <c r="J52" i="17"/>
  <c r="AF50" i="17"/>
  <c r="BY48" i="17"/>
  <c r="AI46" i="17"/>
  <c r="T81" i="17"/>
  <c r="BI79" i="17"/>
  <c r="W77" i="17"/>
  <c r="AS75" i="17"/>
  <c r="AU73" i="17"/>
  <c r="AV71" i="17"/>
  <c r="BV69" i="17"/>
  <c r="M67" i="17"/>
  <c r="T65" i="17"/>
  <c r="E64" i="17"/>
  <c r="C56" i="17"/>
  <c r="BS55" i="17"/>
  <c r="BG53" i="17"/>
  <c r="AR52" i="17"/>
  <c r="AB50" i="17"/>
  <c r="Q49" i="17"/>
  <c r="CH47" i="17"/>
  <c r="BT45" i="17"/>
  <c r="BQ85" i="17"/>
  <c r="CC116" i="17"/>
  <c r="BM114" i="17"/>
  <c r="BB113" i="17"/>
  <c r="AL111" i="17"/>
  <c r="BU58" i="17"/>
  <c r="AR89" i="17"/>
  <c r="AF132" i="17"/>
  <c r="BJ113" i="17"/>
  <c r="BB85" i="17"/>
  <c r="AH97" i="17"/>
  <c r="BM60" i="17"/>
  <c r="AL131" i="17"/>
  <c r="AX123" i="17"/>
  <c r="AM127" i="17"/>
  <c r="AM115" i="17"/>
  <c r="V99" i="17"/>
  <c r="BX87" i="17"/>
  <c r="BB106" i="17"/>
  <c r="AB93" i="17"/>
  <c r="G84" i="17"/>
  <c r="K112" i="17"/>
  <c r="BW101" i="17"/>
  <c r="BJ93" i="17"/>
  <c r="AW85" i="17"/>
  <c r="BI110" i="17"/>
  <c r="CB99" i="17"/>
  <c r="BK92" i="17"/>
  <c r="E86" i="17"/>
  <c r="AR78" i="17"/>
  <c r="N72" i="17"/>
  <c r="O66" i="17"/>
  <c r="BB54" i="17"/>
  <c r="CD47" i="17"/>
  <c r="BO79" i="17"/>
  <c r="Y73" i="17"/>
  <c r="AK66" i="17"/>
  <c r="BX54" i="17"/>
  <c r="V48" i="17"/>
  <c r="V115" i="17"/>
  <c r="BH106" i="17"/>
  <c r="F100" i="17"/>
  <c r="AM95" i="17"/>
  <c r="AO90" i="17"/>
  <c r="Y86" i="17"/>
  <c r="U117" i="17"/>
  <c r="AE113" i="17"/>
  <c r="AL110" i="17"/>
  <c r="AP103" i="17"/>
  <c r="O100" i="17"/>
  <c r="BS97" i="17"/>
  <c r="AN94" i="17"/>
  <c r="M91" i="17"/>
  <c r="BQ88" i="17"/>
  <c r="AP85" i="17"/>
  <c r="Y80" i="17"/>
  <c r="CC77" i="17"/>
  <c r="AX74" i="17"/>
  <c r="W71" i="17"/>
  <c r="BZ67" i="17"/>
  <c r="AY64" i="17"/>
  <c r="BA55" i="17"/>
  <c r="Z52" i="17"/>
  <c r="CD49" i="17"/>
  <c r="AY46" i="17"/>
  <c r="BN80" i="17"/>
  <c r="AM77" i="17"/>
  <c r="H74" i="17"/>
  <c r="BL71" i="17"/>
  <c r="AK68" i="17"/>
  <c r="J65" i="17"/>
  <c r="BX56" i="17"/>
  <c r="AW53" i="17"/>
  <c r="R50" i="17"/>
  <c r="BU46" i="17"/>
  <c r="S81" i="17"/>
  <c r="BO86" i="17"/>
  <c r="AR115" i="17"/>
  <c r="Q112" i="17"/>
  <c r="R106" i="17"/>
  <c r="BU102" i="17"/>
  <c r="AT99" i="17"/>
  <c r="S96" i="17"/>
  <c r="BW93" i="17"/>
  <c r="BT90" i="17"/>
  <c r="Q87" i="17"/>
  <c r="BU84" i="17"/>
  <c r="H115" i="17"/>
  <c r="Z112" i="17"/>
  <c r="BO110" i="17"/>
  <c r="AP105" i="17"/>
  <c r="BL103" i="17"/>
  <c r="Z101" i="17"/>
  <c r="BO99" i="17"/>
  <c r="J97" i="17"/>
  <c r="AY95" i="17"/>
  <c r="M93" i="17"/>
  <c r="AI91" i="17"/>
  <c r="CA88" i="17"/>
  <c r="AK86" i="17"/>
  <c r="BK84" i="17"/>
  <c r="BB80" i="17"/>
  <c r="L78" i="17"/>
  <c r="AL76" i="17"/>
  <c r="CA74" i="17"/>
  <c r="AN72" i="17"/>
  <c r="BK70" i="17"/>
  <c r="Y68" i="17"/>
  <c r="BN66" i="17"/>
  <c r="I64" i="17"/>
  <c r="BL56" i="17"/>
  <c r="V54" i="17"/>
  <c r="AV52" i="17"/>
  <c r="F50" i="17"/>
  <c r="AX47" i="17"/>
  <c r="BX45" i="17"/>
  <c r="BY81" i="17"/>
  <c r="AI79" i="17"/>
  <c r="BI77" i="17"/>
  <c r="S75" i="17"/>
  <c r="BK72" i="17"/>
  <c r="C71" i="17"/>
  <c r="AU68" i="17"/>
  <c r="AY67" i="17"/>
  <c r="BF65" i="17"/>
  <c r="AP63" i="17"/>
  <c r="AO56" i="17"/>
  <c r="Y54" i="17"/>
  <c r="BV104" i="17"/>
  <c r="BE99" i="17"/>
  <c r="CE58" i="17"/>
  <c r="BB128" i="17"/>
  <c r="BK95" i="17"/>
  <c r="M92" i="17"/>
  <c r="BH102" i="17"/>
  <c r="BN115" i="17"/>
  <c r="BD92" i="17"/>
  <c r="AL73" i="17"/>
  <c r="AH51" i="17"/>
  <c r="BI72" i="17"/>
  <c r="AD49" i="17"/>
  <c r="AO104" i="17"/>
  <c r="X90" i="17"/>
  <c r="BX113" i="17"/>
  <c r="BT102" i="17"/>
  <c r="BZ94" i="17"/>
  <c r="D85" i="17"/>
  <c r="AB76" i="17"/>
  <c r="AG67" i="17"/>
  <c r="BS52" i="17"/>
  <c r="B45" i="17"/>
  <c r="AT74" i="17"/>
  <c r="BC65" i="17"/>
  <c r="BZ51" i="17"/>
  <c r="BE81" i="17"/>
  <c r="BJ112" i="17"/>
  <c r="X101" i="17"/>
  <c r="AD93" i="17"/>
  <c r="AI84" i="17"/>
  <c r="R111" i="17"/>
  <c r="AS103" i="17"/>
  <c r="AC99" i="17"/>
  <c r="AF95" i="17"/>
  <c r="P91" i="17"/>
  <c r="CE87" i="17"/>
  <c r="AI80" i="17"/>
  <c r="S76" i="17"/>
  <c r="C72" i="17"/>
  <c r="F68" i="17"/>
  <c r="BU64" i="17"/>
  <c r="BO54" i="17"/>
  <c r="BR50" i="17"/>
  <c r="BB46" i="17"/>
  <c r="CB79" i="17"/>
  <c r="CE75" i="17"/>
  <c r="BO71" i="17"/>
  <c r="AF67" i="17"/>
  <c r="X64" i="17"/>
  <c r="G55" i="17"/>
  <c r="BR52" i="17"/>
  <c r="I50" i="17"/>
  <c r="BB48" i="17"/>
  <c r="L46" i="17"/>
  <c r="AE85" i="17"/>
  <c r="AJ116" i="17"/>
  <c r="CB113" i="17"/>
  <c r="T112" i="17"/>
  <c r="AP110" i="17"/>
  <c r="AQ105" i="17"/>
  <c r="AB104" i="17"/>
  <c r="L102" i="17"/>
  <c r="CE100" i="17"/>
  <c r="BP99" i="17"/>
  <c r="BD97" i="17"/>
  <c r="AO96" i="17"/>
  <c r="Y94" i="17"/>
  <c r="N93" i="17"/>
  <c r="CC91" i="17"/>
  <c r="AI90" i="17"/>
  <c r="BB88" i="17"/>
  <c r="AM87" i="17"/>
  <c r="AA85" i="17"/>
  <c r="L84" i="17"/>
  <c r="AS116" i="17"/>
  <c r="AC114" i="17"/>
  <c r="R113" i="17"/>
  <c r="B111" i="17"/>
  <c r="BR110" i="17"/>
  <c r="BS105" i="17"/>
  <c r="BD104" i="17"/>
  <c r="AN102" i="17"/>
  <c r="AC101" i="17"/>
  <c r="M99" i="17"/>
  <c r="CH97" i="17"/>
  <c r="BQ96" i="17"/>
  <c r="BA94" i="17"/>
  <c r="AP93" i="17"/>
  <c r="Z91" i="17"/>
  <c r="BK90" i="17"/>
  <c r="CD88" i="17"/>
  <c r="BO87" i="17"/>
  <c r="BC85" i="17"/>
  <c r="AN84" i="17"/>
  <c r="AL80" i="17"/>
  <c r="W79" i="17"/>
  <c r="K77" i="17"/>
  <c r="BZ75" i="17"/>
  <c r="BK74" i="17"/>
  <c r="AY72" i="17"/>
  <c r="AJ71" i="17"/>
  <c r="X69" i="17"/>
  <c r="I68" i="17"/>
  <c r="BX66" i="17"/>
  <c r="BM65" i="17"/>
  <c r="AW63" i="17"/>
  <c r="AV56" i="17"/>
  <c r="AF54" i="17"/>
  <c r="U53" i="17"/>
  <c r="E51" i="17"/>
  <c r="BX49" i="17"/>
  <c r="BI48" i="17"/>
  <c r="AS46" i="17"/>
  <c r="AH45" i="17"/>
  <c r="BI81" i="17"/>
  <c r="AS79" i="17"/>
  <c r="AD78" i="17"/>
  <c r="R76" i="17"/>
  <c r="C75" i="17"/>
  <c r="AE73" i="17"/>
  <c r="BF71" i="17"/>
  <c r="AQ70" i="17"/>
  <c r="AE68" i="17"/>
  <c r="P67" i="17"/>
  <c r="D65" i="17"/>
  <c r="M84" i="17"/>
  <c r="BR89" i="17"/>
  <c r="BO109" i="17"/>
  <c r="AA125" i="17"/>
  <c r="I89" i="17"/>
  <c r="BX89" i="17"/>
  <c r="V100" i="17"/>
  <c r="AX111" i="17"/>
  <c r="BP90" i="17"/>
  <c r="BM71" i="17"/>
  <c r="G48" i="17"/>
  <c r="BT70" i="17"/>
  <c r="N47" i="17"/>
  <c r="N101" i="17"/>
  <c r="AD89" i="17"/>
  <c r="BQ113" i="17"/>
  <c r="BI101" i="17"/>
  <c r="BV93" i="17"/>
  <c r="CA84" i="17"/>
  <c r="L74" i="17"/>
  <c r="Y66" i="17"/>
  <c r="BL52" i="17"/>
  <c r="AC81" i="17"/>
  <c r="CD73" i="17"/>
  <c r="AU64" i="17"/>
  <c r="BK50" i="17"/>
  <c r="AW80" i="17"/>
  <c r="BB111" i="17"/>
  <c r="I100" i="17"/>
  <c r="V92" i="17"/>
  <c r="AB84" i="17"/>
  <c r="AV110" i="17"/>
  <c r="S103" i="17"/>
  <c r="C99" i="17"/>
  <c r="BQ94" i="17"/>
  <c r="AP90" i="17"/>
  <c r="BD86" i="17"/>
  <c r="BU80" i="17"/>
  <c r="BX76" i="17"/>
  <c r="AG72" i="17"/>
  <c r="AR68" i="17"/>
  <c r="AT63" i="17"/>
  <c r="AR53" i="17"/>
  <c r="AB49" i="17"/>
  <c r="AE45" i="17"/>
  <c r="BA78" i="17"/>
  <c r="AK74" i="17"/>
  <c r="AN70" i="17"/>
  <c r="E66" i="17"/>
  <c r="BI63" i="17"/>
  <c r="AR54" i="17"/>
  <c r="F52" i="17"/>
  <c r="AU50" i="17"/>
  <c r="BU48" i="17"/>
  <c r="AE46" i="17"/>
  <c r="W84" i="17"/>
  <c r="BB115" i="17"/>
  <c r="P113" i="17"/>
  <c r="BE111" i="17"/>
  <c r="BU106" i="17"/>
  <c r="BJ105" i="17"/>
  <c r="AT103" i="17"/>
  <c r="AE102" i="17"/>
  <c r="S100" i="17"/>
  <c r="D99" i="17"/>
  <c r="BW97" i="17"/>
  <c r="BH96" i="17"/>
  <c r="AR94" i="17"/>
  <c r="AG93" i="17"/>
  <c r="Q91" i="17"/>
  <c r="BX10" i="17"/>
  <c r="J117" i="17"/>
  <c r="H118" i="17"/>
  <c r="CA122" i="17"/>
  <c r="BL85" i="17"/>
  <c r="CA85" i="17"/>
  <c r="AR98" i="17"/>
  <c r="AN106" i="17"/>
  <c r="M87" i="17"/>
  <c r="AX70" i="17"/>
  <c r="BW47" i="17"/>
  <c r="AS67" i="17"/>
  <c r="CD46" i="17"/>
  <c r="CC99" i="17"/>
  <c r="AZ87" i="17"/>
  <c r="CB112" i="17"/>
  <c r="BA100" i="17"/>
  <c r="BF91" i="17"/>
  <c r="BT84" i="17"/>
  <c r="H73" i="17"/>
  <c r="N65" i="17"/>
  <c r="BD51" i="17"/>
  <c r="U80" i="17"/>
  <c r="Z71" i="17"/>
  <c r="AN64" i="17"/>
  <c r="BG49" i="17"/>
  <c r="BW87" i="17"/>
  <c r="AU111" i="17"/>
  <c r="CH99" i="17"/>
  <c r="G91" i="17"/>
  <c r="BQ117" i="17"/>
  <c r="C110" i="17"/>
  <c r="BD102" i="17"/>
  <c r="BG98" i="17"/>
  <c r="AQ94" i="17"/>
  <c r="CA90" i="17"/>
  <c r="AD86" i="17"/>
  <c r="AT79" i="17"/>
  <c r="AD75" i="17"/>
  <c r="AG71" i="17"/>
  <c r="Q67" i="17"/>
  <c r="CH63" i="17"/>
  <c r="R53" i="17"/>
  <c r="B49" i="17"/>
  <c r="BQ45" i="17"/>
  <c r="AA78" i="17"/>
  <c r="K74" i="17"/>
  <c r="BZ70" i="17"/>
  <c r="AQ66" i="17"/>
  <c r="P63" i="17"/>
  <c r="CD54" i="17"/>
  <c r="Y52" i="17"/>
  <c r="BN50" i="17"/>
  <c r="AB48" i="17"/>
  <c r="AX46" i="17"/>
  <c r="BI84" i="17"/>
  <c r="I115" i="17"/>
  <c r="AI113" i="17"/>
  <c r="BX111" i="17"/>
  <c r="I106" i="17"/>
  <c r="CC105" i="17"/>
  <c r="BM103" i="17"/>
  <c r="AX102" i="17"/>
  <c r="AL100" i="17"/>
  <c r="W99" i="17"/>
  <c r="K97" i="17"/>
  <c r="BZ95" i="17"/>
  <c r="BK94" i="17"/>
  <c r="AY92" i="17"/>
  <c r="AJ91" i="17"/>
  <c r="X89" i="17"/>
  <c r="I88" i="17"/>
  <c r="BX86" i="17"/>
  <c r="BM85" i="17"/>
  <c r="O117" i="17"/>
  <c r="CD115" i="17"/>
  <c r="BO114" i="17"/>
  <c r="BC112" i="17"/>
  <c r="AN111" i="17"/>
  <c r="AK106" i="17"/>
  <c r="Z105" i="17"/>
  <c r="J103" i="17"/>
  <c r="BZ102" i="17"/>
  <c r="BN100" i="17"/>
  <c r="AY99" i="17"/>
  <c r="AM97" i="17"/>
  <c r="X96" i="17"/>
  <c r="H94" i="17"/>
  <c r="CA92" i="17"/>
  <c r="BL91" i="17"/>
  <c r="AZ89" i="17"/>
  <c r="AK88" i="17"/>
  <c r="U86" i="17"/>
  <c r="J85" i="17"/>
  <c r="H81" i="17"/>
  <c r="BX80" i="17"/>
  <c r="BH78" i="17"/>
  <c r="AW77" i="17"/>
  <c r="AG75" i="17"/>
  <c r="R74" i="17"/>
  <c r="AD72" i="17"/>
  <c r="BU70" i="17"/>
  <c r="BJ69" i="17"/>
  <c r="AT67" i="17"/>
  <c r="AE66" i="17"/>
  <c r="S64" i="17"/>
  <c r="D63" i="17"/>
  <c r="B55" i="17"/>
  <c r="BR54" i="17"/>
  <c r="BF52" i="17"/>
  <c r="AQ51" i="17"/>
  <c r="AE49" i="17"/>
  <c r="P48" i="17"/>
  <c r="CE46" i="17"/>
  <c r="BS44" i="17"/>
  <c r="O80" i="17"/>
  <c r="CE79" i="17"/>
  <c r="BS77" i="17"/>
  <c r="BD76" i="17"/>
  <c r="AN74" i="17"/>
  <c r="BE73" i="17"/>
  <c r="M71" i="17"/>
  <c r="CH69" i="17"/>
  <c r="BQ68" i="17"/>
  <c r="BA66" i="17"/>
  <c r="AP65" i="17"/>
  <c r="Z63" i="17"/>
  <c r="Y56" i="17"/>
  <c r="I54" i="17"/>
  <c r="CC53" i="17"/>
  <c r="BM51" i="17"/>
  <c r="AX50" i="17"/>
  <c r="AL48" i="17"/>
  <c r="W47" i="17"/>
  <c r="K45" i="17"/>
  <c r="AY81" i="17"/>
  <c r="AJ80" i="17"/>
  <c r="AV81" i="17"/>
  <c r="AE79" i="17"/>
  <c r="S77" i="17"/>
  <c r="D76" i="17"/>
  <c r="BS74" i="17"/>
  <c r="BG72" i="17"/>
  <c r="AR71" i="17"/>
  <c r="AF69" i="17"/>
  <c r="Q68" i="17"/>
  <c r="CH66" i="17"/>
  <c r="BU65" i="17"/>
  <c r="BE63" i="17"/>
  <c r="BD56" i="17"/>
  <c r="AN54" i="17"/>
  <c r="AC53" i="17"/>
  <c r="M51" i="17"/>
  <c r="CH49" i="17"/>
  <c r="BQ48" i="17"/>
  <c r="BA46" i="17"/>
  <c r="AP45" i="17"/>
  <c r="AH81" i="17"/>
  <c r="R79" i="17"/>
  <c r="C78" i="17"/>
  <c r="BV76" i="17"/>
  <c r="BG75" i="17"/>
  <c r="E73" i="17"/>
  <c r="E72" i="17"/>
  <c r="P70" i="17"/>
  <c r="E69" i="17"/>
  <c r="BT67" i="17"/>
  <c r="BH65" i="17"/>
  <c r="AS64" i="17"/>
  <c r="AQ56" i="17"/>
  <c r="AB55" i="17"/>
  <c r="P53" i="17"/>
  <c r="CH52" i="17"/>
  <c r="BP50" i="17"/>
  <c r="BE49" i="17"/>
  <c r="AO47" i="17"/>
  <c r="Z46" i="17"/>
  <c r="N44" i="17"/>
  <c r="BG43" i="17"/>
  <c r="AU41" i="17"/>
  <c r="AF40" i="17"/>
  <c r="P38" i="17"/>
  <c r="E37" i="17"/>
  <c r="BT35" i="17"/>
  <c r="BR31" i="17"/>
  <c r="BC30" i="17"/>
  <c r="AQ28" i="17"/>
  <c r="AB27" i="17"/>
  <c r="P25" i="17"/>
  <c r="CH24" i="17"/>
  <c r="BP22" i="17"/>
  <c r="S121" i="17"/>
  <c r="AI111" i="17"/>
  <c r="K128" i="17"/>
  <c r="BB116" i="17"/>
  <c r="AE116" i="17"/>
  <c r="AY117" i="17"/>
  <c r="AU94" i="17"/>
  <c r="BN104" i="17"/>
  <c r="CH85" i="17"/>
  <c r="W67" i="17"/>
  <c r="BK45" i="17"/>
  <c r="AD66" i="17"/>
  <c r="AD116" i="17"/>
  <c r="BN98" i="17"/>
  <c r="CD86" i="17"/>
  <c r="CE110" i="17"/>
  <c r="AS99" i="17"/>
  <c r="AY91" i="17"/>
  <c r="BR80" i="17"/>
  <c r="CE72" i="17"/>
  <c r="F64" i="17"/>
  <c r="AR49" i="17"/>
  <c r="M79" i="17"/>
  <c r="S71" i="17"/>
  <c r="AL56" i="17"/>
  <c r="AY48" i="17"/>
  <c r="BK85" i="17"/>
  <c r="BK106" i="17"/>
  <c r="BX98" i="17"/>
  <c r="AY90" i="17"/>
  <c r="BA115" i="17"/>
  <c r="BT106" i="17"/>
  <c r="AD102" i="17"/>
  <c r="N98" i="17"/>
  <c r="T93" i="17"/>
  <c r="D89" i="17"/>
  <c r="BS85" i="17"/>
  <c r="T79" i="17"/>
  <c r="D75" i="17"/>
  <c r="BS71" i="17"/>
  <c r="BU66" i="17"/>
  <c r="BS56" i="17"/>
  <c r="BC52" i="17"/>
  <c r="BF48" i="17"/>
  <c r="CH81" i="17"/>
  <c r="BP77" i="17"/>
  <c r="BA73" i="17"/>
  <c r="BC69" i="17"/>
  <c r="CH65" i="17"/>
  <c r="BO56" i="17"/>
  <c r="R54" i="17"/>
  <c r="BJ51" i="17"/>
  <c r="B50" i="17"/>
  <c r="AT47" i="17"/>
  <c r="AX87" i="17"/>
  <c r="P84" i="17"/>
  <c r="AB115" i="17"/>
  <c r="BU113" i="17"/>
  <c r="L111" i="17"/>
  <c r="AB106" i="17"/>
  <c r="Q105" i="17"/>
  <c r="CH103" i="17"/>
  <c r="BT101" i="17"/>
  <c r="BE100" i="17"/>
  <c r="AO98" i="17"/>
  <c r="AD97" i="17"/>
  <c r="N95" i="17"/>
  <c r="CD94" i="17"/>
  <c r="BR92" i="17"/>
  <c r="BC91" i="17"/>
  <c r="AQ89" i="17"/>
  <c r="AB88" i="17"/>
  <c r="L86" i="17"/>
  <c r="CE84" i="17"/>
  <c r="AH117" i="17"/>
  <c r="R115" i="17"/>
  <c r="C114" i="17"/>
  <c r="BV112" i="17"/>
  <c r="BG111" i="17"/>
  <c r="BD106" i="17"/>
  <c r="AS105" i="17"/>
  <c r="AC103" i="17"/>
  <c r="N102" i="17"/>
  <c r="B100" i="17"/>
  <c r="BQ98" i="17"/>
  <c r="BF97" i="17"/>
  <c r="AP95" i="17"/>
  <c r="AA94" i="17"/>
  <c r="O92" i="17"/>
  <c r="CE91" i="17"/>
  <c r="BS89" i="17"/>
  <c r="BD88" i="17"/>
  <c r="AN86" i="17"/>
  <c r="AC85" i="17"/>
  <c r="AA81" i="17"/>
  <c r="L80" i="17"/>
  <c r="CA78" i="17"/>
  <c r="BO76" i="17"/>
  <c r="AZ75" i="17"/>
  <c r="AN73" i="17"/>
  <c r="CC72" i="17"/>
  <c r="I70" i="17"/>
  <c r="CC69" i="17"/>
  <c r="BM67" i="17"/>
  <c r="AX66" i="17"/>
  <c r="AL64" i="17"/>
  <c r="W63" i="17"/>
  <c r="U55" i="17"/>
  <c r="F54" i="17"/>
  <c r="BY52" i="17"/>
  <c r="BI50" i="17"/>
  <c r="AX49" i="17"/>
  <c r="AH47" i="17"/>
  <c r="S46" i="17"/>
  <c r="G44" i="17"/>
  <c r="AH80" i="17"/>
  <c r="S79" i="17"/>
  <c r="G77" i="17"/>
  <c r="BV75" i="17"/>
  <c r="BG74" i="17"/>
  <c r="AU72" i="17"/>
  <c r="AF71" i="17"/>
  <c r="T69" i="17"/>
  <c r="E68" i="17"/>
  <c r="BT66" i="17"/>
  <c r="BI65" i="17"/>
  <c r="AS63" i="17"/>
  <c r="AR56" i="17"/>
  <c r="AB54" i="17"/>
  <c r="Q53" i="17"/>
  <c r="CH51" i="17"/>
  <c r="BT49" i="17"/>
  <c r="BE48" i="17"/>
  <c r="AO46" i="17"/>
  <c r="AD45" i="17"/>
  <c r="BR81" i="17"/>
  <c r="BB79" i="17"/>
  <c r="C81" i="17"/>
  <c r="AW78" i="17"/>
  <c r="AL77" i="17"/>
  <c r="V75" i="17"/>
  <c r="G74" i="17"/>
  <c r="BL72" i="17"/>
  <c r="BK71" i="17"/>
  <c r="AY69" i="17"/>
  <c r="AJ68" i="17"/>
  <c r="T66" i="17"/>
  <c r="I65" i="17"/>
  <c r="BX63" i="17"/>
  <c r="BV55" i="17"/>
  <c r="Z120" i="17"/>
  <c r="H99" i="17"/>
  <c r="AJ122" i="17"/>
  <c r="AA113" i="17"/>
  <c r="BD110" i="17"/>
  <c r="CD85" i="17"/>
  <c r="BU92" i="17"/>
  <c r="BQ100" i="17"/>
  <c r="BQ84" i="17"/>
  <c r="K65" i="17"/>
  <c r="BV79" i="17"/>
  <c r="R64" i="17"/>
  <c r="O115" i="17"/>
  <c r="CH95" i="17"/>
  <c r="BZ85" i="17"/>
  <c r="E106" i="17"/>
  <c r="AD98" i="17"/>
  <c r="AL90" i="17"/>
  <c r="BJ79" i="17"/>
  <c r="BP71" i="17"/>
  <c r="CC63" i="17"/>
  <c r="AK49" i="17"/>
  <c r="CH77" i="17"/>
  <c r="K70" i="17"/>
  <c r="AD55" i="17"/>
  <c r="AJ47" i="17"/>
  <c r="AV84" i="17"/>
  <c r="BG105" i="17"/>
  <c r="BM97" i="17"/>
  <c r="BZ89" i="17"/>
  <c r="AS114" i="17"/>
  <c r="D105" i="17"/>
  <c r="G101" i="17"/>
  <c r="BV97" i="17"/>
  <c r="BF93" i="17"/>
  <c r="BI89" i="17"/>
  <c r="AS85" i="17"/>
  <c r="BE78" i="17"/>
  <c r="BH74" i="17"/>
  <c r="AR70" i="17"/>
  <c r="AB66" i="17"/>
  <c r="AS56" i="17"/>
  <c r="AC52" i="17"/>
  <c r="M48" i="17"/>
  <c r="BF81" i="17"/>
  <c r="AP77" i="17"/>
  <c r="BN73" i="17"/>
  <c r="AC69" i="17"/>
  <c r="AM65" i="17"/>
  <c r="V56" i="17"/>
  <c r="AN53" i="17"/>
  <c r="CC51" i="17"/>
  <c r="AQ49" i="17"/>
  <c r="BM47" i="17"/>
  <c r="E87" i="17"/>
  <c r="BR117" i="17"/>
  <c r="AU115" i="17"/>
  <c r="I113" i="17"/>
  <c r="AW110" i="17"/>
  <c r="AU106" i="17"/>
  <c r="AI104" i="17"/>
  <c r="T103" i="17"/>
  <c r="H101" i="17"/>
  <c r="BX100" i="17"/>
  <c r="BH98" i="17"/>
  <c r="AW97" i="17"/>
  <c r="AG95" i="17"/>
  <c r="R94" i="17"/>
  <c r="F92" i="17"/>
  <c r="BU90" i="17"/>
  <c r="BJ89" i="17"/>
  <c r="AT87" i="17"/>
  <c r="AE86" i="17"/>
  <c r="S84" i="17"/>
  <c r="BA117" i="17"/>
  <c r="AK115" i="17"/>
  <c r="V114" i="17"/>
  <c r="J112" i="17"/>
  <c r="BY110" i="17"/>
  <c r="BW106" i="17"/>
  <c r="BK104" i="17"/>
  <c r="AV103" i="17"/>
  <c r="AJ101" i="17"/>
  <c r="U100" i="17"/>
  <c r="E98" i="17"/>
  <c r="BY97" i="17"/>
  <c r="BI95" i="17"/>
  <c r="AT94" i="17"/>
  <c r="AH92" i="17"/>
  <c r="S91" i="17"/>
  <c r="G89" i="17"/>
  <c r="BV87" i="17"/>
  <c r="BG86" i="17"/>
  <c r="AU84" i="17"/>
  <c r="AT81" i="17"/>
  <c r="AD79" i="17"/>
  <c r="O78" i="17"/>
  <c r="C76" i="17"/>
  <c r="BS75" i="17"/>
  <c r="AC73" i="17"/>
  <c r="Q72" i="17"/>
  <c r="AB70" i="17"/>
  <c r="Q69" i="17"/>
  <c r="CH67" i="17"/>
  <c r="BT65" i="17"/>
  <c r="BE64" i="17"/>
  <c r="BC56" i="17"/>
  <c r="AN55" i="17"/>
  <c r="AB53" i="17"/>
  <c r="M52" i="17"/>
  <c r="CB50" i="17"/>
  <c r="BQ49" i="17"/>
  <c r="BA47" i="17"/>
  <c r="AL46" i="17"/>
  <c r="BP81" i="17"/>
  <c r="BA80" i="17"/>
  <c r="AK78" i="17"/>
  <c r="Z77" i="17"/>
  <c r="J75" i="17"/>
  <c r="BZ74" i="17"/>
  <c r="X72" i="17"/>
  <c r="AY71" i="17"/>
  <c r="AM69" i="17"/>
  <c r="X68" i="17"/>
  <c r="H66" i="17"/>
  <c r="CA64" i="17"/>
  <c r="BL63" i="17"/>
  <c r="BJ55" i="17"/>
  <c r="AU54" i="17"/>
  <c r="AI52" i="17"/>
  <c r="T51" i="17"/>
  <c r="H49" i="17"/>
  <c r="BX48" i="17"/>
  <c r="BH46" i="17"/>
  <c r="AW45" i="17"/>
  <c r="F81" i="17"/>
  <c r="BU79" i="17"/>
  <c r="AO81" i="17"/>
  <c r="BP78" i="17"/>
  <c r="BE77" i="17"/>
  <c r="AO75" i="17"/>
  <c r="Z74" i="17"/>
  <c r="AL72" i="17"/>
  <c r="CC70" i="17"/>
  <c r="BR69" i="17"/>
  <c r="BB67" i="17"/>
  <c r="AM66" i="17"/>
  <c r="AA64" i="17"/>
  <c r="L63" i="17"/>
  <c r="J55" i="17"/>
  <c r="BZ54" i="17"/>
  <c r="BN52" i="17"/>
  <c r="AY51" i="17"/>
  <c r="AM49" i="17"/>
  <c r="X48" i="17"/>
  <c r="H46" i="17"/>
  <c r="CA44" i="17"/>
  <c r="BS80" i="17"/>
  <c r="BD79" i="17"/>
  <c r="AR77" i="17"/>
  <c r="AC76" i="17"/>
  <c r="M74" i="17"/>
  <c r="AP73" i="17"/>
  <c r="BQ71" i="17"/>
  <c r="BB70" i="17"/>
  <c r="AP68" i="17"/>
  <c r="AA67" i="17"/>
  <c r="O65" i="17"/>
  <c r="CD63" i="17"/>
  <c r="CC56" i="17"/>
  <c r="BT85" i="17"/>
  <c r="Q89" i="17"/>
  <c r="Y92" i="17"/>
  <c r="C96" i="17"/>
  <c r="BM101" i="17"/>
  <c r="BB104" i="17"/>
  <c r="BM112" i="17"/>
  <c r="BX85" i="17"/>
  <c r="BJ49" i="17"/>
  <c r="N55" i="17"/>
  <c r="J71" i="17"/>
  <c r="M81" i="17"/>
  <c r="BD55" i="17"/>
  <c r="F73" i="17"/>
  <c r="R84" i="17"/>
  <c r="B96" i="17"/>
  <c r="BL112" i="17"/>
  <c r="BE96" i="17"/>
  <c r="X45" i="17"/>
  <c r="BA74" i="17"/>
  <c r="P56" i="17"/>
  <c r="X88" i="17"/>
  <c r="AX115" i="17"/>
  <c r="C113" i="17"/>
  <c r="BI54" i="17"/>
  <c r="BH84" i="17"/>
  <c r="AP104" i="17"/>
  <c r="BJ90" i="17"/>
  <c r="AB102" i="17"/>
  <c r="AB46" i="17"/>
  <c r="BQ76" i="17"/>
  <c r="AO68" i="17"/>
  <c r="AE88" i="17"/>
  <c r="BF116" i="17"/>
  <c r="BE52" i="17"/>
  <c r="BZ63" i="17"/>
  <c r="O86" i="17"/>
  <c r="G98" i="17"/>
  <c r="AR93" i="17"/>
  <c r="L66" i="17"/>
  <c r="AQ69" i="17"/>
  <c r="AJ72" i="17"/>
  <c r="N75" i="17"/>
  <c r="AO78" i="17"/>
  <c r="BT81" i="17"/>
  <c r="C87" i="17"/>
  <c r="BV90" i="17"/>
  <c r="BI93" i="17"/>
  <c r="E96" i="17"/>
  <c r="AF99" i="17"/>
  <c r="BG102" i="17"/>
  <c r="G105" i="17"/>
  <c r="U111" i="17"/>
  <c r="AV114" i="17"/>
  <c r="AZ117" i="17"/>
  <c r="BE86" i="17"/>
  <c r="F90" i="17"/>
  <c r="BG93" i="17"/>
  <c r="AH98" i="17"/>
  <c r="AA101" i="17"/>
  <c r="B106" i="17"/>
  <c r="AM114" i="17"/>
  <c r="AQ87" i="17"/>
  <c r="BC51" i="17"/>
  <c r="BQ64" i="17"/>
  <c r="CB72" i="17"/>
  <c r="AQ47" i="17"/>
  <c r="Q65" i="17"/>
  <c r="O74" i="17"/>
  <c r="BT88" i="17"/>
  <c r="BV99" i="17"/>
  <c r="AL114" i="17"/>
  <c r="AJ103" i="17"/>
  <c r="C52" i="17"/>
  <c r="BY77" i="17"/>
  <c r="BD69" i="17"/>
  <c r="C95" i="17"/>
  <c r="BS117" i="17"/>
  <c r="BT53" i="17"/>
  <c r="Y76" i="17"/>
  <c r="CE90" i="17"/>
  <c r="AL101" i="17"/>
  <c r="L110" i="17"/>
  <c r="AM67" i="17"/>
  <c r="BN70" i="17"/>
  <c r="BB73" i="17"/>
  <c r="AO76" i="17"/>
  <c r="BP79" i="17"/>
  <c r="B84" i="17"/>
  <c r="AC87" i="17"/>
  <c r="CH90" i="17"/>
  <c r="D93" i="17"/>
  <c r="AE96" i="17"/>
  <c r="BF99" i="17"/>
  <c r="C103" i="17"/>
  <c r="AD106" i="17"/>
  <c r="AV112" i="17"/>
  <c r="BW115" i="17"/>
  <c r="BE84" i="17"/>
  <c r="CH87" i="17"/>
  <c r="BD90" i="17"/>
  <c r="G95" i="17"/>
  <c r="CA98" i="17"/>
  <c r="BE102" i="17"/>
  <c r="W110" i="17"/>
  <c r="CH114" i="17"/>
  <c r="AM47" i="17"/>
  <c r="AG53" i="17"/>
  <c r="BY65" i="17"/>
  <c r="BA76" i="17"/>
  <c r="M50" i="17"/>
  <c r="B66" i="17"/>
  <c r="H77" i="17"/>
  <c r="AP91" i="17"/>
  <c r="AS101" i="17"/>
  <c r="BC87" i="17"/>
  <c r="BV114" i="17"/>
  <c r="W55" i="17"/>
  <c r="M46" i="17"/>
  <c r="AI76" i="17"/>
  <c r="Z97" i="17"/>
  <c r="AA93" i="17"/>
  <c r="T73" i="17"/>
  <c r="AZ79" i="17"/>
  <c r="V111" i="17"/>
  <c r="AE117" i="17"/>
  <c r="AO132" i="17"/>
  <c r="AT120" i="17"/>
  <c r="E62" i="17"/>
  <c r="AW10" i="17"/>
  <c r="BV123" i="17"/>
  <c r="AE109" i="17"/>
  <c r="BU129" i="17"/>
  <c r="AD124" i="17"/>
  <c r="AG120" i="17"/>
  <c r="Q109" i="17"/>
  <c r="O129" i="17"/>
  <c r="BO126" i="17"/>
  <c r="J124" i="17"/>
  <c r="M122" i="17"/>
  <c r="U121" i="17"/>
  <c r="BY33" i="17"/>
  <c r="W58" i="17"/>
  <c r="BT62" i="17"/>
  <c r="CC10" i="17"/>
  <c r="AF17" i="17"/>
  <c r="I16" i="17"/>
  <c r="AI59" i="17"/>
  <c r="AC83" i="17"/>
  <c r="BZ108" i="17"/>
  <c r="M131" i="17"/>
  <c r="X128" i="17"/>
  <c r="AH124" i="17"/>
  <c r="AS121" i="17"/>
  <c r="P108" i="17"/>
  <c r="AJ130" i="17"/>
  <c r="CH126" i="17"/>
  <c r="L123" i="17"/>
  <c r="V119" i="17"/>
  <c r="BL109" i="17"/>
  <c r="AE129" i="17"/>
  <c r="AL126" i="17"/>
  <c r="AV122" i="17"/>
  <c r="BA119" i="17"/>
  <c r="BH117" i="17"/>
  <c r="AO109" i="17"/>
  <c r="BM131" i="17"/>
  <c r="BT129" i="17"/>
  <c r="BX128" i="17"/>
  <c r="CA126" i="17"/>
  <c r="V124" i="17"/>
  <c r="Y122" i="17"/>
  <c r="AG121" i="17"/>
  <c r="AJ119" i="17"/>
  <c r="AQ117" i="17"/>
  <c r="BX116" i="17"/>
  <c r="CA114" i="17"/>
  <c r="V112" i="17"/>
  <c r="Y110" i="17"/>
  <c r="AP106" i="17"/>
  <c r="AW104" i="17"/>
  <c r="AZ102" i="17"/>
  <c r="BG100" i="17"/>
  <c r="BK99" i="17"/>
  <c r="F97" i="17"/>
  <c r="I95" i="17"/>
  <c r="P93" i="17"/>
  <c r="T92" i="17"/>
  <c r="BW90" i="17"/>
  <c r="AD88" i="17"/>
  <c r="AG86" i="17"/>
  <c r="BG84" i="17"/>
  <c r="CA116" i="17"/>
  <c r="CE115" i="17"/>
  <c r="G113" i="17"/>
  <c r="J111" i="17"/>
  <c r="N110" i="17"/>
  <c r="AH105" i="17"/>
  <c r="BD103" i="17"/>
  <c r="BK101" i="17"/>
  <c r="BN99" i="17"/>
  <c r="BR98" i="17"/>
  <c r="BF96" i="17"/>
  <c r="AQ95" i="17"/>
  <c r="AE93" i="17"/>
  <c r="P92" i="17"/>
  <c r="AB90" i="17"/>
  <c r="BS88" i="17"/>
  <c r="BS33" i="17"/>
  <c r="AO12" i="17"/>
  <c r="AB15" i="17"/>
  <c r="BP83" i="17"/>
  <c r="AY130" i="17"/>
  <c r="AF13" i="17"/>
  <c r="BJ9" i="17"/>
  <c r="BG122" i="17"/>
  <c r="AX109" i="17"/>
  <c r="I129" i="17"/>
  <c r="AW124" i="17"/>
  <c r="F119" i="17"/>
  <c r="AP132" i="17"/>
  <c r="AH129" i="17"/>
  <c r="C126" i="17"/>
  <c r="AC124" i="17"/>
  <c r="AF122" i="17"/>
  <c r="AM120" i="17"/>
  <c r="BP60" i="17"/>
  <c r="I58" i="17"/>
  <c r="G62" i="17"/>
  <c r="AP10" i="17"/>
  <c r="AL13" i="17"/>
  <c r="BJ16" i="17"/>
  <c r="BU15" i="17"/>
  <c r="BG83" i="17"/>
  <c r="AO108" i="17"/>
  <c r="AY131" i="17"/>
  <c r="BI127" i="17"/>
  <c r="BT124" i="17"/>
  <c r="CD120" i="17"/>
  <c r="BN109" i="17"/>
  <c r="AF129" i="17"/>
  <c r="AM126" i="17"/>
  <c r="AW122" i="17"/>
  <c r="BH119" i="17"/>
  <c r="BF132" i="17"/>
  <c r="BQ129" i="17"/>
  <c r="CA125" i="17"/>
  <c r="AR121" i="17"/>
  <c r="BT119" i="17"/>
  <c r="CA117" i="17"/>
  <c r="AV109" i="17"/>
  <c r="CH131" i="17"/>
  <c r="H129" i="17"/>
  <c r="L128" i="17"/>
  <c r="AH126" i="17"/>
  <c r="AO124" i="17"/>
  <c r="AR122" i="17"/>
  <c r="AY120" i="17"/>
  <c r="BC119" i="17"/>
  <c r="CB117" i="17"/>
  <c r="L116" i="17"/>
  <c r="AH114" i="17"/>
  <c r="AO112" i="17"/>
  <c r="AR110" i="17"/>
  <c r="BL105" i="17"/>
  <c r="BP104" i="17"/>
  <c r="BS102" i="17"/>
  <c r="BZ100" i="17"/>
  <c r="Q98" i="17"/>
  <c r="Y97" i="17"/>
  <c r="AB95" i="17"/>
  <c r="AI93" i="17"/>
  <c r="AL91" i="17"/>
  <c r="K90" i="17"/>
  <c r="AW88" i="17"/>
  <c r="BS86" i="17"/>
  <c r="BZ84" i="17"/>
  <c r="O116" i="17"/>
  <c r="S115" i="17"/>
  <c r="Z113" i="17"/>
  <c r="AC111" i="17"/>
  <c r="AS106" i="17"/>
  <c r="BS104" i="17"/>
  <c r="BW103" i="17"/>
  <c r="CD101" i="17"/>
  <c r="B99" i="17"/>
  <c r="F98" i="17"/>
  <c r="BY96" i="17"/>
  <c r="BI94" i="17"/>
  <c r="AX93" i="17"/>
  <c r="AH91" i="17"/>
  <c r="BS90" i="17"/>
  <c r="G88" i="17"/>
  <c r="I33" i="17"/>
  <c r="AB12" i="17"/>
  <c r="Y15" i="17"/>
  <c r="AD83" i="17"/>
  <c r="D58" i="17"/>
  <c r="AE60" i="17"/>
  <c r="BF17" i="17"/>
  <c r="K10" i="17"/>
  <c r="AS11" i="17"/>
  <c r="BD16" i="17"/>
  <c r="K17" i="17"/>
  <c r="BH89" i="17"/>
  <c r="CB92" i="17"/>
  <c r="BB94" i="17"/>
  <c r="AF96" i="17"/>
  <c r="AY98" i="17"/>
  <c r="BV100" i="17"/>
  <c r="AC102" i="17"/>
  <c r="O105" i="17"/>
  <c r="AN110" i="17"/>
  <c r="BK112" i="17"/>
  <c r="BL115" i="17"/>
  <c r="BP117" i="17"/>
  <c r="Z86" i="17"/>
  <c r="K88" i="17"/>
  <c r="AW90" i="17"/>
  <c r="BU93" i="17"/>
  <c r="BU95" i="17"/>
  <c r="J98" i="17"/>
  <c r="AZ100" i="17"/>
  <c r="AG102" i="17"/>
  <c r="BW104" i="17"/>
  <c r="CD110" i="17"/>
  <c r="BO112" i="17"/>
  <c r="W115" i="17"/>
  <c r="BM117" i="17"/>
  <c r="Q119" i="17"/>
  <c r="AN121" i="17"/>
  <c r="BZ123" i="17"/>
  <c r="BH126" i="17"/>
  <c r="S128" i="17"/>
  <c r="AM131" i="17"/>
  <c r="AP109" i="17"/>
  <c r="BL118" i="17"/>
  <c r="AK121" i="17"/>
  <c r="CE126" i="17"/>
  <c r="CB130" i="17"/>
  <c r="AZ118" i="17"/>
  <c r="BE123" i="17"/>
  <c r="Q128" i="17"/>
  <c r="N132" i="17"/>
  <c r="G121" i="17"/>
  <c r="D125" i="17"/>
  <c r="AQ130" i="17"/>
  <c r="H61" i="17"/>
  <c r="CH62" i="17"/>
  <c r="Z12" i="17"/>
  <c r="AG17" i="17"/>
  <c r="CD83" i="17"/>
  <c r="K59" i="17"/>
  <c r="AZ33" i="17"/>
  <c r="AU121" i="17"/>
  <c r="BN123" i="17"/>
  <c r="AC126" i="17"/>
  <c r="AA131" i="17"/>
  <c r="Q118" i="17"/>
  <c r="BW124" i="17"/>
  <c r="CH130" i="17"/>
  <c r="AJ121" i="17"/>
  <c r="B58" i="17"/>
  <c r="BV8" i="17"/>
  <c r="AP119" i="17"/>
  <c r="BQ122" i="17"/>
  <c r="N126" i="17"/>
  <c r="AS129" i="17"/>
  <c r="BT132" i="17"/>
  <c r="CA61" i="17"/>
  <c r="BJ83" i="17"/>
  <c r="AO15" i="17"/>
  <c r="AR12" i="17"/>
  <c r="Y33" i="17"/>
  <c r="S9" i="17"/>
  <c r="BX14" i="17"/>
  <c r="BC59" i="17"/>
  <c r="AK60" i="17"/>
  <c r="AS88" i="17"/>
  <c r="N90" i="17"/>
  <c r="AP92" i="17"/>
  <c r="P94" i="17"/>
  <c r="AM96" i="17"/>
  <c r="M98" i="17"/>
  <c r="AK101" i="17"/>
  <c r="R103" i="17"/>
  <c r="BH105" i="17"/>
  <c r="C111" i="17"/>
  <c r="BS113" i="17"/>
  <c r="H116" i="17"/>
  <c r="AG84" i="17"/>
  <c r="O87" i="17"/>
  <c r="BE89" i="17"/>
  <c r="BX91" i="17"/>
  <c r="CB93" i="17"/>
  <c r="Q96" i="17"/>
  <c r="BC98" i="17"/>
  <c r="AO101" i="17"/>
  <c r="CA103" i="17"/>
  <c r="S105" i="17"/>
  <c r="G111" i="17"/>
  <c r="AD113" i="17"/>
  <c r="BP115" i="17"/>
  <c r="X117" i="17"/>
  <c r="BJ119" i="17"/>
  <c r="CD122" i="17"/>
  <c r="BO124" i="17"/>
  <c r="W127" i="17"/>
  <c r="BM129" i="17"/>
  <c r="AT131" i="17"/>
  <c r="C108" i="17"/>
  <c r="AA119" i="17"/>
  <c r="K123" i="17"/>
  <c r="H127" i="17"/>
  <c r="AX131" i="17"/>
  <c r="BP120" i="17"/>
  <c r="AA124" i="17"/>
  <c r="Y129" i="17"/>
  <c r="BH108" i="17"/>
  <c r="K122" i="17"/>
  <c r="BA126" i="17"/>
  <c r="BF131" i="17"/>
  <c r="L10" i="17"/>
  <c r="H11" i="17"/>
  <c r="Z60" i="17"/>
  <c r="AR9" i="17"/>
  <c r="Q83" i="17"/>
  <c r="BZ12" i="17"/>
  <c r="AJ13" i="17"/>
  <c r="F122" i="17"/>
  <c r="BV124" i="17"/>
  <c r="R127" i="17"/>
  <c r="P132" i="17"/>
  <c r="N120" i="17"/>
  <c r="AP126" i="17"/>
  <c r="Q132" i="17"/>
  <c r="G125" i="17"/>
  <c r="R9" i="17"/>
  <c r="BT14" i="17"/>
  <c r="AY112" i="17"/>
  <c r="BK114" i="17"/>
  <c r="BZ115" i="17"/>
  <c r="K117" i="17"/>
  <c r="BX118" i="17"/>
  <c r="I120" i="17"/>
  <c r="X121" i="17"/>
  <c r="AJ123" i="17"/>
  <c r="AY124" i="17"/>
  <c r="BK126" i="17"/>
  <c r="BZ127" i="17"/>
  <c r="K129" i="17"/>
  <c r="W131" i="17"/>
  <c r="AL132" i="17"/>
  <c r="G108" i="17"/>
  <c r="BO118" i="17"/>
  <c r="CD119" i="17"/>
  <c r="P122" i="17"/>
  <c r="AU125" i="17"/>
  <c r="BV128" i="17"/>
  <c r="R131" i="17"/>
  <c r="BF118" i="17"/>
  <c r="F121" i="17"/>
  <c r="AG124" i="17"/>
  <c r="BH127" i="17"/>
  <c r="D130" i="17"/>
  <c r="AH109" i="17"/>
  <c r="E120" i="17"/>
  <c r="AF123" i="17"/>
  <c r="BG126" i="17"/>
  <c r="G129" i="17"/>
  <c r="AH132" i="17"/>
  <c r="AU61" i="17"/>
  <c r="CB83" i="17"/>
  <c r="AN15" i="17"/>
  <c r="BA12" i="17"/>
  <c r="CE33" i="17"/>
  <c r="AH108" i="17"/>
  <c r="BK14" i="17"/>
  <c r="Q59" i="17"/>
  <c r="Y60" i="17"/>
  <c r="Z88" i="17"/>
  <c r="AS90" i="17"/>
  <c r="W92" i="17"/>
  <c r="CB94" i="17"/>
  <c r="U97" i="17"/>
  <c r="BG99" i="17"/>
  <c r="R101" i="17"/>
  <c r="CD103" i="17"/>
  <c r="AL106" i="17"/>
  <c r="AV111" i="17"/>
  <c r="AZ113" i="17"/>
  <c r="BT116" i="17"/>
  <c r="N84" i="17"/>
  <c r="CA87" i="17"/>
  <c r="AL89" i="17"/>
  <c r="BE91" i="17"/>
  <c r="BF94" i="17"/>
  <c r="CC96" i="17"/>
  <c r="AJ98" i="17"/>
  <c r="V101" i="17"/>
  <c r="BH103" i="17"/>
  <c r="CE105" i="17"/>
  <c r="AZ111" i="17"/>
  <c r="K113" i="17"/>
  <c r="AW115" i="17"/>
  <c r="B118" i="17"/>
  <c r="Y120" i="17"/>
  <c r="BK122" i="17"/>
  <c r="AW125" i="17"/>
  <c r="D127" i="17"/>
  <c r="AA129" i="17"/>
  <c r="AB132" i="17"/>
  <c r="L108" i="17"/>
  <c r="H119" i="17"/>
  <c r="BD123" i="17"/>
  <c r="BA127" i="17"/>
  <c r="M132" i="17"/>
  <c r="AD120" i="17"/>
  <c r="BU125" i="17"/>
  <c r="BR129" i="17"/>
  <c r="BG118" i="17"/>
  <c r="BD122" i="17"/>
  <c r="P127" i="17"/>
  <c r="BN132" i="17"/>
  <c r="BC10" i="17"/>
  <c r="BK15" i="17"/>
  <c r="CH60" i="17"/>
  <c r="BN108" i="17"/>
  <c r="AS62" i="17"/>
  <c r="BS12" i="17"/>
  <c r="Z13" i="17"/>
  <c r="AY122" i="17"/>
  <c r="BC124" i="17"/>
  <c r="CD127" i="17"/>
  <c r="BI132" i="17"/>
  <c r="V121" i="17"/>
  <c r="D126" i="17"/>
  <c r="BJ132" i="17"/>
  <c r="BI131" i="17"/>
  <c r="K15" i="17"/>
  <c r="AW11" i="17"/>
  <c r="GD40" i="2"/>
  <c r="GE40" i="2" s="1"/>
  <c r="GD64" i="2"/>
  <c r="GE64" i="2" s="1"/>
  <c r="GD36" i="2"/>
  <c r="GE36" i="2" s="1"/>
  <c r="GD49" i="2"/>
  <c r="GE49" i="2" s="1"/>
  <c r="GD55" i="2"/>
  <c r="GE55" i="2" s="1"/>
  <c r="GD50" i="2"/>
  <c r="GE50" i="2" s="1"/>
  <c r="GD42" i="2"/>
  <c r="GE42" i="2" s="1"/>
  <c r="GD46" i="2"/>
  <c r="GE46" i="2" s="1"/>
  <c r="GD34" i="2"/>
  <c r="GE34" i="2" s="1"/>
  <c r="Q58" i="17"/>
  <c r="H123" i="17"/>
  <c r="L59" i="17"/>
  <c r="CD33" i="17"/>
  <c r="BJ108" i="17"/>
  <c r="AF119" i="17"/>
  <c r="AJ132" i="17"/>
  <c r="BE127" i="17"/>
  <c r="BH123" i="17"/>
  <c r="BR119" i="17"/>
  <c r="AD109" i="17"/>
  <c r="CE130" i="17"/>
  <c r="BD127" i="17"/>
  <c r="R125" i="17"/>
  <c r="B123" i="17"/>
  <c r="BR122" i="17"/>
  <c r="BF120" i="17"/>
  <c r="AY60" i="17"/>
  <c r="X58" i="17"/>
  <c r="BY11" i="17"/>
  <c r="AK14" i="17"/>
  <c r="AY9" i="17"/>
  <c r="BP33" i="17"/>
  <c r="E12" i="17"/>
  <c r="B15" i="17"/>
  <c r="AU83" i="17"/>
  <c r="BY61" i="17"/>
  <c r="U132" i="17"/>
  <c r="BY129" i="17"/>
  <c r="AT126" i="17"/>
  <c r="S123" i="17"/>
  <c r="BV119" i="17"/>
  <c r="X109" i="17"/>
  <c r="BV130" i="17"/>
  <c r="AU127" i="17"/>
  <c r="T124" i="17"/>
  <c r="BW120" i="17"/>
  <c r="AG108" i="17"/>
  <c r="E131" i="17"/>
  <c r="BI128" i="17"/>
  <c r="AH125" i="17"/>
  <c r="C122" i="17"/>
  <c r="AH119" i="17"/>
  <c r="S118" i="17"/>
  <c r="AN108" i="17"/>
  <c r="BU132" i="17"/>
  <c r="BE130" i="17"/>
  <c r="AT129" i="17"/>
  <c r="AD127" i="17"/>
  <c r="O126" i="17"/>
  <c r="C124" i="17"/>
  <c r="BS123" i="17"/>
  <c r="BG121" i="17"/>
  <c r="AR120" i="17"/>
  <c r="AB118" i="17"/>
  <c r="AT117" i="17"/>
  <c r="AD115" i="17"/>
  <c r="O114" i="17"/>
  <c r="C112" i="17"/>
  <c r="BS111" i="17"/>
  <c r="BP106" i="17"/>
  <c r="BE105" i="17"/>
  <c r="AO103" i="17"/>
  <c r="Z102" i="17"/>
  <c r="N100" i="17"/>
  <c r="CC98" i="17"/>
  <c r="BR97" i="17"/>
  <c r="BB95" i="17"/>
  <c r="AM94" i="17"/>
  <c r="AA92" i="17"/>
  <c r="L91" i="17"/>
  <c r="CE89" i="17"/>
  <c r="BP88" i="17"/>
  <c r="AZ86" i="17"/>
  <c r="AO85" i="17"/>
  <c r="AP117" i="17"/>
  <c r="Z115" i="17"/>
  <c r="K114" i="17"/>
  <c r="CD112" i="17"/>
  <c r="BO111" i="17"/>
  <c r="BL106" i="17"/>
  <c r="BA105" i="17"/>
  <c r="AK103" i="17"/>
  <c r="V102" i="17"/>
  <c r="J100" i="17"/>
  <c r="BY98" i="17"/>
  <c r="AE9" i="17"/>
  <c r="AD61" i="17"/>
  <c r="CH8" i="17"/>
  <c r="I8" i="17"/>
  <c r="Q8" i="17"/>
  <c r="R8" i="17"/>
  <c r="AW17" i="17"/>
  <c r="AK13" i="17"/>
  <c r="M60" i="17"/>
  <c r="AR16" i="17"/>
  <c r="BC58" i="17"/>
  <c r="BT15" i="17"/>
  <c r="V11" i="17"/>
  <c r="AO83" i="17"/>
  <c r="AH14" i="17"/>
  <c r="T61" i="17"/>
  <c r="AG9" i="17"/>
  <c r="AD13" i="17"/>
  <c r="L33" i="17"/>
  <c r="CB16" i="17"/>
  <c r="H12" i="17"/>
  <c r="BA59" i="17"/>
  <c r="AP15" i="17"/>
  <c r="K62" i="17"/>
  <c r="AI83" i="17"/>
  <c r="D10" i="17"/>
  <c r="BR108" i="17"/>
  <c r="BH17" i="17"/>
  <c r="AU8" i="17"/>
  <c r="AN8" i="17"/>
  <c r="T8" i="17"/>
  <c r="BS8" i="17"/>
  <c r="AC17" i="17"/>
  <c r="BK33" i="17"/>
  <c r="N60" i="17"/>
  <c r="AG12" i="17"/>
  <c r="Y58" i="17"/>
  <c r="T15" i="17"/>
  <c r="BN11" i="17"/>
  <c r="BH83" i="17"/>
  <c r="AN14" i="17"/>
  <c r="U61" i="17"/>
  <c r="BA9" i="17"/>
  <c r="AN13" i="17"/>
  <c r="H33" i="17"/>
  <c r="BV16" i="17"/>
  <c r="L12" i="17"/>
  <c r="BF59" i="17"/>
  <c r="BL11" i="17"/>
  <c r="BR62" i="17"/>
  <c r="AI14" i="17"/>
  <c r="AL10" i="17"/>
  <c r="F108" i="17"/>
  <c r="H8" i="17"/>
  <c r="AP8" i="17"/>
  <c r="BE8" i="17"/>
  <c r="BI9" i="17"/>
  <c r="AS13" i="17"/>
  <c r="AC33" i="17"/>
  <c r="CD16" i="17"/>
  <c r="T12" i="17"/>
  <c r="BN59" i="17"/>
  <c r="BP11" i="17"/>
  <c r="CC62" i="17"/>
  <c r="AM14" i="17"/>
  <c r="AT10" i="17"/>
  <c r="BB9" i="17"/>
  <c r="AZ17" i="17"/>
  <c r="AA33" i="17"/>
  <c r="J60" i="17"/>
  <c r="BB12" i="17"/>
  <c r="O58" i="17"/>
  <c r="BC15" i="17"/>
  <c r="CA11" i="17"/>
  <c r="X83" i="17"/>
  <c r="Y14" i="17"/>
  <c r="BB61" i="17"/>
  <c r="BY9" i="17"/>
  <c r="BD13" i="17"/>
  <c r="BT33" i="17"/>
  <c r="K16" i="17"/>
  <c r="AP12" i="17"/>
  <c r="CE59" i="17"/>
  <c r="BX11" i="17"/>
  <c r="I62" i="17"/>
  <c r="AU14" i="17"/>
  <c r="BJ10" i="17"/>
  <c r="R108" i="17"/>
  <c r="AI17" i="17"/>
  <c r="BO33" i="17"/>
  <c r="T60" i="17"/>
  <c r="AK12" i="17"/>
  <c r="AI58" i="17"/>
  <c r="X15" i="17"/>
  <c r="BV11" i="17"/>
  <c r="BL83" i="17"/>
  <c r="AT8" i="17"/>
  <c r="AY8" i="17"/>
  <c r="BK9" i="17"/>
  <c r="BL17" i="17"/>
  <c r="CH33" i="17"/>
  <c r="L60" i="17"/>
  <c r="Q12" i="17"/>
  <c r="BA58" i="17"/>
  <c r="R15" i="17"/>
  <c r="W11" i="17"/>
  <c r="BS83" i="17"/>
  <c r="BO10" i="17"/>
  <c r="Q61" i="17"/>
  <c r="CD17" i="17"/>
  <c r="AO13" i="17"/>
  <c r="BC60" i="17"/>
  <c r="AU16" i="17"/>
  <c r="AB58" i="17"/>
  <c r="S59" i="17"/>
  <c r="CC11" i="17"/>
  <c r="BM62" i="17"/>
  <c r="AP14" i="17"/>
  <c r="AX10" i="17"/>
  <c r="BS9" i="17"/>
  <c r="AK8" i="17"/>
  <c r="AM8" i="17"/>
  <c r="D8" i="17"/>
  <c r="U9" i="17"/>
  <c r="AU13" i="17"/>
  <c r="BG60" i="17"/>
  <c r="BC16" i="17"/>
  <c r="AF58" i="17"/>
  <c r="AA59" i="17"/>
  <c r="D11" i="17"/>
  <c r="F62" i="17"/>
  <c r="AV14" i="17"/>
  <c r="BF10" i="17"/>
  <c r="AA9" i="17"/>
  <c r="AJ17" i="17"/>
  <c r="AJ33" i="17"/>
  <c r="BF60" i="17"/>
  <c r="BC12" i="17"/>
  <c r="U58" i="17"/>
  <c r="AY15" i="17"/>
  <c r="BH62" i="17"/>
  <c r="CE83" i="17"/>
  <c r="AE10" i="17"/>
  <c r="M61" i="17"/>
  <c r="Z9" i="17"/>
  <c r="BE13" i="17"/>
  <c r="BO60" i="17"/>
  <c r="BP16" i="17"/>
  <c r="AN58" i="17"/>
  <c r="AQ59" i="17"/>
  <c r="L11" i="17"/>
  <c r="U62" i="17"/>
  <c r="BF14" i="17"/>
  <c r="BV10" i="17"/>
  <c r="BO9" i="17"/>
  <c r="BW17" i="17"/>
  <c r="C33" i="17"/>
  <c r="V60" i="17"/>
  <c r="V12" i="17"/>
  <c r="BV58" i="17"/>
  <c r="W15" i="17"/>
  <c r="AE11" i="17"/>
  <c r="CA83" i="17"/>
  <c r="BS10" i="17"/>
  <c r="V61" i="17"/>
  <c r="AY109" i="17"/>
  <c r="AK132" i="17"/>
  <c r="U130" i="17"/>
  <c r="J129" i="17"/>
  <c r="BY127" i="17"/>
  <c r="BJ126" i="17"/>
  <c r="AX124" i="17"/>
  <c r="AI123" i="17"/>
  <c r="W121" i="17"/>
  <c r="H120" i="17"/>
  <c r="BW118" i="17"/>
  <c r="BP109" i="17"/>
  <c r="V131" i="17"/>
  <c r="G130" i="17"/>
  <c r="BZ128" i="17"/>
  <c r="BK127" i="17"/>
  <c r="AY125" i="17"/>
  <c r="AJ124" i="17"/>
  <c r="T122" i="17"/>
  <c r="I121" i="17"/>
  <c r="BX119" i="17"/>
  <c r="AW108" i="17"/>
  <c r="AF109" i="17"/>
  <c r="U131" i="17"/>
  <c r="F130" i="17"/>
  <c r="BY128" i="17"/>
  <c r="BI126" i="17"/>
  <c r="AX125" i="17"/>
  <c r="AH123" i="17"/>
  <c r="S122" i="17"/>
  <c r="G120" i="17"/>
  <c r="AS8" i="17"/>
  <c r="AR8" i="17"/>
  <c r="AC9" i="17"/>
  <c r="CD13" i="17"/>
  <c r="AK33" i="17"/>
  <c r="BA16" i="17"/>
  <c r="AY12" i="17"/>
  <c r="AB59" i="17"/>
  <c r="Z15" i="17"/>
  <c r="BK62" i="17"/>
  <c r="B83" i="17"/>
  <c r="BD10" i="17"/>
  <c r="AY61" i="17"/>
  <c r="BM17" i="17"/>
  <c r="BQ13" i="17"/>
  <c r="AC60" i="17"/>
  <c r="G16" i="17"/>
  <c r="BS58" i="17"/>
  <c r="CH15" i="17"/>
  <c r="AT11" i="17"/>
  <c r="BA83" i="17"/>
  <c r="BN14" i="17"/>
  <c r="AF61" i="17"/>
  <c r="AN9" i="17"/>
  <c r="K8" i="17"/>
  <c r="CC8" i="17"/>
  <c r="BI8" i="17"/>
  <c r="BB17" i="17"/>
  <c r="D13" i="17"/>
  <c r="AA60" i="17"/>
  <c r="CH16" i="17"/>
  <c r="CC58" i="17"/>
  <c r="F59" i="17"/>
  <c r="BA11" i="17"/>
  <c r="J62" i="17"/>
  <c r="E14" i="17"/>
  <c r="AC10" i="17"/>
  <c r="BX9" i="17"/>
  <c r="Y17" i="17"/>
  <c r="BV33" i="17"/>
  <c r="CC16" i="17"/>
  <c r="N12" i="17"/>
  <c r="BD59" i="17"/>
  <c r="I15" i="17"/>
  <c r="AB62" i="17"/>
  <c r="BW83" i="17"/>
  <c r="CH10" i="17"/>
  <c r="N61" i="17"/>
  <c r="BJ17" i="17"/>
  <c r="O13" i="17"/>
  <c r="AI60" i="17"/>
  <c r="L16" i="17"/>
  <c r="H58" i="17"/>
  <c r="AL59" i="17"/>
  <c r="BI11" i="17"/>
  <c r="AT62" i="17"/>
  <c r="P14" i="17"/>
  <c r="J10" i="17"/>
  <c r="AI9" i="17"/>
  <c r="CA17" i="17"/>
  <c r="AT33" i="17"/>
  <c r="AB60" i="17"/>
  <c r="BN12" i="17"/>
  <c r="BK58" i="17"/>
  <c r="BJ15" i="17"/>
  <c r="BP62" i="17"/>
  <c r="O83" i="17"/>
  <c r="AM10" i="17"/>
  <c r="AH61" i="17"/>
  <c r="S109" i="17"/>
  <c r="AG8" i="17"/>
  <c r="CB8" i="17"/>
  <c r="CH9" i="17"/>
  <c r="AU17" i="17"/>
  <c r="CB33" i="17"/>
  <c r="Q60" i="17"/>
  <c r="R12" i="17"/>
  <c r="BH59" i="17"/>
  <c r="N15" i="17"/>
  <c r="AF62" i="17"/>
  <c r="J83" i="17"/>
  <c r="C10" i="17"/>
  <c r="Y61" i="17"/>
  <c r="R17" i="17"/>
  <c r="BS13" i="17"/>
  <c r="BT60" i="17"/>
  <c r="AJ16" i="17"/>
  <c r="AG58" i="17"/>
  <c r="AU59" i="17"/>
  <c r="AO8" i="17"/>
  <c r="BR8" i="17"/>
  <c r="BM9" i="17"/>
  <c r="AX13" i="17"/>
  <c r="BM33" i="17"/>
  <c r="U16" i="17"/>
  <c r="BF12" i="17"/>
  <c r="BU59" i="17"/>
  <c r="V15" i="17"/>
  <c r="AE62" i="17"/>
  <c r="F83" i="17"/>
  <c r="X10" i="17"/>
  <c r="BJ61" i="17"/>
  <c r="W17" i="17"/>
  <c r="BM13" i="17"/>
  <c r="BU60" i="17"/>
  <c r="BY12" i="17"/>
  <c r="AC58" i="17"/>
  <c r="BL15" i="17"/>
  <c r="BO11" i="17"/>
  <c r="U83" i="17"/>
  <c r="BU14" i="17"/>
  <c r="CB61" i="17"/>
  <c r="CC9" i="17"/>
  <c r="AD8" i="17"/>
  <c r="CA8" i="17"/>
  <c r="G8" i="17"/>
  <c r="CD8" i="17" s="1"/>
  <c r="AB17" i="17"/>
  <c r="BX13" i="17"/>
  <c r="BZ60" i="17"/>
  <c r="CC12" i="17"/>
  <c r="AH58" i="17"/>
  <c r="BP15" i="17"/>
  <c r="BW11" i="17"/>
  <c r="Y83" i="17"/>
  <c r="CH14" i="17"/>
  <c r="D61" i="17"/>
  <c r="L9" i="17"/>
  <c r="N13" i="17"/>
  <c r="AS33" i="17"/>
  <c r="BG16" i="17"/>
  <c r="AT12" i="17"/>
  <c r="AK59" i="17"/>
  <c r="BR15" i="17"/>
  <c r="BV62" i="17"/>
  <c r="CE14" i="17"/>
  <c r="BE10" i="17"/>
  <c r="BB108" i="17"/>
  <c r="AM17" i="17"/>
  <c r="P13" i="17"/>
  <c r="B60" i="17"/>
  <c r="O16" i="17"/>
  <c r="AS58" i="17"/>
  <c r="BZ15" i="17"/>
  <c r="F11" i="17"/>
  <c r="AG83" i="17"/>
  <c r="M14" i="17"/>
  <c r="L61" i="17"/>
  <c r="BU9" i="17"/>
  <c r="BB13" i="17"/>
  <c r="BX33" i="17"/>
  <c r="Y16" i="17"/>
  <c r="BP12" i="17"/>
  <c r="BY59" i="17"/>
  <c r="AG15" i="17"/>
  <c r="AI62" i="17"/>
  <c r="AA83" i="17"/>
  <c r="AB10" i="17"/>
  <c r="S8" i="17"/>
  <c r="BO13" i="17"/>
  <c r="AB16" i="17"/>
  <c r="T11" i="17"/>
  <c r="BZ10" i="17"/>
  <c r="AK17" i="17"/>
  <c r="BX12" i="17"/>
  <c r="Q11" i="17"/>
  <c r="AL14" i="17"/>
  <c r="G9" i="17"/>
  <c r="AV8" i="17"/>
  <c r="AZ9" i="17"/>
  <c r="AU33" i="17"/>
  <c r="E16" i="17"/>
  <c r="AY58" i="17"/>
  <c r="U11" i="17"/>
  <c r="AQ83" i="17"/>
  <c r="CE61" i="17"/>
  <c r="BO17" i="17"/>
  <c r="AM60" i="17"/>
  <c r="AN12" i="17"/>
  <c r="N59" i="17"/>
  <c r="AC62" i="17"/>
  <c r="AD14" i="17"/>
  <c r="BC9" i="17"/>
  <c r="U13" i="17"/>
  <c r="BY16" i="17"/>
  <c r="C58" i="17"/>
  <c r="BW15" i="17"/>
  <c r="BC83" i="17"/>
  <c r="BX61" i="17"/>
  <c r="AP17" i="17"/>
  <c r="BH33" i="17"/>
  <c r="BF16" i="17"/>
  <c r="BO59" i="17"/>
  <c r="AJ62" i="17"/>
  <c r="BR14" i="17"/>
  <c r="Z61" i="17"/>
  <c r="BR109" i="17"/>
  <c r="BV131" i="17"/>
  <c r="BZ130" i="17"/>
  <c r="B128" i="17"/>
  <c r="E126" i="17"/>
  <c r="M125" i="17"/>
  <c r="P123" i="17"/>
  <c r="AP121" i="17"/>
  <c r="AS119" i="17"/>
  <c r="AF108" i="17"/>
  <c r="AD132" i="17"/>
  <c r="AG130" i="17"/>
  <c r="AO129" i="17"/>
  <c r="AR127" i="17"/>
  <c r="BR125" i="17"/>
  <c r="BU123" i="17"/>
  <c r="CB121" i="17"/>
  <c r="CH120" i="17"/>
  <c r="D118" i="17"/>
  <c r="CC109" i="17"/>
  <c r="B131" i="17"/>
  <c r="AB129" i="17"/>
  <c r="AF128" i="17"/>
  <c r="AI126" i="17"/>
  <c r="AP124" i="17"/>
  <c r="AS122" i="17"/>
  <c r="BA121" i="17"/>
  <c r="O8" i="17"/>
  <c r="BD8" i="17"/>
  <c r="AJ9" i="17"/>
  <c r="Y13" i="17"/>
  <c r="BD60" i="17"/>
  <c r="BM12" i="17"/>
  <c r="Z58" i="17"/>
  <c r="BE15" i="17"/>
  <c r="CD62" i="17"/>
  <c r="W14" i="17"/>
  <c r="Z10" i="17"/>
  <c r="B9" i="17"/>
  <c r="CE13" i="17"/>
  <c r="R33" i="17"/>
  <c r="BS16" i="17"/>
  <c r="BE58" i="17"/>
  <c r="AH15" i="17"/>
  <c r="AR62" i="17"/>
  <c r="BR83" i="17"/>
  <c r="BF8" i="17"/>
  <c r="BP13" i="17"/>
  <c r="BK12" i="17"/>
  <c r="AK11" i="17"/>
  <c r="E10" i="17"/>
  <c r="AQ33" i="17"/>
  <c r="CE12" i="17"/>
  <c r="Z11" i="17"/>
  <c r="BP14" i="17"/>
  <c r="BD9" i="17"/>
  <c r="Y8" i="17"/>
  <c r="AL9" i="17"/>
  <c r="BJ33" i="17"/>
  <c r="AY16" i="17"/>
  <c r="AR59" i="17"/>
  <c r="AH11" i="17"/>
  <c r="R83" i="17"/>
  <c r="BN61" i="17"/>
  <c r="BZ13" i="17"/>
  <c r="AX60" i="17"/>
  <c r="BX58" i="17"/>
  <c r="AV15" i="17"/>
  <c r="BQ62" i="17"/>
  <c r="AZ10" i="17"/>
  <c r="BP9" i="17"/>
  <c r="BC33" i="17"/>
  <c r="M16" i="17"/>
  <c r="J58" i="17"/>
  <c r="AC11" i="17"/>
  <c r="BN83" i="17"/>
  <c r="J61" i="17"/>
  <c r="BC17" i="17"/>
  <c r="CA60" i="17"/>
  <c r="W12" i="17"/>
  <c r="AM59" i="17"/>
  <c r="Z62" i="17"/>
  <c r="AS14" i="17"/>
  <c r="AI61" i="17"/>
  <c r="F109" i="17"/>
  <c r="J131" i="17"/>
  <c r="N130" i="17"/>
  <c r="U128" i="17"/>
  <c r="X126" i="17"/>
  <c r="AE124" i="17"/>
  <c r="BA122" i="17"/>
  <c r="BI121" i="17"/>
  <c r="BL119" i="17"/>
  <c r="AY108" i="17"/>
  <c r="AW132" i="17"/>
  <c r="AZ130" i="17"/>
  <c r="BG128" i="17"/>
  <c r="CC126" i="17"/>
  <c r="F125" i="17"/>
  <c r="I123" i="17"/>
  <c r="P121" i="17"/>
  <c r="T120" i="17"/>
  <c r="W118" i="17"/>
  <c r="M109" i="17"/>
  <c r="AN131" i="17"/>
  <c r="AU129" i="17"/>
  <c r="AX127" i="17"/>
  <c r="BB126" i="17"/>
  <c r="BI124" i="17"/>
  <c r="BL122" i="17"/>
  <c r="BS120" i="17"/>
  <c r="BW8" i="17"/>
  <c r="C8" i="17"/>
  <c r="BR17" i="17"/>
  <c r="AM13" i="17"/>
  <c r="BE60" i="17"/>
  <c r="BG12" i="17"/>
  <c r="AP58" i="17"/>
  <c r="J15" i="17"/>
  <c r="AL62" i="17"/>
  <c r="Z14" i="17"/>
  <c r="AZ61" i="17"/>
  <c r="BL9" i="17"/>
  <c r="F8" i="17"/>
  <c r="AQ13" i="17"/>
  <c r="AV58" i="17"/>
  <c r="T62" i="17"/>
  <c r="BZ61" i="17"/>
  <c r="BE33" i="17"/>
  <c r="BF58" i="17"/>
  <c r="BX62" i="17"/>
  <c r="AU10" i="17"/>
  <c r="D9" i="17"/>
  <c r="BB8" i="17"/>
  <c r="V17" i="17"/>
  <c r="BF33" i="17"/>
  <c r="CB12" i="17"/>
  <c r="BE59" i="17"/>
  <c r="CB62" i="17"/>
  <c r="AR14" i="17"/>
  <c r="AX61" i="17"/>
  <c r="S13" i="17"/>
  <c r="AZ60" i="17"/>
  <c r="L58" i="17"/>
  <c r="O15" i="17"/>
  <c r="BQ83" i="17"/>
  <c r="F10" i="17"/>
  <c r="AW9" i="17"/>
  <c r="BU33" i="17"/>
  <c r="CA16" i="17"/>
  <c r="AZ59" i="17"/>
  <c r="AX11" i="17"/>
  <c r="N83" i="17"/>
  <c r="F61" i="17"/>
  <c r="BP17" i="17"/>
  <c r="O60" i="17"/>
  <c r="BV12" i="17"/>
  <c r="BX15" i="17"/>
  <c r="BA62" i="17"/>
  <c r="AX14" i="17"/>
  <c r="AM61" i="17"/>
  <c r="AJ109" i="17"/>
  <c r="AC131" i="17"/>
  <c r="AJ129" i="17"/>
  <c r="AN128" i="17"/>
  <c r="AQ126" i="17"/>
  <c r="BQ124" i="17"/>
  <c r="BT122" i="17"/>
  <c r="CA120" i="17"/>
  <c r="CE119" i="17"/>
  <c r="BK109" i="17"/>
  <c r="BP132" i="17"/>
  <c r="BS130" i="17"/>
  <c r="N128" i="17"/>
  <c r="Q126" i="17"/>
  <c r="Y125" i="17"/>
  <c r="AB123" i="17"/>
  <c r="AI121" i="17"/>
  <c r="AL119" i="17"/>
  <c r="AP118" i="17"/>
  <c r="BC132" i="17"/>
  <c r="BG131" i="17"/>
  <c r="BN129" i="17"/>
  <c r="BQ127" i="17"/>
  <c r="BX125" i="17"/>
  <c r="CB124" i="17"/>
  <c r="CE122" i="17"/>
  <c r="E8" i="17"/>
  <c r="Z8" i="17"/>
  <c r="AF8" i="17"/>
  <c r="F17" i="17"/>
  <c r="AG13" i="17"/>
  <c r="U60" i="17"/>
  <c r="BH12" i="17"/>
  <c r="AO59" i="17"/>
  <c r="AZ11" i="17"/>
  <c r="H62" i="17"/>
  <c r="V14" i="17"/>
  <c r="BK61" i="17"/>
  <c r="AC8" i="17"/>
  <c r="AL33" i="17"/>
  <c r="BG58" i="17"/>
  <c r="AO62" i="17"/>
  <c r="BR9" i="17"/>
  <c r="BA33" i="17"/>
  <c r="AD58" i="17"/>
  <c r="BW62" i="17"/>
  <c r="BP10" i="17"/>
  <c r="AT17" i="17"/>
  <c r="W8" i="17"/>
  <c r="H17" i="17"/>
  <c r="V33" i="17"/>
  <c r="CD12" i="17"/>
  <c r="CA59" i="17"/>
  <c r="CA62" i="17"/>
  <c r="BZ14" i="17"/>
  <c r="BV108" i="17"/>
  <c r="T13" i="17"/>
  <c r="AW16" i="17"/>
  <c r="K58" i="17"/>
  <c r="AV11" i="17"/>
  <c r="E83" i="17"/>
  <c r="R10" i="17"/>
  <c r="AD17" i="17"/>
  <c r="BQ33" i="17"/>
  <c r="Y12" i="17"/>
  <c r="BM59" i="17"/>
  <c r="G11" i="17"/>
  <c r="BB14" i="17"/>
  <c r="C61" i="17"/>
  <c r="BT13" i="17"/>
  <c r="R60" i="17"/>
  <c r="AZ58" i="17"/>
  <c r="S15" i="17"/>
  <c r="BE62" i="17"/>
  <c r="G10" i="17"/>
  <c r="AD108" i="17"/>
  <c r="BX109" i="17"/>
  <c r="AV131" i="17"/>
  <c r="BC129" i="17"/>
  <c r="BF127" i="17"/>
  <c r="CH125" i="17"/>
  <c r="E124" i="17"/>
  <c r="H122" i="17"/>
  <c r="O120" i="17"/>
  <c r="S119" i="17"/>
  <c r="CD109" i="17"/>
  <c r="D132" i="17"/>
  <c r="Z130" i="17"/>
  <c r="AG128" i="17"/>
  <c r="AJ126" i="17"/>
  <c r="AQ124" i="17"/>
  <c r="AU123" i="17"/>
  <c r="BB121" i="17"/>
  <c r="BE119" i="17"/>
  <c r="AZ108" i="17"/>
  <c r="BV132" i="17"/>
  <c r="BY130" i="17"/>
  <c r="B129" i="17"/>
  <c r="E127" i="17"/>
  <c r="L125" i="17"/>
  <c r="P124" i="17"/>
  <c r="AL122" i="17"/>
  <c r="AJ8" i="17"/>
  <c r="BH8" i="17"/>
  <c r="AX8" i="17"/>
  <c r="BT17" i="17"/>
  <c r="AE33" i="17"/>
  <c r="F60" i="17"/>
  <c r="BD12" i="17"/>
  <c r="AH59" i="17"/>
  <c r="BQ11" i="17"/>
  <c r="BU83" i="17"/>
  <c r="AO14" i="17"/>
  <c r="BG61" i="17"/>
  <c r="AX17" i="17"/>
  <c r="BW33" i="17"/>
  <c r="AR60" i="17"/>
  <c r="AH12" i="17"/>
  <c r="H59" i="17"/>
  <c r="AA15" i="17"/>
  <c r="BU62" i="17"/>
  <c r="CC14" i="17"/>
  <c r="AK61" i="17"/>
  <c r="BG8" i="17"/>
  <c r="BW60" i="17"/>
  <c r="I59" i="17"/>
  <c r="Q62" i="17"/>
  <c r="AQ9" i="17"/>
  <c r="BA60" i="17"/>
  <c r="AN59" i="17"/>
  <c r="AK62" i="17"/>
  <c r="BL61" i="17"/>
  <c r="BP8" i="17"/>
  <c r="AA8" i="17"/>
  <c r="U17" i="17"/>
  <c r="BY60" i="17"/>
  <c r="B12" i="17"/>
  <c r="D15" i="17"/>
  <c r="O62" i="17"/>
  <c r="AY10" i="17"/>
  <c r="X9" i="17"/>
  <c r="AB13" i="17"/>
  <c r="AT16" i="17"/>
  <c r="G58" i="17"/>
  <c r="BM11" i="17"/>
  <c r="BO83" i="17"/>
  <c r="AV61" i="17"/>
  <c r="S17" i="17"/>
  <c r="AR33" i="17"/>
  <c r="I12" i="17"/>
  <c r="BJ59" i="17"/>
  <c r="X62" i="17"/>
  <c r="R14" i="17"/>
  <c r="CD108" i="17"/>
  <c r="BU13" i="17"/>
  <c r="BH60" i="17"/>
  <c r="BM58" i="17"/>
  <c r="F15" i="17"/>
  <c r="AS83" i="17"/>
  <c r="I10" i="17"/>
  <c r="BE108" i="17"/>
  <c r="BK132" i="17"/>
  <c r="BO131" i="17"/>
  <c r="BV129" i="17"/>
  <c r="M127" i="17"/>
  <c r="T125" i="17"/>
  <c r="X124" i="17"/>
  <c r="AA122" i="17"/>
  <c r="AH120" i="17"/>
  <c r="AK118" i="17"/>
  <c r="R109" i="17"/>
  <c r="AO131" i="17"/>
  <c r="AV129" i="17"/>
  <c r="AZ128" i="17"/>
  <c r="BC126" i="17"/>
  <c r="BJ124" i="17"/>
  <c r="BM122" i="17"/>
  <c r="BU121" i="17"/>
  <c r="L119" i="17"/>
  <c r="BD108" i="17"/>
  <c r="J132" i="17"/>
  <c r="M130" i="17"/>
  <c r="U129" i="17"/>
  <c r="X127" i="17"/>
  <c r="AE125" i="17"/>
  <c r="BA123" i="17"/>
  <c r="BH121" i="17"/>
  <c r="BO8" i="17"/>
  <c r="BY8" i="17"/>
  <c r="AB8" i="17"/>
  <c r="BK17" i="17"/>
  <c r="AO33" i="17"/>
  <c r="BL16" i="17"/>
  <c r="CB58" i="17"/>
  <c r="BR59" i="17"/>
  <c r="E11" i="17"/>
  <c r="I83" i="17"/>
  <c r="AJ14" i="17"/>
  <c r="W61" i="17"/>
  <c r="AS17" i="17"/>
  <c r="K33" i="17"/>
  <c r="CB60" i="17"/>
  <c r="C12" i="17"/>
  <c r="U59" i="17"/>
  <c r="AF11" i="17"/>
  <c r="BB62" i="17"/>
  <c r="AP9" i="17"/>
  <c r="K60" i="17"/>
  <c r="BG59" i="17"/>
  <c r="BC14" i="17"/>
  <c r="AS9" i="17"/>
  <c r="BR60" i="17"/>
  <c r="CA15" i="17"/>
  <c r="AN83" i="17"/>
  <c r="BW61" i="17"/>
  <c r="BC8" i="17"/>
  <c r="BN8" i="17"/>
  <c r="BG17" i="17"/>
  <c r="BL60" i="17"/>
  <c r="P12" i="17"/>
  <c r="CC15" i="17"/>
  <c r="BY62" i="17"/>
  <c r="BT10" i="17"/>
  <c r="AD9" i="17"/>
  <c r="W13" i="17"/>
  <c r="S16" i="17"/>
  <c r="X59" i="17"/>
  <c r="BZ11" i="17"/>
  <c r="S14" i="17"/>
  <c r="BF61" i="17"/>
  <c r="AQ17" i="17"/>
  <c r="C60" i="17"/>
  <c r="J12" i="17"/>
  <c r="L15" i="17"/>
  <c r="W62" i="17"/>
  <c r="BG10" i="17"/>
  <c r="C9" i="17"/>
  <c r="BA13" i="17"/>
  <c r="AA16" i="17"/>
  <c r="BI58" i="17"/>
  <c r="X11" i="17"/>
  <c r="S83" i="17"/>
  <c r="M10" i="17"/>
  <c r="BP108" i="17"/>
  <c r="CD132" i="17"/>
  <c r="C131" i="17"/>
  <c r="AC129" i="17"/>
  <c r="AF127" i="17"/>
  <c r="AM125" i="17"/>
  <c r="AP123" i="17"/>
  <c r="AT122" i="17"/>
  <c r="BA120" i="17"/>
  <c r="BT8" i="17"/>
  <c r="AL17" i="17"/>
  <c r="CE16" i="17"/>
  <c r="CH11" i="17"/>
  <c r="BM14" i="17"/>
  <c r="O17" i="17"/>
  <c r="BW12" i="17"/>
  <c r="BF15" i="17"/>
  <c r="AH83" i="17"/>
  <c r="AC61" i="17"/>
  <c r="P8" i="17"/>
  <c r="AU9" i="17"/>
  <c r="CC13" i="17"/>
  <c r="BQ16" i="17"/>
  <c r="BQ58" i="17"/>
  <c r="BA15" i="17"/>
  <c r="AM83" i="17"/>
  <c r="BP61" i="17"/>
  <c r="B17" i="17"/>
  <c r="F33" i="17"/>
  <c r="BI12" i="17"/>
  <c r="BB59" i="17"/>
  <c r="BG62" i="17"/>
  <c r="Q14" i="17"/>
  <c r="CD9" i="17"/>
  <c r="AP13" i="17"/>
  <c r="AV60" i="17"/>
  <c r="AW58" i="17"/>
  <c r="C15" i="17"/>
  <c r="AZ83" i="17"/>
  <c r="P10" i="17"/>
  <c r="P9" i="17"/>
  <c r="D33" i="17"/>
  <c r="AP16" i="17"/>
  <c r="M59" i="17"/>
  <c r="AD11" i="17"/>
  <c r="BV14" i="17"/>
  <c r="X61" i="17"/>
  <c r="BG108" i="17"/>
  <c r="BD132" i="17"/>
  <c r="BG130" i="17"/>
  <c r="BN128" i="17"/>
  <c r="BQ126" i="17"/>
  <c r="BY125" i="17"/>
  <c r="CB123" i="17"/>
  <c r="D121" i="17"/>
  <c r="Z119" i="17"/>
  <c r="E108" i="17"/>
  <c r="K132" i="17"/>
  <c r="O131" i="17"/>
  <c r="V129" i="17"/>
  <c r="Y127" i="17"/>
  <c r="AF125" i="17"/>
  <c r="BB123" i="17"/>
  <c r="BF122" i="17"/>
  <c r="BM120" i="17"/>
  <c r="BP118" i="17"/>
  <c r="BJ109" i="17"/>
  <c r="BN131" i="17"/>
  <c r="BR130" i="17"/>
  <c r="M128" i="17"/>
  <c r="P126" i="17"/>
  <c r="W124" i="17"/>
  <c r="AA123" i="17"/>
  <c r="AH121" i="17"/>
  <c r="BX8" i="17"/>
  <c r="AL8" i="17"/>
  <c r="Q9" i="17"/>
  <c r="X13" i="17"/>
  <c r="AQ60" i="17"/>
  <c r="BZ16" i="17"/>
  <c r="M58" i="17"/>
  <c r="BI15" i="17"/>
  <c r="BL62" i="17"/>
  <c r="AL83" i="17"/>
  <c r="N10" i="17"/>
  <c r="K9" i="17"/>
  <c r="BJ13" i="17"/>
  <c r="B33" i="17"/>
  <c r="R16" i="17"/>
  <c r="BW58" i="17"/>
  <c r="AF15" i="17"/>
  <c r="AU11" i="17"/>
  <c r="AP83" i="17"/>
  <c r="AJ10" i="17"/>
  <c r="V16" i="17"/>
  <c r="BQ8" i="17"/>
  <c r="BN17" i="17"/>
  <c r="D60" i="17"/>
  <c r="BL59" i="17"/>
  <c r="AY127" i="17"/>
  <c r="BW132" i="17"/>
  <c r="J126" i="17"/>
  <c r="AW118" i="17"/>
  <c r="BF128" i="17"/>
  <c r="O121" i="17"/>
  <c r="R13" i="17"/>
  <c r="AZ15" i="17"/>
  <c r="BW9" i="17"/>
  <c r="W60" i="17"/>
  <c r="AO58" i="17"/>
  <c r="AQ62" i="17"/>
  <c r="O10" i="17"/>
  <c r="BN9" i="17"/>
  <c r="BL8" i="17"/>
  <c r="U8" i="17"/>
  <c r="AW8" i="17"/>
  <c r="T17" i="17"/>
  <c r="T33" i="17"/>
  <c r="AK16" i="17"/>
  <c r="O12" i="17"/>
  <c r="C59" i="17"/>
  <c r="BB11" i="17"/>
  <c r="BX83" i="17"/>
  <c r="CE10" i="17"/>
  <c r="BO61" i="17"/>
  <c r="AR17" i="17"/>
  <c r="BG33" i="17"/>
  <c r="BQ60" i="17"/>
  <c r="AU12" i="17"/>
  <c r="E59" i="17"/>
  <c r="P11" i="17"/>
  <c r="AG62" i="17"/>
  <c r="X14" i="17"/>
  <c r="O61" i="17"/>
  <c r="Y9" i="17"/>
  <c r="Q13" i="17"/>
  <c r="AT60" i="17"/>
  <c r="AV12" i="17"/>
  <c r="CD59" i="17"/>
  <c r="E15" i="17"/>
  <c r="BN62" i="17"/>
  <c r="O14" i="17"/>
  <c r="AR61" i="17"/>
  <c r="V9" i="17"/>
  <c r="AC13" i="17"/>
  <c r="AU60" i="17"/>
  <c r="H16" i="17"/>
  <c r="R58" i="17"/>
  <c r="BN15" i="17"/>
  <c r="BO62" i="17"/>
  <c r="BZ83" i="17"/>
  <c r="V10" i="17"/>
  <c r="Y108" i="17"/>
  <c r="AE132" i="17"/>
  <c r="P131" i="17"/>
  <c r="D129" i="17"/>
  <c r="BT128" i="17"/>
  <c r="BD126" i="17"/>
  <c r="AS125" i="17"/>
  <c r="AC123" i="17"/>
  <c r="W59" i="17"/>
  <c r="BV9" i="17"/>
  <c r="AF33" i="17"/>
  <c r="AJ12" i="17"/>
  <c r="AO11" i="17"/>
  <c r="BF125" i="17"/>
  <c r="BH131" i="17"/>
  <c r="CC124" i="17"/>
  <c r="BK108" i="17"/>
  <c r="AQ127" i="17"/>
  <c r="BZ8" i="17"/>
  <c r="BD33" i="17"/>
  <c r="AQ11" i="17"/>
  <c r="I9" i="17"/>
  <c r="AD60" i="17"/>
  <c r="BT59" i="17"/>
  <c r="AP62" i="17"/>
  <c r="Y10" i="17"/>
  <c r="AM9" i="17"/>
  <c r="BJ8" i="17"/>
  <c r="AZ8" i="17"/>
  <c r="CA9" i="17"/>
  <c r="AV17" i="17"/>
  <c r="P33" i="17"/>
  <c r="AQ16" i="17"/>
  <c r="BL58" i="17"/>
  <c r="B59" i="17"/>
  <c r="K11" i="17"/>
  <c r="L83" i="17"/>
  <c r="S10" i="17"/>
  <c r="R61" i="17"/>
  <c r="X17" i="17"/>
  <c r="BZ33" i="17"/>
  <c r="Q16" i="17"/>
  <c r="AZ12" i="17"/>
  <c r="AY59" i="17"/>
  <c r="AG11" i="17"/>
  <c r="AK83" i="17"/>
  <c r="AC14" i="17"/>
  <c r="K61" i="17"/>
  <c r="CC17" i="17"/>
  <c r="L13" i="17"/>
  <c r="BX60" i="17"/>
  <c r="AX12" i="17"/>
  <c r="T59" i="17"/>
  <c r="BG15" i="17"/>
  <c r="R62" i="17"/>
  <c r="L14" i="17"/>
  <c r="BA61" i="17"/>
  <c r="AO9" i="17"/>
  <c r="AE13" i="17"/>
  <c r="BI60" i="17"/>
  <c r="BQ12" i="17"/>
  <c r="AK58" i="17"/>
  <c r="AK15" i="17"/>
  <c r="C62" i="17"/>
  <c r="AA14" i="17"/>
  <c r="AH10" i="17"/>
  <c r="D108" i="17"/>
  <c r="AX132" i="17"/>
  <c r="AI131" i="17"/>
  <c r="W129" i="17"/>
  <c r="H128" i="17"/>
  <c r="BW126" i="17"/>
  <c r="BK124" i="17"/>
  <c r="AV123" i="17"/>
  <c r="BQ14" i="17"/>
  <c r="AH13" i="17"/>
  <c r="BK16" i="17"/>
  <c r="G15" i="17"/>
  <c r="BG14" i="17"/>
  <c r="BI123" i="17"/>
  <c r="CA131" i="17"/>
  <c r="Q124" i="17"/>
  <c r="AQ109" i="17"/>
  <c r="CB126" i="17"/>
  <c r="N8" i="17"/>
  <c r="AB33" i="17"/>
  <c r="B11" i="17"/>
  <c r="L17" i="17"/>
  <c r="AG16" i="17"/>
  <c r="CH59" i="17"/>
  <c r="BT83" i="17"/>
  <c r="AK10" i="17"/>
  <c r="AB9" i="17"/>
  <c r="L8" i="17"/>
  <c r="CE8" i="17"/>
  <c r="O9" i="17"/>
  <c r="BN13" i="17"/>
  <c r="M33" i="17"/>
  <c r="X16" i="17"/>
  <c r="BY58" i="17"/>
  <c r="AJ15" i="17"/>
  <c r="BC11" i="17"/>
  <c r="AY83" i="17"/>
  <c r="AN10" i="17"/>
  <c r="AP108" i="17"/>
  <c r="BA17" i="17"/>
  <c r="BB33" i="17"/>
  <c r="P16" i="17"/>
  <c r="AR58" i="17"/>
  <c r="G59" i="17"/>
  <c r="N11" i="17"/>
  <c r="BD83" i="17"/>
  <c r="BK10" i="17"/>
  <c r="S61" i="17"/>
  <c r="BI17" i="17"/>
  <c r="W33" i="17"/>
  <c r="P60" i="17"/>
  <c r="AD12" i="17"/>
  <c r="AG59" i="17"/>
  <c r="AR11" i="17"/>
  <c r="BM83" i="17"/>
  <c r="T14" i="17"/>
  <c r="AW61" i="17"/>
  <c r="BV17" i="17"/>
  <c r="AW13" i="17"/>
  <c r="BJ60" i="17"/>
  <c r="BL12" i="17"/>
  <c r="AF59" i="17"/>
  <c r="U15" i="17"/>
  <c r="AW62" i="17"/>
  <c r="AF14" i="17"/>
  <c r="BD61" i="17"/>
  <c r="BS108" i="17"/>
  <c r="BQ132" i="17"/>
  <c r="BA130" i="17"/>
  <c r="AP129" i="17"/>
  <c r="Z127" i="17"/>
  <c r="K126" i="17"/>
  <c r="CD124" i="17"/>
  <c r="BO123" i="17"/>
  <c r="BC121" i="17"/>
  <c r="AN120" i="17"/>
  <c r="X118" i="17"/>
  <c r="BE109" i="17"/>
  <c r="BB131" i="17"/>
  <c r="AM130" i="17"/>
  <c r="AA128" i="17"/>
  <c r="L127" i="17"/>
  <c r="CE125" i="17"/>
  <c r="BP124" i="17"/>
  <c r="AZ122" i="17"/>
  <c r="AO121" i="17"/>
  <c r="Y119" i="17"/>
  <c r="CC108" i="17"/>
  <c r="P109" i="17"/>
  <c r="BA131" i="17"/>
  <c r="AL130" i="17"/>
  <c r="Z128" i="17"/>
  <c r="K127" i="17"/>
  <c r="CD125" i="17"/>
  <c r="C17" i="17"/>
  <c r="E60" i="17"/>
  <c r="Z59" i="17"/>
  <c r="BZ62" i="17"/>
  <c r="CD61" i="17"/>
  <c r="BP121" i="17"/>
  <c r="BO129" i="17"/>
  <c r="CH122" i="17"/>
  <c r="AC132" i="17"/>
  <c r="BQ125" i="17"/>
  <c r="X8" i="17"/>
  <c r="AZ16" i="17"/>
  <c r="AB83" i="17"/>
  <c r="AA17" i="17"/>
  <c r="AL16" i="17"/>
  <c r="BS59" i="17"/>
  <c r="H83" i="17"/>
  <c r="BA10" i="17"/>
  <c r="AT9" i="17"/>
  <c r="M8" i="17"/>
  <c r="V8" i="17"/>
  <c r="H9" i="17"/>
  <c r="B13" i="17"/>
  <c r="AN33" i="17"/>
  <c r="T16" i="17"/>
  <c r="BO58" i="17"/>
  <c r="AM15" i="17"/>
  <c r="AV62" i="17"/>
  <c r="C83" i="17"/>
  <c r="AG10" i="17"/>
  <c r="BG9" i="17"/>
  <c r="AT13" i="17"/>
  <c r="Q33" i="17"/>
  <c r="BX16" i="17"/>
  <c r="BB58" i="17"/>
  <c r="CE15" i="17"/>
  <c r="BF11" i="17"/>
  <c r="BK83" i="17"/>
  <c r="T10" i="17"/>
  <c r="V108" i="17"/>
  <c r="AO17" i="17"/>
  <c r="AD33" i="17"/>
  <c r="AS16" i="17"/>
  <c r="AI12" i="17"/>
  <c r="R59" i="17"/>
  <c r="BR11" i="17"/>
  <c r="CH83" i="17"/>
  <c r="N14" i="17"/>
  <c r="B61" i="17"/>
  <c r="J17" i="17"/>
  <c r="AR13" i="17"/>
  <c r="AF60" i="17"/>
  <c r="BJ12" i="17"/>
  <c r="AS59" i="17"/>
  <c r="BD11" i="17"/>
  <c r="V62" i="17"/>
  <c r="AB14" i="17"/>
  <c r="BQ61" i="17"/>
  <c r="CE109" i="17"/>
  <c r="E132" i="17"/>
  <c r="BT130" i="17"/>
  <c r="BI129" i="17"/>
  <c r="AS127" i="17"/>
  <c r="AD126" i="17"/>
  <c r="R124" i="17"/>
  <c r="C123" i="17"/>
  <c r="BV121" i="17"/>
  <c r="BF119" i="17"/>
  <c r="AQ118" i="17"/>
  <c r="BQ109" i="17"/>
  <c r="BU131" i="17"/>
  <c r="BF130" i="17"/>
  <c r="AT128" i="17"/>
  <c r="AE127" i="17"/>
  <c r="S125" i="17"/>
  <c r="D124" i="17"/>
  <c r="BS122" i="17"/>
  <c r="BG120" i="17"/>
  <c r="AR119" i="17"/>
  <c r="Q108" i="17"/>
  <c r="AR109" i="17"/>
  <c r="BT131" i="17"/>
  <c r="BH129" i="17"/>
  <c r="AS128" i="17"/>
  <c r="BM16" i="17"/>
  <c r="AL58" i="17"/>
  <c r="AI11" i="17"/>
  <c r="CB10" i="17"/>
  <c r="CA108" i="17"/>
  <c r="BT120" i="17"/>
  <c r="C129" i="17"/>
  <c r="AM122" i="17"/>
  <c r="AV132" i="17"/>
  <c r="E125" i="17"/>
  <c r="BA8" i="17"/>
  <c r="Z16" i="17"/>
  <c r="G83" i="17"/>
  <c r="CH13" i="17"/>
  <c r="AS12" i="17"/>
  <c r="AD15" i="17"/>
  <c r="BO14" i="17"/>
  <c r="AG61" i="17"/>
  <c r="BZ17" i="17"/>
  <c r="AQ8" i="17"/>
  <c r="BM8" i="17"/>
  <c r="BT9" i="17"/>
  <c r="C13" i="17"/>
  <c r="AH60" i="17"/>
  <c r="AW12" i="17"/>
  <c r="BJ58" i="17"/>
  <c r="AI15" i="17"/>
  <c r="AU62" i="17"/>
  <c r="BS14" i="17"/>
  <c r="BI10" i="17"/>
  <c r="BE9" i="17"/>
  <c r="BI13" i="17"/>
  <c r="BS60" i="17"/>
  <c r="N16" i="17"/>
  <c r="AX58" i="17"/>
  <c r="P15" i="17"/>
  <c r="O11" i="17"/>
  <c r="BF83" i="17"/>
  <c r="BR10" i="17"/>
  <c r="AX9" i="17"/>
  <c r="P17" i="17"/>
  <c r="Z33" i="17"/>
  <c r="BB16" i="17"/>
  <c r="BT58" i="17"/>
  <c r="BK59" i="17"/>
  <c r="AA11" i="17"/>
  <c r="T83" i="17"/>
  <c r="AA10" i="17"/>
  <c r="I61" i="17"/>
  <c r="BY17" i="17"/>
  <c r="AI33" i="17"/>
  <c r="BE16" i="17"/>
  <c r="BO12" i="17"/>
  <c r="AP59" i="17"/>
  <c r="BU11" i="17"/>
  <c r="BY83" i="17"/>
  <c r="AZ14" i="17"/>
  <c r="BM61" i="17"/>
  <c r="AL109" i="17"/>
  <c r="X132" i="17"/>
  <c r="H130" i="17"/>
  <c r="CA128" i="17"/>
  <c r="BL127" i="17"/>
  <c r="AZ125" i="17"/>
  <c r="AK124" i="17"/>
  <c r="U122" i="17"/>
  <c r="J121" i="17"/>
  <c r="BY119" i="17"/>
  <c r="AK108" i="17"/>
  <c r="T109" i="17"/>
  <c r="I131" i="17"/>
  <c r="CB129" i="17"/>
  <c r="BM128" i="17"/>
  <c r="AW126" i="17"/>
  <c r="AL125" i="17"/>
  <c r="V123" i="17"/>
  <c r="G122" i="17"/>
  <c r="BZ120" i="17"/>
  <c r="BK119" i="17"/>
  <c r="BL108" i="17"/>
  <c r="W132" i="17"/>
  <c r="H131" i="17"/>
  <c r="CA129" i="17"/>
  <c r="BL128" i="17"/>
  <c r="AV126" i="17"/>
  <c r="BV15" i="17"/>
  <c r="BQ15" i="17"/>
  <c r="U14" i="17"/>
  <c r="AV9" i="17"/>
  <c r="R132" i="17"/>
  <c r="BD118" i="17"/>
  <c r="BR127" i="17"/>
  <c r="AA120" i="17"/>
  <c r="AF130" i="17"/>
  <c r="BT123" i="17"/>
  <c r="BF9" i="17"/>
  <c r="P58" i="17"/>
  <c r="AI10" i="17"/>
  <c r="BW13" i="17"/>
  <c r="AF12" i="17"/>
  <c r="BB15" i="17"/>
  <c r="C14" i="17"/>
  <c r="BE61" i="17"/>
  <c r="N17" i="17"/>
  <c r="BU8" i="17"/>
  <c r="B8" i="17"/>
  <c r="N9" i="17"/>
  <c r="CB13" i="17"/>
  <c r="AJ60" i="17"/>
  <c r="AL12" i="17"/>
  <c r="BX59" i="17"/>
  <c r="BM15" i="17"/>
  <c r="AX62" i="17"/>
  <c r="G14" i="17"/>
  <c r="AJ61" i="17"/>
  <c r="AK9" i="17"/>
  <c r="BK13" i="17"/>
  <c r="G60" i="17"/>
  <c r="AD16" i="17"/>
  <c r="N58" i="17"/>
  <c r="M15" i="17"/>
  <c r="AA62" i="17"/>
  <c r="AY14" i="17"/>
  <c r="CD10" i="17"/>
  <c r="W9" i="17"/>
  <c r="BV13" i="17"/>
  <c r="AH33" i="17"/>
  <c r="AM16" i="17"/>
  <c r="F58" i="17"/>
  <c r="AR15" i="17"/>
  <c r="BS11" i="17"/>
  <c r="BV83" i="17"/>
  <c r="AV10" i="17"/>
  <c r="AX108" i="17"/>
  <c r="BU17" i="17"/>
  <c r="AP33" i="17"/>
  <c r="BR16" i="17"/>
  <c r="CH58" i="17"/>
  <c r="D59" i="17"/>
  <c r="I11" i="17"/>
  <c r="M83" i="17"/>
  <c r="AT14" i="17"/>
  <c r="BU61" i="17"/>
  <c r="AG109" i="17"/>
  <c r="AP131" i="17"/>
  <c r="AA130" i="17"/>
  <c r="O128" i="17"/>
  <c r="CE127" i="17"/>
  <c r="BS125" i="17"/>
  <c r="BD124" i="17"/>
  <c r="AN122" i="17"/>
  <c r="AC121" i="17"/>
  <c r="M119" i="17"/>
  <c r="AB108" i="17"/>
  <c r="AQ132" i="17"/>
  <c r="AB131" i="17"/>
  <c r="P129" i="17"/>
  <c r="CH128" i="17"/>
  <c r="BP126" i="17"/>
  <c r="BE125" i="17"/>
  <c r="AO123" i="17"/>
  <c r="Z122" i="17"/>
  <c r="AF9" i="17"/>
  <c r="BC61" i="17"/>
  <c r="H10" i="17"/>
  <c r="I17" i="17"/>
  <c r="C16" i="17"/>
  <c r="AU128" i="17"/>
  <c r="AZ109" i="17"/>
  <c r="BV126" i="17"/>
  <c r="AE119" i="17"/>
  <c r="AM128" i="17"/>
  <c r="CA121" i="17"/>
  <c r="BE17" i="17"/>
  <c r="AT59" i="17"/>
  <c r="BF108" i="17"/>
  <c r="J33" i="17"/>
  <c r="BH58" i="17"/>
  <c r="C11" i="17"/>
  <c r="CA10" i="17"/>
  <c r="AL108" i="17"/>
  <c r="AI8" i="17"/>
  <c r="J8" i="17"/>
  <c r="AH8" i="17"/>
  <c r="AY17" i="17"/>
  <c r="O33" i="17"/>
  <c r="AL60" i="17"/>
  <c r="K12" i="17"/>
  <c r="Y59" i="17"/>
  <c r="AJ11" i="17"/>
  <c r="BE83" i="17"/>
  <c r="CD14" i="17"/>
  <c r="AL61" i="17"/>
  <c r="AH17" i="17"/>
  <c r="AA13" i="17"/>
  <c r="I60" i="17"/>
  <c r="M12" i="17"/>
  <c r="BQ59" i="17"/>
  <c r="CB11" i="17"/>
  <c r="AD62" i="17"/>
  <c r="BH14" i="17"/>
  <c r="P61" i="17"/>
  <c r="F9" i="17"/>
  <c r="M13" i="17"/>
  <c r="AS60" i="17"/>
  <c r="BE12" i="17"/>
  <c r="E58" i="17"/>
  <c r="AT15" i="17"/>
  <c r="BC62" i="17"/>
  <c r="CA14" i="17"/>
  <c r="BY10" i="17"/>
  <c r="AH9" i="17"/>
  <c r="V13" i="17"/>
  <c r="AW33" i="17"/>
  <c r="AH16" i="17"/>
  <c r="V58" i="17"/>
  <c r="BD15" i="17"/>
  <c r="J11" i="17"/>
  <c r="K83" i="17"/>
  <c r="BU10" i="17"/>
  <c r="J108" i="17"/>
  <c r="AN109" i="17"/>
  <c r="CB131" i="17"/>
  <c r="BP129" i="17"/>
  <c r="BA128" i="17"/>
  <c r="AK126" i="17"/>
  <c r="Z125" i="17"/>
  <c r="J123" i="17"/>
  <c r="BZ122" i="17"/>
  <c r="BN120" i="17"/>
  <c r="AY119" i="17"/>
  <c r="CE108" i="17"/>
  <c r="CC132" i="17"/>
  <c r="BM130" i="17"/>
  <c r="BB129" i="17"/>
  <c r="AL127" i="17"/>
  <c r="W126" i="17"/>
  <c r="K124" i="17"/>
  <c r="CA123" i="17"/>
  <c r="BO121" i="17"/>
  <c r="AZ120" i="17"/>
  <c r="AJ118" i="17"/>
  <c r="K109" i="17"/>
  <c r="CB132" i="17"/>
  <c r="BL130" i="17"/>
  <c r="BA129" i="17"/>
  <c r="AK127" i="17"/>
  <c r="S127" i="17"/>
  <c r="AY11" i="17"/>
  <c r="AT83" i="17"/>
  <c r="CC61" i="17"/>
  <c r="J9" i="17"/>
  <c r="CA33" i="17"/>
  <c r="G12" i="17"/>
  <c r="F127" i="17"/>
  <c r="B120" i="17"/>
  <c r="AH128" i="17"/>
  <c r="BZ59" i="17"/>
  <c r="BD62" i="17"/>
  <c r="BL14" i="17"/>
  <c r="AP61" i="17"/>
  <c r="BS17" i="17"/>
  <c r="N33" i="17"/>
  <c r="BQ108" i="17"/>
  <c r="AU120" i="17"/>
  <c r="AT130" i="17"/>
  <c r="T58" i="17"/>
  <c r="AX15" i="17"/>
  <c r="N62" i="17"/>
  <c r="BY14" i="17"/>
  <c r="AE8" i="17"/>
  <c r="BM10" i="17"/>
  <c r="AN130" i="17"/>
  <c r="AK109" i="17"/>
  <c r="BN33" i="17"/>
  <c r="AX16" i="17"/>
  <c r="AE58" i="17"/>
  <c r="AL15" i="17"/>
  <c r="CE17" i="17"/>
  <c r="GD33" i="2"/>
  <c r="GE33" i="2" s="1"/>
  <c r="GD28" i="2"/>
  <c r="GE28" i="2" s="1"/>
  <c r="GD29" i="2"/>
  <c r="GE29" i="2" s="1"/>
  <c r="GD61" i="2"/>
  <c r="GE61" i="2" s="1"/>
  <c r="GD51" i="2"/>
  <c r="GE51" i="2" s="1"/>
  <c r="GD48" i="2"/>
  <c r="GE48" i="2" s="1"/>
  <c r="GD30" i="2"/>
  <c r="GE30" i="2" s="1"/>
  <c r="GD57" i="2"/>
  <c r="GE57" i="2" s="1"/>
  <c r="GD63" i="2"/>
  <c r="GE63" i="2" s="1"/>
  <c r="GD53" i="2"/>
  <c r="GE53" i="2" s="1"/>
  <c r="GD27" i="2"/>
  <c r="GE27" i="2" s="1"/>
  <c r="GD56" i="2"/>
  <c r="GE56" i="2" s="1"/>
  <c r="GD58" i="2"/>
  <c r="GE58" i="2" s="1"/>
  <c r="GD43" i="2"/>
  <c r="GE43" i="2" s="1"/>
  <c r="GD62" i="2"/>
  <c r="GE62" i="2" s="1"/>
  <c r="GD31" i="2"/>
  <c r="GE31" i="2" s="1"/>
  <c r="GD52" i="2"/>
  <c r="GE52" i="2" s="1"/>
  <c r="GD39" i="2"/>
  <c r="GE39" i="2" s="1"/>
  <c r="GD54" i="2"/>
  <c r="GE54" i="2" s="1"/>
  <c r="GD60" i="2"/>
  <c r="GE60" i="2" s="1"/>
  <c r="GD45" i="2"/>
  <c r="GE45" i="2" s="1"/>
  <c r="GD32" i="2"/>
  <c r="GE32" i="2" s="1"/>
  <c r="GD59" i="2"/>
  <c r="GE59" i="2" s="1"/>
  <c r="GD41" i="2"/>
  <c r="GE41" i="2" s="1"/>
  <c r="GD47" i="2"/>
  <c r="GE47" i="2" s="1"/>
  <c r="GD37" i="2"/>
  <c r="GE37" i="2" s="1"/>
  <c r="GD38" i="2"/>
  <c r="GE38" i="2" s="1"/>
  <c r="GD44" i="2"/>
  <c r="GE44" i="2" s="1"/>
  <c r="GD35" i="2"/>
  <c r="GE35" i="2" s="1"/>
  <c r="GD10" i="2"/>
  <c r="GE10" i="2" s="1"/>
  <c r="W7" i="2"/>
  <c r="GD11" i="2"/>
  <c r="GE11" i="2" s="1"/>
  <c r="GD8" i="2"/>
  <c r="GE8" i="2" s="1"/>
  <c r="GD26" i="2"/>
  <c r="GE26" i="2" s="1"/>
  <c r="GD22" i="2"/>
  <c r="GE22" i="2" s="1"/>
  <c r="GD14" i="2"/>
  <c r="GE14" i="2" s="1"/>
  <c r="GD9" i="2"/>
  <c r="GE9" i="2" s="1"/>
  <c r="GD12" i="2"/>
  <c r="GE12" i="2" s="1"/>
  <c r="GD25" i="2"/>
  <c r="GE25" i="2" s="1"/>
  <c r="AH7" i="2"/>
  <c r="GD13" i="2"/>
  <c r="GE13" i="2" s="1"/>
  <c r="AT7" i="2"/>
  <c r="BF7" i="2"/>
  <c r="GD21" i="2"/>
  <c r="GE21" i="2" s="1"/>
  <c r="GD16" i="2"/>
  <c r="GE16" i="2" s="1"/>
  <c r="GD24" i="2"/>
  <c r="GE24" i="2" s="1"/>
  <c r="GD15" i="2"/>
  <c r="GE15" i="2" s="1"/>
  <c r="GD23" i="2"/>
  <c r="GE23" i="2" s="1"/>
  <c r="GD17" i="2"/>
  <c r="GE17" i="2" s="1"/>
  <c r="GD20" i="2"/>
  <c r="GE20" i="2" s="1"/>
  <c r="GD19" i="2"/>
  <c r="GE19" i="2" s="1"/>
  <c r="GD18" i="2"/>
  <c r="GE18" i="2" s="1"/>
  <c r="EZ23" i="2"/>
  <c r="FA23" i="2" s="1"/>
  <c r="DW41" i="2"/>
  <c r="DX41" i="2" s="1"/>
  <c r="DW19" i="2"/>
  <c r="DX19" i="2" s="1"/>
  <c r="EZ40" i="2"/>
  <c r="FA40" i="2" s="1"/>
  <c r="DW21" i="2"/>
  <c r="DX21" i="2" s="1"/>
  <c r="DW15" i="2"/>
  <c r="DX15" i="2" s="1"/>
  <c r="DW53" i="2"/>
  <c r="DX53" i="2" s="1"/>
  <c r="EZ29" i="2"/>
  <c r="FA29" i="2" s="1"/>
  <c r="DW55" i="2"/>
  <c r="DX55" i="2" s="1"/>
  <c r="DW43" i="2"/>
  <c r="DX43" i="2" s="1"/>
  <c r="EZ8" i="2"/>
  <c r="FA8" i="2" s="1"/>
  <c r="EZ46" i="2"/>
  <c r="FA46" i="2" s="1"/>
  <c r="EZ53" i="2"/>
  <c r="FA53" i="2" s="1"/>
  <c r="DW45" i="2"/>
  <c r="DX45" i="2" s="1"/>
  <c r="EZ39" i="2"/>
  <c r="FA39" i="2" s="1"/>
  <c r="DW30" i="2"/>
  <c r="DX30" i="2" s="1"/>
  <c r="DW27" i="2"/>
  <c r="DX27" i="2" s="1"/>
  <c r="DW42" i="2"/>
  <c r="DX42" i="2" s="1"/>
  <c r="EZ17" i="2"/>
  <c r="FA17" i="2" s="1"/>
  <c r="DW32" i="2"/>
  <c r="DX32" i="2" s="1"/>
  <c r="DW51" i="2"/>
  <c r="DX51" i="2" s="1"/>
  <c r="EZ51" i="2"/>
  <c r="FA51" i="2" s="1"/>
  <c r="EZ38" i="2"/>
  <c r="FA38" i="2" s="1"/>
  <c r="DW8" i="2"/>
  <c r="DX8" i="2" s="1"/>
  <c r="DW25" i="2"/>
  <c r="DX25" i="2" s="1"/>
  <c r="DW9" i="2"/>
  <c r="DX9" i="2" s="1"/>
  <c r="DW56" i="2"/>
  <c r="DX56" i="2" s="1"/>
  <c r="DW63" i="2"/>
  <c r="DX63" i="2" s="1"/>
  <c r="DW57" i="2"/>
  <c r="DX57" i="2" s="1"/>
  <c r="DW46" i="2"/>
  <c r="DX46" i="2" s="1"/>
  <c r="EZ33" i="2"/>
  <c r="FA33" i="2" s="1"/>
  <c r="DW64" i="2"/>
  <c r="DX64" i="2" s="1"/>
  <c r="DW62" i="2"/>
  <c r="DX62" i="2" s="1"/>
  <c r="EZ61" i="2"/>
  <c r="FA61" i="2" s="1"/>
  <c r="DW37" i="2"/>
  <c r="DX37" i="2" s="1"/>
  <c r="EZ25" i="2"/>
  <c r="FA25" i="2" s="1"/>
  <c r="DW38" i="2"/>
  <c r="DX38" i="2" s="1"/>
  <c r="DW61" i="2"/>
  <c r="DX61" i="2" s="1"/>
  <c r="DW29" i="2"/>
  <c r="DX29" i="2" s="1"/>
  <c r="DW60" i="2"/>
  <c r="DX60" i="2" s="1"/>
  <c r="DW39" i="2"/>
  <c r="DX39" i="2" s="1"/>
  <c r="EZ37" i="2"/>
  <c r="FA37" i="2" s="1"/>
  <c r="DW50" i="2"/>
  <c r="DX50" i="2" s="1"/>
  <c r="DW48" i="2"/>
  <c r="DX48" i="2" s="1"/>
  <c r="EZ19" i="2"/>
  <c r="FA19" i="2" s="1"/>
  <c r="EZ24" i="2"/>
  <c r="FA24" i="2" s="1"/>
  <c r="EZ44" i="2"/>
  <c r="FA44" i="2" s="1"/>
  <c r="DW26" i="2"/>
  <c r="DX26" i="2" s="1"/>
  <c r="DW18" i="2"/>
  <c r="DX18" i="2" s="1"/>
  <c r="DW12" i="2"/>
  <c r="DX12" i="2" s="1"/>
  <c r="EZ56" i="2"/>
  <c r="FA56" i="2" s="1"/>
  <c r="EZ62" i="2"/>
  <c r="FA62" i="2" s="1"/>
  <c r="EZ45" i="2"/>
  <c r="FA45" i="2" s="1"/>
  <c r="EZ43" i="2"/>
  <c r="FA43" i="2" s="1"/>
  <c r="DW58" i="2"/>
  <c r="DX58" i="2" s="1"/>
  <c r="EZ50" i="2"/>
  <c r="FA50" i="2" s="1"/>
  <c r="EZ18" i="2"/>
  <c r="FA18" i="2" s="1"/>
  <c r="DW16" i="2"/>
  <c r="DX16" i="2" s="1"/>
  <c r="DW52" i="2"/>
  <c r="DX52" i="2" s="1"/>
  <c r="DW49" i="2"/>
  <c r="DX49" i="2" s="1"/>
  <c r="EZ27" i="2"/>
  <c r="FA27" i="2" s="1"/>
  <c r="EZ48" i="2"/>
  <c r="FA48" i="2" s="1"/>
  <c r="DW20" i="2"/>
  <c r="DX20" i="2" s="1"/>
  <c r="DW31" i="2"/>
  <c r="DX31" i="2" s="1"/>
  <c r="DW35" i="2"/>
  <c r="DX35" i="2" s="1"/>
  <c r="DW47" i="2"/>
  <c r="DX47" i="2" s="1"/>
  <c r="DW40" i="2"/>
  <c r="DX40" i="2" s="1"/>
  <c r="DW17" i="2"/>
  <c r="DX17" i="2" s="1"/>
  <c r="EZ22" i="2"/>
  <c r="FA22" i="2" s="1"/>
  <c r="DW14" i="2"/>
  <c r="DX14" i="2" s="1"/>
  <c r="DW23" i="2"/>
  <c r="DX23" i="2" s="1"/>
  <c r="EZ14" i="2"/>
  <c r="FA14" i="2" s="1"/>
  <c r="EZ26" i="2"/>
  <c r="FA26" i="2" s="1"/>
  <c r="EZ15" i="2"/>
  <c r="FA15" i="2" s="1"/>
  <c r="EZ64" i="2"/>
  <c r="FA64" i="2" s="1"/>
  <c r="DW36" i="2"/>
  <c r="DX36" i="2" s="1"/>
  <c r="DW10" i="2"/>
  <c r="DX10" i="2" s="1"/>
  <c r="DW59" i="2"/>
  <c r="DX59" i="2" s="1"/>
  <c r="DW11" i="2"/>
  <c r="DX11" i="2" s="1"/>
  <c r="DW54" i="2"/>
  <c r="DX54" i="2" s="1"/>
  <c r="DW44" i="2"/>
  <c r="DX44" i="2" s="1"/>
  <c r="DW34" i="2"/>
  <c r="DX34" i="2" s="1"/>
  <c r="EZ49" i="2"/>
  <c r="FA49" i="2" s="1"/>
  <c r="EZ10" i="2"/>
  <c r="FA10" i="2" s="1"/>
  <c r="EZ28" i="2"/>
  <c r="FA28" i="2" s="1"/>
  <c r="EZ63" i="2"/>
  <c r="FA63" i="2" s="1"/>
  <c r="DW33" i="2"/>
  <c r="DX33" i="2" s="1"/>
  <c r="EZ16" i="2"/>
  <c r="FA16" i="2" s="1"/>
  <c r="DW28" i="2"/>
  <c r="DX28" i="2" s="1"/>
  <c r="EZ31" i="2"/>
  <c r="FA31" i="2" s="1"/>
  <c r="EZ35" i="2"/>
  <c r="FA35" i="2" s="1"/>
  <c r="EZ47" i="2"/>
  <c r="FA47" i="2" s="1"/>
  <c r="EZ36" i="2"/>
  <c r="FA36" i="2" s="1"/>
  <c r="EZ57" i="2"/>
  <c r="FA57" i="2" s="1"/>
  <c r="EZ42" i="2"/>
  <c r="FA42" i="2" s="1"/>
  <c r="EZ9" i="2"/>
  <c r="FA9" i="2" s="1"/>
  <c r="DW22" i="2"/>
  <c r="DX22" i="2" s="1"/>
  <c r="EZ13" i="2"/>
  <c r="FA13" i="2" s="1"/>
  <c r="EZ60" i="2"/>
  <c r="FA60" i="2" s="1"/>
  <c r="EZ59" i="2"/>
  <c r="FA59" i="2" s="1"/>
  <c r="EZ34" i="2"/>
  <c r="FA34" i="2" s="1"/>
  <c r="EZ58" i="2"/>
  <c r="FA58" i="2" s="1"/>
  <c r="EZ20" i="2"/>
  <c r="FA20" i="2" s="1"/>
  <c r="EZ32" i="2"/>
  <c r="FA32" i="2" s="1"/>
  <c r="EZ11" i="2"/>
  <c r="FA11" i="2" s="1"/>
  <c r="EZ41" i="2"/>
  <c r="FA41" i="2" s="1"/>
  <c r="EZ30" i="2"/>
  <c r="FA30" i="2" s="1"/>
  <c r="EZ52" i="2"/>
  <c r="FA52" i="2" s="1"/>
  <c r="EZ54" i="2"/>
  <c r="FA54" i="2" s="1"/>
  <c r="EZ55" i="2"/>
  <c r="FA55" i="2" s="1"/>
  <c r="DW24" i="2"/>
  <c r="DX24" i="2" s="1"/>
  <c r="DW13" i="2"/>
  <c r="DX13" i="2" s="1"/>
  <c r="EZ21" i="2"/>
  <c r="FA21" i="2" s="1"/>
  <c r="EZ12" i="2"/>
  <c r="FA12" i="2" s="1"/>
  <c r="CM44" i="2"/>
  <c r="CN44" i="2" s="1"/>
  <c r="CM24" i="2"/>
  <c r="CN24" i="2" s="1"/>
  <c r="CM9" i="2"/>
  <c r="CN9" i="2" s="1"/>
  <c r="CM48" i="2"/>
  <c r="CN48" i="2" s="1"/>
  <c r="CM39" i="2"/>
  <c r="CN39" i="2" s="1"/>
  <c r="CM53" i="2"/>
  <c r="CN53" i="2" s="1"/>
  <c r="CM61" i="2"/>
  <c r="CN61" i="2" s="1"/>
  <c r="CM37" i="2"/>
  <c r="CN37" i="2" s="1"/>
  <c r="CM59" i="2"/>
  <c r="CN59" i="2" s="1"/>
  <c r="CM58" i="2"/>
  <c r="CN58" i="2" s="1"/>
  <c r="CM13" i="2"/>
  <c r="CN13" i="2" s="1"/>
  <c r="CM41" i="2"/>
  <c r="CN41" i="2" s="1"/>
  <c r="CM45" i="2"/>
  <c r="CN45" i="2" s="1"/>
  <c r="CM40" i="2"/>
  <c r="CN40" i="2" s="1"/>
  <c r="CM20" i="2"/>
  <c r="CN20" i="2" s="1"/>
  <c r="CM18" i="2"/>
  <c r="CN18" i="2" s="1"/>
  <c r="CM50" i="2"/>
  <c r="CN50" i="2" s="1"/>
  <c r="CM28" i="2"/>
  <c r="CN28" i="2" s="1"/>
  <c r="CM19" i="2"/>
  <c r="CN19" i="2" s="1"/>
  <c r="CM46" i="2"/>
  <c r="CN46" i="2" s="1"/>
  <c r="CM31" i="2"/>
  <c r="CN31" i="2" s="1"/>
  <c r="CM33" i="2"/>
  <c r="CN33" i="2" s="1"/>
  <c r="CM34" i="2"/>
  <c r="CN34" i="2" s="1"/>
  <c r="CM35" i="2"/>
  <c r="CN35" i="2" s="1"/>
  <c r="CM52" i="2"/>
  <c r="CN52" i="2" s="1"/>
  <c r="CM15" i="2"/>
  <c r="CN15" i="2" s="1"/>
  <c r="CM12" i="2"/>
  <c r="CN12" i="2" s="1"/>
  <c r="CM21" i="2"/>
  <c r="CN21" i="2" s="1"/>
  <c r="CM63" i="2"/>
  <c r="CN63" i="2" s="1"/>
  <c r="CM29" i="2"/>
  <c r="CN29" i="2" s="1"/>
  <c r="CM54" i="2"/>
  <c r="CN54" i="2" s="1"/>
  <c r="CM60" i="2"/>
  <c r="CN60" i="2" s="1"/>
  <c r="CM10" i="2"/>
  <c r="CN10" i="2" s="1"/>
  <c r="CM62" i="2"/>
  <c r="CN62" i="2" s="1"/>
  <c r="CM64" i="2"/>
  <c r="CN64" i="2" s="1"/>
  <c r="CM51" i="2"/>
  <c r="CN51" i="2" s="1"/>
  <c r="CM27" i="2"/>
  <c r="CN27" i="2" s="1"/>
  <c r="CM43" i="2"/>
  <c r="CN43" i="2" s="1"/>
  <c r="CM16" i="2"/>
  <c r="CN16" i="2" s="1"/>
  <c r="CM8" i="2"/>
  <c r="CN8" i="2" s="1"/>
  <c r="CM26" i="2"/>
  <c r="CN26" i="2" s="1"/>
  <c r="CM22" i="2"/>
  <c r="CN22" i="2" s="1"/>
  <c r="CM25" i="2"/>
  <c r="CN25" i="2" s="1"/>
  <c r="CM42" i="2"/>
  <c r="CN42" i="2" s="1"/>
  <c r="CM56" i="2"/>
  <c r="CN56" i="2" s="1"/>
  <c r="CM38" i="2"/>
  <c r="CN38" i="2" s="1"/>
  <c r="CM55" i="2"/>
  <c r="CN55" i="2" s="1"/>
  <c r="CM11" i="2"/>
  <c r="CN11" i="2" s="1"/>
  <c r="CM17" i="2"/>
  <c r="CN17" i="2" s="1"/>
  <c r="CM47" i="2"/>
  <c r="CN47" i="2" s="1"/>
  <c r="CM36" i="2"/>
  <c r="CN36" i="2" s="1"/>
  <c r="CM49" i="2"/>
  <c r="CN49" i="2" s="1"/>
  <c r="CM57" i="2"/>
  <c r="CN57" i="2" s="1"/>
  <c r="CM32" i="2"/>
  <c r="CN32" i="2" s="1"/>
  <c r="CM30" i="2"/>
  <c r="CN30" i="2" s="1"/>
  <c r="CM14" i="2"/>
  <c r="CN14" i="2" s="1"/>
  <c r="CM23" i="2"/>
  <c r="CN23" i="2" s="1"/>
  <c r="R7" i="17" l="1"/>
  <c r="AF7" i="17"/>
  <c r="M7" i="17"/>
  <c r="P7" i="17"/>
  <c r="AG7" i="17"/>
  <c r="AV7" i="17"/>
  <c r="AS7" i="17"/>
  <c r="AA7" i="17"/>
  <c r="AY7" i="17"/>
  <c r="N7" i="17"/>
  <c r="BB7" i="17"/>
  <c r="BA7" i="17"/>
  <c r="BD7" i="17"/>
  <c r="T7" i="17"/>
  <c r="Y7" i="17"/>
  <c r="V7" i="17"/>
  <c r="AQ7" i="17"/>
  <c r="AW7" i="17"/>
  <c r="AC7" i="17"/>
  <c r="BC7" i="17"/>
  <c r="AL7" i="17"/>
  <c r="S7" i="17"/>
  <c r="AE7" i="17"/>
  <c r="BE7" i="17"/>
  <c r="AM7" i="17"/>
  <c r="AP7" i="17"/>
  <c r="AD7" i="17"/>
  <c r="AR7" i="17"/>
  <c r="O7" i="17"/>
  <c r="AJ7" i="17"/>
  <c r="AO7" i="17"/>
  <c r="AX7" i="17"/>
  <c r="AZ7" i="17"/>
  <c r="U7" i="17"/>
  <c r="Q7" i="17"/>
  <c r="AB7" i="17"/>
  <c r="X7" i="17"/>
  <c r="Z7" i="17"/>
  <c r="AK7" i="17"/>
  <c r="AN7" i="17"/>
  <c r="GF52" i="2"/>
  <c r="GF37" i="2"/>
  <c r="AI7" i="2"/>
  <c r="AU7" i="2" s="1"/>
  <c r="BG7" i="2" s="1"/>
  <c r="GF23" i="2"/>
  <c r="GF9" i="2"/>
  <c r="GF44" i="2"/>
  <c r="GF24" i="2"/>
  <c r="GF8" i="2"/>
  <c r="GF47" i="2"/>
  <c r="GF31" i="2"/>
  <c r="GF27" i="2"/>
  <c r="GF53" i="2"/>
  <c r="GF33" i="2"/>
  <c r="GF51" i="2"/>
  <c r="GF46" i="2"/>
  <c r="GF14" i="2"/>
  <c r="GF38" i="2"/>
  <c r="DY28" i="2"/>
  <c r="DY23" i="2"/>
  <c r="GF40" i="2"/>
  <c r="GF41" i="2"/>
  <c r="GF61" i="2"/>
  <c r="GF62" i="2"/>
  <c r="GF35" i="2"/>
  <c r="GF12" i="2"/>
  <c r="GF59" i="2"/>
  <c r="GF21" i="2"/>
  <c r="GF57" i="2"/>
  <c r="GF20" i="2"/>
  <c r="GF48" i="2"/>
  <c r="GF25" i="2"/>
  <c r="GF54" i="2"/>
  <c r="GF55" i="2"/>
  <c r="GF10" i="2"/>
  <c r="GF50" i="2"/>
  <c r="DY16" i="2"/>
  <c r="GF34" i="2"/>
  <c r="GF15" i="2"/>
  <c r="GF45" i="2"/>
  <c r="GF63" i="2"/>
  <c r="GF32" i="2"/>
  <c r="GF56" i="2"/>
  <c r="GF30" i="2"/>
  <c r="GF11" i="2"/>
  <c r="GF39" i="2"/>
  <c r="GF58" i="2"/>
  <c r="GF60" i="2"/>
  <c r="GF28" i="2"/>
  <c r="GF18" i="2"/>
  <c r="GF13" i="2"/>
  <c r="GF22" i="2"/>
  <c r="GF26" i="2"/>
  <c r="GF36" i="2"/>
  <c r="GF42" i="2"/>
  <c r="GF29" i="2"/>
  <c r="GF43" i="2"/>
  <c r="GF64" i="2"/>
  <c r="GF49" i="2"/>
  <c r="GF17" i="2"/>
  <c r="GF16" i="2"/>
  <c r="DY12" i="2"/>
  <c r="FB15" i="2"/>
  <c r="DY47" i="2"/>
  <c r="DY54" i="2"/>
  <c r="DY62" i="2"/>
  <c r="DY60" i="2"/>
  <c r="DY26" i="2"/>
  <c r="CO19" i="2"/>
  <c r="DY63" i="2"/>
  <c r="DY31" i="2"/>
  <c r="DY41" i="2"/>
  <c r="DY38" i="2"/>
  <c r="DY33" i="2"/>
  <c r="DY21" i="2"/>
  <c r="DY56" i="2"/>
  <c r="DY44" i="2"/>
  <c r="DY30" i="2"/>
  <c r="DY35" i="2"/>
  <c r="DY9" i="2"/>
  <c r="DY59" i="2"/>
  <c r="CO26" i="2"/>
  <c r="FB20" i="2"/>
  <c r="DY40" i="2"/>
  <c r="DY20" i="2"/>
  <c r="GF19" i="2"/>
  <c r="CO14" i="2"/>
  <c r="CO11" i="2"/>
  <c r="CO8" i="2"/>
  <c r="CO18" i="2"/>
  <c r="CO21" i="2"/>
  <c r="CO12" i="2"/>
  <c r="CO20" i="2"/>
  <c r="CO16" i="2"/>
  <c r="CO22" i="2"/>
  <c r="CO44" i="2"/>
  <c r="DY58" i="2"/>
  <c r="CO37" i="2"/>
  <c r="CO34" i="2"/>
  <c r="CO30" i="2"/>
  <c r="CO31" i="2"/>
  <c r="CO27" i="2"/>
  <c r="CO39" i="2"/>
  <c r="CO58" i="2"/>
  <c r="CO57" i="2"/>
  <c r="CO59" i="2"/>
  <c r="CO10" i="2"/>
  <c r="CO51" i="2"/>
  <c r="CO48" i="2"/>
  <c r="CO32" i="2"/>
  <c r="CO49" i="2"/>
  <c r="CO38" i="2"/>
  <c r="CO43" i="2"/>
  <c r="CO62" i="2"/>
  <c r="CO33" i="2"/>
  <c r="CO52" i="2"/>
  <c r="CO50" i="2"/>
  <c r="CO36" i="2"/>
  <c r="CO64" i="2"/>
  <c r="CO46" i="2"/>
  <c r="CO60" i="2"/>
  <c r="CO53" i="2"/>
  <c r="CO55" i="2"/>
  <c r="CO35" i="2"/>
  <c r="CO54" i="2"/>
  <c r="DY22" i="2"/>
  <c r="CO56" i="2"/>
  <c r="CO29" i="2"/>
  <c r="CO47" i="2"/>
  <c r="CO23" i="2"/>
  <c r="CO9" i="2"/>
  <c r="CO28" i="2"/>
  <c r="CO17" i="2"/>
  <c r="CO13" i="2"/>
  <c r="DY49" i="2"/>
  <c r="CO41" i="2"/>
  <c r="CO61" i="2"/>
  <c r="CO63" i="2"/>
  <c r="FB42" i="2"/>
  <c r="FB55" i="2"/>
  <c r="FB35" i="2"/>
  <c r="FB19" i="2"/>
  <c r="FB59" i="2"/>
  <c r="FB23" i="2"/>
  <c r="CO42" i="2"/>
  <c r="FB29" i="2"/>
  <c r="FB51" i="2"/>
  <c r="FB30" i="2"/>
  <c r="FB10" i="2"/>
  <c r="FB28" i="2"/>
  <c r="FB54" i="2"/>
  <c r="FB62" i="2"/>
  <c r="FB48" i="2"/>
  <c r="FB50" i="2"/>
  <c r="FB27" i="2"/>
  <c r="FB9" i="2"/>
  <c r="FB43" i="2"/>
  <c r="FB52" i="2"/>
  <c r="FB16" i="2"/>
  <c r="FB14" i="2"/>
  <c r="FB18" i="2"/>
  <c r="CO24" i="2"/>
  <c r="CO40" i="2"/>
  <c r="DY8" i="2"/>
  <c r="CO25" i="2"/>
  <c r="CO15" i="2"/>
  <c r="CO45" i="2"/>
  <c r="DY15" i="2"/>
  <c r="FB64" i="2"/>
  <c r="FB39" i="2"/>
  <c r="FB46" i="2"/>
  <c r="DY24" i="2"/>
  <c r="DY42" i="2"/>
  <c r="DY19" i="2"/>
  <c r="DY32" i="2"/>
  <c r="FB63" i="2"/>
  <c r="FB44" i="2"/>
  <c r="FB25" i="2"/>
  <c r="FB49" i="2"/>
  <c r="FB11" i="2"/>
  <c r="FB36" i="2"/>
  <c r="FB61" i="2"/>
  <c r="DY51" i="2"/>
  <c r="FB33" i="2"/>
  <c r="FB12" i="2"/>
  <c r="DY27" i="2"/>
  <c r="DY25" i="2"/>
  <c r="FB58" i="2"/>
  <c r="FB40" i="2"/>
  <c r="DY34" i="2"/>
  <c r="FB47" i="2"/>
  <c r="FB26" i="2"/>
  <c r="DY18" i="2"/>
  <c r="FB8" i="2"/>
  <c r="FB17" i="2"/>
  <c r="DY17" i="2"/>
  <c r="FB53" i="2"/>
  <c r="DY39" i="2"/>
  <c r="DY46" i="2"/>
  <c r="DY55" i="2"/>
  <c r="DY45" i="2"/>
  <c r="DY64" i="2"/>
  <c r="DY52" i="2"/>
  <c r="DY50" i="2"/>
  <c r="DY61" i="2"/>
  <c r="FB37" i="2"/>
  <c r="FB21" i="2"/>
  <c r="DY37" i="2"/>
  <c r="FB57" i="2"/>
  <c r="FB45" i="2"/>
  <c r="DY29" i="2"/>
  <c r="FB60" i="2"/>
  <c r="DY10" i="2"/>
  <c r="FB34" i="2"/>
  <c r="DY48" i="2"/>
  <c r="FB31" i="2"/>
  <c r="FB13" i="2"/>
  <c r="DY36" i="2"/>
  <c r="DY43" i="2"/>
  <c r="DY53" i="2"/>
  <c r="DY57" i="2"/>
  <c r="DY13" i="2"/>
  <c r="DY11" i="2"/>
  <c r="FB24" i="2"/>
  <c r="DY14" i="2"/>
  <c r="FB22" i="2"/>
  <c r="FB38" i="2"/>
  <c r="FB32" i="2"/>
  <c r="FB41" i="2"/>
  <c r="FB56" i="2"/>
  <c r="BF7" i="17" l="1"/>
  <c r="W7" i="17"/>
  <c r="AT7" i="17"/>
  <c r="AH7" i="17"/>
  <c r="GH53" i="2"/>
  <c r="GI53" i="2" s="1"/>
  <c r="GH43" i="2"/>
  <c r="GI43" i="2" s="1"/>
  <c r="GH18" i="2"/>
  <c r="GI18" i="2" s="1"/>
  <c r="GH44" i="2"/>
  <c r="GI44" i="2" s="1"/>
  <c r="GH26" i="2"/>
  <c r="GI26" i="2" s="1"/>
  <c r="GH61" i="2"/>
  <c r="GI61" i="2" s="1"/>
  <c r="GH17" i="2"/>
  <c r="GI17" i="2" s="1"/>
  <c r="GH27" i="2"/>
  <c r="GI27" i="2" s="1"/>
  <c r="GH42" i="2"/>
  <c r="GI42" i="2" s="1"/>
  <c r="GH32" i="2"/>
  <c r="GI32" i="2" s="1"/>
  <c r="GH15" i="2"/>
  <c r="GI15" i="2" s="1"/>
  <c r="GH9" i="2"/>
  <c r="GI9" i="2" s="1"/>
  <c r="GH13" i="2"/>
  <c r="GI13" i="2" s="1"/>
  <c r="GH14" i="2"/>
  <c r="GI14" i="2" s="1"/>
  <c r="GH10" i="2"/>
  <c r="GI10" i="2" s="1"/>
  <c r="GH29" i="2"/>
  <c r="GI29" i="2" s="1"/>
  <c r="GH22" i="2"/>
  <c r="GI22" i="2" s="1"/>
  <c r="GH60" i="2"/>
  <c r="GI60" i="2" s="1"/>
  <c r="GH30" i="2"/>
  <c r="GI30" i="2" s="1"/>
  <c r="GH45" i="2"/>
  <c r="GI45" i="2" s="1"/>
  <c r="GH50" i="2"/>
  <c r="GI50" i="2" s="1"/>
  <c r="GH25" i="2"/>
  <c r="GI25" i="2" s="1"/>
  <c r="GH21" i="2"/>
  <c r="GI21" i="2" s="1"/>
  <c r="GH62" i="2"/>
  <c r="GI62" i="2" s="1"/>
  <c r="GH16" i="2"/>
  <c r="GI16" i="2" s="1"/>
  <c r="GH58" i="2"/>
  <c r="GI58" i="2" s="1"/>
  <c r="GH8" i="2"/>
  <c r="GI8" i="2" s="1"/>
  <c r="GH48" i="2"/>
  <c r="GI48" i="2" s="1"/>
  <c r="GH39" i="2"/>
  <c r="GI39" i="2" s="1"/>
  <c r="GH64" i="2"/>
  <c r="GI64" i="2" s="1"/>
  <c r="GH51" i="2"/>
  <c r="GI51" i="2" s="1"/>
  <c r="GH56" i="2"/>
  <c r="GI56" i="2" s="1"/>
  <c r="GH28" i="2"/>
  <c r="GI28" i="2" s="1"/>
  <c r="GH52" i="2"/>
  <c r="GI52" i="2" s="1"/>
  <c r="GH59" i="2"/>
  <c r="GI59" i="2" s="1"/>
  <c r="GH40" i="2"/>
  <c r="GI40" i="2" s="1"/>
  <c r="GH33" i="2"/>
  <c r="GI33" i="2" s="1"/>
  <c r="GH37" i="2"/>
  <c r="GI37" i="2" s="1"/>
  <c r="GH19" i="2"/>
  <c r="GI19" i="2" s="1"/>
  <c r="GH34" i="2"/>
  <c r="GI34" i="2" s="1"/>
  <c r="GH46" i="2"/>
  <c r="GI46" i="2" s="1"/>
  <c r="GH38" i="2"/>
  <c r="GI38" i="2" s="1"/>
  <c r="GH63" i="2"/>
  <c r="GI63" i="2" s="1"/>
  <c r="GH57" i="2"/>
  <c r="GI57" i="2" s="1"/>
  <c r="GH49" i="2"/>
  <c r="GI49" i="2" s="1"/>
  <c r="GH47" i="2"/>
  <c r="GI47" i="2" s="1"/>
  <c r="GH12" i="2"/>
  <c r="GI12" i="2" s="1"/>
  <c r="GH31" i="2"/>
  <c r="GI31" i="2" s="1"/>
  <c r="GH54" i="2"/>
  <c r="GI54" i="2" s="1"/>
  <c r="GH23" i="2"/>
  <c r="GI23" i="2" s="1"/>
  <c r="GH20" i="2"/>
  <c r="GI20" i="2" s="1"/>
  <c r="GH41" i="2"/>
  <c r="GI41" i="2" s="1"/>
  <c r="GH55" i="2"/>
  <c r="GI55" i="2" s="1"/>
  <c r="GH24" i="2"/>
  <c r="GI24" i="2" s="1"/>
  <c r="GH35" i="2"/>
  <c r="GI35" i="2" s="1"/>
  <c r="GH11" i="2"/>
  <c r="GI11" i="2" s="1"/>
  <c r="GH36" i="2"/>
  <c r="GI36" i="2" s="1"/>
  <c r="CQ16" i="2"/>
  <c r="CR16" i="2" s="1"/>
  <c r="CQ29" i="2"/>
  <c r="CR29" i="2" s="1"/>
  <c r="CQ31" i="2"/>
  <c r="CR31" i="2" s="1"/>
  <c r="CQ25" i="2"/>
  <c r="CR25" i="2" s="1"/>
  <c r="CQ55" i="2"/>
  <c r="CR55" i="2" s="1"/>
  <c r="CQ49" i="2"/>
  <c r="CR49" i="2" s="1"/>
  <c r="CQ61" i="2"/>
  <c r="CR61" i="2" s="1"/>
  <c r="EA17" i="2"/>
  <c r="EB17" i="2" s="1"/>
  <c r="FD51" i="2"/>
  <c r="FE51" i="2" s="1"/>
  <c r="CQ42" i="2"/>
  <c r="CR42" i="2" s="1"/>
  <c r="CQ53" i="2"/>
  <c r="CR53" i="2" s="1"/>
  <c r="CQ24" i="2"/>
  <c r="CR24" i="2" s="1"/>
  <c r="FD30" i="2"/>
  <c r="FE30" i="2" s="1"/>
  <c r="CQ21" i="2"/>
  <c r="CR21" i="2" s="1"/>
  <c r="CQ52" i="2"/>
  <c r="CR52" i="2" s="1"/>
  <c r="CQ28" i="2"/>
  <c r="CR28" i="2" s="1"/>
  <c r="CQ35" i="2"/>
  <c r="CR35" i="2" s="1"/>
  <c r="CQ51" i="2"/>
  <c r="CR51" i="2" s="1"/>
  <c r="CQ62" i="2"/>
  <c r="CR62" i="2" s="1"/>
  <c r="CQ17" i="2"/>
  <c r="CR17" i="2" s="1"/>
  <c r="CQ54" i="2"/>
  <c r="CR54" i="2" s="1"/>
  <c r="CQ39" i="2"/>
  <c r="CR39" i="2" s="1"/>
  <c r="CQ57" i="2"/>
  <c r="CR57" i="2" s="1"/>
  <c r="EA64" i="2"/>
  <c r="EB64" i="2" s="1"/>
  <c r="CQ45" i="2"/>
  <c r="CR45" i="2" s="1"/>
  <c r="CQ64" i="2"/>
  <c r="CR64" i="2" s="1"/>
  <c r="FD39" i="2"/>
  <c r="FE39" i="2" s="1"/>
  <c r="FD27" i="2"/>
  <c r="FE27" i="2" s="1"/>
  <c r="CQ9" i="2"/>
  <c r="CR9" i="2" s="1"/>
  <c r="CQ44" i="2"/>
  <c r="CR44" i="2" s="1"/>
  <c r="CQ58" i="2"/>
  <c r="CR58" i="2" s="1"/>
  <c r="CQ34" i="2"/>
  <c r="CR34" i="2" s="1"/>
  <c r="CQ40" i="2"/>
  <c r="CR40" i="2" s="1"/>
  <c r="CQ19" i="2"/>
  <c r="CR19" i="2" s="1"/>
  <c r="CQ32" i="2"/>
  <c r="CR32" i="2" s="1"/>
  <c r="CQ41" i="2"/>
  <c r="CR41" i="2" s="1"/>
  <c r="CQ22" i="2"/>
  <c r="CR22" i="2" s="1"/>
  <c r="CQ43" i="2"/>
  <c r="CR43" i="2" s="1"/>
  <c r="CQ27" i="2"/>
  <c r="CR27" i="2" s="1"/>
  <c r="CQ13" i="2"/>
  <c r="CR13" i="2" s="1"/>
  <c r="CQ38" i="2"/>
  <c r="CR38" i="2" s="1"/>
  <c r="CQ50" i="2"/>
  <c r="CR50" i="2" s="1"/>
  <c r="CQ20" i="2"/>
  <c r="CR20" i="2" s="1"/>
  <c r="CQ15" i="2"/>
  <c r="CR15" i="2" s="1"/>
  <c r="CQ26" i="2"/>
  <c r="CR26" i="2" s="1"/>
  <c r="CQ37" i="2"/>
  <c r="CR37" i="2" s="1"/>
  <c r="CQ10" i="2"/>
  <c r="CR10" i="2" s="1"/>
  <c r="CQ14" i="2"/>
  <c r="CR14" i="2" s="1"/>
  <c r="CQ8" i="2"/>
  <c r="CR8" i="2" s="1"/>
  <c r="CQ33" i="2"/>
  <c r="CR33" i="2" s="1"/>
  <c r="CQ63" i="2"/>
  <c r="CR63" i="2" s="1"/>
  <c r="CQ59" i="2"/>
  <c r="CR59" i="2" s="1"/>
  <c r="CQ18" i="2"/>
  <c r="CR18" i="2" s="1"/>
  <c r="CQ47" i="2"/>
  <c r="CR47" i="2" s="1"/>
  <c r="CQ11" i="2"/>
  <c r="CR11" i="2" s="1"/>
  <c r="CQ23" i="2"/>
  <c r="CR23" i="2" s="1"/>
  <c r="CQ30" i="2"/>
  <c r="CR30" i="2" s="1"/>
  <c r="CQ48" i="2"/>
  <c r="CR48" i="2" s="1"/>
  <c r="CQ12" i="2"/>
  <c r="CR12" i="2" s="1"/>
  <c r="CQ60" i="2"/>
  <c r="CR60" i="2" s="1"/>
  <c r="CQ56" i="2"/>
  <c r="CR56" i="2" s="1"/>
  <c r="CQ36" i="2"/>
  <c r="CR36" i="2" s="1"/>
  <c r="CQ46" i="2"/>
  <c r="CR46" i="2" s="1"/>
  <c r="FD32" i="2"/>
  <c r="FE32" i="2" s="1"/>
  <c r="EA50" i="2"/>
  <c r="EB50" i="2" s="1"/>
  <c r="EA55" i="2"/>
  <c r="EB55" i="2" s="1"/>
  <c r="FD58" i="2"/>
  <c r="FE58" i="2" s="1"/>
  <c r="FD37" i="2"/>
  <c r="FE37" i="2" s="1"/>
  <c r="EA24" i="2"/>
  <c r="EB24" i="2" s="1"/>
  <c r="EA27" i="2"/>
  <c r="EB27" i="2" s="1"/>
  <c r="FD25" i="2"/>
  <c r="FE25" i="2" s="1"/>
  <c r="EA57" i="2"/>
  <c r="EB57" i="2" s="1"/>
  <c r="FD13" i="2"/>
  <c r="FE13" i="2" s="1"/>
  <c r="EA62" i="2"/>
  <c r="EB62" i="2" s="1"/>
  <c r="FD18" i="2"/>
  <c r="FE18" i="2" s="1"/>
  <c r="FD54" i="2"/>
  <c r="FE54" i="2" s="1"/>
  <c r="EA43" i="2"/>
  <c r="EB43" i="2" s="1"/>
  <c r="FD48" i="2"/>
  <c r="FE48" i="2" s="1"/>
  <c r="EA49" i="2"/>
  <c r="EB49" i="2" s="1"/>
  <c r="EA40" i="2"/>
  <c r="EB40" i="2" s="1"/>
  <c r="FD16" i="2"/>
  <c r="FE16" i="2" s="1"/>
  <c r="EA31" i="2"/>
  <c r="EB31" i="2" s="1"/>
  <c r="EA58" i="2"/>
  <c r="EB58" i="2" s="1"/>
  <c r="FD56" i="2"/>
  <c r="FE56" i="2" s="1"/>
  <c r="EA29" i="2"/>
  <c r="EB29" i="2" s="1"/>
  <c r="FD22" i="2"/>
  <c r="FE22" i="2" s="1"/>
  <c r="EA36" i="2"/>
  <c r="EB36" i="2" s="1"/>
  <c r="FD34" i="2"/>
  <c r="FE34" i="2" s="1"/>
  <c r="EA39" i="2"/>
  <c r="EB39" i="2" s="1"/>
  <c r="FD8" i="2"/>
  <c r="FE8" i="2" s="1"/>
  <c r="EA34" i="2"/>
  <c r="EB34" i="2" s="1"/>
  <c r="FD61" i="2"/>
  <c r="FE61" i="2" s="1"/>
  <c r="EA19" i="2"/>
  <c r="EB19" i="2" s="1"/>
  <c r="EA53" i="2"/>
  <c r="EB53" i="2" s="1"/>
  <c r="EA51" i="2"/>
  <c r="EB51" i="2" s="1"/>
  <c r="EA25" i="2"/>
  <c r="EB25" i="2" s="1"/>
  <c r="EA21" i="2"/>
  <c r="EB21" i="2" s="1"/>
  <c r="EA26" i="2"/>
  <c r="EB26" i="2" s="1"/>
  <c r="FD31" i="2"/>
  <c r="FE31" i="2" s="1"/>
  <c r="FD17" i="2"/>
  <c r="FE17" i="2" s="1"/>
  <c r="EA54" i="2"/>
  <c r="EB54" i="2" s="1"/>
  <c r="FD24" i="2"/>
  <c r="FE24" i="2" s="1"/>
  <c r="FD11" i="2"/>
  <c r="FE11" i="2" s="1"/>
  <c r="EA35" i="2"/>
  <c r="EB35" i="2" s="1"/>
  <c r="EA38" i="2"/>
  <c r="EB38" i="2" s="1"/>
  <c r="EA44" i="2"/>
  <c r="EB44" i="2" s="1"/>
  <c r="EA11" i="2"/>
  <c r="EB11" i="2" s="1"/>
  <c r="FD41" i="2"/>
  <c r="FE41" i="2" s="1"/>
  <c r="FD60" i="2"/>
  <c r="FE60" i="2" s="1"/>
  <c r="FD28" i="2"/>
  <c r="FE28" i="2" s="1"/>
  <c r="EA15" i="2"/>
  <c r="EB15" i="2" s="1"/>
  <c r="FD47" i="2"/>
  <c r="FE47" i="2" s="1"/>
  <c r="FD43" i="2"/>
  <c r="FE43" i="2" s="1"/>
  <c r="FD36" i="2"/>
  <c r="FE36" i="2" s="1"/>
  <c r="FD9" i="2"/>
  <c r="FE9" i="2" s="1"/>
  <c r="FD64" i="2"/>
  <c r="FE64" i="2" s="1"/>
  <c r="FD62" i="2"/>
  <c r="FE62" i="2" s="1"/>
  <c r="FD10" i="2"/>
  <c r="FE10" i="2" s="1"/>
  <c r="EA22" i="2"/>
  <c r="EB22" i="2" s="1"/>
  <c r="FD12" i="2"/>
  <c r="FE12" i="2" s="1"/>
  <c r="FD40" i="2"/>
  <c r="FE40" i="2" s="1"/>
  <c r="EA45" i="2"/>
  <c r="EB45" i="2" s="1"/>
  <c r="EA46" i="2"/>
  <c r="EB46" i="2" s="1"/>
  <c r="FD53" i="2"/>
  <c r="FE53" i="2" s="1"/>
  <c r="EA41" i="2"/>
  <c r="EB41" i="2" s="1"/>
  <c r="FD52" i="2"/>
  <c r="FE52" i="2" s="1"/>
  <c r="FD35" i="2"/>
  <c r="FE35" i="2" s="1"/>
  <c r="EA8" i="2"/>
  <c r="EB8" i="2" s="1"/>
  <c r="FD38" i="2"/>
  <c r="FE38" i="2" s="1"/>
  <c r="EA42" i="2"/>
  <c r="EB42" i="2" s="1"/>
  <c r="FD49" i="2"/>
  <c r="FE49" i="2" s="1"/>
  <c r="EA59" i="2"/>
  <c r="EB59" i="2" s="1"/>
  <c r="FD29" i="2"/>
  <c r="FE29" i="2" s="1"/>
  <c r="EA13" i="2"/>
  <c r="EB13" i="2" s="1"/>
  <c r="EA61" i="2"/>
  <c r="EB61" i="2" s="1"/>
  <c r="EA48" i="2"/>
  <c r="EB48" i="2" s="1"/>
  <c r="EA10" i="2"/>
  <c r="EB10" i="2" s="1"/>
  <c r="FD57" i="2"/>
  <c r="FE57" i="2" s="1"/>
  <c r="EA32" i="2"/>
  <c r="EB32" i="2" s="1"/>
  <c r="EA23" i="2"/>
  <c r="EB23" i="2" s="1"/>
  <c r="EA14" i="2"/>
  <c r="EB14" i="2" s="1"/>
  <c r="FD33" i="2"/>
  <c r="FE33" i="2" s="1"/>
  <c r="EA52" i="2"/>
  <c r="EB52" i="2" s="1"/>
  <c r="EA56" i="2"/>
  <c r="EB56" i="2" s="1"/>
  <c r="FD46" i="2"/>
  <c r="FE46" i="2" s="1"/>
  <c r="EA33" i="2"/>
  <c r="EB33" i="2" s="1"/>
  <c r="EA16" i="2"/>
  <c r="EB16" i="2" s="1"/>
  <c r="EA63" i="2"/>
  <c r="EB63" i="2" s="1"/>
  <c r="EA28" i="2"/>
  <c r="EB28" i="2" s="1"/>
  <c r="FD26" i="2"/>
  <c r="FE26" i="2" s="1"/>
  <c r="EA9" i="2"/>
  <c r="EB9" i="2" s="1"/>
  <c r="FD50" i="2"/>
  <c r="FE50" i="2" s="1"/>
  <c r="EA30" i="2"/>
  <c r="EB30" i="2" s="1"/>
  <c r="FD45" i="2"/>
  <c r="FE45" i="2" s="1"/>
  <c r="EA37" i="2"/>
  <c r="EB37" i="2" s="1"/>
  <c r="EA60" i="2"/>
  <c r="EB60" i="2" s="1"/>
  <c r="FD63" i="2"/>
  <c r="FE63" i="2" s="1"/>
  <c r="FD21" i="2"/>
  <c r="FE21" i="2" s="1"/>
  <c r="FD15" i="2"/>
  <c r="FE15" i="2" s="1"/>
  <c r="EA18" i="2"/>
  <c r="EB18" i="2" s="1"/>
  <c r="FD19" i="2"/>
  <c r="FE19" i="2" s="1"/>
  <c r="EA47" i="2"/>
  <c r="EB47" i="2" s="1"/>
  <c r="FD42" i="2"/>
  <c r="FE42" i="2" s="1"/>
  <c r="EA12" i="2"/>
  <c r="EB12" i="2" s="1"/>
  <c r="EA20" i="2"/>
  <c r="EB20" i="2" s="1"/>
  <c r="FD44" i="2"/>
  <c r="FE44" i="2" s="1"/>
  <c r="FD20" i="2"/>
  <c r="FE20" i="2" s="1"/>
  <c r="FD55" i="2"/>
  <c r="FE55" i="2" s="1"/>
  <c r="FD59" i="2"/>
  <c r="FE59" i="2" s="1"/>
  <c r="FD14" i="2"/>
  <c r="FE14" i="2" s="1"/>
  <c r="FD23" i="2"/>
  <c r="FE23" i="2" s="1"/>
  <c r="AI7" i="17" l="1"/>
  <c r="BG7" i="17" s="1"/>
  <c r="GJ16" i="2"/>
  <c r="GJ45" i="2"/>
  <c r="GJ23" i="2"/>
  <c r="GJ33" i="2"/>
  <c r="GJ41" i="2"/>
  <c r="GJ35" i="2"/>
  <c r="GJ26" i="2"/>
  <c r="GJ39" i="2"/>
  <c r="GJ61" i="2"/>
  <c r="GJ27" i="2"/>
  <c r="GJ31" i="2"/>
  <c r="GJ11" i="2"/>
  <c r="GJ53" i="2"/>
  <c r="GJ15" i="2"/>
  <c r="GJ63" i="2"/>
  <c r="GJ18" i="2"/>
  <c r="GJ40" i="2"/>
  <c r="GJ56" i="2"/>
  <c r="GJ32" i="2"/>
  <c r="GJ38" i="2"/>
  <c r="GJ25" i="2"/>
  <c r="GJ50" i="2"/>
  <c r="GJ37" i="2"/>
  <c r="GJ20" i="2"/>
  <c r="GJ22" i="2"/>
  <c r="GJ60" i="2"/>
  <c r="GJ59" i="2"/>
  <c r="GJ55" i="2"/>
  <c r="GJ28" i="2"/>
  <c r="GJ44" i="2"/>
  <c r="GJ51" i="2"/>
  <c r="GJ49" i="2"/>
  <c r="GJ30" i="2"/>
  <c r="GJ47" i="2"/>
  <c r="GJ9" i="2"/>
  <c r="GJ64" i="2"/>
  <c r="GJ13" i="2"/>
  <c r="GJ42" i="2"/>
  <c r="GJ46" i="2"/>
  <c r="GJ19" i="2"/>
  <c r="GJ29" i="2"/>
  <c r="GJ24" i="2"/>
  <c r="GJ34" i="2"/>
  <c r="GJ58" i="2"/>
  <c r="GJ10" i="2"/>
  <c r="GJ36" i="2"/>
  <c r="GJ21" i="2"/>
  <c r="GJ54" i="2"/>
  <c r="GJ17" i="2"/>
  <c r="GJ52" i="2"/>
  <c r="GJ62" i="2"/>
  <c r="GJ8" i="2"/>
  <c r="GJ14" i="2"/>
  <c r="GJ12" i="2"/>
  <c r="GJ43" i="2"/>
  <c r="GJ57" i="2"/>
  <c r="GJ48" i="2"/>
  <c r="CS46" i="2"/>
  <c r="CS28" i="2"/>
  <c r="CS29" i="2"/>
  <c r="CS34" i="2"/>
  <c r="CS50" i="2"/>
  <c r="CS64" i="2"/>
  <c r="CS35" i="2"/>
  <c r="CS33" i="2"/>
  <c r="CS14" i="2"/>
  <c r="CS38" i="2"/>
  <c r="CS54" i="2"/>
  <c r="CS13" i="2"/>
  <c r="CS42" i="2"/>
  <c r="FF33" i="2"/>
  <c r="EC63" i="2"/>
  <c r="CS12" i="2"/>
  <c r="CS11" i="2"/>
  <c r="CS63" i="2"/>
  <c r="CS44" i="2"/>
  <c r="CS20" i="2"/>
  <c r="CS27" i="2"/>
  <c r="CS32" i="2"/>
  <c r="CS58" i="2"/>
  <c r="CS21" i="2"/>
  <c r="CS48" i="2"/>
  <c r="CS15" i="2"/>
  <c r="CS43" i="2"/>
  <c r="CS9" i="2"/>
  <c r="CS41" i="2"/>
  <c r="CS16" i="2"/>
  <c r="CS31" i="2"/>
  <c r="CS36" i="2"/>
  <c r="CS60" i="2"/>
  <c r="CS61" i="2"/>
  <c r="CS39" i="2"/>
  <c r="CS40" i="2"/>
  <c r="CS37" i="2"/>
  <c r="CS49" i="2"/>
  <c r="CS57" i="2"/>
  <c r="CS30" i="2"/>
  <c r="CS56" i="2"/>
  <c r="CS59" i="2"/>
  <c r="CS62" i="2"/>
  <c r="CS17" i="2"/>
  <c r="CS24" i="2"/>
  <c r="CS45" i="2"/>
  <c r="CS47" i="2"/>
  <c r="CS18" i="2"/>
  <c r="CS19" i="2"/>
  <c r="CS26" i="2"/>
  <c r="CS23" i="2"/>
  <c r="CS52" i="2"/>
  <c r="CS10" i="2"/>
  <c r="CS53" i="2"/>
  <c r="CS22" i="2"/>
  <c r="CS8" i="2"/>
  <c r="CS55" i="2"/>
  <c r="CS25" i="2"/>
  <c r="CS51" i="2"/>
  <c r="EC17" i="2"/>
  <c r="FF56" i="2"/>
  <c r="EC29" i="2"/>
  <c r="EC35" i="2"/>
  <c r="EC57" i="2"/>
  <c r="EC61" i="2"/>
  <c r="EC50" i="2"/>
  <c r="EC54" i="2"/>
  <c r="EC36" i="2"/>
  <c r="EC37" i="2"/>
  <c r="EC11" i="2"/>
  <c r="EC55" i="2"/>
  <c r="FF13" i="2"/>
  <c r="EC43" i="2"/>
  <c r="FF45" i="2"/>
  <c r="FF26" i="2"/>
  <c r="EC25" i="2"/>
  <c r="FF27" i="2"/>
  <c r="FF10" i="2"/>
  <c r="FF9" i="2"/>
  <c r="EC59" i="2"/>
  <c r="EC19" i="2"/>
  <c r="EC33" i="2"/>
  <c r="FF16" i="2"/>
  <c r="FF18" i="2"/>
  <c r="FF51" i="2"/>
  <c r="EC12" i="2"/>
  <c r="EC18" i="2"/>
  <c r="FF34" i="2"/>
  <c r="EC40" i="2"/>
  <c r="FF35" i="2"/>
  <c r="EC41" i="2"/>
  <c r="EC46" i="2"/>
  <c r="EC22" i="2"/>
  <c r="EC32" i="2"/>
  <c r="EC48" i="2"/>
  <c r="FF25" i="2"/>
  <c r="FF58" i="2"/>
  <c r="EC39" i="2"/>
  <c r="FF64" i="2"/>
  <c r="FF36" i="2"/>
  <c r="FF47" i="2"/>
  <c r="EC51" i="2"/>
  <c r="FF50" i="2"/>
  <c r="EC28" i="2"/>
  <c r="EC58" i="2"/>
  <c r="FF24" i="2"/>
  <c r="FF42" i="2"/>
  <c r="FF22" i="2"/>
  <c r="FF49" i="2"/>
  <c r="EC56" i="2"/>
  <c r="EC52" i="2"/>
  <c r="FF54" i="2"/>
  <c r="EC62" i="2"/>
  <c r="FF57" i="2"/>
  <c r="EC34" i="2"/>
  <c r="EC44" i="2"/>
  <c r="FF11" i="2"/>
  <c r="EC45" i="2"/>
  <c r="FF8" i="2"/>
  <c r="FF48" i="2"/>
  <c r="FF30" i="2"/>
  <c r="EC49" i="2"/>
  <c r="FF43" i="2"/>
  <c r="FF60" i="2"/>
  <c r="EC9" i="2"/>
  <c r="EC64" i="2"/>
  <c r="EC53" i="2"/>
  <c r="FF28" i="2"/>
  <c r="FF12" i="2"/>
  <c r="EC27" i="2"/>
  <c r="EC42" i="2"/>
  <c r="EC8" i="2"/>
  <c r="EC16" i="2"/>
  <c r="FF39" i="2"/>
  <c r="EC24" i="2"/>
  <c r="EC60" i="2"/>
  <c r="FF52" i="2"/>
  <c r="FF53" i="2"/>
  <c r="EC23" i="2"/>
  <c r="FF37" i="2"/>
  <c r="FF63" i="2"/>
  <c r="EC13" i="2"/>
  <c r="FF17" i="2"/>
  <c r="FF31" i="2"/>
  <c r="EC15" i="2"/>
  <c r="FF15" i="2"/>
  <c r="FF41" i="2"/>
  <c r="FF61" i="2"/>
  <c r="EC31" i="2"/>
  <c r="EC20" i="2"/>
  <c r="FF32" i="2"/>
  <c r="FF59" i="2"/>
  <c r="EC26" i="2"/>
  <c r="FF55" i="2"/>
  <c r="FF23" i="2"/>
  <c r="FF20" i="2"/>
  <c r="FF14" i="2"/>
  <c r="FF44" i="2"/>
  <c r="EC47" i="2"/>
  <c r="FF21" i="2"/>
  <c r="FF19" i="2"/>
  <c r="EC30" i="2"/>
  <c r="FF46" i="2"/>
  <c r="EC14" i="2"/>
  <c r="EC10" i="2"/>
  <c r="FF29" i="2"/>
  <c r="FF38" i="2"/>
  <c r="FF40" i="2"/>
  <c r="FF62" i="2"/>
  <c r="EC38" i="2"/>
  <c r="EC21" i="2"/>
  <c r="AU7" i="17" l="1"/>
  <c r="GL36" i="2"/>
  <c r="GM36" i="2" s="1"/>
  <c r="GL33" i="2"/>
  <c r="GM33" i="2" s="1"/>
  <c r="GL18" i="2"/>
  <c r="GM18" i="2" s="1"/>
  <c r="GL13" i="2"/>
  <c r="GM13" i="2" s="1"/>
  <c r="GL24" i="2"/>
  <c r="GM24" i="2" s="1"/>
  <c r="GL29" i="2"/>
  <c r="GM29" i="2" s="1"/>
  <c r="GL15" i="2"/>
  <c r="GM15" i="2" s="1"/>
  <c r="GL35" i="2"/>
  <c r="GM35" i="2" s="1"/>
  <c r="GL42" i="2"/>
  <c r="GM42" i="2" s="1"/>
  <c r="GL46" i="2"/>
  <c r="GM46" i="2" s="1"/>
  <c r="GL53" i="2"/>
  <c r="GM53" i="2" s="1"/>
  <c r="GL28" i="2"/>
  <c r="GM28" i="2" s="1"/>
  <c r="GL52" i="2"/>
  <c r="GM52" i="2" s="1"/>
  <c r="GL21" i="2"/>
  <c r="GM21" i="2" s="1"/>
  <c r="GL40" i="2"/>
  <c r="GM40" i="2" s="1"/>
  <c r="CU56" i="2"/>
  <c r="CV56" i="2" s="1"/>
  <c r="GL47" i="2"/>
  <c r="GM47" i="2" s="1"/>
  <c r="GL44" i="2"/>
  <c r="GM44" i="2" s="1"/>
  <c r="GL60" i="2"/>
  <c r="GM60" i="2" s="1"/>
  <c r="GL50" i="2"/>
  <c r="GM50" i="2" s="1"/>
  <c r="GL56" i="2"/>
  <c r="GM56" i="2" s="1"/>
  <c r="GL27" i="2"/>
  <c r="GM27" i="2" s="1"/>
  <c r="GL48" i="2"/>
  <c r="GM48" i="2" s="1"/>
  <c r="GL58" i="2"/>
  <c r="GM58" i="2" s="1"/>
  <c r="GL43" i="2"/>
  <c r="GM43" i="2" s="1"/>
  <c r="GL62" i="2"/>
  <c r="GM62" i="2" s="1"/>
  <c r="GL49" i="2"/>
  <c r="GM49" i="2" s="1"/>
  <c r="GL51" i="2"/>
  <c r="GM51" i="2" s="1"/>
  <c r="GL22" i="2"/>
  <c r="GM22" i="2" s="1"/>
  <c r="GL17" i="2"/>
  <c r="GM17" i="2" s="1"/>
  <c r="GL55" i="2"/>
  <c r="GM55" i="2" s="1"/>
  <c r="GL61" i="2"/>
  <c r="GM61" i="2" s="1"/>
  <c r="GL45" i="2"/>
  <c r="GM45" i="2" s="1"/>
  <c r="GL31" i="2"/>
  <c r="GM31" i="2" s="1"/>
  <c r="GL39" i="2"/>
  <c r="GM39" i="2" s="1"/>
  <c r="GL9" i="2"/>
  <c r="GM9" i="2" s="1"/>
  <c r="GL41" i="2"/>
  <c r="GM41" i="2" s="1"/>
  <c r="GL23" i="2"/>
  <c r="GM23" i="2" s="1"/>
  <c r="GL11" i="2"/>
  <c r="GM11" i="2" s="1"/>
  <c r="GL30" i="2"/>
  <c r="GM30" i="2" s="1"/>
  <c r="GL12" i="2"/>
  <c r="GM12" i="2" s="1"/>
  <c r="GL8" i="2"/>
  <c r="GM8" i="2" s="1"/>
  <c r="GL25" i="2"/>
  <c r="GM25" i="2" s="1"/>
  <c r="GL16" i="2"/>
  <c r="GM16" i="2" s="1"/>
  <c r="GL26" i="2"/>
  <c r="GM26" i="2" s="1"/>
  <c r="GL10" i="2"/>
  <c r="GM10" i="2" s="1"/>
  <c r="GL57" i="2"/>
  <c r="GM57" i="2" s="1"/>
  <c r="GL37" i="2"/>
  <c r="GM37" i="2" s="1"/>
  <c r="GL54" i="2"/>
  <c r="GM54" i="2" s="1"/>
  <c r="GL34" i="2"/>
  <c r="GM34" i="2" s="1"/>
  <c r="GL19" i="2"/>
  <c r="GM19" i="2" s="1"/>
  <c r="GL32" i="2"/>
  <c r="GM32" i="2" s="1"/>
  <c r="GL59" i="2"/>
  <c r="GM59" i="2" s="1"/>
  <c r="GL63" i="2"/>
  <c r="GM63" i="2" s="1"/>
  <c r="GL14" i="2"/>
  <c r="GM14" i="2" s="1"/>
  <c r="GL20" i="2"/>
  <c r="GM20" i="2" s="1"/>
  <c r="GL38" i="2"/>
  <c r="GM38" i="2" s="1"/>
  <c r="GL64" i="2"/>
  <c r="GM64" i="2" s="1"/>
  <c r="CU10" i="2"/>
  <c r="CV10" i="2" s="1"/>
  <c r="CU17" i="2"/>
  <c r="CV17" i="2" s="1"/>
  <c r="CU12" i="2"/>
  <c r="CV12" i="2" s="1"/>
  <c r="CU47" i="2"/>
  <c r="CV47" i="2" s="1"/>
  <c r="CU59" i="2"/>
  <c r="CV59" i="2" s="1"/>
  <c r="CU63" i="2"/>
  <c r="CV63" i="2" s="1"/>
  <c r="CU24" i="2"/>
  <c r="CV24" i="2" s="1"/>
  <c r="CU33" i="2"/>
  <c r="CV33" i="2" s="1"/>
  <c r="CU25" i="2"/>
  <c r="CV25" i="2" s="1"/>
  <c r="CU26" i="2"/>
  <c r="CV26" i="2" s="1"/>
  <c r="CU28" i="2"/>
  <c r="CV28" i="2" s="1"/>
  <c r="CU51" i="2"/>
  <c r="CV51" i="2" s="1"/>
  <c r="CU32" i="2"/>
  <c r="CV32" i="2" s="1"/>
  <c r="CU52" i="2"/>
  <c r="CV52" i="2" s="1"/>
  <c r="FH59" i="2"/>
  <c r="FI59" i="2" s="1"/>
  <c r="CU38" i="2"/>
  <c r="CV38" i="2" s="1"/>
  <c r="CU23" i="2"/>
  <c r="CV23" i="2" s="1"/>
  <c r="CU62" i="2"/>
  <c r="CV62" i="2" s="1"/>
  <c r="CU57" i="2"/>
  <c r="CV57" i="2" s="1"/>
  <c r="CU39" i="2"/>
  <c r="CV39" i="2" s="1"/>
  <c r="CU31" i="2"/>
  <c r="CV31" i="2" s="1"/>
  <c r="CU43" i="2"/>
  <c r="CV43" i="2" s="1"/>
  <c r="CU44" i="2"/>
  <c r="CV44" i="2" s="1"/>
  <c r="CU20" i="2"/>
  <c r="CV20" i="2" s="1"/>
  <c r="CU55" i="2"/>
  <c r="CV55" i="2" s="1"/>
  <c r="CU27" i="2"/>
  <c r="CV27" i="2" s="1"/>
  <c r="CU40" i="2"/>
  <c r="CV40" i="2" s="1"/>
  <c r="CU15" i="2"/>
  <c r="CV15" i="2" s="1"/>
  <c r="CU61" i="2"/>
  <c r="CV61" i="2" s="1"/>
  <c r="CU41" i="2"/>
  <c r="CV41" i="2" s="1"/>
  <c r="CU9" i="2"/>
  <c r="CV9" i="2" s="1"/>
  <c r="CU45" i="2"/>
  <c r="CV45" i="2" s="1"/>
  <c r="CU64" i="2"/>
  <c r="CV64" i="2" s="1"/>
  <c r="CU29" i="2"/>
  <c r="CV29" i="2" s="1"/>
  <c r="CU53" i="2"/>
  <c r="CV53" i="2" s="1"/>
  <c r="CU46" i="2"/>
  <c r="CV46" i="2" s="1"/>
  <c r="CU14" i="2"/>
  <c r="CV14" i="2" s="1"/>
  <c r="CU36" i="2"/>
  <c r="CV36" i="2" s="1"/>
  <c r="CU48" i="2"/>
  <c r="CV48" i="2" s="1"/>
  <c r="CU58" i="2"/>
  <c r="CV58" i="2" s="1"/>
  <c r="CU22" i="2"/>
  <c r="CV22" i="2" s="1"/>
  <c r="CU49" i="2"/>
  <c r="CV49" i="2" s="1"/>
  <c r="CU18" i="2"/>
  <c r="CV18" i="2" s="1"/>
  <c r="EE49" i="2"/>
  <c r="EF49" i="2" s="1"/>
  <c r="CU42" i="2"/>
  <c r="CV42" i="2" s="1"/>
  <c r="CU13" i="2"/>
  <c r="CV13" i="2" s="1"/>
  <c r="CU16" i="2"/>
  <c r="CV16" i="2" s="1"/>
  <c r="CU8" i="2"/>
  <c r="CV8" i="2" s="1"/>
  <c r="CU50" i="2"/>
  <c r="CV50" i="2" s="1"/>
  <c r="CU30" i="2"/>
  <c r="CV30" i="2" s="1"/>
  <c r="CU19" i="2"/>
  <c r="CV19" i="2" s="1"/>
  <c r="CU11" i="2"/>
  <c r="CV11" i="2" s="1"/>
  <c r="CU34" i="2"/>
  <c r="CV34" i="2" s="1"/>
  <c r="CU54" i="2"/>
  <c r="CV54" i="2" s="1"/>
  <c r="CU21" i="2"/>
  <c r="CV21" i="2" s="1"/>
  <c r="CU60" i="2"/>
  <c r="CV60" i="2" s="1"/>
  <c r="CU37" i="2"/>
  <c r="CV37" i="2" s="1"/>
  <c r="CU35" i="2"/>
  <c r="CV35" i="2" s="1"/>
  <c r="EE54" i="2"/>
  <c r="EF54" i="2" s="1"/>
  <c r="FH23" i="2"/>
  <c r="FI23" i="2" s="1"/>
  <c r="FH35" i="2"/>
  <c r="FI35" i="2" s="1"/>
  <c r="EE22" i="2"/>
  <c r="EF22" i="2" s="1"/>
  <c r="FH26" i="2"/>
  <c r="FI26" i="2" s="1"/>
  <c r="EE11" i="2"/>
  <c r="EF11" i="2" s="1"/>
  <c r="FH14" i="2"/>
  <c r="FI14" i="2" s="1"/>
  <c r="FH12" i="2"/>
  <c r="FI12" i="2" s="1"/>
  <c r="EE13" i="2"/>
  <c r="EF13" i="2" s="1"/>
  <c r="FH29" i="2"/>
  <c r="FI29" i="2" s="1"/>
  <c r="EE58" i="2"/>
  <c r="EF58" i="2" s="1"/>
  <c r="FH47" i="2"/>
  <c r="FI47" i="2" s="1"/>
  <c r="EE61" i="2"/>
  <c r="EF61" i="2" s="1"/>
  <c r="FH48" i="2"/>
  <c r="FI48" i="2" s="1"/>
  <c r="EE36" i="2"/>
  <c r="EF36" i="2" s="1"/>
  <c r="EE35" i="2"/>
  <c r="EF35" i="2" s="1"/>
  <c r="FH18" i="2"/>
  <c r="FI18" i="2" s="1"/>
  <c r="EE55" i="2"/>
  <c r="EF55" i="2" s="1"/>
  <c r="EE28" i="2"/>
  <c r="EF28" i="2" s="1"/>
  <c r="EE24" i="2"/>
  <c r="EF24" i="2" s="1"/>
  <c r="FH42" i="2"/>
  <c r="FI42" i="2" s="1"/>
  <c r="FH9" i="2"/>
  <c r="FI9" i="2" s="1"/>
  <c r="EE33" i="2"/>
  <c r="EF33" i="2" s="1"/>
  <c r="FH64" i="2"/>
  <c r="FI64" i="2" s="1"/>
  <c r="EE14" i="2"/>
  <c r="EF14" i="2" s="1"/>
  <c r="FH54" i="2"/>
  <c r="FI54" i="2" s="1"/>
  <c r="EE51" i="2"/>
  <c r="EF51" i="2" s="1"/>
  <c r="EE53" i="2"/>
  <c r="EF53" i="2" s="1"/>
  <c r="EE64" i="2"/>
  <c r="EF64" i="2" s="1"/>
  <c r="FH15" i="2"/>
  <c r="FI15" i="2" s="1"/>
  <c r="EE52" i="2"/>
  <c r="EF52" i="2" s="1"/>
  <c r="EE34" i="2"/>
  <c r="EF34" i="2" s="1"/>
  <c r="EE57" i="2"/>
  <c r="EF57" i="2" s="1"/>
  <c r="FH32" i="2"/>
  <c r="FI32" i="2" s="1"/>
  <c r="FH40" i="2"/>
  <c r="FI40" i="2" s="1"/>
  <c r="EE9" i="2"/>
  <c r="EF9" i="2" s="1"/>
  <c r="FH13" i="2"/>
  <c r="FI13" i="2" s="1"/>
  <c r="FH36" i="2"/>
  <c r="FI36" i="2" s="1"/>
  <c r="FH24" i="2"/>
  <c r="FI24" i="2" s="1"/>
  <c r="EE42" i="2"/>
  <c r="EF42" i="2" s="1"/>
  <c r="FH44" i="2"/>
  <c r="FI44" i="2" s="1"/>
  <c r="FH37" i="2"/>
  <c r="FI37" i="2" s="1"/>
  <c r="FH46" i="2"/>
  <c r="FI46" i="2" s="1"/>
  <c r="FH21" i="2"/>
  <c r="FI21" i="2" s="1"/>
  <c r="FH20" i="2"/>
  <c r="FI20" i="2" s="1"/>
  <c r="FH61" i="2"/>
  <c r="FI61" i="2" s="1"/>
  <c r="FH31" i="2"/>
  <c r="FI31" i="2" s="1"/>
  <c r="EE60" i="2"/>
  <c r="EF60" i="2" s="1"/>
  <c r="EE12" i="2"/>
  <c r="EF12" i="2" s="1"/>
  <c r="FH28" i="2"/>
  <c r="FI28" i="2" s="1"/>
  <c r="FH60" i="2"/>
  <c r="FI60" i="2" s="1"/>
  <c r="EE44" i="2"/>
  <c r="EF44" i="2" s="1"/>
  <c r="FH22" i="2"/>
  <c r="FI22" i="2" s="1"/>
  <c r="FH25" i="2"/>
  <c r="FI25" i="2" s="1"/>
  <c r="FH34" i="2"/>
  <c r="FI34" i="2" s="1"/>
  <c r="EE25" i="2"/>
  <c r="EF25" i="2" s="1"/>
  <c r="FH45" i="2"/>
  <c r="FI45" i="2" s="1"/>
  <c r="EE32" i="2"/>
  <c r="EF32" i="2" s="1"/>
  <c r="EE45" i="2"/>
  <c r="EF45" i="2" s="1"/>
  <c r="FH16" i="2"/>
  <c r="FI16" i="2" s="1"/>
  <c r="FH50" i="2"/>
  <c r="FI50" i="2" s="1"/>
  <c r="EE20" i="2"/>
  <c r="EF20" i="2" s="1"/>
  <c r="FH62" i="2"/>
  <c r="FI62" i="2" s="1"/>
  <c r="EE48" i="2"/>
  <c r="EF48" i="2" s="1"/>
  <c r="FH11" i="2"/>
  <c r="FI11" i="2" s="1"/>
  <c r="EE29" i="2"/>
  <c r="EF29" i="2" s="1"/>
  <c r="FH39" i="2"/>
  <c r="FI39" i="2" s="1"/>
  <c r="EE21" i="2"/>
  <c r="EF21" i="2" s="1"/>
  <c r="EE31" i="2"/>
  <c r="EF31" i="2" s="1"/>
  <c r="EE30" i="2"/>
  <c r="EF30" i="2" s="1"/>
  <c r="EE10" i="2"/>
  <c r="EF10" i="2" s="1"/>
  <c r="FH53" i="2"/>
  <c r="FI53" i="2" s="1"/>
  <c r="EE17" i="2"/>
  <c r="EF17" i="2" s="1"/>
  <c r="FH10" i="2"/>
  <c r="FI10" i="2" s="1"/>
  <c r="EE50" i="2"/>
  <c r="EF50" i="2" s="1"/>
  <c r="FH19" i="2"/>
  <c r="FI19" i="2" s="1"/>
  <c r="EE15" i="2"/>
  <c r="EF15" i="2" s="1"/>
  <c r="FH58" i="2"/>
  <c r="FI58" i="2" s="1"/>
  <c r="FH8" i="2"/>
  <c r="FI8" i="2" s="1"/>
  <c r="EE46" i="2"/>
  <c r="EF46" i="2" s="1"/>
  <c r="EE26" i="2"/>
  <c r="EF26" i="2" s="1"/>
  <c r="FH52" i="2"/>
  <c r="FI52" i="2" s="1"/>
  <c r="FH38" i="2"/>
  <c r="FI38" i="2" s="1"/>
  <c r="FH41" i="2"/>
  <c r="FI41" i="2" s="1"/>
  <c r="FH63" i="2"/>
  <c r="FI63" i="2" s="1"/>
  <c r="EE8" i="2"/>
  <c r="EF8" i="2" s="1"/>
  <c r="FH30" i="2"/>
  <c r="FI30" i="2" s="1"/>
  <c r="FH51" i="2"/>
  <c r="FI51" i="2" s="1"/>
  <c r="EE63" i="2"/>
  <c r="EF63" i="2" s="1"/>
  <c r="EE47" i="2"/>
  <c r="EF47" i="2" s="1"/>
  <c r="EE43" i="2"/>
  <c r="EF43" i="2" s="1"/>
  <c r="EE39" i="2"/>
  <c r="EF39" i="2" s="1"/>
  <c r="EE23" i="2"/>
  <c r="EF23" i="2" s="1"/>
  <c r="EE41" i="2"/>
  <c r="EF41" i="2" s="1"/>
  <c r="EE38" i="2"/>
  <c r="EF38" i="2" s="1"/>
  <c r="FH49" i="2"/>
  <c r="FI49" i="2" s="1"/>
  <c r="FH17" i="2"/>
  <c r="FI17" i="2" s="1"/>
  <c r="FH57" i="2"/>
  <c r="FI57" i="2" s="1"/>
  <c r="FH43" i="2"/>
  <c r="FI43" i="2" s="1"/>
  <c r="FH27" i="2"/>
  <c r="FI27" i="2" s="1"/>
  <c r="EE37" i="2"/>
  <c r="EF37" i="2" s="1"/>
  <c r="FH55" i="2"/>
  <c r="FI55" i="2" s="1"/>
  <c r="EE40" i="2"/>
  <c r="EF40" i="2" s="1"/>
  <c r="EE62" i="2"/>
  <c r="EF62" i="2" s="1"/>
  <c r="EE16" i="2"/>
  <c r="EF16" i="2" s="1"/>
  <c r="EE59" i="2"/>
  <c r="EF59" i="2" s="1"/>
  <c r="EE56" i="2"/>
  <c r="EF56" i="2" s="1"/>
  <c r="EE27" i="2"/>
  <c r="EF27" i="2" s="1"/>
  <c r="EE18" i="2"/>
  <c r="EF18" i="2" s="1"/>
  <c r="FH33" i="2"/>
  <c r="FI33" i="2" s="1"/>
  <c r="EE19" i="2"/>
  <c r="EF19" i="2" s="1"/>
  <c r="FH56" i="2"/>
  <c r="FI56" i="2" s="1"/>
  <c r="GN43" i="2" l="1"/>
  <c r="GN32" i="2"/>
  <c r="GN16" i="2"/>
  <c r="GN11" i="2"/>
  <c r="GN64" i="2"/>
  <c r="GN18" i="2"/>
  <c r="GN17" i="2"/>
  <c r="GN29" i="2"/>
  <c r="GN40" i="2"/>
  <c r="GN37" i="2"/>
  <c r="GN52" i="2"/>
  <c r="CW38" i="2"/>
  <c r="GN30" i="2"/>
  <c r="GN48" i="2"/>
  <c r="GN61" i="2"/>
  <c r="GN51" i="2"/>
  <c r="GN35" i="2"/>
  <c r="GN9" i="2"/>
  <c r="GN20" i="2"/>
  <c r="GN59" i="2"/>
  <c r="GN27" i="2"/>
  <c r="GN31" i="2"/>
  <c r="GN44" i="2"/>
  <c r="GN23" i="2"/>
  <c r="GN53" i="2"/>
  <c r="GN14" i="2"/>
  <c r="GN21" i="2"/>
  <c r="GN41" i="2"/>
  <c r="GN60" i="2"/>
  <c r="GN8" i="2"/>
  <c r="GN42" i="2"/>
  <c r="GN39" i="2"/>
  <c r="GN26" i="2"/>
  <c r="GN13" i="2"/>
  <c r="GN47" i="2"/>
  <c r="GN28" i="2"/>
  <c r="GN36" i="2"/>
  <c r="GN24" i="2"/>
  <c r="GN15" i="2"/>
  <c r="GN63" i="2"/>
  <c r="GN62" i="2"/>
  <c r="GN54" i="2"/>
  <c r="GN57" i="2"/>
  <c r="GN56" i="2"/>
  <c r="GN22" i="2"/>
  <c r="GN34" i="2"/>
  <c r="GN45" i="2"/>
  <c r="GN46" i="2"/>
  <c r="GN33" i="2"/>
  <c r="GN25" i="2"/>
  <c r="GN49" i="2"/>
  <c r="GN38" i="2"/>
  <c r="GN19" i="2"/>
  <c r="GN50" i="2"/>
  <c r="GN10" i="2"/>
  <c r="GN55" i="2"/>
  <c r="GN12" i="2"/>
  <c r="GN58" i="2"/>
  <c r="CW52" i="2"/>
  <c r="CW18" i="2"/>
  <c r="CW11" i="2"/>
  <c r="CW24" i="2"/>
  <c r="CW58" i="2"/>
  <c r="CW15" i="2"/>
  <c r="CW51" i="2"/>
  <c r="CW30" i="2"/>
  <c r="CW28" i="2"/>
  <c r="CW32" i="2"/>
  <c r="CW44" i="2"/>
  <c r="CW56" i="2"/>
  <c r="CW21" i="2"/>
  <c r="CW19" i="2"/>
  <c r="CW16" i="2"/>
  <c r="CW48" i="2"/>
  <c r="CW53" i="2"/>
  <c r="CW42" i="2"/>
  <c r="CW40" i="2"/>
  <c r="CW57" i="2"/>
  <c r="CW43" i="2"/>
  <c r="CW50" i="2"/>
  <c r="CW37" i="2"/>
  <c r="CW34" i="2"/>
  <c r="CW36" i="2"/>
  <c r="CW62" i="2"/>
  <c r="CW13" i="2"/>
  <c r="CW29" i="2"/>
  <c r="CW17" i="2"/>
  <c r="CW26" i="2"/>
  <c r="CW33" i="2"/>
  <c r="CW23" i="2"/>
  <c r="CW59" i="2"/>
  <c r="CW8" i="2"/>
  <c r="CW22" i="2"/>
  <c r="CW39" i="2"/>
  <c r="CW61" i="2"/>
  <c r="CW35" i="2"/>
  <c r="CW49" i="2"/>
  <c r="CW60" i="2"/>
  <c r="CW55" i="2"/>
  <c r="CW25" i="2"/>
  <c r="CW12" i="2"/>
  <c r="CW63" i="2"/>
  <c r="CW64" i="2"/>
  <c r="CW41" i="2"/>
  <c r="CW27" i="2"/>
  <c r="CW47" i="2"/>
  <c r="CW9" i="2"/>
  <c r="CW54" i="2"/>
  <c r="CW31" i="2"/>
  <c r="CW10" i="2"/>
  <c r="CW14" i="2"/>
  <c r="CW45" i="2"/>
  <c r="CW46" i="2"/>
  <c r="CW20" i="2"/>
  <c r="FJ33" i="2"/>
  <c r="EG13" i="2"/>
  <c r="FJ54" i="2"/>
  <c r="FJ53" i="2"/>
  <c r="FJ52" i="2"/>
  <c r="FJ10" i="2"/>
  <c r="EG25" i="2"/>
  <c r="EG34" i="2"/>
  <c r="FJ36" i="2"/>
  <c r="FJ46" i="2"/>
  <c r="FJ8" i="2"/>
  <c r="EG58" i="2"/>
  <c r="EG47" i="2"/>
  <c r="EG12" i="2"/>
  <c r="FJ40" i="2"/>
  <c r="EG31" i="2"/>
  <c r="FJ31" i="2"/>
  <c r="EG26" i="2"/>
  <c r="EG23" i="2"/>
  <c r="EG30" i="2"/>
  <c r="EG37" i="2"/>
  <c r="FJ30" i="2"/>
  <c r="FJ63" i="2"/>
  <c r="EG9" i="2"/>
  <c r="FJ20" i="2"/>
  <c r="EG33" i="2"/>
  <c r="EG24" i="2"/>
  <c r="FJ44" i="2"/>
  <c r="FJ64" i="2"/>
  <c r="FJ45" i="2"/>
  <c r="FJ14" i="2"/>
  <c r="EG21" i="2"/>
  <c r="FJ60" i="2"/>
  <c r="EG42" i="2"/>
  <c r="EG56" i="2"/>
  <c r="FJ34" i="2"/>
  <c r="FJ58" i="2"/>
  <c r="FJ15" i="2"/>
  <c r="EG59" i="2"/>
  <c r="FJ41" i="2"/>
  <c r="FJ11" i="2"/>
  <c r="FJ13" i="2"/>
  <c r="EG27" i="2"/>
  <c r="EG45" i="2"/>
  <c r="EG28" i="2"/>
  <c r="FJ16" i="2"/>
  <c r="EG32" i="2"/>
  <c r="FJ23" i="2"/>
  <c r="FJ56" i="2"/>
  <c r="EG18" i="2"/>
  <c r="EG61" i="2"/>
  <c r="FJ26" i="2"/>
  <c r="EG10" i="2"/>
  <c r="EG38" i="2"/>
  <c r="FJ25" i="2"/>
  <c r="FJ18" i="2"/>
  <c r="FJ43" i="2"/>
  <c r="FJ42" i="2"/>
  <c r="FJ51" i="2"/>
  <c r="EG16" i="2"/>
  <c r="FJ17" i="2"/>
  <c r="FJ38" i="2"/>
  <c r="FJ49" i="2"/>
  <c r="FJ37" i="2"/>
  <c r="FJ50" i="2"/>
  <c r="EG17" i="2"/>
  <c r="EG44" i="2"/>
  <c r="FJ29" i="2"/>
  <c r="FJ35" i="2"/>
  <c r="EG55" i="2"/>
  <c r="EG60" i="2"/>
  <c r="EG11" i="2"/>
  <c r="FJ48" i="2"/>
  <c r="EG19" i="2"/>
  <c r="EG54" i="2"/>
  <c r="FJ32" i="2"/>
  <c r="EG50" i="2"/>
  <c r="EG41" i="2"/>
  <c r="EG39" i="2"/>
  <c r="EG43" i="2"/>
  <c r="FJ24" i="2"/>
  <c r="EG8" i="2"/>
  <c r="FJ21" i="2"/>
  <c r="EG57" i="2"/>
  <c r="EG53" i="2"/>
  <c r="FJ27" i="2"/>
  <c r="FJ22" i="2"/>
  <c r="EG46" i="2"/>
  <c r="EG63" i="2"/>
  <c r="FJ47" i="2"/>
  <c r="FJ19" i="2"/>
  <c r="FJ39" i="2"/>
  <c r="FJ59" i="2"/>
  <c r="EG29" i="2"/>
  <c r="EG48" i="2"/>
  <c r="EG52" i="2"/>
  <c r="EG51" i="2"/>
  <c r="FJ28" i="2"/>
  <c r="FJ12" i="2"/>
  <c r="FJ9" i="2"/>
  <c r="EG14" i="2"/>
  <c r="EG15" i="2"/>
  <c r="EG64" i="2"/>
  <c r="EG36" i="2"/>
  <c r="FJ55" i="2"/>
  <c r="EG40" i="2"/>
  <c r="FJ57" i="2"/>
  <c r="FJ61" i="2"/>
  <c r="FJ62" i="2"/>
  <c r="EG22" i="2"/>
  <c r="EG62" i="2"/>
  <c r="EG35" i="2"/>
  <c r="EG49" i="2"/>
  <c r="EG20" i="2"/>
  <c r="GP57" i="2" l="1"/>
  <c r="GQ57" i="2" s="1"/>
  <c r="GP30" i="2"/>
  <c r="GQ30" i="2" s="1"/>
  <c r="GP56" i="2"/>
  <c r="GQ56" i="2" s="1"/>
  <c r="GP18" i="2"/>
  <c r="GQ18" i="2" s="1"/>
  <c r="GP42" i="2"/>
  <c r="GQ42" i="2" s="1"/>
  <c r="GP29" i="2"/>
  <c r="GQ29" i="2" s="1"/>
  <c r="GP36" i="2"/>
  <c r="GQ36" i="2" s="1"/>
  <c r="GP17" i="2"/>
  <c r="GQ17" i="2" s="1"/>
  <c r="GP45" i="2"/>
  <c r="GQ45" i="2" s="1"/>
  <c r="GP15" i="2"/>
  <c r="GQ15" i="2" s="1"/>
  <c r="GP22" i="2"/>
  <c r="GQ22" i="2" s="1"/>
  <c r="GP9" i="2"/>
  <c r="GQ9" i="2" s="1"/>
  <c r="GP41" i="2"/>
  <c r="GQ41" i="2" s="1"/>
  <c r="GP60" i="2"/>
  <c r="GQ60" i="2" s="1"/>
  <c r="GP55" i="2"/>
  <c r="GQ55" i="2" s="1"/>
  <c r="GP38" i="2"/>
  <c r="GQ38" i="2" s="1"/>
  <c r="GP46" i="2"/>
  <c r="GQ46" i="2" s="1"/>
  <c r="GP63" i="2"/>
  <c r="GQ63" i="2" s="1"/>
  <c r="GP28" i="2"/>
  <c r="GQ28" i="2" s="1"/>
  <c r="GP39" i="2"/>
  <c r="GQ39" i="2" s="1"/>
  <c r="GP13" i="2"/>
  <c r="GQ13" i="2" s="1"/>
  <c r="GP49" i="2"/>
  <c r="GQ49" i="2" s="1"/>
  <c r="GP33" i="2"/>
  <c r="GQ33" i="2" s="1"/>
  <c r="GP59" i="2"/>
  <c r="GQ59" i="2" s="1"/>
  <c r="GP58" i="2"/>
  <c r="GQ58" i="2" s="1"/>
  <c r="GP50" i="2"/>
  <c r="GQ50" i="2" s="1"/>
  <c r="GP53" i="2"/>
  <c r="GQ53" i="2" s="1"/>
  <c r="GP44" i="2"/>
  <c r="GQ44" i="2" s="1"/>
  <c r="GP32" i="2"/>
  <c r="GQ32" i="2" s="1"/>
  <c r="GP10" i="2"/>
  <c r="GQ10" i="2" s="1"/>
  <c r="GP19" i="2"/>
  <c r="GQ19" i="2" s="1"/>
  <c r="GP20" i="2"/>
  <c r="GQ20" i="2" s="1"/>
  <c r="GP27" i="2"/>
  <c r="GQ27" i="2" s="1"/>
  <c r="GP23" i="2"/>
  <c r="GQ23" i="2" s="1"/>
  <c r="GP37" i="2"/>
  <c r="GQ37" i="2" s="1"/>
  <c r="GP25" i="2"/>
  <c r="GQ25" i="2" s="1"/>
  <c r="GP16" i="2"/>
  <c r="GQ16" i="2" s="1"/>
  <c r="GP11" i="2"/>
  <c r="GQ11" i="2" s="1"/>
  <c r="GP62" i="2"/>
  <c r="GQ62" i="2" s="1"/>
  <c r="GP40" i="2"/>
  <c r="GQ40" i="2" s="1"/>
  <c r="GP34" i="2"/>
  <c r="GQ34" i="2" s="1"/>
  <c r="GP35" i="2"/>
  <c r="GQ35" i="2" s="1"/>
  <c r="GP21" i="2"/>
  <c r="GQ21" i="2" s="1"/>
  <c r="GP47" i="2"/>
  <c r="GQ47" i="2" s="1"/>
  <c r="GP26" i="2"/>
  <c r="GQ26" i="2" s="1"/>
  <c r="GP48" i="2"/>
  <c r="GQ48" i="2" s="1"/>
  <c r="GP52" i="2"/>
  <c r="GQ52" i="2" s="1"/>
  <c r="GP43" i="2"/>
  <c r="GQ43" i="2" s="1"/>
  <c r="GP31" i="2"/>
  <c r="GQ31" i="2" s="1"/>
  <c r="GP8" i="2"/>
  <c r="GQ8" i="2" s="1"/>
  <c r="GP24" i="2"/>
  <c r="GQ24" i="2" s="1"/>
  <c r="GP61" i="2"/>
  <c r="GQ61" i="2" s="1"/>
  <c r="GP12" i="2"/>
  <c r="GQ12" i="2" s="1"/>
  <c r="GP54" i="2"/>
  <c r="GQ54" i="2" s="1"/>
  <c r="GP14" i="2"/>
  <c r="GQ14" i="2" s="1"/>
  <c r="GP51" i="2"/>
  <c r="GQ51" i="2" s="1"/>
  <c r="GP64" i="2"/>
  <c r="GQ64" i="2" s="1"/>
  <c r="CY60" i="2"/>
  <c r="CZ60" i="2" s="1"/>
  <c r="CY9" i="2"/>
  <c r="CZ9" i="2" s="1"/>
  <c r="CY33" i="2"/>
  <c r="CZ33" i="2" s="1"/>
  <c r="CY62" i="2"/>
  <c r="CZ62" i="2" s="1"/>
  <c r="CY45" i="2"/>
  <c r="CZ45" i="2" s="1"/>
  <c r="FL57" i="2"/>
  <c r="FM57" i="2" s="1"/>
  <c r="CY46" i="2"/>
  <c r="CZ46" i="2" s="1"/>
  <c r="CY50" i="2"/>
  <c r="CZ50" i="2" s="1"/>
  <c r="CY38" i="2"/>
  <c r="CZ38" i="2" s="1"/>
  <c r="CY49" i="2"/>
  <c r="CZ49" i="2" s="1"/>
  <c r="CY61" i="2"/>
  <c r="CZ61" i="2" s="1"/>
  <c r="CY37" i="2"/>
  <c r="CZ37" i="2" s="1"/>
  <c r="CY20" i="2"/>
  <c r="CZ20" i="2" s="1"/>
  <c r="CY8" i="2"/>
  <c r="CZ8" i="2" s="1"/>
  <c r="CY36" i="2"/>
  <c r="CZ36" i="2" s="1"/>
  <c r="CY51" i="2"/>
  <c r="CZ51" i="2" s="1"/>
  <c r="EI41" i="2"/>
  <c r="EJ41" i="2" s="1"/>
  <c r="CY54" i="2"/>
  <c r="CZ54" i="2" s="1"/>
  <c r="CY41" i="2"/>
  <c r="CZ41" i="2" s="1"/>
  <c r="CY14" i="2"/>
  <c r="CZ14" i="2" s="1"/>
  <c r="CY42" i="2"/>
  <c r="CZ42" i="2" s="1"/>
  <c r="CY19" i="2"/>
  <c r="CZ19" i="2" s="1"/>
  <c r="CY32" i="2"/>
  <c r="CZ32" i="2" s="1"/>
  <c r="CY15" i="2"/>
  <c r="CZ15" i="2" s="1"/>
  <c r="CY63" i="2"/>
  <c r="CZ63" i="2" s="1"/>
  <c r="CY47" i="2"/>
  <c r="CZ47" i="2" s="1"/>
  <c r="CY56" i="2"/>
  <c r="CZ56" i="2" s="1"/>
  <c r="CY40" i="2"/>
  <c r="CZ40" i="2" s="1"/>
  <c r="CY23" i="2"/>
  <c r="CZ23" i="2" s="1"/>
  <c r="CY22" i="2"/>
  <c r="CZ22" i="2" s="1"/>
  <c r="CY10" i="2"/>
  <c r="CZ10" i="2" s="1"/>
  <c r="CY12" i="2"/>
  <c r="CZ12" i="2" s="1"/>
  <c r="CY58" i="2"/>
  <c r="CZ58" i="2" s="1"/>
  <c r="CY28" i="2"/>
  <c r="CZ28" i="2" s="1"/>
  <c r="CY13" i="2"/>
  <c r="CZ13" i="2" s="1"/>
  <c r="CY59" i="2"/>
  <c r="CZ59" i="2" s="1"/>
  <c r="CY57" i="2"/>
  <c r="CZ57" i="2" s="1"/>
  <c r="CY34" i="2"/>
  <c r="CZ34" i="2" s="1"/>
  <c r="CY52" i="2"/>
  <c r="CZ52" i="2" s="1"/>
  <c r="CY55" i="2"/>
  <c r="CZ55" i="2" s="1"/>
  <c r="CY39" i="2"/>
  <c r="CZ39" i="2" s="1"/>
  <c r="CY24" i="2"/>
  <c r="CZ24" i="2" s="1"/>
  <c r="CY44" i="2"/>
  <c r="CZ44" i="2" s="1"/>
  <c r="CY16" i="2"/>
  <c r="CZ16" i="2" s="1"/>
  <c r="CY30" i="2"/>
  <c r="CZ30" i="2" s="1"/>
  <c r="CY17" i="2"/>
  <c r="CZ17" i="2" s="1"/>
  <c r="CY35" i="2"/>
  <c r="CZ35" i="2" s="1"/>
  <c r="CY18" i="2"/>
  <c r="CZ18" i="2" s="1"/>
  <c r="CY31" i="2"/>
  <c r="CZ31" i="2" s="1"/>
  <c r="CY29" i="2"/>
  <c r="CZ29" i="2" s="1"/>
  <c r="CY25" i="2"/>
  <c r="CZ25" i="2" s="1"/>
  <c r="CY64" i="2"/>
  <c r="CZ64" i="2" s="1"/>
  <c r="CY27" i="2"/>
  <c r="CZ27" i="2" s="1"/>
  <c r="CY11" i="2"/>
  <c r="CZ11" i="2" s="1"/>
  <c r="CY43" i="2"/>
  <c r="CZ43" i="2" s="1"/>
  <c r="CY21" i="2"/>
  <c r="CZ21" i="2" s="1"/>
  <c r="CY53" i="2"/>
  <c r="CZ53" i="2" s="1"/>
  <c r="CY48" i="2"/>
  <c r="CZ48" i="2" s="1"/>
  <c r="CY26" i="2"/>
  <c r="CZ26" i="2" s="1"/>
  <c r="FL10" i="2"/>
  <c r="FM10" i="2" s="1"/>
  <c r="FL58" i="2"/>
  <c r="FM58" i="2" s="1"/>
  <c r="EI55" i="2"/>
  <c r="EJ55" i="2" s="1"/>
  <c r="EI28" i="2"/>
  <c r="EJ28" i="2" s="1"/>
  <c r="FL28" i="2"/>
  <c r="FM28" i="2" s="1"/>
  <c r="FL18" i="2"/>
  <c r="FM18" i="2" s="1"/>
  <c r="EI29" i="2"/>
  <c r="EJ29" i="2" s="1"/>
  <c r="FL20" i="2"/>
  <c r="FM20" i="2" s="1"/>
  <c r="FL32" i="2"/>
  <c r="FM32" i="2" s="1"/>
  <c r="FL26" i="2"/>
  <c r="FM26" i="2" s="1"/>
  <c r="EI21" i="2"/>
  <c r="EJ21" i="2" s="1"/>
  <c r="FL44" i="2"/>
  <c r="FM44" i="2" s="1"/>
  <c r="EI33" i="2"/>
  <c r="EJ33" i="2" s="1"/>
  <c r="FL36" i="2"/>
  <c r="FM36" i="2" s="1"/>
  <c r="EI9" i="2"/>
  <c r="EJ9" i="2" s="1"/>
  <c r="FL22" i="2"/>
  <c r="FM22" i="2" s="1"/>
  <c r="FL14" i="2"/>
  <c r="FM14" i="2" s="1"/>
  <c r="EI64" i="2"/>
  <c r="EJ64" i="2" s="1"/>
  <c r="FL39" i="2"/>
  <c r="FM39" i="2" s="1"/>
  <c r="EI48" i="2"/>
  <c r="EJ48" i="2" s="1"/>
  <c r="FL19" i="2"/>
  <c r="FM19" i="2" s="1"/>
  <c r="FL21" i="2"/>
  <c r="FM21" i="2" s="1"/>
  <c r="EI39" i="2"/>
  <c r="EJ39" i="2" s="1"/>
  <c r="EI54" i="2"/>
  <c r="EJ54" i="2" s="1"/>
  <c r="EI60" i="2"/>
  <c r="EJ60" i="2" s="1"/>
  <c r="EI44" i="2"/>
  <c r="EJ44" i="2" s="1"/>
  <c r="FL49" i="2"/>
  <c r="FM49" i="2" s="1"/>
  <c r="FL51" i="2"/>
  <c r="FM51" i="2" s="1"/>
  <c r="FL25" i="2"/>
  <c r="FM25" i="2" s="1"/>
  <c r="EI61" i="2"/>
  <c r="EJ61" i="2" s="1"/>
  <c r="EI32" i="2"/>
  <c r="EJ32" i="2" s="1"/>
  <c r="EI27" i="2"/>
  <c r="EJ27" i="2" s="1"/>
  <c r="EI59" i="2"/>
  <c r="EJ59" i="2" s="1"/>
  <c r="EI56" i="2"/>
  <c r="EJ56" i="2" s="1"/>
  <c r="FL63" i="2"/>
  <c r="FM63" i="2" s="1"/>
  <c r="EI46" i="2"/>
  <c r="EJ46" i="2" s="1"/>
  <c r="FL40" i="2"/>
  <c r="FM40" i="2" s="1"/>
  <c r="FL11" i="2"/>
  <c r="FM11" i="2" s="1"/>
  <c r="FL48" i="2"/>
  <c r="FM48" i="2" s="1"/>
  <c r="EI42" i="2"/>
  <c r="EJ42" i="2" s="1"/>
  <c r="EI50" i="2"/>
  <c r="EJ50" i="2" s="1"/>
  <c r="EI26" i="2"/>
  <c r="EJ26" i="2" s="1"/>
  <c r="EI49" i="2"/>
  <c r="EJ49" i="2" s="1"/>
  <c r="EI62" i="2"/>
  <c r="EJ62" i="2" s="1"/>
  <c r="FL24" i="2"/>
  <c r="FM24" i="2" s="1"/>
  <c r="EI35" i="2"/>
  <c r="EJ35" i="2" s="1"/>
  <c r="FL9" i="2"/>
  <c r="FM9" i="2" s="1"/>
  <c r="FL55" i="2"/>
  <c r="FM55" i="2" s="1"/>
  <c r="EI14" i="2"/>
  <c r="EJ14" i="2" s="1"/>
  <c r="EI11" i="2"/>
  <c r="EJ11" i="2" s="1"/>
  <c r="FL53" i="2"/>
  <c r="FM53" i="2" s="1"/>
  <c r="FL59" i="2"/>
  <c r="FM59" i="2" s="1"/>
  <c r="FL27" i="2"/>
  <c r="FM27" i="2" s="1"/>
  <c r="FL60" i="2"/>
  <c r="FM60" i="2" s="1"/>
  <c r="FL23" i="2"/>
  <c r="FM23" i="2" s="1"/>
  <c r="FL31" i="2"/>
  <c r="FM31" i="2" s="1"/>
  <c r="FL61" i="2"/>
  <c r="FM61" i="2" s="1"/>
  <c r="FL42" i="2"/>
  <c r="FM42" i="2" s="1"/>
  <c r="EI43" i="2"/>
  <c r="EJ43" i="2" s="1"/>
  <c r="EI30" i="2"/>
  <c r="EJ30" i="2" s="1"/>
  <c r="EI34" i="2"/>
  <c r="EJ34" i="2" s="1"/>
  <c r="FL52" i="2"/>
  <c r="FM52" i="2" s="1"/>
  <c r="EI12" i="2"/>
  <c r="EJ12" i="2" s="1"/>
  <c r="FL17" i="2"/>
  <c r="FM17" i="2" s="1"/>
  <c r="EI58" i="2"/>
  <c r="EJ58" i="2" s="1"/>
  <c r="FL41" i="2"/>
  <c r="FM41" i="2" s="1"/>
  <c r="EI36" i="2"/>
  <c r="EJ36" i="2" s="1"/>
  <c r="EI10" i="2"/>
  <c r="EJ10" i="2" s="1"/>
  <c r="EI18" i="2"/>
  <c r="EJ18" i="2" s="1"/>
  <c r="FL35" i="2"/>
  <c r="FM35" i="2" s="1"/>
  <c r="FL13" i="2"/>
  <c r="FM13" i="2" s="1"/>
  <c r="FL34" i="2"/>
  <c r="FM34" i="2" s="1"/>
  <c r="FL50" i="2"/>
  <c r="FM50" i="2" s="1"/>
  <c r="EI31" i="2"/>
  <c r="EJ31" i="2" s="1"/>
  <c r="EI63" i="2"/>
  <c r="EJ63" i="2" s="1"/>
  <c r="FL43" i="2"/>
  <c r="FM43" i="2" s="1"/>
  <c r="EI53" i="2"/>
  <c r="EJ53" i="2" s="1"/>
  <c r="EI22" i="2"/>
  <c r="EJ22" i="2" s="1"/>
  <c r="FL62" i="2"/>
  <c r="FM62" i="2" s="1"/>
  <c r="EI40" i="2"/>
  <c r="EJ40" i="2" s="1"/>
  <c r="FL47" i="2"/>
  <c r="FM47" i="2" s="1"/>
  <c r="FL8" i="2"/>
  <c r="FM8" i="2" s="1"/>
  <c r="EI57" i="2"/>
  <c r="EJ57" i="2" s="1"/>
  <c r="EI8" i="2"/>
  <c r="EJ8" i="2" s="1"/>
  <c r="EI19" i="2"/>
  <c r="EJ19" i="2" s="1"/>
  <c r="FL46" i="2"/>
  <c r="FM46" i="2" s="1"/>
  <c r="EI25" i="2"/>
  <c r="EJ25" i="2" s="1"/>
  <c r="EI37" i="2"/>
  <c r="EJ37" i="2" s="1"/>
  <c r="EI23" i="2"/>
  <c r="EJ23" i="2" s="1"/>
  <c r="EI15" i="2"/>
  <c r="EJ15" i="2" s="1"/>
  <c r="FL12" i="2"/>
  <c r="FM12" i="2" s="1"/>
  <c r="EI38" i="2"/>
  <c r="EJ38" i="2" s="1"/>
  <c r="FL56" i="2"/>
  <c r="FM56" i="2" s="1"/>
  <c r="FL29" i="2"/>
  <c r="FM29" i="2" s="1"/>
  <c r="EI17" i="2"/>
  <c r="EJ17" i="2" s="1"/>
  <c r="EI20" i="2"/>
  <c r="EJ20" i="2" s="1"/>
  <c r="FL15" i="2"/>
  <c r="FM15" i="2" s="1"/>
  <c r="EI47" i="2"/>
  <c r="EJ47" i="2" s="1"/>
  <c r="FL64" i="2"/>
  <c r="FM64" i="2" s="1"/>
  <c r="EI16" i="2"/>
  <c r="EJ16" i="2" s="1"/>
  <c r="FL30" i="2"/>
  <c r="FM30" i="2" s="1"/>
  <c r="FL45" i="2"/>
  <c r="FM45" i="2" s="1"/>
  <c r="FL16" i="2"/>
  <c r="FM16" i="2" s="1"/>
  <c r="EI51" i="2"/>
  <c r="EJ51" i="2" s="1"/>
  <c r="EI52" i="2"/>
  <c r="EJ52" i="2" s="1"/>
  <c r="FL37" i="2"/>
  <c r="FM37" i="2" s="1"/>
  <c r="EI13" i="2"/>
  <c r="EJ13" i="2" s="1"/>
  <c r="FL54" i="2"/>
  <c r="FM54" i="2" s="1"/>
  <c r="FL33" i="2"/>
  <c r="FM33" i="2" s="1"/>
  <c r="FL38" i="2"/>
  <c r="FM38" i="2" s="1"/>
  <c r="EI24" i="2"/>
  <c r="EJ24" i="2" s="1"/>
  <c r="EI45" i="2"/>
  <c r="EJ45" i="2" s="1"/>
  <c r="GR29" i="2" l="1"/>
  <c r="GR64" i="2"/>
  <c r="GR35" i="2"/>
  <c r="GR15" i="2"/>
  <c r="GR63" i="2"/>
  <c r="GR14" i="2"/>
  <c r="GR30" i="2"/>
  <c r="GR10" i="2"/>
  <c r="GR8" i="2"/>
  <c r="GR49" i="2"/>
  <c r="GR32" i="2"/>
  <c r="GR31" i="2"/>
  <c r="GR23" i="2"/>
  <c r="GR11" i="2"/>
  <c r="GR54" i="2"/>
  <c r="GR50" i="2"/>
  <c r="GR48" i="2"/>
  <c r="GR41" i="2"/>
  <c r="GR45" i="2"/>
  <c r="GR60" i="2"/>
  <c r="GR57" i="2"/>
  <c r="GR46" i="2"/>
  <c r="GR51" i="2"/>
  <c r="GR61" i="2"/>
  <c r="GR43" i="2"/>
  <c r="GR47" i="2"/>
  <c r="GR40" i="2"/>
  <c r="GR25" i="2"/>
  <c r="GR20" i="2"/>
  <c r="GR44" i="2"/>
  <c r="GR59" i="2"/>
  <c r="GR39" i="2"/>
  <c r="GR38" i="2"/>
  <c r="GR9" i="2"/>
  <c r="GR17" i="2"/>
  <c r="GR18" i="2"/>
  <c r="GR24" i="2"/>
  <c r="GR52" i="2"/>
  <c r="GR21" i="2"/>
  <c r="GR62" i="2"/>
  <c r="GR37" i="2"/>
  <c r="GR19" i="2"/>
  <c r="GR53" i="2"/>
  <c r="GR33" i="2"/>
  <c r="GR28" i="2"/>
  <c r="GR55" i="2"/>
  <c r="GR22" i="2"/>
  <c r="GR36" i="2"/>
  <c r="GR56" i="2"/>
  <c r="GR12" i="2"/>
  <c r="GR26" i="2"/>
  <c r="GR34" i="2"/>
  <c r="GR16" i="2"/>
  <c r="GR27" i="2"/>
  <c r="GR58" i="2"/>
  <c r="GR13" i="2"/>
  <c r="GR42" i="2"/>
  <c r="DA20" i="2"/>
  <c r="DA45" i="2"/>
  <c r="DA48" i="2"/>
  <c r="EK58" i="2"/>
  <c r="DA33" i="2"/>
  <c r="DA47" i="2"/>
  <c r="EK38" i="2"/>
  <c r="DA26" i="2"/>
  <c r="DA15" i="2"/>
  <c r="DA27" i="2"/>
  <c r="DA34" i="2"/>
  <c r="DA57" i="2"/>
  <c r="DA19" i="2"/>
  <c r="DA12" i="2"/>
  <c r="DA29" i="2"/>
  <c r="DA62" i="2"/>
  <c r="EK36" i="2"/>
  <c r="DA53" i="2"/>
  <c r="DA44" i="2"/>
  <c r="DA31" i="2"/>
  <c r="DA58" i="2"/>
  <c r="DA9" i="2"/>
  <c r="DA23" i="2"/>
  <c r="DA56" i="2"/>
  <c r="DA64" i="2"/>
  <c r="DA41" i="2"/>
  <c r="DA13" i="2"/>
  <c r="DA63" i="2"/>
  <c r="DA40" i="2"/>
  <c r="DA59" i="2"/>
  <c r="DA30" i="2"/>
  <c r="DA10" i="2"/>
  <c r="DA43" i="2"/>
  <c r="DA49" i="2"/>
  <c r="DA36" i="2"/>
  <c r="DA24" i="2"/>
  <c r="DA55" i="2"/>
  <c r="DA8" i="2"/>
  <c r="DA17" i="2"/>
  <c r="DA16" i="2"/>
  <c r="DA52" i="2"/>
  <c r="DA42" i="2"/>
  <c r="DA51" i="2"/>
  <c r="DA39" i="2"/>
  <c r="DA25" i="2"/>
  <c r="DA22" i="2"/>
  <c r="DA18" i="2"/>
  <c r="DA37" i="2"/>
  <c r="DA54" i="2"/>
  <c r="DA32" i="2"/>
  <c r="DA50" i="2"/>
  <c r="DA28" i="2"/>
  <c r="DA11" i="2"/>
  <c r="DA14" i="2"/>
  <c r="DA46" i="2"/>
  <c r="DA60" i="2"/>
  <c r="DA38" i="2"/>
  <c r="DA21" i="2"/>
  <c r="DA35" i="2"/>
  <c r="DA61" i="2"/>
  <c r="EK29" i="2"/>
  <c r="FN9" i="2"/>
  <c r="FN14" i="2"/>
  <c r="EK62" i="2"/>
  <c r="FN33" i="2"/>
  <c r="FN30" i="2"/>
  <c r="FN8" i="2"/>
  <c r="EK9" i="2"/>
  <c r="EK56" i="2"/>
  <c r="FN48" i="2"/>
  <c r="EK45" i="2"/>
  <c r="FN25" i="2"/>
  <c r="EK26" i="2"/>
  <c r="EK27" i="2"/>
  <c r="FN27" i="2"/>
  <c r="EK63" i="2"/>
  <c r="EK52" i="2"/>
  <c r="EK40" i="2"/>
  <c r="FN19" i="2"/>
  <c r="FN32" i="2"/>
  <c r="FN62" i="2"/>
  <c r="EK47" i="2"/>
  <c r="FN29" i="2"/>
  <c r="EK64" i="2"/>
  <c r="FN24" i="2"/>
  <c r="FN21" i="2"/>
  <c r="FN58" i="2"/>
  <c r="FN20" i="2"/>
  <c r="EK32" i="2"/>
  <c r="FN35" i="2"/>
  <c r="EK41" i="2"/>
  <c r="FN50" i="2"/>
  <c r="FN15" i="2"/>
  <c r="EK60" i="2"/>
  <c r="FN63" i="2"/>
  <c r="EK24" i="2"/>
  <c r="FN43" i="2"/>
  <c r="EK48" i="2"/>
  <c r="FN18" i="2"/>
  <c r="EK12" i="2"/>
  <c r="FN59" i="2"/>
  <c r="EK59" i="2"/>
  <c r="FN41" i="2"/>
  <c r="EK25" i="2"/>
  <c r="EK50" i="2"/>
  <c r="EK13" i="2"/>
  <c r="EK46" i="2"/>
  <c r="EK49" i="2"/>
  <c r="EK43" i="2"/>
  <c r="FN54" i="2"/>
  <c r="EK21" i="2"/>
  <c r="EK11" i="2"/>
  <c r="EK35" i="2"/>
  <c r="EK31" i="2"/>
  <c r="EK20" i="2"/>
  <c r="FN56" i="2"/>
  <c r="FN12" i="2"/>
  <c r="EK54" i="2"/>
  <c r="FN45" i="2"/>
  <c r="FN44" i="2"/>
  <c r="EK34" i="2"/>
  <c r="FN51" i="2"/>
  <c r="FN60" i="2"/>
  <c r="FN13" i="2"/>
  <c r="EK18" i="2"/>
  <c r="FN36" i="2"/>
  <c r="FN57" i="2"/>
  <c r="FN26" i="2"/>
  <c r="EK53" i="2"/>
  <c r="EK28" i="2"/>
  <c r="EK42" i="2"/>
  <c r="EK33" i="2"/>
  <c r="FN49" i="2"/>
  <c r="FN55" i="2"/>
  <c r="FN11" i="2"/>
  <c r="FN42" i="2"/>
  <c r="FN37" i="2"/>
  <c r="FN64" i="2"/>
  <c r="EK17" i="2"/>
  <c r="EK15" i="2"/>
  <c r="FN31" i="2"/>
  <c r="EK30" i="2"/>
  <c r="FN39" i="2"/>
  <c r="FN23" i="2"/>
  <c r="FN40" i="2"/>
  <c r="EK44" i="2"/>
  <c r="EK10" i="2"/>
  <c r="FN10" i="2"/>
  <c r="FN16" i="2"/>
  <c r="FN28" i="2"/>
  <c r="FN52" i="2"/>
  <c r="FN38" i="2"/>
  <c r="FN22" i="2"/>
  <c r="FN53" i="2"/>
  <c r="EK57" i="2"/>
  <c r="EK61" i="2"/>
  <c r="EK14" i="2"/>
  <c r="EK23" i="2"/>
  <c r="EK19" i="2"/>
  <c r="FN34" i="2"/>
  <c r="FN46" i="2"/>
  <c r="EK39" i="2"/>
  <c r="FN47" i="2"/>
  <c r="FN17" i="2"/>
  <c r="FN61" i="2"/>
  <c r="EK55" i="2"/>
  <c r="EK37" i="2"/>
  <c r="EK51" i="2"/>
  <c r="EK16" i="2"/>
  <c r="EK8" i="2"/>
  <c r="EK22" i="2"/>
  <c r="GT46" i="2" l="1"/>
  <c r="GU46" i="2" s="1"/>
  <c r="GT39" i="2"/>
  <c r="GU39" i="2" s="1"/>
  <c r="GT41" i="2"/>
  <c r="GU41" i="2" s="1"/>
  <c r="GT64" i="2"/>
  <c r="GU64" i="2" s="1"/>
  <c r="GT22" i="2"/>
  <c r="GU22" i="2" s="1"/>
  <c r="GT21" i="2"/>
  <c r="GU21" i="2" s="1"/>
  <c r="GT15" i="2"/>
  <c r="GU15" i="2" s="1"/>
  <c r="GT40" i="2"/>
  <c r="GU40" i="2" s="1"/>
  <c r="GT23" i="2"/>
  <c r="GU23" i="2" s="1"/>
  <c r="GT30" i="2"/>
  <c r="GU30" i="2" s="1"/>
  <c r="GT10" i="2"/>
  <c r="GU10" i="2" s="1"/>
  <c r="GT8" i="2"/>
  <c r="GU8" i="2" s="1"/>
  <c r="GT62" i="2"/>
  <c r="GU62" i="2" s="1"/>
  <c r="GT48" i="2"/>
  <c r="GU48" i="2" s="1"/>
  <c r="GT27" i="2"/>
  <c r="GU27" i="2" s="1"/>
  <c r="GT9" i="2"/>
  <c r="GU9" i="2" s="1"/>
  <c r="GT57" i="2"/>
  <c r="GU57" i="2" s="1"/>
  <c r="GT12" i="2"/>
  <c r="GU12" i="2" s="1"/>
  <c r="GT55" i="2"/>
  <c r="GU55" i="2" s="1"/>
  <c r="GT19" i="2"/>
  <c r="GU19" i="2" s="1"/>
  <c r="GT52" i="2"/>
  <c r="GU52" i="2" s="1"/>
  <c r="GT14" i="2"/>
  <c r="GU14" i="2" s="1"/>
  <c r="GT44" i="2"/>
  <c r="GU44" i="2" s="1"/>
  <c r="GT47" i="2"/>
  <c r="GU47" i="2" s="1"/>
  <c r="GT17" i="2"/>
  <c r="GU17" i="2" s="1"/>
  <c r="GT33" i="2"/>
  <c r="GU33" i="2" s="1"/>
  <c r="GT59" i="2"/>
  <c r="GU59" i="2" s="1"/>
  <c r="GT37" i="2"/>
  <c r="GU37" i="2" s="1"/>
  <c r="GT16" i="2"/>
  <c r="GU16" i="2" s="1"/>
  <c r="GT32" i="2"/>
  <c r="GU32" i="2" s="1"/>
  <c r="GT38" i="2"/>
  <c r="GU38" i="2" s="1"/>
  <c r="GT34" i="2"/>
  <c r="GU34" i="2" s="1"/>
  <c r="GT25" i="2"/>
  <c r="GU25" i="2" s="1"/>
  <c r="GT60" i="2"/>
  <c r="GU60" i="2" s="1"/>
  <c r="GT11" i="2"/>
  <c r="GU11" i="2" s="1"/>
  <c r="GT43" i="2"/>
  <c r="GU43" i="2" s="1"/>
  <c r="GT24" i="2"/>
  <c r="GU24" i="2" s="1"/>
  <c r="GT53" i="2"/>
  <c r="GU53" i="2" s="1"/>
  <c r="GT49" i="2"/>
  <c r="GU49" i="2" s="1"/>
  <c r="GT50" i="2"/>
  <c r="GU50" i="2" s="1"/>
  <c r="GT45" i="2"/>
  <c r="GU45" i="2" s="1"/>
  <c r="GT35" i="2"/>
  <c r="GU35" i="2" s="1"/>
  <c r="GT51" i="2"/>
  <c r="GU51" i="2" s="1"/>
  <c r="GT58" i="2"/>
  <c r="GU58" i="2" s="1"/>
  <c r="GT31" i="2"/>
  <c r="GU31" i="2" s="1"/>
  <c r="GT28" i="2"/>
  <c r="GU28" i="2" s="1"/>
  <c r="GT54" i="2"/>
  <c r="GU54" i="2" s="1"/>
  <c r="GT63" i="2"/>
  <c r="GU63" i="2" s="1"/>
  <c r="GT26" i="2"/>
  <c r="GU26" i="2" s="1"/>
  <c r="GT20" i="2"/>
  <c r="GU20" i="2" s="1"/>
  <c r="GT61" i="2"/>
  <c r="GU61" i="2" s="1"/>
  <c r="GT56" i="2"/>
  <c r="GU56" i="2" s="1"/>
  <c r="GT42" i="2"/>
  <c r="GU42" i="2" s="1"/>
  <c r="GT36" i="2"/>
  <c r="GU36" i="2" s="1"/>
  <c r="GT18" i="2"/>
  <c r="GU18" i="2" s="1"/>
  <c r="GT29" i="2"/>
  <c r="GU29" i="2" s="1"/>
  <c r="GT13" i="2"/>
  <c r="GU13" i="2" s="1"/>
  <c r="DC35" i="2"/>
  <c r="DD35" i="2" s="1"/>
  <c r="EM26" i="2"/>
  <c r="EN26" i="2" s="1"/>
  <c r="FP41" i="2"/>
  <c r="FQ41" i="2" s="1"/>
  <c r="EM15" i="2"/>
  <c r="EN15" i="2" s="1"/>
  <c r="FP34" i="2"/>
  <c r="FQ34" i="2" s="1"/>
  <c r="DC22" i="2"/>
  <c r="DD22" i="2" s="1"/>
  <c r="EM24" i="2"/>
  <c r="EN24" i="2" s="1"/>
  <c r="DC21" i="2"/>
  <c r="DD21" i="2" s="1"/>
  <c r="EM13" i="2"/>
  <c r="EN13" i="2" s="1"/>
  <c r="DC31" i="2"/>
  <c r="DD31" i="2" s="1"/>
  <c r="EM19" i="2"/>
  <c r="EN19" i="2" s="1"/>
  <c r="EM57" i="2"/>
  <c r="EN57" i="2" s="1"/>
  <c r="FP52" i="2"/>
  <c r="FQ52" i="2" s="1"/>
  <c r="EM25" i="2"/>
  <c r="EN25" i="2" s="1"/>
  <c r="FP11" i="2"/>
  <c r="FQ11" i="2" s="1"/>
  <c r="EM42" i="2"/>
  <c r="EN42" i="2" s="1"/>
  <c r="FP45" i="2"/>
  <c r="FQ45" i="2" s="1"/>
  <c r="EM20" i="2"/>
  <c r="EN20" i="2" s="1"/>
  <c r="EM46" i="2"/>
  <c r="EN46" i="2" s="1"/>
  <c r="FP19" i="2"/>
  <c r="FQ19" i="2" s="1"/>
  <c r="EM45" i="2"/>
  <c r="EN45" i="2" s="1"/>
  <c r="FP15" i="2"/>
  <c r="FQ15" i="2" s="1"/>
  <c r="DC50" i="2"/>
  <c r="DD50" i="2" s="1"/>
  <c r="DC9" i="2"/>
  <c r="DD9" i="2" s="1"/>
  <c r="DC44" i="2"/>
  <c r="DD44" i="2" s="1"/>
  <c r="EM16" i="2"/>
  <c r="EN16" i="2" s="1"/>
  <c r="FP36" i="2"/>
  <c r="FQ36" i="2" s="1"/>
  <c r="DC57" i="2"/>
  <c r="DD57" i="2" s="1"/>
  <c r="DC59" i="2"/>
  <c r="DD59" i="2" s="1"/>
  <c r="FP33" i="2"/>
  <c r="FQ33" i="2" s="1"/>
  <c r="EM50" i="2"/>
  <c r="EN50" i="2" s="1"/>
  <c r="DC37" i="2"/>
  <c r="DD37" i="2" s="1"/>
  <c r="DC61" i="2"/>
  <c r="DD61" i="2" s="1"/>
  <c r="FP38" i="2"/>
  <c r="FQ38" i="2" s="1"/>
  <c r="FP9" i="2"/>
  <c r="FQ9" i="2" s="1"/>
  <c r="FP12" i="2"/>
  <c r="FQ12" i="2" s="1"/>
  <c r="DC63" i="2"/>
  <c r="DD63" i="2" s="1"/>
  <c r="FP59" i="2"/>
  <c r="FQ59" i="2" s="1"/>
  <c r="DC28" i="2"/>
  <c r="DD28" i="2" s="1"/>
  <c r="DC24" i="2"/>
  <c r="DD24" i="2" s="1"/>
  <c r="DC53" i="2"/>
  <c r="DD53" i="2" s="1"/>
  <c r="EM8" i="2"/>
  <c r="EN8" i="2" s="1"/>
  <c r="EM56" i="2"/>
  <c r="EN56" i="2" s="1"/>
  <c r="FP35" i="2"/>
  <c r="FQ35" i="2" s="1"/>
  <c r="DC40" i="2"/>
  <c r="DD40" i="2" s="1"/>
  <c r="DC38" i="2"/>
  <c r="DD38" i="2" s="1"/>
  <c r="EM29" i="2"/>
  <c r="EN29" i="2" s="1"/>
  <c r="EM43" i="2"/>
  <c r="EN43" i="2" s="1"/>
  <c r="EM55" i="2"/>
  <c r="EN55" i="2" s="1"/>
  <c r="DC15" i="2"/>
  <c r="DD15" i="2" s="1"/>
  <c r="DC32" i="2"/>
  <c r="DD32" i="2" s="1"/>
  <c r="DC33" i="2"/>
  <c r="DD33" i="2" s="1"/>
  <c r="EM12" i="2"/>
  <c r="EN12" i="2" s="1"/>
  <c r="EM36" i="2"/>
  <c r="EN36" i="2" s="1"/>
  <c r="EM44" i="2"/>
  <c r="EN44" i="2" s="1"/>
  <c r="FP64" i="2"/>
  <c r="FQ64" i="2" s="1"/>
  <c r="FP55" i="2"/>
  <c r="FQ55" i="2" s="1"/>
  <c r="FP54" i="2"/>
  <c r="FQ54" i="2" s="1"/>
  <c r="EM48" i="2"/>
  <c r="EN48" i="2" s="1"/>
  <c r="EM40" i="2"/>
  <c r="EN40" i="2" s="1"/>
  <c r="FP49" i="2"/>
  <c r="FQ49" i="2" s="1"/>
  <c r="DC8" i="2"/>
  <c r="DD8" i="2" s="1"/>
  <c r="DC27" i="2"/>
  <c r="DD27" i="2" s="1"/>
  <c r="EM61" i="2"/>
  <c r="EN61" i="2" s="1"/>
  <c r="FP23" i="2"/>
  <c r="FQ23" i="2" s="1"/>
  <c r="FP32" i="2"/>
  <c r="FQ32" i="2" s="1"/>
  <c r="EM63" i="2"/>
  <c r="EN63" i="2" s="1"/>
  <c r="EM62" i="2"/>
  <c r="EN62" i="2" s="1"/>
  <c r="DC29" i="2"/>
  <c r="DD29" i="2" s="1"/>
  <c r="DC16" i="2"/>
  <c r="DD16" i="2" s="1"/>
  <c r="DC56" i="2"/>
  <c r="DD56" i="2" s="1"/>
  <c r="DC26" i="2"/>
  <c r="DD26" i="2" s="1"/>
  <c r="EM22" i="2"/>
  <c r="EN22" i="2" s="1"/>
  <c r="FP46" i="2"/>
  <c r="FQ46" i="2" s="1"/>
  <c r="DC18" i="2"/>
  <c r="DD18" i="2" s="1"/>
  <c r="DC34" i="2"/>
  <c r="DD34" i="2" s="1"/>
  <c r="FP47" i="2"/>
  <c r="FQ47" i="2" s="1"/>
  <c r="DC64" i="2"/>
  <c r="DD64" i="2" s="1"/>
  <c r="DC51" i="2"/>
  <c r="DD51" i="2" s="1"/>
  <c r="DC13" i="2"/>
  <c r="DD13" i="2" s="1"/>
  <c r="DC46" i="2"/>
  <c r="DD46" i="2" s="1"/>
  <c r="DC36" i="2"/>
  <c r="DD36" i="2" s="1"/>
  <c r="FP30" i="2"/>
  <c r="FQ30" i="2" s="1"/>
  <c r="EM37" i="2"/>
  <c r="EN37" i="2" s="1"/>
  <c r="EM60" i="2"/>
  <c r="EN60" i="2" s="1"/>
  <c r="FP39" i="2"/>
  <c r="FQ39" i="2" s="1"/>
  <c r="FP13" i="2"/>
  <c r="FQ13" i="2" s="1"/>
  <c r="FP57" i="2"/>
  <c r="FQ57" i="2" s="1"/>
  <c r="FP60" i="2"/>
  <c r="FQ60" i="2" s="1"/>
  <c r="FP18" i="2"/>
  <c r="FQ18" i="2" s="1"/>
  <c r="FP63" i="2"/>
  <c r="FQ63" i="2" s="1"/>
  <c r="EM41" i="2"/>
  <c r="EN41" i="2" s="1"/>
  <c r="FP58" i="2"/>
  <c r="FQ58" i="2" s="1"/>
  <c r="FP27" i="2"/>
  <c r="FQ27" i="2" s="1"/>
  <c r="FP26" i="2"/>
  <c r="FQ26" i="2" s="1"/>
  <c r="FP14" i="2"/>
  <c r="FQ14" i="2" s="1"/>
  <c r="DC17" i="2"/>
  <c r="DD17" i="2" s="1"/>
  <c r="DC30" i="2"/>
  <c r="DD30" i="2" s="1"/>
  <c r="DC43" i="2"/>
  <c r="DD43" i="2" s="1"/>
  <c r="DC23" i="2"/>
  <c r="DD23" i="2" s="1"/>
  <c r="FP61" i="2"/>
  <c r="FQ61" i="2" s="1"/>
  <c r="EM14" i="2"/>
  <c r="EN14" i="2" s="1"/>
  <c r="FP22" i="2"/>
  <c r="FQ22" i="2" s="1"/>
  <c r="FP16" i="2"/>
  <c r="FQ16" i="2" s="1"/>
  <c r="FP40" i="2"/>
  <c r="FQ40" i="2" s="1"/>
  <c r="FP31" i="2"/>
  <c r="FQ31" i="2" s="1"/>
  <c r="EM53" i="2"/>
  <c r="EN53" i="2" s="1"/>
  <c r="EM18" i="2"/>
  <c r="EN18" i="2" s="1"/>
  <c r="EM34" i="2"/>
  <c r="EN34" i="2" s="1"/>
  <c r="DC10" i="2"/>
  <c r="DD10" i="2" s="1"/>
  <c r="DC25" i="2"/>
  <c r="DD25" i="2" s="1"/>
  <c r="DC39" i="2"/>
  <c r="DD39" i="2" s="1"/>
  <c r="EM49" i="2"/>
  <c r="EN49" i="2" s="1"/>
  <c r="DC45" i="2"/>
  <c r="DD45" i="2" s="1"/>
  <c r="DC47" i="2"/>
  <c r="DD47" i="2" s="1"/>
  <c r="EM59" i="2"/>
  <c r="EN59" i="2" s="1"/>
  <c r="DC11" i="2"/>
  <c r="DD11" i="2" s="1"/>
  <c r="DC41" i="2"/>
  <c r="DD41" i="2" s="1"/>
  <c r="DC54" i="2"/>
  <c r="DD54" i="2" s="1"/>
  <c r="EM27" i="2"/>
  <c r="EN27" i="2" s="1"/>
  <c r="DC48" i="2"/>
  <c r="DD48" i="2" s="1"/>
  <c r="DC12" i="2"/>
  <c r="DD12" i="2" s="1"/>
  <c r="DC42" i="2"/>
  <c r="DD42" i="2" s="1"/>
  <c r="EM9" i="2"/>
  <c r="EN9" i="2" s="1"/>
  <c r="FP25" i="2"/>
  <c r="FQ25" i="2" s="1"/>
  <c r="DC14" i="2"/>
  <c r="DD14" i="2" s="1"/>
  <c r="DC19" i="2"/>
  <c r="DD19" i="2" s="1"/>
  <c r="DC58" i="2"/>
  <c r="DD58" i="2" s="1"/>
  <c r="DC49" i="2"/>
  <c r="DD49" i="2" s="1"/>
  <c r="EM31" i="2"/>
  <c r="EN31" i="2" s="1"/>
  <c r="EM39" i="2"/>
  <c r="EN39" i="2" s="1"/>
  <c r="EM33" i="2"/>
  <c r="EN33" i="2" s="1"/>
  <c r="FP10" i="2"/>
  <c r="FQ10" i="2" s="1"/>
  <c r="EM10" i="2"/>
  <c r="EN10" i="2" s="1"/>
  <c r="FP43" i="2"/>
  <c r="FQ43" i="2" s="1"/>
  <c r="FP42" i="2"/>
  <c r="FQ42" i="2" s="1"/>
  <c r="EM51" i="2"/>
  <c r="EN51" i="2" s="1"/>
  <c r="DC60" i="2"/>
  <c r="DD60" i="2" s="1"/>
  <c r="DC62" i="2"/>
  <c r="DD62" i="2" s="1"/>
  <c r="DC20" i="2"/>
  <c r="DD20" i="2" s="1"/>
  <c r="EM11" i="2"/>
  <c r="EN11" i="2" s="1"/>
  <c r="EM21" i="2"/>
  <c r="EN21" i="2" s="1"/>
  <c r="EM30" i="2"/>
  <c r="EN30" i="2" s="1"/>
  <c r="EM35" i="2"/>
  <c r="EN35" i="2" s="1"/>
  <c r="FP53" i="2"/>
  <c r="FQ53" i="2" s="1"/>
  <c r="EM52" i="2"/>
  <c r="EN52" i="2" s="1"/>
  <c r="FP21" i="2"/>
  <c r="FQ21" i="2" s="1"/>
  <c r="FP44" i="2"/>
  <c r="FQ44" i="2" s="1"/>
  <c r="EM54" i="2"/>
  <c r="EN54" i="2" s="1"/>
  <c r="FP56" i="2"/>
  <c r="FQ56" i="2" s="1"/>
  <c r="FP17" i="2"/>
  <c r="FQ17" i="2" s="1"/>
  <c r="FP62" i="2"/>
  <c r="FQ62" i="2" s="1"/>
  <c r="EM23" i="2"/>
  <c r="EN23" i="2" s="1"/>
  <c r="EM28" i="2"/>
  <c r="EN28" i="2" s="1"/>
  <c r="FP28" i="2"/>
  <c r="FQ28" i="2" s="1"/>
  <c r="DC52" i="2"/>
  <c r="DD52" i="2" s="1"/>
  <c r="FP50" i="2"/>
  <c r="FQ50" i="2" s="1"/>
  <c r="FP8" i="2"/>
  <c r="FQ8" i="2" s="1"/>
  <c r="DC55" i="2"/>
  <c r="DD55" i="2" s="1"/>
  <c r="FP51" i="2"/>
  <c r="FQ51" i="2" s="1"/>
  <c r="EM58" i="2"/>
  <c r="EN58" i="2" s="1"/>
  <c r="EM64" i="2"/>
  <c r="EN64" i="2" s="1"/>
  <c r="FP20" i="2"/>
  <c r="FQ20" i="2" s="1"/>
  <c r="FP48" i="2"/>
  <c r="FQ48" i="2" s="1"/>
  <c r="FP24" i="2"/>
  <c r="FQ24" i="2" s="1"/>
  <c r="EM17" i="2"/>
  <c r="EN17" i="2" s="1"/>
  <c r="FP29" i="2"/>
  <c r="FQ29" i="2" s="1"/>
  <c r="EM38" i="2"/>
  <c r="EN38" i="2" s="1"/>
  <c r="EM32" i="2"/>
  <c r="EN32" i="2" s="1"/>
  <c r="EM47" i="2"/>
  <c r="EN47" i="2" s="1"/>
  <c r="FP37" i="2"/>
  <c r="FQ37" i="2" s="1"/>
  <c r="GV30" i="2" l="1"/>
  <c r="GV57" i="2"/>
  <c r="GV26" i="2"/>
  <c r="GV43" i="2"/>
  <c r="GV34" i="2"/>
  <c r="GV49" i="2"/>
  <c r="GV52" i="2"/>
  <c r="GV23" i="2"/>
  <c r="GV13" i="2"/>
  <c r="GV48" i="2"/>
  <c r="GV15" i="2"/>
  <c r="GV28" i="2"/>
  <c r="GV64" i="2"/>
  <c r="GV31" i="2"/>
  <c r="GV9" i="2"/>
  <c r="GV56" i="2"/>
  <c r="GV63" i="2"/>
  <c r="GV58" i="2"/>
  <c r="GV37" i="2"/>
  <c r="GV27" i="2"/>
  <c r="GV21" i="2"/>
  <c r="GV17" i="2"/>
  <c r="GV11" i="2"/>
  <c r="GV36" i="2"/>
  <c r="GV62" i="2"/>
  <c r="GV41" i="2"/>
  <c r="GV12" i="2"/>
  <c r="GV45" i="2"/>
  <c r="GV25" i="2"/>
  <c r="GV38" i="2"/>
  <c r="GV10" i="2"/>
  <c r="GV32" i="2"/>
  <c r="GV29" i="2"/>
  <c r="GV16" i="2"/>
  <c r="GV22" i="2"/>
  <c r="GV8" i="2"/>
  <c r="GV19" i="2"/>
  <c r="GV46" i="2"/>
  <c r="GV44" i="2"/>
  <c r="GV24" i="2"/>
  <c r="GV55" i="2"/>
  <c r="GV53" i="2"/>
  <c r="GV61" i="2"/>
  <c r="GV39" i="2"/>
  <c r="GV51" i="2"/>
  <c r="GV14" i="2"/>
  <c r="GV60" i="2"/>
  <c r="GV50" i="2"/>
  <c r="GV33" i="2"/>
  <c r="GV42" i="2"/>
  <c r="GV20" i="2"/>
  <c r="GV47" i="2"/>
  <c r="GV54" i="2"/>
  <c r="GV40" i="2"/>
  <c r="GV35" i="2"/>
  <c r="GV59" i="2"/>
  <c r="GV18" i="2"/>
  <c r="DE53" i="2"/>
  <c r="DE59" i="2"/>
  <c r="FR34" i="2"/>
  <c r="DE22" i="2"/>
  <c r="DE15" i="2"/>
  <c r="FR24" i="2"/>
  <c r="FR44" i="2"/>
  <c r="DE47" i="2"/>
  <c r="EO46" i="2"/>
  <c r="FR19" i="2"/>
  <c r="FR41" i="2"/>
  <c r="DE40" i="2"/>
  <c r="EO36" i="2"/>
  <c r="EO12" i="2"/>
  <c r="FR9" i="2"/>
  <c r="FR45" i="2"/>
  <c r="DE61" i="2"/>
  <c r="DE63" i="2"/>
  <c r="DE9" i="2"/>
  <c r="DE33" i="2"/>
  <c r="DE28" i="2"/>
  <c r="DE55" i="2"/>
  <c r="EO26" i="2"/>
  <c r="DE21" i="2"/>
  <c r="DE44" i="2"/>
  <c r="DE35" i="2"/>
  <c r="EO24" i="2"/>
  <c r="EO45" i="2"/>
  <c r="FR20" i="2"/>
  <c r="FR51" i="2"/>
  <c r="DE52" i="2"/>
  <c r="FR62" i="2"/>
  <c r="EO35" i="2"/>
  <c r="DE20" i="2"/>
  <c r="DE39" i="2"/>
  <c r="EO18" i="2"/>
  <c r="DE23" i="2"/>
  <c r="EO41" i="2"/>
  <c r="FR57" i="2"/>
  <c r="EO37" i="2"/>
  <c r="DE34" i="2"/>
  <c r="DE26" i="2"/>
  <c r="EO40" i="2"/>
  <c r="FR64" i="2"/>
  <c r="DE24" i="2"/>
  <c r="DE57" i="2"/>
  <c r="EO20" i="2"/>
  <c r="EO47" i="2"/>
  <c r="EO64" i="2"/>
  <c r="FR28" i="2"/>
  <c r="FR17" i="2"/>
  <c r="FR21" i="2"/>
  <c r="EO30" i="2"/>
  <c r="DE62" i="2"/>
  <c r="DE19" i="2"/>
  <c r="DE42" i="2"/>
  <c r="DE54" i="2"/>
  <c r="DE43" i="2"/>
  <c r="FR26" i="2"/>
  <c r="FR13" i="2"/>
  <c r="FR30" i="2"/>
  <c r="DE51" i="2"/>
  <c r="DE18" i="2"/>
  <c r="DE56" i="2"/>
  <c r="DE27" i="2"/>
  <c r="DE32" i="2"/>
  <c r="EO29" i="2"/>
  <c r="EO56" i="2"/>
  <c r="DE50" i="2"/>
  <c r="FR11" i="2"/>
  <c r="FR8" i="2"/>
  <c r="EO28" i="2"/>
  <c r="FR56" i="2"/>
  <c r="EO52" i="2"/>
  <c r="EO21" i="2"/>
  <c r="DE60" i="2"/>
  <c r="DE14" i="2"/>
  <c r="DE41" i="2"/>
  <c r="DE45" i="2"/>
  <c r="FR31" i="2"/>
  <c r="DE30" i="2"/>
  <c r="FR39" i="2"/>
  <c r="DE36" i="2"/>
  <c r="DE64" i="2"/>
  <c r="DE16" i="2"/>
  <c r="FR32" i="2"/>
  <c r="DE8" i="2"/>
  <c r="DE38" i="2"/>
  <c r="EO8" i="2"/>
  <c r="FR59" i="2"/>
  <c r="FR38" i="2"/>
  <c r="FR33" i="2"/>
  <c r="FR15" i="2"/>
  <c r="DE31" i="2"/>
  <c r="EO38" i="2"/>
  <c r="FR48" i="2"/>
  <c r="FR50" i="2"/>
  <c r="EO23" i="2"/>
  <c r="EO54" i="2"/>
  <c r="FR53" i="2"/>
  <c r="EO11" i="2"/>
  <c r="DE49" i="2"/>
  <c r="DE48" i="2"/>
  <c r="DE11" i="2"/>
  <c r="FR40" i="2"/>
  <c r="DE17" i="2"/>
  <c r="FR58" i="2"/>
  <c r="EO60" i="2"/>
  <c r="DE46" i="2"/>
  <c r="FR47" i="2"/>
  <c r="DE29" i="2"/>
  <c r="FR49" i="2"/>
  <c r="EO55" i="2"/>
  <c r="DE10" i="2"/>
  <c r="EO53" i="2"/>
  <c r="EO58" i="2"/>
  <c r="DE25" i="2"/>
  <c r="DE58" i="2"/>
  <c r="DE12" i="2"/>
  <c r="DE37" i="2"/>
  <c r="DE13" i="2"/>
  <c r="FR46" i="2"/>
  <c r="FR60" i="2"/>
  <c r="FR52" i="2"/>
  <c r="FR42" i="2"/>
  <c r="FR23" i="2"/>
  <c r="EO44" i="2"/>
  <c r="FR16" i="2"/>
  <c r="EO51" i="2"/>
  <c r="EO48" i="2"/>
  <c r="FR35" i="2"/>
  <c r="EO22" i="2"/>
  <c r="EO32" i="2"/>
  <c r="EO9" i="2"/>
  <c r="EO13" i="2"/>
  <c r="FR61" i="2"/>
  <c r="EO49" i="2"/>
  <c r="EO63" i="2"/>
  <c r="FR12" i="2"/>
  <c r="EO61" i="2"/>
  <c r="FR43" i="2"/>
  <c r="EO42" i="2"/>
  <c r="FR14" i="2"/>
  <c r="FR29" i="2"/>
  <c r="FR10" i="2"/>
  <c r="EO16" i="2"/>
  <c r="EO59" i="2"/>
  <c r="FR54" i="2"/>
  <c r="FR18" i="2"/>
  <c r="FR37" i="2"/>
  <c r="EO62" i="2"/>
  <c r="FR36" i="2"/>
  <c r="FR63" i="2"/>
  <c r="EO14" i="2"/>
  <c r="FR27" i="2"/>
  <c r="FR25" i="2"/>
  <c r="FR22" i="2"/>
  <c r="EO19" i="2"/>
  <c r="EO27" i="2"/>
  <c r="EO50" i="2"/>
  <c r="EO57" i="2"/>
  <c r="EO39" i="2"/>
  <c r="EO43" i="2"/>
  <c r="FR55" i="2"/>
  <c r="EO10" i="2"/>
  <c r="EO33" i="2"/>
  <c r="EO31" i="2"/>
  <c r="EO34" i="2"/>
  <c r="EO25" i="2"/>
  <c r="EO15" i="2"/>
  <c r="EO17" i="2"/>
  <c r="GX64" i="2" l="1"/>
  <c r="GY64" i="2" s="1"/>
  <c r="GX61" i="2"/>
  <c r="GY61" i="2" s="1"/>
  <c r="GX48" i="2"/>
  <c r="GY48" i="2" s="1"/>
  <c r="GX51" i="2"/>
  <c r="GY51" i="2" s="1"/>
  <c r="GX36" i="2"/>
  <c r="GY36" i="2" s="1"/>
  <c r="GX28" i="2"/>
  <c r="GY28" i="2" s="1"/>
  <c r="GX12" i="2"/>
  <c r="GY12" i="2" s="1"/>
  <c r="GX57" i="2"/>
  <c r="GY57" i="2" s="1"/>
  <c r="GX44" i="2"/>
  <c r="GY44" i="2" s="1"/>
  <c r="GX34" i="2"/>
  <c r="GY34" i="2" s="1"/>
  <c r="GX49" i="2"/>
  <c r="GY49" i="2" s="1"/>
  <c r="GX9" i="2"/>
  <c r="GY9" i="2" s="1"/>
  <c r="GX31" i="2"/>
  <c r="GY31" i="2" s="1"/>
  <c r="GX40" i="2"/>
  <c r="GY40" i="2" s="1"/>
  <c r="GX42" i="2"/>
  <c r="GY42" i="2" s="1"/>
  <c r="GX47" i="2"/>
  <c r="GY47" i="2" s="1"/>
  <c r="GX53" i="2"/>
  <c r="GY53" i="2" s="1"/>
  <c r="GX46" i="2"/>
  <c r="GY46" i="2" s="1"/>
  <c r="GX38" i="2"/>
  <c r="GY38" i="2" s="1"/>
  <c r="GX41" i="2"/>
  <c r="GY41" i="2" s="1"/>
  <c r="GX17" i="2"/>
  <c r="GY17" i="2" s="1"/>
  <c r="GX58" i="2"/>
  <c r="GY58" i="2" s="1"/>
  <c r="GX10" i="2"/>
  <c r="GY10" i="2" s="1"/>
  <c r="GX27" i="2"/>
  <c r="GY27" i="2" s="1"/>
  <c r="GX60" i="2"/>
  <c r="GY60" i="2" s="1"/>
  <c r="GX25" i="2"/>
  <c r="GY25" i="2" s="1"/>
  <c r="GX13" i="2"/>
  <c r="GY13" i="2" s="1"/>
  <c r="GX35" i="2"/>
  <c r="GY35" i="2" s="1"/>
  <c r="GX23" i="2"/>
  <c r="GY23" i="2" s="1"/>
  <c r="GX52" i="2"/>
  <c r="GY52" i="2" s="1"/>
  <c r="GX11" i="2"/>
  <c r="GY11" i="2" s="1"/>
  <c r="GX59" i="2"/>
  <c r="GY59" i="2" s="1"/>
  <c r="GX26" i="2"/>
  <c r="GY26" i="2" s="1"/>
  <c r="GX29" i="2"/>
  <c r="GY29" i="2" s="1"/>
  <c r="GX15" i="2"/>
  <c r="GY15" i="2" s="1"/>
  <c r="GX50" i="2"/>
  <c r="GY50" i="2" s="1"/>
  <c r="GX14" i="2"/>
  <c r="GY14" i="2" s="1"/>
  <c r="GX54" i="2"/>
  <c r="GY54" i="2" s="1"/>
  <c r="GX18" i="2"/>
  <c r="GY18" i="2" s="1"/>
  <c r="GX33" i="2"/>
  <c r="GY33" i="2" s="1"/>
  <c r="GX63" i="2"/>
  <c r="GY63" i="2" s="1"/>
  <c r="GX19" i="2"/>
  <c r="GY19" i="2" s="1"/>
  <c r="GX56" i="2"/>
  <c r="GY56" i="2" s="1"/>
  <c r="GX43" i="2"/>
  <c r="GY43" i="2" s="1"/>
  <c r="GX8" i="2"/>
  <c r="GY8" i="2" s="1"/>
  <c r="GX55" i="2"/>
  <c r="GY55" i="2" s="1"/>
  <c r="GX32" i="2"/>
  <c r="GY32" i="2" s="1"/>
  <c r="GX37" i="2"/>
  <c r="GY37" i="2" s="1"/>
  <c r="GX20" i="2"/>
  <c r="GY20" i="2" s="1"/>
  <c r="GX22" i="2"/>
  <c r="GY22" i="2" s="1"/>
  <c r="GX24" i="2"/>
  <c r="GY24" i="2" s="1"/>
  <c r="GX30" i="2"/>
  <c r="GY30" i="2" s="1"/>
  <c r="GX39" i="2"/>
  <c r="GY39" i="2" s="1"/>
  <c r="GX62" i="2"/>
  <c r="GY62" i="2" s="1"/>
  <c r="GX21" i="2"/>
  <c r="GY21" i="2" s="1"/>
  <c r="GX16" i="2"/>
  <c r="GY16" i="2" s="1"/>
  <c r="GX45" i="2"/>
  <c r="GY45" i="2" s="1"/>
  <c r="DG56" i="2"/>
  <c r="DH56" i="2" s="1"/>
  <c r="EQ39" i="2"/>
  <c r="ER39" i="2" s="1"/>
  <c r="DG57" i="2"/>
  <c r="DH57" i="2" s="1"/>
  <c r="DG55" i="2"/>
  <c r="DH55" i="2" s="1"/>
  <c r="DG11" i="2"/>
  <c r="DH11" i="2" s="1"/>
  <c r="EQ31" i="2"/>
  <c r="ER31" i="2" s="1"/>
  <c r="DG26" i="2"/>
  <c r="DH26" i="2" s="1"/>
  <c r="DG13" i="2"/>
  <c r="DH13" i="2" s="1"/>
  <c r="FT46" i="2"/>
  <c r="FU46" i="2" s="1"/>
  <c r="DG23" i="2"/>
  <c r="DH23" i="2" s="1"/>
  <c r="EQ42" i="2"/>
  <c r="ER42" i="2" s="1"/>
  <c r="FT64" i="2"/>
  <c r="FU64" i="2" s="1"/>
  <c r="DG19" i="2"/>
  <c r="DH19" i="2" s="1"/>
  <c r="DG16" i="2"/>
  <c r="DH16" i="2" s="1"/>
  <c r="DG35" i="2"/>
  <c r="DH35" i="2" s="1"/>
  <c r="FT26" i="2"/>
  <c r="FU26" i="2" s="1"/>
  <c r="EQ59" i="2"/>
  <c r="ER59" i="2" s="1"/>
  <c r="DG45" i="2"/>
  <c r="DH45" i="2" s="1"/>
  <c r="DG47" i="2"/>
  <c r="DH47" i="2" s="1"/>
  <c r="DG53" i="2"/>
  <c r="DH53" i="2" s="1"/>
  <c r="FT48" i="2"/>
  <c r="FU48" i="2" s="1"/>
  <c r="DG49" i="2"/>
  <c r="DH49" i="2" s="1"/>
  <c r="DG63" i="2"/>
  <c r="DH63" i="2" s="1"/>
  <c r="DG39" i="2"/>
  <c r="DH39" i="2" s="1"/>
  <c r="DG44" i="2"/>
  <c r="DH44" i="2" s="1"/>
  <c r="DG61" i="2"/>
  <c r="DH61" i="2" s="1"/>
  <c r="EQ13" i="2"/>
  <c r="ER13" i="2" s="1"/>
  <c r="DG54" i="2"/>
  <c r="DH54" i="2" s="1"/>
  <c r="DG22" i="2"/>
  <c r="DH22" i="2" s="1"/>
  <c r="DG60" i="2"/>
  <c r="DH60" i="2" s="1"/>
  <c r="FT49" i="2"/>
  <c r="FU49" i="2" s="1"/>
  <c r="DG48" i="2"/>
  <c r="DH48" i="2" s="1"/>
  <c r="FT54" i="2"/>
  <c r="FU54" i="2" s="1"/>
  <c r="DG24" i="2"/>
  <c r="DH24" i="2" s="1"/>
  <c r="FT10" i="2"/>
  <c r="FU10" i="2" s="1"/>
  <c r="DG33" i="2"/>
  <c r="DH33" i="2" s="1"/>
  <c r="DG40" i="2"/>
  <c r="DH40" i="2" s="1"/>
  <c r="DG59" i="2"/>
  <c r="DH59" i="2" s="1"/>
  <c r="DG43" i="2"/>
  <c r="DH43" i="2" s="1"/>
  <c r="DG18" i="2"/>
  <c r="DH18" i="2" s="1"/>
  <c r="DG10" i="2"/>
  <c r="DH10" i="2" s="1"/>
  <c r="DG31" i="2"/>
  <c r="DH31" i="2" s="1"/>
  <c r="DG41" i="2"/>
  <c r="DH41" i="2" s="1"/>
  <c r="DG37" i="2"/>
  <c r="DH37" i="2" s="1"/>
  <c r="DG17" i="2"/>
  <c r="DH17" i="2" s="1"/>
  <c r="DG9" i="2"/>
  <c r="DH9" i="2" s="1"/>
  <c r="EQ47" i="2"/>
  <c r="ER47" i="2" s="1"/>
  <c r="EQ23" i="2"/>
  <c r="ER23" i="2" s="1"/>
  <c r="EQ21" i="2"/>
  <c r="ER21" i="2" s="1"/>
  <c r="DG46" i="2"/>
  <c r="DH46" i="2" s="1"/>
  <c r="DG28" i="2"/>
  <c r="DH28" i="2" s="1"/>
  <c r="FT27" i="2"/>
  <c r="FU27" i="2" s="1"/>
  <c r="DG50" i="2"/>
  <c r="DH50" i="2" s="1"/>
  <c r="DG51" i="2"/>
  <c r="DH51" i="2" s="1"/>
  <c r="DG38" i="2"/>
  <c r="DH38" i="2" s="1"/>
  <c r="DG32" i="2"/>
  <c r="DH32" i="2" s="1"/>
  <c r="DG12" i="2"/>
  <c r="DH12" i="2" s="1"/>
  <c r="EQ41" i="2"/>
  <c r="ER41" i="2" s="1"/>
  <c r="DG64" i="2"/>
  <c r="DH64" i="2" s="1"/>
  <c r="DG42" i="2"/>
  <c r="DH42" i="2" s="1"/>
  <c r="DG34" i="2"/>
  <c r="DH34" i="2" s="1"/>
  <c r="DG29" i="2"/>
  <c r="DH29" i="2" s="1"/>
  <c r="DG21" i="2"/>
  <c r="DH21" i="2" s="1"/>
  <c r="DG20" i="2"/>
  <c r="DH20" i="2" s="1"/>
  <c r="FT62" i="2"/>
  <c r="FU62" i="2" s="1"/>
  <c r="DG25" i="2"/>
  <c r="DH25" i="2" s="1"/>
  <c r="DG52" i="2"/>
  <c r="DH52" i="2" s="1"/>
  <c r="FT32" i="2"/>
  <c r="FU32" i="2" s="1"/>
  <c r="EQ9" i="2"/>
  <c r="ER9" i="2" s="1"/>
  <c r="DG30" i="2"/>
  <c r="DH30" i="2" s="1"/>
  <c r="DG15" i="2"/>
  <c r="DH15" i="2" s="1"/>
  <c r="DG27" i="2"/>
  <c r="DH27" i="2" s="1"/>
  <c r="EQ8" i="2"/>
  <c r="ER8" i="2" s="1"/>
  <c r="DG58" i="2"/>
  <c r="DH58" i="2" s="1"/>
  <c r="DG8" i="2"/>
  <c r="DH8" i="2" s="1"/>
  <c r="FT40" i="2"/>
  <c r="FU40" i="2" s="1"/>
  <c r="DG14" i="2"/>
  <c r="DH14" i="2" s="1"/>
  <c r="DG36" i="2"/>
  <c r="DH36" i="2" s="1"/>
  <c r="DG62" i="2"/>
  <c r="DH62" i="2" s="1"/>
  <c r="EQ17" i="2"/>
  <c r="ER17" i="2" s="1"/>
  <c r="EQ43" i="2"/>
  <c r="ER43" i="2" s="1"/>
  <c r="EQ27" i="2"/>
  <c r="ER27" i="2" s="1"/>
  <c r="EQ62" i="2"/>
  <c r="ER62" i="2" s="1"/>
  <c r="FT14" i="2"/>
  <c r="FU14" i="2" s="1"/>
  <c r="FT42" i="2"/>
  <c r="FU42" i="2" s="1"/>
  <c r="EQ14" i="2"/>
  <c r="ER14" i="2" s="1"/>
  <c r="EQ15" i="2"/>
  <c r="ER15" i="2" s="1"/>
  <c r="EQ48" i="2"/>
  <c r="ER48" i="2" s="1"/>
  <c r="EQ51" i="2"/>
  <c r="ER51" i="2" s="1"/>
  <c r="FT11" i="2"/>
  <c r="FU11" i="2" s="1"/>
  <c r="EQ52" i="2"/>
  <c r="ER52" i="2" s="1"/>
  <c r="EQ44" i="2"/>
  <c r="ER44" i="2" s="1"/>
  <c r="EQ58" i="2"/>
  <c r="ER58" i="2" s="1"/>
  <c r="EQ29" i="2"/>
  <c r="ER29" i="2" s="1"/>
  <c r="EQ56" i="2"/>
  <c r="ER56" i="2" s="1"/>
  <c r="FT19" i="2"/>
  <c r="FU19" i="2" s="1"/>
  <c r="FT61" i="2"/>
  <c r="FU61" i="2" s="1"/>
  <c r="FT41" i="2"/>
  <c r="FU41" i="2" s="1"/>
  <c r="FT44" i="2"/>
  <c r="FU44" i="2" s="1"/>
  <c r="EQ60" i="2"/>
  <c r="ER60" i="2" s="1"/>
  <c r="FT51" i="2"/>
  <c r="FU51" i="2" s="1"/>
  <c r="FT43" i="2"/>
  <c r="FU43" i="2" s="1"/>
  <c r="EQ32" i="2"/>
  <c r="ER32" i="2" s="1"/>
  <c r="EQ18" i="2"/>
  <c r="ER18" i="2" s="1"/>
  <c r="FT59" i="2"/>
  <c r="FU59" i="2" s="1"/>
  <c r="EQ33" i="2"/>
  <c r="ER33" i="2" s="1"/>
  <c r="FT36" i="2"/>
  <c r="FU36" i="2" s="1"/>
  <c r="FT13" i="2"/>
  <c r="FU13" i="2" s="1"/>
  <c r="EQ50" i="2"/>
  <c r="ER50" i="2" s="1"/>
  <c r="EQ10" i="2"/>
  <c r="ER10" i="2" s="1"/>
  <c r="EQ22" i="2"/>
  <c r="ER22" i="2" s="1"/>
  <c r="EQ61" i="2"/>
  <c r="ER61" i="2" s="1"/>
  <c r="EQ53" i="2"/>
  <c r="ER53" i="2" s="1"/>
  <c r="FT21" i="2"/>
  <c r="FU21" i="2" s="1"/>
  <c r="EQ64" i="2"/>
  <c r="ER64" i="2" s="1"/>
  <c r="FT9" i="2"/>
  <c r="FU9" i="2" s="1"/>
  <c r="FT20" i="2"/>
  <c r="FU20" i="2" s="1"/>
  <c r="FT47" i="2"/>
  <c r="FU47" i="2" s="1"/>
  <c r="EQ45" i="2"/>
  <c r="ER45" i="2" s="1"/>
  <c r="EQ24" i="2"/>
  <c r="ER24" i="2" s="1"/>
  <c r="EQ25" i="2"/>
  <c r="ER25" i="2" s="1"/>
  <c r="FT25" i="2"/>
  <c r="FU25" i="2" s="1"/>
  <c r="FT18" i="2"/>
  <c r="FU18" i="2" s="1"/>
  <c r="FT29" i="2"/>
  <c r="FU29" i="2" s="1"/>
  <c r="FT52" i="2"/>
  <c r="FU52" i="2" s="1"/>
  <c r="FT17" i="2"/>
  <c r="FU17" i="2" s="1"/>
  <c r="EQ37" i="2"/>
  <c r="ER37" i="2" s="1"/>
  <c r="FT33" i="2"/>
  <c r="FU33" i="2" s="1"/>
  <c r="EQ26" i="2"/>
  <c r="ER26" i="2" s="1"/>
  <c r="FT12" i="2"/>
  <c r="FU12" i="2" s="1"/>
  <c r="EQ49" i="2"/>
  <c r="ER49" i="2" s="1"/>
  <c r="FT35" i="2"/>
  <c r="FU35" i="2" s="1"/>
  <c r="EQ20" i="2"/>
  <c r="ER20" i="2" s="1"/>
  <c r="EQ34" i="2"/>
  <c r="ER34" i="2" s="1"/>
  <c r="FT63" i="2"/>
  <c r="FU63" i="2" s="1"/>
  <c r="FT60" i="2"/>
  <c r="FU60" i="2" s="1"/>
  <c r="FT56" i="2"/>
  <c r="FU56" i="2" s="1"/>
  <c r="FT55" i="2"/>
  <c r="FU55" i="2" s="1"/>
  <c r="FT38" i="2"/>
  <c r="FU38" i="2" s="1"/>
  <c r="FT8" i="2"/>
  <c r="FU8" i="2" s="1"/>
  <c r="EQ19" i="2"/>
  <c r="ER19" i="2" s="1"/>
  <c r="FT22" i="2"/>
  <c r="FU22" i="2" s="1"/>
  <c r="FT16" i="2"/>
  <c r="FU16" i="2" s="1"/>
  <c r="EQ40" i="2"/>
  <c r="ER40" i="2" s="1"/>
  <c r="FT58" i="2"/>
  <c r="FU58" i="2" s="1"/>
  <c r="FT31" i="2"/>
  <c r="FU31" i="2" s="1"/>
  <c r="EQ16" i="2"/>
  <c r="ER16" i="2" s="1"/>
  <c r="EQ63" i="2"/>
  <c r="ER63" i="2" s="1"/>
  <c r="FT23" i="2"/>
  <c r="FU23" i="2" s="1"/>
  <c r="EQ35" i="2"/>
  <c r="ER35" i="2" s="1"/>
  <c r="EQ28" i="2"/>
  <c r="ER28" i="2" s="1"/>
  <c r="FT57" i="2"/>
  <c r="FU57" i="2" s="1"/>
  <c r="FT45" i="2"/>
  <c r="FU45" i="2" s="1"/>
  <c r="FT15" i="2"/>
  <c r="FU15" i="2" s="1"/>
  <c r="FT53" i="2"/>
  <c r="FU53" i="2" s="1"/>
  <c r="FT50" i="2"/>
  <c r="FU50" i="2" s="1"/>
  <c r="FT39" i="2"/>
  <c r="FU39" i="2" s="1"/>
  <c r="FT24" i="2"/>
  <c r="FU24" i="2" s="1"/>
  <c r="FT28" i="2"/>
  <c r="FU28" i="2" s="1"/>
  <c r="EQ55" i="2"/>
  <c r="ER55" i="2" s="1"/>
  <c r="FT37" i="2"/>
  <c r="FU37" i="2" s="1"/>
  <c r="EQ12" i="2"/>
  <c r="ER12" i="2" s="1"/>
  <c r="EQ30" i="2"/>
  <c r="ER30" i="2" s="1"/>
  <c r="EQ46" i="2"/>
  <c r="ER46" i="2" s="1"/>
  <c r="EQ36" i="2"/>
  <c r="ER36" i="2" s="1"/>
  <c r="EQ54" i="2"/>
  <c r="ER54" i="2" s="1"/>
  <c r="EQ57" i="2"/>
  <c r="ER57" i="2" s="1"/>
  <c r="EQ38" i="2"/>
  <c r="ER38" i="2" s="1"/>
  <c r="FT34" i="2"/>
  <c r="FU34" i="2" s="1"/>
  <c r="EQ11" i="2"/>
  <c r="ER11" i="2" s="1"/>
  <c r="FT30" i="2"/>
  <c r="FU30" i="2" s="1"/>
  <c r="GZ22" i="2" l="1"/>
  <c r="GZ43" i="2"/>
  <c r="GZ57" i="2"/>
  <c r="GZ32" i="2"/>
  <c r="GZ13" i="2"/>
  <c r="GZ16" i="2"/>
  <c r="GZ38" i="2"/>
  <c r="GZ42" i="2"/>
  <c r="GZ25" i="2"/>
  <c r="GZ39" i="2"/>
  <c r="GZ51" i="2"/>
  <c r="GZ30" i="2"/>
  <c r="GZ55" i="2"/>
  <c r="GZ33" i="2"/>
  <c r="GZ62" i="2"/>
  <c r="GZ44" i="2"/>
  <c r="GZ54" i="2"/>
  <c r="GZ29" i="2"/>
  <c r="GZ52" i="2"/>
  <c r="GZ58" i="2"/>
  <c r="GZ46" i="2"/>
  <c r="GZ47" i="2"/>
  <c r="GZ8" i="2"/>
  <c r="GZ10" i="2"/>
  <c r="GZ28" i="2"/>
  <c r="GZ21" i="2"/>
  <c r="GZ53" i="2"/>
  <c r="GZ36" i="2"/>
  <c r="GZ9" i="2"/>
  <c r="GZ20" i="2"/>
  <c r="GZ17" i="2"/>
  <c r="GZ26" i="2"/>
  <c r="GZ50" i="2"/>
  <c r="GZ63" i="2"/>
  <c r="GZ14" i="2"/>
  <c r="GZ59" i="2"/>
  <c r="GZ31" i="2"/>
  <c r="GZ48" i="2"/>
  <c r="GZ24" i="2"/>
  <c r="GZ60" i="2"/>
  <c r="GZ45" i="2"/>
  <c r="GZ61" i="2"/>
  <c r="GZ64" i="2"/>
  <c r="GZ41" i="2"/>
  <c r="GZ37" i="2"/>
  <c r="GZ35" i="2"/>
  <c r="GZ56" i="2"/>
  <c r="GZ12" i="2"/>
  <c r="GZ11" i="2"/>
  <c r="GZ18" i="2"/>
  <c r="GZ15" i="2"/>
  <c r="GZ23" i="2"/>
  <c r="GZ19" i="2"/>
  <c r="GZ40" i="2"/>
  <c r="GZ27" i="2"/>
  <c r="GZ49" i="2"/>
  <c r="GZ34" i="2"/>
  <c r="DI59" i="2"/>
  <c r="DI56" i="2"/>
  <c r="DI10" i="2"/>
  <c r="DI47" i="2"/>
  <c r="DI62" i="2"/>
  <c r="DI39" i="2"/>
  <c r="DI55" i="2"/>
  <c r="DI8" i="2"/>
  <c r="DI15" i="2"/>
  <c r="DI23" i="2"/>
  <c r="DI52" i="2"/>
  <c r="DI21" i="2"/>
  <c r="DI38" i="2"/>
  <c r="DI41" i="2"/>
  <c r="DI26" i="2"/>
  <c r="DI35" i="2"/>
  <c r="DI57" i="2"/>
  <c r="DI63" i="2"/>
  <c r="DI43" i="2"/>
  <c r="DI17" i="2"/>
  <c r="DI64" i="2"/>
  <c r="DI28" i="2"/>
  <c r="DI14" i="2"/>
  <c r="DI27" i="2"/>
  <c r="DI20" i="2"/>
  <c r="DI42" i="2"/>
  <c r="DI32" i="2"/>
  <c r="DI37" i="2"/>
  <c r="DI18" i="2"/>
  <c r="DI33" i="2"/>
  <c r="DI48" i="2"/>
  <c r="DI54" i="2"/>
  <c r="DI53" i="2"/>
  <c r="DI13" i="2"/>
  <c r="FV30" i="2"/>
  <c r="DI36" i="2"/>
  <c r="DI58" i="2"/>
  <c r="DI30" i="2"/>
  <c r="DI25" i="2"/>
  <c r="DI29" i="2"/>
  <c r="DI51" i="2"/>
  <c r="DI46" i="2"/>
  <c r="DI9" i="2"/>
  <c r="DI31" i="2"/>
  <c r="DI24" i="2"/>
  <c r="DI60" i="2"/>
  <c r="DI61" i="2"/>
  <c r="DI49" i="2"/>
  <c r="DI45" i="2"/>
  <c r="DI16" i="2"/>
  <c r="ES9" i="2"/>
  <c r="DI34" i="2"/>
  <c r="DI12" i="2"/>
  <c r="DI50" i="2"/>
  <c r="DI40" i="2"/>
  <c r="DI22" i="2"/>
  <c r="DI44" i="2"/>
  <c r="DI19" i="2"/>
  <c r="DI11" i="2"/>
  <c r="FV22" i="2"/>
  <c r="FV38" i="2"/>
  <c r="ES23" i="2"/>
  <c r="ES11" i="2"/>
  <c r="FV41" i="2"/>
  <c r="ES42" i="2"/>
  <c r="ES48" i="2"/>
  <c r="ES26" i="2"/>
  <c r="FV29" i="2"/>
  <c r="FV32" i="2"/>
  <c r="ES45" i="2"/>
  <c r="FV47" i="2"/>
  <c r="FV34" i="2"/>
  <c r="ES34" i="2"/>
  <c r="FV64" i="2"/>
  <c r="FV54" i="2"/>
  <c r="ES17" i="2"/>
  <c r="FV60" i="2"/>
  <c r="FV31" i="2"/>
  <c r="FV14" i="2"/>
  <c r="ES38" i="2"/>
  <c r="ES46" i="2"/>
  <c r="ES55" i="2"/>
  <c r="FV50" i="2"/>
  <c r="ES40" i="2"/>
  <c r="FV53" i="2"/>
  <c r="FV35" i="2"/>
  <c r="FV33" i="2"/>
  <c r="ES24" i="2"/>
  <c r="ES64" i="2"/>
  <c r="ES60" i="2"/>
  <c r="ES15" i="2"/>
  <c r="ES13" i="2"/>
  <c r="ES54" i="2"/>
  <c r="FV61" i="2"/>
  <c r="FV58" i="2"/>
  <c r="ES19" i="2"/>
  <c r="FV55" i="2"/>
  <c r="FV48" i="2"/>
  <c r="ES39" i="2"/>
  <c r="FV20" i="2"/>
  <c r="ES12" i="2"/>
  <c r="FV62" i="2"/>
  <c r="FV18" i="2"/>
  <c r="FV49" i="2"/>
  <c r="ES36" i="2"/>
  <c r="ES49" i="2"/>
  <c r="ES37" i="2"/>
  <c r="FV52" i="2"/>
  <c r="FV25" i="2"/>
  <c r="ES8" i="2"/>
  <c r="ES43" i="2"/>
  <c r="ES47" i="2"/>
  <c r="FV59" i="2"/>
  <c r="ES32" i="2"/>
  <c r="FV51" i="2"/>
  <c r="ES62" i="2"/>
  <c r="FV28" i="2"/>
  <c r="FV10" i="2"/>
  <c r="FV26" i="2"/>
  <c r="FV40" i="2"/>
  <c r="ES53" i="2"/>
  <c r="FV37" i="2"/>
  <c r="FV12" i="2"/>
  <c r="FV17" i="2"/>
  <c r="ES25" i="2"/>
  <c r="FV27" i="2"/>
  <c r="ES21" i="2"/>
  <c r="ES31" i="2"/>
  <c r="ES18" i="2"/>
  <c r="FV43" i="2"/>
  <c r="FV44" i="2"/>
  <c r="FV16" i="2"/>
  <c r="FV8" i="2"/>
  <c r="FV46" i="2"/>
  <c r="FV56" i="2"/>
  <c r="ES41" i="2"/>
  <c r="ES59" i="2"/>
  <c r="ES27" i="2"/>
  <c r="FV39" i="2"/>
  <c r="ES10" i="2"/>
  <c r="FV36" i="2"/>
  <c r="FV9" i="2"/>
  <c r="FV21" i="2"/>
  <c r="FV11" i="2"/>
  <c r="ES63" i="2"/>
  <c r="ES44" i="2"/>
  <c r="ES28" i="2"/>
  <c r="ES22" i="2"/>
  <c r="FV45" i="2"/>
  <c r="ES33" i="2"/>
  <c r="FV19" i="2"/>
  <c r="ES20" i="2"/>
  <c r="ES51" i="2"/>
  <c r="ES57" i="2"/>
  <c r="ES61" i="2"/>
  <c r="ES50" i="2"/>
  <c r="ES30" i="2"/>
  <c r="FV15" i="2"/>
  <c r="ES35" i="2"/>
  <c r="ES16" i="2"/>
  <c r="ES56" i="2"/>
  <c r="FV24" i="2"/>
  <c r="FV42" i="2"/>
  <c r="ES14" i="2"/>
  <c r="ES29" i="2"/>
  <c r="ES58" i="2"/>
  <c r="ES52" i="2"/>
  <c r="FV63" i="2"/>
  <c r="FV13" i="2"/>
  <c r="FV57" i="2"/>
  <c r="FV23" i="2"/>
  <c r="HB24" i="2" l="1"/>
  <c r="HC24" i="2" s="1"/>
  <c r="HB58" i="2"/>
  <c r="HC58" i="2" s="1"/>
  <c r="HB11" i="2"/>
  <c r="HC11" i="2" s="1"/>
  <c r="HB27" i="2"/>
  <c r="HC27" i="2" s="1"/>
  <c r="HB60" i="2"/>
  <c r="HC60" i="2" s="1"/>
  <c r="HB15" i="2"/>
  <c r="HC15" i="2" s="1"/>
  <c r="HB59" i="2"/>
  <c r="HC59" i="2" s="1"/>
  <c r="HB44" i="2"/>
  <c r="HC44" i="2" s="1"/>
  <c r="HB17" i="2"/>
  <c r="HC17" i="2" s="1"/>
  <c r="HB14" i="2"/>
  <c r="HC14" i="2" s="1"/>
  <c r="HB49" i="2"/>
  <c r="HC49" i="2" s="1"/>
  <c r="HB16" i="2"/>
  <c r="HC16" i="2" s="1"/>
  <c r="HB32" i="2"/>
  <c r="HC32" i="2" s="1"/>
  <c r="HB30" i="2"/>
  <c r="HC30" i="2" s="1"/>
  <c r="HB40" i="2"/>
  <c r="HC40" i="2" s="1"/>
  <c r="HB56" i="2"/>
  <c r="HC56" i="2" s="1"/>
  <c r="HB35" i="2"/>
  <c r="HC35" i="2" s="1"/>
  <c r="HB61" i="2"/>
  <c r="HC61" i="2" s="1"/>
  <c r="HB48" i="2"/>
  <c r="HC48" i="2" s="1"/>
  <c r="HB63" i="2"/>
  <c r="HC63" i="2" s="1"/>
  <c r="HB20" i="2"/>
  <c r="HC20" i="2" s="1"/>
  <c r="HB21" i="2"/>
  <c r="HC21" i="2" s="1"/>
  <c r="HB47" i="2"/>
  <c r="HC47" i="2" s="1"/>
  <c r="HB29" i="2"/>
  <c r="HC29" i="2" s="1"/>
  <c r="HB13" i="2"/>
  <c r="HC13" i="2" s="1"/>
  <c r="HB52" i="2"/>
  <c r="HC52" i="2" s="1"/>
  <c r="HB10" i="2"/>
  <c r="HC10" i="2" s="1"/>
  <c r="HB26" i="2"/>
  <c r="HC26" i="2" s="1"/>
  <c r="HB64" i="2"/>
  <c r="HC64" i="2" s="1"/>
  <c r="HB54" i="2"/>
  <c r="HC54" i="2" s="1"/>
  <c r="HB57" i="2"/>
  <c r="HC57" i="2" s="1"/>
  <c r="HB19" i="2"/>
  <c r="HC19" i="2" s="1"/>
  <c r="HB12" i="2"/>
  <c r="HC12" i="2" s="1"/>
  <c r="HB41" i="2"/>
  <c r="HC41" i="2" s="1"/>
  <c r="HB45" i="2"/>
  <c r="HC45" i="2" s="1"/>
  <c r="HB18" i="2"/>
  <c r="HC18" i="2" s="1"/>
  <c r="HB37" i="2"/>
  <c r="HC37" i="2" s="1"/>
  <c r="HB62" i="2"/>
  <c r="HC62" i="2" s="1"/>
  <c r="HB50" i="2"/>
  <c r="HC50" i="2" s="1"/>
  <c r="HB39" i="2"/>
  <c r="HC39" i="2" s="1"/>
  <c r="HB36" i="2"/>
  <c r="HC36" i="2" s="1"/>
  <c r="HB23" i="2"/>
  <c r="HC23" i="2" s="1"/>
  <c r="HB42" i="2"/>
  <c r="HC42" i="2" s="1"/>
  <c r="HB55" i="2"/>
  <c r="HC55" i="2" s="1"/>
  <c r="HB51" i="2"/>
  <c r="HC51" i="2" s="1"/>
  <c r="HB46" i="2"/>
  <c r="HC46" i="2" s="1"/>
  <c r="HB9" i="2"/>
  <c r="HC9" i="2" s="1"/>
  <c r="HB38" i="2"/>
  <c r="HC38" i="2" s="1"/>
  <c r="HB33" i="2"/>
  <c r="HC33" i="2" s="1"/>
  <c r="HB28" i="2"/>
  <c r="HC28" i="2" s="1"/>
  <c r="HB8" i="2"/>
  <c r="HC8" i="2" s="1"/>
  <c r="HB22" i="2"/>
  <c r="HC22" i="2" s="1"/>
  <c r="HB53" i="2"/>
  <c r="HC53" i="2" s="1"/>
  <c r="HB25" i="2"/>
  <c r="HC25" i="2" s="1"/>
  <c r="HB34" i="2"/>
  <c r="HC34" i="2" s="1"/>
  <c r="HB43" i="2"/>
  <c r="HC43" i="2" s="1"/>
  <c r="HB31" i="2"/>
  <c r="HC31" i="2" s="1"/>
  <c r="DK17" i="2"/>
  <c r="DL17" i="2" s="1"/>
  <c r="DK44" i="2"/>
  <c r="DL44" i="2" s="1"/>
  <c r="DK14" i="2"/>
  <c r="DL14" i="2" s="1"/>
  <c r="DK51" i="2"/>
  <c r="DL51" i="2" s="1"/>
  <c r="DK53" i="2"/>
  <c r="DL53" i="2" s="1"/>
  <c r="DK12" i="2"/>
  <c r="DL12" i="2" s="1"/>
  <c r="DK55" i="2"/>
  <c r="DL55" i="2" s="1"/>
  <c r="DK56" i="2"/>
  <c r="DL56" i="2" s="1"/>
  <c r="DK22" i="2"/>
  <c r="DL22" i="2" s="1"/>
  <c r="DK32" i="2"/>
  <c r="DL32" i="2" s="1"/>
  <c r="DK45" i="2"/>
  <c r="DL45" i="2" s="1"/>
  <c r="DK24" i="2"/>
  <c r="DL24" i="2" s="1"/>
  <c r="DK58" i="2"/>
  <c r="DL58" i="2" s="1"/>
  <c r="DK18" i="2"/>
  <c r="DL18" i="2" s="1"/>
  <c r="DK20" i="2"/>
  <c r="DL20" i="2" s="1"/>
  <c r="DK64" i="2"/>
  <c r="DL64" i="2" s="1"/>
  <c r="DK57" i="2"/>
  <c r="DL57" i="2" s="1"/>
  <c r="DK38" i="2"/>
  <c r="DL38" i="2" s="1"/>
  <c r="DK59" i="2"/>
  <c r="DL59" i="2" s="1"/>
  <c r="DK35" i="2"/>
  <c r="DL35" i="2" s="1"/>
  <c r="DK40" i="2"/>
  <c r="DL40" i="2" s="1"/>
  <c r="DK41" i="2"/>
  <c r="DL41" i="2" s="1"/>
  <c r="DK34" i="2"/>
  <c r="DL34" i="2" s="1"/>
  <c r="DK47" i="2"/>
  <c r="DL47" i="2" s="1"/>
  <c r="DK15" i="2"/>
  <c r="DL15" i="2" s="1"/>
  <c r="DK36" i="2"/>
  <c r="DL36" i="2" s="1"/>
  <c r="DK61" i="2"/>
  <c r="DL61" i="2" s="1"/>
  <c r="DK42" i="2"/>
  <c r="DL42" i="2" s="1"/>
  <c r="DK54" i="2"/>
  <c r="DL54" i="2" s="1"/>
  <c r="DK13" i="2"/>
  <c r="DL13" i="2" s="1"/>
  <c r="DK23" i="2"/>
  <c r="DL23" i="2" s="1"/>
  <c r="DK19" i="2"/>
  <c r="DL19" i="2" s="1"/>
  <c r="DK39" i="2"/>
  <c r="DL39" i="2" s="1"/>
  <c r="DK10" i="2"/>
  <c r="DL10" i="2" s="1"/>
  <c r="DK27" i="2"/>
  <c r="DL27" i="2" s="1"/>
  <c r="DK37" i="2"/>
  <c r="DL37" i="2" s="1"/>
  <c r="DK52" i="2"/>
  <c r="DL52" i="2" s="1"/>
  <c r="DK43" i="2"/>
  <c r="DL43" i="2" s="1"/>
  <c r="DK21" i="2"/>
  <c r="DL21" i="2" s="1"/>
  <c r="DK30" i="2"/>
  <c r="DL30" i="2" s="1"/>
  <c r="DK46" i="2"/>
  <c r="DL46" i="2" s="1"/>
  <c r="DK8" i="2"/>
  <c r="DL8" i="2" s="1"/>
  <c r="DK16" i="2"/>
  <c r="DL16" i="2" s="1"/>
  <c r="DK33" i="2"/>
  <c r="DL33" i="2" s="1"/>
  <c r="DK26" i="2"/>
  <c r="DL26" i="2" s="1"/>
  <c r="DK29" i="2"/>
  <c r="DL29" i="2" s="1"/>
  <c r="DK50" i="2"/>
  <c r="DL50" i="2" s="1"/>
  <c r="DK28" i="2"/>
  <c r="DL28" i="2" s="1"/>
  <c r="DK48" i="2"/>
  <c r="DL48" i="2" s="1"/>
  <c r="DK25" i="2"/>
  <c r="DL25" i="2" s="1"/>
  <c r="DK9" i="2"/>
  <c r="DL9" i="2" s="1"/>
  <c r="DK49" i="2"/>
  <c r="DL49" i="2" s="1"/>
  <c r="DK11" i="2"/>
  <c r="DL11" i="2" s="1"/>
  <c r="DK31" i="2"/>
  <c r="DL31" i="2" s="1"/>
  <c r="DK60" i="2"/>
  <c r="DL60" i="2" s="1"/>
  <c r="DK62" i="2"/>
  <c r="DL62" i="2" s="1"/>
  <c r="DK63" i="2"/>
  <c r="DL63" i="2" s="1"/>
  <c r="FX47" i="2"/>
  <c r="FY47" i="2" s="1"/>
  <c r="EU28" i="2"/>
  <c r="EV28" i="2" s="1"/>
  <c r="FX22" i="2"/>
  <c r="FY22" i="2" s="1"/>
  <c r="EU38" i="2"/>
  <c r="EV38" i="2" s="1"/>
  <c r="FX52" i="2"/>
  <c r="FY52" i="2" s="1"/>
  <c r="FX35" i="2"/>
  <c r="FY35" i="2" s="1"/>
  <c r="FX18" i="2"/>
  <c r="FY18" i="2" s="1"/>
  <c r="FX10" i="2"/>
  <c r="FY10" i="2" s="1"/>
  <c r="FX56" i="2"/>
  <c r="FY56" i="2" s="1"/>
  <c r="EU44" i="2"/>
  <c r="EV44" i="2" s="1"/>
  <c r="FX63" i="2"/>
  <c r="FY63" i="2" s="1"/>
  <c r="FX11" i="2"/>
  <c r="FY11" i="2" s="1"/>
  <c r="EU30" i="2"/>
  <c r="EV30" i="2" s="1"/>
  <c r="EU48" i="2"/>
  <c r="EV48" i="2" s="1"/>
  <c r="EU51" i="2"/>
  <c r="EV51" i="2" s="1"/>
  <c r="FX45" i="2"/>
  <c r="FY45" i="2" s="1"/>
  <c r="EU55" i="2"/>
  <c r="EV55" i="2" s="1"/>
  <c r="FX13" i="2"/>
  <c r="FY13" i="2" s="1"/>
  <c r="EU56" i="2"/>
  <c r="EV56" i="2" s="1"/>
  <c r="FX55" i="2"/>
  <c r="FY55" i="2" s="1"/>
  <c r="EU13" i="2"/>
  <c r="EV13" i="2" s="1"/>
  <c r="EU14" i="2"/>
  <c r="EV14" i="2" s="1"/>
  <c r="EU16" i="2"/>
  <c r="EV16" i="2" s="1"/>
  <c r="EU50" i="2"/>
  <c r="EV50" i="2" s="1"/>
  <c r="EU20" i="2"/>
  <c r="EV20" i="2" s="1"/>
  <c r="EU22" i="2"/>
  <c r="EV22" i="2" s="1"/>
  <c r="FX32" i="2"/>
  <c r="FY32" i="2" s="1"/>
  <c r="EU63" i="2"/>
  <c r="EV63" i="2" s="1"/>
  <c r="EU41" i="2"/>
  <c r="EV41" i="2" s="1"/>
  <c r="FX16" i="2"/>
  <c r="FY16" i="2" s="1"/>
  <c r="FX40" i="2"/>
  <c r="FY40" i="2" s="1"/>
  <c r="EU47" i="2"/>
  <c r="EV47" i="2" s="1"/>
  <c r="FX49" i="2"/>
  <c r="FY49" i="2" s="1"/>
  <c r="FX20" i="2"/>
  <c r="FY20" i="2" s="1"/>
  <c r="EU19" i="2"/>
  <c r="EV19" i="2" s="1"/>
  <c r="EU24" i="2"/>
  <c r="EV24" i="2" s="1"/>
  <c r="FX34" i="2"/>
  <c r="FY34" i="2" s="1"/>
  <c r="FX64" i="2"/>
  <c r="FY64" i="2" s="1"/>
  <c r="FX61" i="2"/>
  <c r="FY61" i="2" s="1"/>
  <c r="FX19" i="2"/>
  <c r="FY19" i="2" s="1"/>
  <c r="EU59" i="2"/>
  <c r="EV59" i="2" s="1"/>
  <c r="FX46" i="2"/>
  <c r="FY46" i="2" s="1"/>
  <c r="FX60" i="2"/>
  <c r="FY60" i="2" s="1"/>
  <c r="FX31" i="2"/>
  <c r="FY31" i="2" s="1"/>
  <c r="FX62" i="2"/>
  <c r="FY62" i="2" s="1"/>
  <c r="EU52" i="2"/>
  <c r="EV52" i="2" s="1"/>
  <c r="FX15" i="2"/>
  <c r="FY15" i="2" s="1"/>
  <c r="EU33" i="2"/>
  <c r="EV33" i="2" s="1"/>
  <c r="FX39" i="2"/>
  <c r="FY39" i="2" s="1"/>
  <c r="EU34" i="2"/>
  <c r="EV34" i="2" s="1"/>
  <c r="EU54" i="2"/>
  <c r="EV54" i="2" s="1"/>
  <c r="EU8" i="2"/>
  <c r="EV8" i="2" s="1"/>
  <c r="EU49" i="2"/>
  <c r="EV49" i="2" s="1"/>
  <c r="FX14" i="2"/>
  <c r="FY14" i="2" s="1"/>
  <c r="FX42" i="2"/>
  <c r="FY42" i="2" s="1"/>
  <c r="FX21" i="2"/>
  <c r="FY21" i="2" s="1"/>
  <c r="FX50" i="2"/>
  <c r="FY50" i="2" s="1"/>
  <c r="FX38" i="2"/>
  <c r="FY38" i="2" s="1"/>
  <c r="FX33" i="2"/>
  <c r="FY33" i="2" s="1"/>
  <c r="EU12" i="2"/>
  <c r="EV12" i="2" s="1"/>
  <c r="EU61" i="2"/>
  <c r="EV61" i="2" s="1"/>
  <c r="FX44" i="2"/>
  <c r="FY44" i="2" s="1"/>
  <c r="EU53" i="2"/>
  <c r="EV53" i="2" s="1"/>
  <c r="FX48" i="2"/>
  <c r="FY48" i="2" s="1"/>
  <c r="EU27" i="2"/>
  <c r="EV27" i="2" s="1"/>
  <c r="FX54" i="2"/>
  <c r="FY54" i="2" s="1"/>
  <c r="FX58" i="2"/>
  <c r="FY58" i="2" s="1"/>
  <c r="EU43" i="2"/>
  <c r="EV43" i="2" s="1"/>
  <c r="FX25" i="2"/>
  <c r="FY25" i="2" s="1"/>
  <c r="FX36" i="2"/>
  <c r="FY36" i="2" s="1"/>
  <c r="EU35" i="2"/>
  <c r="EV35" i="2" s="1"/>
  <c r="FX24" i="2"/>
  <c r="FY24" i="2" s="1"/>
  <c r="FX9" i="2"/>
  <c r="FY9" i="2" s="1"/>
  <c r="FX41" i="2"/>
  <c r="FY41" i="2" s="1"/>
  <c r="EU11" i="2"/>
  <c r="EV11" i="2" s="1"/>
  <c r="EU15" i="2"/>
  <c r="EV15" i="2" s="1"/>
  <c r="EU26" i="2"/>
  <c r="EV26" i="2" s="1"/>
  <c r="FX26" i="2"/>
  <c r="FY26" i="2" s="1"/>
  <c r="FX57" i="2"/>
  <c r="FY57" i="2" s="1"/>
  <c r="EU18" i="2"/>
  <c r="EV18" i="2" s="1"/>
  <c r="FX8" i="2"/>
  <c r="FY8" i="2" s="1"/>
  <c r="EU23" i="2"/>
  <c r="EV23" i="2" s="1"/>
  <c r="FX43" i="2"/>
  <c r="FY43" i="2" s="1"/>
  <c r="EU42" i="2"/>
  <c r="EV42" i="2" s="1"/>
  <c r="EU10" i="2"/>
  <c r="EV10" i="2" s="1"/>
  <c r="EU9" i="2"/>
  <c r="EV9" i="2" s="1"/>
  <c r="FX29" i="2"/>
  <c r="FY29" i="2" s="1"/>
  <c r="FX23" i="2"/>
  <c r="FY23" i="2" s="1"/>
  <c r="FX53" i="2"/>
  <c r="FY53" i="2" s="1"/>
  <c r="EU64" i="2"/>
  <c r="EV64" i="2" s="1"/>
  <c r="EU45" i="2"/>
  <c r="EV45" i="2" s="1"/>
  <c r="FX28" i="2"/>
  <c r="FY28" i="2" s="1"/>
  <c r="EU58" i="2"/>
  <c r="EV58" i="2" s="1"/>
  <c r="EU17" i="2"/>
  <c r="EV17" i="2" s="1"/>
  <c r="EU39" i="2"/>
  <c r="EV39" i="2" s="1"/>
  <c r="EU29" i="2"/>
  <c r="EV29" i="2" s="1"/>
  <c r="EU32" i="2"/>
  <c r="EV32" i="2" s="1"/>
  <c r="FX51" i="2"/>
  <c r="FY51" i="2" s="1"/>
  <c r="EU25" i="2"/>
  <c r="EV25" i="2" s="1"/>
  <c r="EU62" i="2"/>
  <c r="EV62" i="2" s="1"/>
  <c r="EU40" i="2"/>
  <c r="EV40" i="2" s="1"/>
  <c r="EU60" i="2"/>
  <c r="EV60" i="2" s="1"/>
  <c r="EU31" i="2"/>
  <c r="EV31" i="2" s="1"/>
  <c r="FX27" i="2"/>
  <c r="FY27" i="2" s="1"/>
  <c r="FX12" i="2"/>
  <c r="FY12" i="2" s="1"/>
  <c r="EU57" i="2"/>
  <c r="EV57" i="2" s="1"/>
  <c r="EU36" i="2"/>
  <c r="EV36" i="2" s="1"/>
  <c r="FX59" i="2"/>
  <c r="FY59" i="2" s="1"/>
  <c r="FX17" i="2"/>
  <c r="FY17" i="2" s="1"/>
  <c r="EU46" i="2"/>
  <c r="EV46" i="2" s="1"/>
  <c r="EU21" i="2"/>
  <c r="EV21" i="2" s="1"/>
  <c r="EU37" i="2"/>
  <c r="EV37" i="2" s="1"/>
  <c r="FX30" i="2"/>
  <c r="FY30" i="2" s="1"/>
  <c r="FX37" i="2"/>
  <c r="FY37" i="2" s="1"/>
  <c r="HD50" i="2" l="1"/>
  <c r="BH50" i="2" s="1"/>
  <c r="HD48" i="2"/>
  <c r="BH48" i="2" s="1"/>
  <c r="HD24" i="2"/>
  <c r="BH24" i="2" s="1"/>
  <c r="HD52" i="2"/>
  <c r="BH52" i="2" s="1"/>
  <c r="HD16" i="2"/>
  <c r="BH16" i="2" s="1"/>
  <c r="HD60" i="2"/>
  <c r="BH60" i="2" s="1"/>
  <c r="HD18" i="2"/>
  <c r="BH18" i="2" s="1"/>
  <c r="HD29" i="2"/>
  <c r="BH29" i="2" s="1"/>
  <c r="HD47" i="2"/>
  <c r="BH47" i="2" s="1"/>
  <c r="HD12" i="2"/>
  <c r="BH12" i="2" s="1"/>
  <c r="HD22" i="2"/>
  <c r="BH22" i="2" s="1"/>
  <c r="HD28" i="2"/>
  <c r="BH28" i="2" s="1"/>
  <c r="HD46" i="2"/>
  <c r="BH46" i="2" s="1"/>
  <c r="HD23" i="2"/>
  <c r="BH23" i="2" s="1"/>
  <c r="HD54" i="2"/>
  <c r="BH54" i="2" s="1"/>
  <c r="HD64" i="2"/>
  <c r="BH64" i="2" s="1"/>
  <c r="HD61" i="2"/>
  <c r="BH61" i="2" s="1"/>
  <c r="HD63" i="2"/>
  <c r="BH63" i="2" s="1"/>
  <c r="HD49" i="2"/>
  <c r="BH49" i="2" s="1"/>
  <c r="HD45" i="2"/>
  <c r="BH45" i="2" s="1"/>
  <c r="HD57" i="2"/>
  <c r="BH57" i="2" s="1"/>
  <c r="HD26" i="2"/>
  <c r="BH26" i="2" s="1"/>
  <c r="HD38" i="2"/>
  <c r="BH38" i="2" s="1"/>
  <c r="HD36" i="2"/>
  <c r="BH36" i="2" s="1"/>
  <c r="HD33" i="2"/>
  <c r="BH33" i="2" s="1"/>
  <c r="HD35" i="2"/>
  <c r="BH35" i="2" s="1"/>
  <c r="HD20" i="2"/>
  <c r="BH20" i="2" s="1"/>
  <c r="HD13" i="2"/>
  <c r="BH13" i="2" s="1"/>
  <c r="HD21" i="2"/>
  <c r="BH21" i="2" s="1"/>
  <c r="HD17" i="2"/>
  <c r="BH17" i="2" s="1"/>
  <c r="HD8" i="2"/>
  <c r="BH8" i="2" s="1"/>
  <c r="HD39" i="2"/>
  <c r="BH39" i="2" s="1"/>
  <c r="HD15" i="2"/>
  <c r="BH15" i="2" s="1"/>
  <c r="HD53" i="2"/>
  <c r="BH53" i="2" s="1"/>
  <c r="HD14" i="2"/>
  <c r="BH14" i="2" s="1"/>
  <c r="HD56" i="2"/>
  <c r="BH56" i="2" s="1"/>
  <c r="HD34" i="2"/>
  <c r="BH34" i="2" s="1"/>
  <c r="HD37" i="2"/>
  <c r="BH37" i="2" s="1"/>
  <c r="HD31" i="2"/>
  <c r="BH31" i="2" s="1"/>
  <c r="HD40" i="2"/>
  <c r="BH40" i="2" s="1"/>
  <c r="HD19" i="2"/>
  <c r="BH19" i="2" s="1"/>
  <c r="HD59" i="2"/>
  <c r="BH59" i="2" s="1"/>
  <c r="HD43" i="2"/>
  <c r="BH43" i="2" s="1"/>
  <c r="HD27" i="2"/>
  <c r="BH27" i="2" s="1"/>
  <c r="HD51" i="2"/>
  <c r="BH51" i="2" s="1"/>
  <c r="HD44" i="2"/>
  <c r="BH44" i="2" s="1"/>
  <c r="HD62" i="2"/>
  <c r="BH62" i="2" s="1"/>
  <c r="HD9" i="2"/>
  <c r="BH9" i="2" s="1"/>
  <c r="HD55" i="2"/>
  <c r="BH55" i="2" s="1"/>
  <c r="HD30" i="2"/>
  <c r="BH30" i="2" s="1"/>
  <c r="HD10" i="2"/>
  <c r="BH10" i="2" s="1"/>
  <c r="HD41" i="2"/>
  <c r="BH41" i="2" s="1"/>
  <c r="HD25" i="2"/>
  <c r="BH25" i="2" s="1"/>
  <c r="HD32" i="2"/>
  <c r="BH32" i="2" s="1"/>
  <c r="HD11" i="2"/>
  <c r="BH11" i="2" s="1"/>
  <c r="HD42" i="2"/>
  <c r="BH42" i="2" s="1"/>
  <c r="HD58" i="2"/>
  <c r="BH58" i="2" s="1"/>
  <c r="DM60" i="2"/>
  <c r="BK60" i="2" s="1"/>
  <c r="DM14" i="2"/>
  <c r="BK14" i="2" s="1"/>
  <c r="DM50" i="2"/>
  <c r="BK50" i="2" s="1"/>
  <c r="DM54" i="2"/>
  <c r="BK54" i="2" s="1"/>
  <c r="DM41" i="2"/>
  <c r="BK41" i="2" s="1"/>
  <c r="DM23" i="2"/>
  <c r="BK23" i="2" s="1"/>
  <c r="DM10" i="2"/>
  <c r="BK10" i="2" s="1"/>
  <c r="DM16" i="2"/>
  <c r="BK16" i="2" s="1"/>
  <c r="DM43" i="2"/>
  <c r="BK43" i="2" s="1"/>
  <c r="DM32" i="2"/>
  <c r="BK32" i="2" s="1"/>
  <c r="BR32" i="2" s="1"/>
  <c r="BS32" i="2" s="1"/>
  <c r="DM20" i="2"/>
  <c r="BK20" i="2" s="1"/>
  <c r="CD20" i="2" s="1"/>
  <c r="DM34" i="2"/>
  <c r="BK34" i="2" s="1"/>
  <c r="DM17" i="2"/>
  <c r="BK17" i="2" s="1"/>
  <c r="DM61" i="2"/>
  <c r="BK61" i="2" s="1"/>
  <c r="DM44" i="2"/>
  <c r="BK44" i="2" s="1"/>
  <c r="DM36" i="2"/>
  <c r="BK36" i="2" s="1"/>
  <c r="DM38" i="2"/>
  <c r="BK38" i="2" s="1"/>
  <c r="DM13" i="2"/>
  <c r="BK13" i="2" s="1"/>
  <c r="DM12" i="2"/>
  <c r="BK12" i="2" s="1"/>
  <c r="DM18" i="2"/>
  <c r="BK18" i="2" s="1"/>
  <c r="DM8" i="2"/>
  <c r="BK8" i="2" s="1"/>
  <c r="DM59" i="2"/>
  <c r="BK59" i="2" s="1"/>
  <c r="DM25" i="2"/>
  <c r="BK25" i="2" s="1"/>
  <c r="BX25" i="2" s="1"/>
  <c r="DM21" i="2"/>
  <c r="BK21" i="2" s="1"/>
  <c r="CD21" i="2" s="1"/>
  <c r="DM29" i="2"/>
  <c r="BK29" i="2" s="1"/>
  <c r="DM55" i="2"/>
  <c r="BK55" i="2" s="1"/>
  <c r="DM9" i="2"/>
  <c r="BK9" i="2" s="1"/>
  <c r="DM22" i="2"/>
  <c r="BK22" i="2" s="1"/>
  <c r="DM27" i="2"/>
  <c r="BK27" i="2" s="1"/>
  <c r="BX27" i="2" s="1"/>
  <c r="DM45" i="2"/>
  <c r="BK45" i="2" s="1"/>
  <c r="DM53" i="2"/>
  <c r="BK53" i="2" s="1"/>
  <c r="DM39" i="2"/>
  <c r="BK39" i="2" s="1"/>
  <c r="DM63" i="2"/>
  <c r="BK63" i="2" s="1"/>
  <c r="DM62" i="2"/>
  <c r="BK62" i="2" s="1"/>
  <c r="DM49" i="2"/>
  <c r="BK49" i="2" s="1"/>
  <c r="DM28" i="2"/>
  <c r="BK28" i="2" s="1"/>
  <c r="DM33" i="2"/>
  <c r="BK33" i="2" s="1"/>
  <c r="BT33" i="2" s="1"/>
  <c r="BU33" i="2" s="1"/>
  <c r="DM30" i="2"/>
  <c r="BK30" i="2" s="1"/>
  <c r="BP30" i="2" s="1"/>
  <c r="BQ30" i="2" s="1"/>
  <c r="DM37" i="2"/>
  <c r="BK37" i="2" s="1"/>
  <c r="DM19" i="2"/>
  <c r="BK19" i="2" s="1"/>
  <c r="DM42" i="2"/>
  <c r="BK42" i="2" s="1"/>
  <c r="DM47" i="2"/>
  <c r="BK47" i="2" s="1"/>
  <c r="DM35" i="2"/>
  <c r="BK35" i="2" s="1"/>
  <c r="BV35" i="2" s="1"/>
  <c r="BW35" i="2" s="1"/>
  <c r="DM64" i="2"/>
  <c r="BK64" i="2" s="1"/>
  <c r="DM24" i="2"/>
  <c r="BK24" i="2" s="1"/>
  <c r="BX17" i="2" s="1"/>
  <c r="DM56" i="2"/>
  <c r="BK56" i="2" s="1"/>
  <c r="DM51" i="2"/>
  <c r="BK51" i="2" s="1"/>
  <c r="DM31" i="2"/>
  <c r="BK31" i="2" s="1"/>
  <c r="DM11" i="2"/>
  <c r="BK11" i="2" s="1"/>
  <c r="BP9" i="2" s="1"/>
  <c r="BQ9" i="2" s="1"/>
  <c r="DM48" i="2"/>
  <c r="BK48" i="2" s="1"/>
  <c r="DM26" i="2"/>
  <c r="BK26" i="2" s="1"/>
  <c r="BP26" i="2" s="1"/>
  <c r="DM46" i="2"/>
  <c r="BK46" i="2" s="1"/>
  <c r="DM52" i="2"/>
  <c r="BK52" i="2" s="1"/>
  <c r="DM15" i="2"/>
  <c r="BK15" i="2" s="1"/>
  <c r="DM40" i="2"/>
  <c r="BK40" i="2" s="1"/>
  <c r="DM57" i="2"/>
  <c r="BK57" i="2" s="1"/>
  <c r="DM58" i="2"/>
  <c r="BK58" i="2" s="1"/>
  <c r="BR33" i="2"/>
  <c r="BS33" i="2" s="1"/>
  <c r="BR34" i="2"/>
  <c r="BS34" i="2" s="1"/>
  <c r="BV34" i="2"/>
  <c r="BW34" i="2" s="1"/>
  <c r="BV36" i="2"/>
  <c r="BW36" i="2" s="1"/>
  <c r="BV33" i="2"/>
  <c r="BR31" i="2"/>
  <c r="BP21" i="2"/>
  <c r="EW64" i="2"/>
  <c r="BJ64" i="2" s="1"/>
  <c r="EW20" i="2"/>
  <c r="BJ20" i="2" s="1"/>
  <c r="FZ20" i="2"/>
  <c r="BI20" i="2" s="1"/>
  <c r="EW41" i="2"/>
  <c r="BJ41" i="2" s="1"/>
  <c r="BP16" i="2"/>
  <c r="BP14" i="2"/>
  <c r="BP11" i="2"/>
  <c r="BT10" i="2"/>
  <c r="BV32" i="2"/>
  <c r="BP17" i="2"/>
  <c r="BP18" i="2"/>
  <c r="BP13" i="2"/>
  <c r="BP15" i="2"/>
  <c r="BR28" i="2"/>
  <c r="BV31" i="2"/>
  <c r="BP22" i="2"/>
  <c r="BX19" i="2"/>
  <c r="BP12" i="2"/>
  <c r="BP23" i="2"/>
  <c r="BX18" i="2"/>
  <c r="BX16" i="2"/>
  <c r="BT32" i="2"/>
  <c r="BR30" i="2"/>
  <c r="BX11" i="2"/>
  <c r="BV15" i="2"/>
  <c r="BX8" i="2"/>
  <c r="BT8" i="2"/>
  <c r="BP20" i="2"/>
  <c r="BX9" i="2"/>
  <c r="CD9" i="2"/>
  <c r="BR27" i="2"/>
  <c r="EW32" i="2"/>
  <c r="BJ32" i="2" s="1"/>
  <c r="FZ8" i="2"/>
  <c r="BI8" i="2" s="1"/>
  <c r="EW26" i="2"/>
  <c r="BJ26" i="2" s="1"/>
  <c r="EW61" i="2"/>
  <c r="BJ61" i="2" s="1"/>
  <c r="BP31" i="2"/>
  <c r="BX13" i="2"/>
  <c r="BP32" i="2"/>
  <c r="EW29" i="2"/>
  <c r="BJ29" i="2" s="1"/>
  <c r="EW43" i="2"/>
  <c r="BJ43" i="2" s="1"/>
  <c r="FZ48" i="2"/>
  <c r="BI48" i="2" s="1"/>
  <c r="EW12" i="2"/>
  <c r="BJ12" i="2" s="1"/>
  <c r="EW50" i="2"/>
  <c r="BJ50" i="2" s="1"/>
  <c r="FZ55" i="2"/>
  <c r="BI55" i="2" s="1"/>
  <c r="BV17" i="2"/>
  <c r="BX10" i="2"/>
  <c r="CD10" i="2"/>
  <c r="BP19" i="2"/>
  <c r="BR29" i="2"/>
  <c r="EW45" i="2"/>
  <c r="BJ45" i="2" s="1"/>
  <c r="EW11" i="2"/>
  <c r="BJ11" i="2" s="1"/>
  <c r="EW35" i="2"/>
  <c r="BJ35" i="2" s="1"/>
  <c r="FZ32" i="2"/>
  <c r="BI32" i="2" s="1"/>
  <c r="BV12" i="2"/>
  <c r="BT27" i="2"/>
  <c r="EW46" i="2"/>
  <c r="BJ46" i="2" s="1"/>
  <c r="FZ51" i="2"/>
  <c r="BI51" i="2" s="1"/>
  <c r="EW9" i="2"/>
  <c r="BJ9" i="2" s="1"/>
  <c r="FZ14" i="2"/>
  <c r="BI14" i="2" s="1"/>
  <c r="FZ52" i="2"/>
  <c r="BI52" i="2" s="1"/>
  <c r="FZ53" i="2"/>
  <c r="BI53" i="2" s="1"/>
  <c r="EW31" i="2"/>
  <c r="BJ31" i="2" s="1"/>
  <c r="FZ58" i="2"/>
  <c r="BI58" i="2" s="1"/>
  <c r="FZ9" i="2"/>
  <c r="BI9" i="2" s="1"/>
  <c r="FZ25" i="2"/>
  <c r="BI25" i="2" s="1"/>
  <c r="EW27" i="2"/>
  <c r="BJ27" i="2" s="1"/>
  <c r="EW15" i="2"/>
  <c r="BJ15" i="2" s="1"/>
  <c r="FZ41" i="2"/>
  <c r="BI41" i="2" s="1"/>
  <c r="FZ47" i="2"/>
  <c r="BI47" i="2" s="1"/>
  <c r="FZ15" i="2"/>
  <c r="BI15" i="2" s="1"/>
  <c r="FZ33" i="2"/>
  <c r="BI33" i="2" s="1"/>
  <c r="EW57" i="2"/>
  <c r="BJ57" i="2" s="1"/>
  <c r="EW21" i="2"/>
  <c r="BJ21" i="2" s="1"/>
  <c r="FZ23" i="2"/>
  <c r="BI23" i="2" s="1"/>
  <c r="EW42" i="2"/>
  <c r="BJ42" i="2" s="1"/>
  <c r="FZ28" i="2"/>
  <c r="BI28" i="2" s="1"/>
  <c r="FZ17" i="2"/>
  <c r="BI17" i="2" s="1"/>
  <c r="FZ37" i="2"/>
  <c r="BI37" i="2" s="1"/>
  <c r="FZ59" i="2"/>
  <c r="BI59" i="2" s="1"/>
  <c r="FZ40" i="2"/>
  <c r="BI40" i="2" s="1"/>
  <c r="FZ49" i="2"/>
  <c r="BI49" i="2" s="1"/>
  <c r="FZ36" i="2"/>
  <c r="BI36" i="2" s="1"/>
  <c r="EW56" i="2"/>
  <c r="BJ56" i="2" s="1"/>
  <c r="EW53" i="2"/>
  <c r="BJ53" i="2" s="1"/>
  <c r="FZ29" i="2"/>
  <c r="BI29" i="2" s="1"/>
  <c r="FZ38" i="2"/>
  <c r="BI38" i="2" s="1"/>
  <c r="FZ21" i="2"/>
  <c r="BI21" i="2" s="1"/>
  <c r="EW36" i="2"/>
  <c r="BJ36" i="2" s="1"/>
  <c r="FZ54" i="2"/>
  <c r="BI54" i="2" s="1"/>
  <c r="FZ27" i="2"/>
  <c r="BI27" i="2" s="1"/>
  <c r="EW10" i="2"/>
  <c r="BJ10" i="2" s="1"/>
  <c r="EW48" i="2"/>
  <c r="BJ48" i="2" s="1"/>
  <c r="FZ24" i="2"/>
  <c r="BI24" i="2" s="1"/>
  <c r="EW52" i="2"/>
  <c r="BJ52" i="2" s="1"/>
  <c r="FZ50" i="2"/>
  <c r="BI50" i="2" s="1"/>
  <c r="FZ42" i="2"/>
  <c r="BI42" i="2" s="1"/>
  <c r="EW51" i="2"/>
  <c r="BJ51" i="2" s="1"/>
  <c r="EW59" i="2"/>
  <c r="BJ59" i="2" s="1"/>
  <c r="FZ19" i="2"/>
  <c r="BI19" i="2" s="1"/>
  <c r="EW49" i="2"/>
  <c r="BJ49" i="2" s="1"/>
  <c r="EW44" i="2"/>
  <c r="BJ44" i="2" s="1"/>
  <c r="FZ31" i="2"/>
  <c r="BI31" i="2" s="1"/>
  <c r="FZ10" i="2"/>
  <c r="BI10" i="2" s="1"/>
  <c r="FZ43" i="2"/>
  <c r="BI43" i="2" s="1"/>
  <c r="FZ16" i="2"/>
  <c r="BI16" i="2" s="1"/>
  <c r="FZ44" i="2"/>
  <c r="BI44" i="2" s="1"/>
  <c r="EW30" i="2"/>
  <c r="BJ30" i="2" s="1"/>
  <c r="FZ60" i="2"/>
  <c r="BI60" i="2" s="1"/>
  <c r="FZ45" i="2"/>
  <c r="BI45" i="2" s="1"/>
  <c r="EW33" i="2"/>
  <c r="BJ33" i="2" s="1"/>
  <c r="FZ63" i="2"/>
  <c r="BI63" i="2" s="1"/>
  <c r="FZ46" i="2"/>
  <c r="BI46" i="2" s="1"/>
  <c r="EW24" i="2"/>
  <c r="BJ24" i="2" s="1"/>
  <c r="EW62" i="2"/>
  <c r="BJ62" i="2" s="1"/>
  <c r="FZ30" i="2"/>
  <c r="BI30" i="2" s="1"/>
  <c r="EW47" i="2"/>
  <c r="BJ47" i="2" s="1"/>
  <c r="FZ62" i="2"/>
  <c r="BI62" i="2" s="1"/>
  <c r="FZ12" i="2"/>
  <c r="BI12" i="2" s="1"/>
  <c r="FZ35" i="2"/>
  <c r="BI35" i="2" s="1"/>
  <c r="FZ56" i="2"/>
  <c r="BI56" i="2" s="1"/>
  <c r="EW22" i="2"/>
  <c r="BJ22" i="2" s="1"/>
  <c r="FZ26" i="2"/>
  <c r="BI26" i="2" s="1"/>
  <c r="FZ57" i="2"/>
  <c r="BI57" i="2" s="1"/>
  <c r="EW63" i="2"/>
  <c r="BJ63" i="2" s="1"/>
  <c r="FZ13" i="2"/>
  <c r="BI13" i="2" s="1"/>
  <c r="EW55" i="2"/>
  <c r="BJ55" i="2" s="1"/>
  <c r="EW28" i="2"/>
  <c r="BJ28" i="2" s="1"/>
  <c r="EW54" i="2"/>
  <c r="BJ54" i="2" s="1"/>
  <c r="EW37" i="2"/>
  <c r="BJ37" i="2" s="1"/>
  <c r="EW38" i="2"/>
  <c r="BJ38" i="2" s="1"/>
  <c r="FZ61" i="2"/>
  <c r="BI61" i="2" s="1"/>
  <c r="EW60" i="2"/>
  <c r="BJ60" i="2" s="1"/>
  <c r="EW39" i="2"/>
  <c r="BJ39" i="2" s="1"/>
  <c r="EW58" i="2"/>
  <c r="BJ58" i="2" s="1"/>
  <c r="EW23" i="2"/>
  <c r="BJ23" i="2" s="1"/>
  <c r="EW19" i="2"/>
  <c r="BJ19" i="2" s="1"/>
  <c r="EW16" i="2"/>
  <c r="BJ16" i="2" s="1"/>
  <c r="EW14" i="2"/>
  <c r="BJ14" i="2" s="1"/>
  <c r="EW8" i="2"/>
  <c r="BJ8" i="2" s="1"/>
  <c r="EW34" i="2"/>
  <c r="BJ34" i="2" s="1"/>
  <c r="EW25" i="2"/>
  <c r="BJ25" i="2" s="1"/>
  <c r="EW40" i="2"/>
  <c r="BJ40" i="2" s="1"/>
  <c r="EW17" i="2"/>
  <c r="BJ17" i="2" s="1"/>
  <c r="EW18" i="2"/>
  <c r="BJ18" i="2" s="1"/>
  <c r="EW13" i="2"/>
  <c r="BJ13" i="2" s="1"/>
  <c r="FZ34" i="2"/>
  <c r="BI34" i="2" s="1"/>
  <c r="FZ18" i="2"/>
  <c r="BI18" i="2" s="1"/>
  <c r="FZ22" i="2"/>
  <c r="BI22" i="2" s="1"/>
  <c r="FZ11" i="2"/>
  <c r="BI11" i="2" s="1"/>
  <c r="FZ64" i="2"/>
  <c r="BI64" i="2" s="1"/>
  <c r="FZ39" i="2"/>
  <c r="BI39" i="2" s="1"/>
  <c r="BV19" i="2"/>
  <c r="BV10" i="2"/>
  <c r="BV11" i="2"/>
  <c r="BV16" i="2"/>
  <c r="BV18" i="2"/>
  <c r="BV20" i="2"/>
  <c r="BV8" i="2"/>
  <c r="CD22" i="2"/>
  <c r="BV14" i="2"/>
  <c r="BV21" i="2"/>
  <c r="BV13" i="2"/>
  <c r="BP8" i="2"/>
  <c r="BQ8" i="2" s="1"/>
  <c r="CD8" i="2"/>
  <c r="BX26" i="2" l="1"/>
  <c r="BX23" i="2"/>
  <c r="BX15" i="2"/>
  <c r="BX12" i="2"/>
  <c r="BX22" i="2"/>
  <c r="BX28" i="2"/>
  <c r="BX24" i="2"/>
  <c r="BY17" i="2" s="1"/>
  <c r="BX14" i="2"/>
  <c r="BX29" i="2"/>
  <c r="BX20" i="2"/>
  <c r="BX21" i="2"/>
  <c r="BP29" i="2"/>
  <c r="BV9" i="2"/>
  <c r="BW9" i="2" s="1"/>
  <c r="CD23" i="2"/>
  <c r="BR26" i="2"/>
  <c r="CD28" i="2"/>
  <c r="BV23" i="2"/>
  <c r="BR12" i="2"/>
  <c r="BT18" i="2"/>
  <c r="CD18" i="2"/>
  <c r="BT24" i="2"/>
  <c r="BX30" i="2"/>
  <c r="BY30" i="2" s="1"/>
  <c r="BT21" i="2"/>
  <c r="BU21" i="2" s="1"/>
  <c r="BT25" i="2"/>
  <c r="BT31" i="2"/>
  <c r="BP28" i="2"/>
  <c r="BR25" i="2"/>
  <c r="BT23" i="2"/>
  <c r="BV22" i="2"/>
  <c r="BW22" i="2" s="1"/>
  <c r="CD24" i="2"/>
  <c r="BP24" i="2"/>
  <c r="BQ24" i="2" s="1"/>
  <c r="BT28" i="2"/>
  <c r="CD25" i="2"/>
  <c r="BT22" i="2"/>
  <c r="BT26" i="2"/>
  <c r="BV24" i="2"/>
  <c r="CD11" i="2"/>
  <c r="BV30" i="2"/>
  <c r="BT11" i="2"/>
  <c r="CD32" i="2"/>
  <c r="CD29" i="2"/>
  <c r="CD26" i="2"/>
  <c r="BT29" i="2"/>
  <c r="BR19" i="2"/>
  <c r="BT13" i="2"/>
  <c r="CD15" i="2"/>
  <c r="BT17" i="2"/>
  <c r="BT15" i="2"/>
  <c r="BR16" i="2"/>
  <c r="CD13" i="2"/>
  <c r="BR14" i="2"/>
  <c r="BT14" i="2"/>
  <c r="BV25" i="2"/>
  <c r="BR13" i="2"/>
  <c r="CD16" i="2"/>
  <c r="CD19" i="2"/>
  <c r="CD27" i="2"/>
  <c r="BP27" i="2"/>
  <c r="CD31" i="2"/>
  <c r="BT19" i="2"/>
  <c r="BV28" i="2"/>
  <c r="BR21" i="2"/>
  <c r="BR18" i="2"/>
  <c r="BT12" i="2"/>
  <c r="BV27" i="2"/>
  <c r="BR10" i="2"/>
  <c r="BP25" i="2"/>
  <c r="BX31" i="2"/>
  <c r="CD14" i="2"/>
  <c r="BR11" i="2"/>
  <c r="BR9" i="2"/>
  <c r="CD12" i="2"/>
  <c r="BR8" i="2"/>
  <c r="BR20" i="2"/>
  <c r="BR17" i="2"/>
  <c r="BT16" i="2"/>
  <c r="BR15" i="2"/>
  <c r="BV26" i="2"/>
  <c r="BW21" i="2" s="1"/>
  <c r="CD35" i="2"/>
  <c r="BT20" i="2"/>
  <c r="CD17" i="2"/>
  <c r="BX32" i="2"/>
  <c r="BR24" i="2"/>
  <c r="BR23" i="2"/>
  <c r="BX33" i="2"/>
  <c r="BX35" i="2"/>
  <c r="BR22" i="2"/>
  <c r="CD30" i="2"/>
  <c r="BX36" i="2"/>
  <c r="BP10" i="2"/>
  <c r="BQ10" i="2" s="1"/>
  <c r="BT30" i="2"/>
  <c r="BX34" i="2"/>
  <c r="CD33" i="2"/>
  <c r="CD34" i="2"/>
  <c r="BV29" i="2"/>
  <c r="BW16" i="2" s="1"/>
  <c r="CD36" i="2"/>
  <c r="BW33" i="2"/>
  <c r="BQ21" i="2"/>
  <c r="BS31" i="2"/>
  <c r="BQ14" i="2"/>
  <c r="BQ16" i="2"/>
  <c r="BQ11" i="2"/>
  <c r="BU10" i="2"/>
  <c r="BQ17" i="2"/>
  <c r="BW32" i="2"/>
  <c r="BY8" i="2"/>
  <c r="BQ18" i="2"/>
  <c r="BQ13" i="2"/>
  <c r="BQ15" i="2"/>
  <c r="BS28" i="2"/>
  <c r="BQ22" i="2"/>
  <c r="BY19" i="2"/>
  <c r="BW31" i="2"/>
  <c r="BY25" i="2"/>
  <c r="BQ23" i="2"/>
  <c r="BQ12" i="2"/>
  <c r="BY9" i="2"/>
  <c r="BQ20" i="2"/>
  <c r="BY11" i="2"/>
  <c r="BU32" i="2"/>
  <c r="BU8" i="2"/>
  <c r="BY16" i="2"/>
  <c r="BW17" i="2"/>
  <c r="BS27" i="2"/>
  <c r="BQ26" i="2"/>
  <c r="BY18" i="2"/>
  <c r="CE9" i="2"/>
  <c r="CE20" i="2"/>
  <c r="BW15" i="2"/>
  <c r="BS30" i="2"/>
  <c r="BQ19" i="2"/>
  <c r="BY13" i="2"/>
  <c r="BW8" i="2"/>
  <c r="BW12" i="2"/>
  <c r="BQ31" i="2"/>
  <c r="BS29" i="2"/>
  <c r="BY10" i="2"/>
  <c r="BQ32" i="2"/>
  <c r="BW11" i="2"/>
  <c r="BW10" i="2"/>
  <c r="BW19" i="2"/>
  <c r="BW18" i="2"/>
  <c r="CE21" i="2"/>
  <c r="BW20" i="2"/>
  <c r="BW14" i="2"/>
  <c r="CE8" i="2"/>
  <c r="BW13" i="2"/>
  <c r="BY15" i="2" l="1"/>
  <c r="BY12" i="2"/>
  <c r="BY23" i="2"/>
  <c r="BY26" i="2"/>
  <c r="BY20" i="2"/>
  <c r="BY27" i="2"/>
  <c r="BY22" i="2"/>
  <c r="BY28" i="2"/>
  <c r="BY29" i="2"/>
  <c r="BY24" i="2"/>
  <c r="BY21" i="2"/>
  <c r="BY14" i="2"/>
  <c r="BU25" i="2"/>
  <c r="BQ29" i="2"/>
  <c r="CE23" i="2"/>
  <c r="BU24" i="2"/>
  <c r="BS26" i="2"/>
  <c r="CE18" i="2"/>
  <c r="BU31" i="2"/>
  <c r="BQ28" i="2"/>
  <c r="BU18" i="2"/>
  <c r="CE22" i="2"/>
  <c r="BU22" i="2"/>
  <c r="BU27" i="2"/>
  <c r="BU28" i="2"/>
  <c r="BU23" i="2"/>
  <c r="CE24" i="2"/>
  <c r="BW23" i="2"/>
  <c r="CE28" i="2"/>
  <c r="BW30" i="2"/>
  <c r="BQ25" i="2"/>
  <c r="BW27" i="2"/>
  <c r="CE29" i="2"/>
  <c r="BU29" i="2"/>
  <c r="BU26" i="2"/>
  <c r="CE32" i="2"/>
  <c r="CE11" i="2"/>
  <c r="BW24" i="2"/>
  <c r="BU11" i="2"/>
  <c r="CE26" i="2"/>
  <c r="CE15" i="2"/>
  <c r="BU15" i="2"/>
  <c r="BU17" i="2"/>
  <c r="CE17" i="2"/>
  <c r="BW26" i="2"/>
  <c r="BQ27" i="2"/>
  <c r="CE19" i="2"/>
  <c r="BW25" i="2"/>
  <c r="BS13" i="2"/>
  <c r="CE27" i="2"/>
  <c r="BW28" i="2"/>
  <c r="BW29" i="2"/>
  <c r="BS21" i="2"/>
  <c r="BU19" i="2"/>
  <c r="CE12" i="2"/>
  <c r="BY32" i="2"/>
  <c r="BS17" i="2"/>
  <c r="BS15" i="2"/>
  <c r="BU14" i="2"/>
  <c r="BS11" i="2"/>
  <c r="BU16" i="2"/>
  <c r="BU12" i="2"/>
  <c r="BY36" i="2"/>
  <c r="BY33" i="2"/>
  <c r="BS22" i="2"/>
  <c r="CE25" i="2"/>
  <c r="CE36" i="2"/>
  <c r="BS20" i="2"/>
  <c r="BS10" i="2"/>
  <c r="CE16" i="2"/>
  <c r="CE14" i="2"/>
  <c r="BY34" i="2"/>
  <c r="CE31" i="2"/>
  <c r="BY31" i="2"/>
  <c r="BS23" i="2"/>
  <c r="BY35" i="2"/>
  <c r="CE13" i="2"/>
  <c r="BS24" i="2"/>
  <c r="BS19" i="2"/>
  <c r="BS14" i="2"/>
  <c r="BS8" i="2"/>
  <c r="BU13" i="2"/>
  <c r="CE10" i="2"/>
  <c r="CE30" i="2"/>
  <c r="BS16" i="2"/>
  <c r="BS9" i="2"/>
  <c r="BU20" i="2"/>
  <c r="BS12" i="2"/>
  <c r="BS18" i="2"/>
  <c r="BS25" i="2"/>
  <c r="BU30" i="2"/>
  <c r="CE35" i="2"/>
  <c r="CE34" i="2"/>
  <c r="CE33" i="2"/>
</calcChain>
</file>

<file path=xl/sharedStrings.xml><?xml version="1.0" encoding="utf-8"?>
<sst xmlns="http://schemas.openxmlformats.org/spreadsheetml/2006/main" count="1197" uniqueCount="247">
  <si>
    <t>CC</t>
  </si>
  <si>
    <t>NO.</t>
  </si>
  <si>
    <t>CAR</t>
  </si>
  <si>
    <t>CLASS</t>
  </si>
  <si>
    <t xml:space="preserve">ROUND 1: HILL NO. </t>
  </si>
  <si>
    <t xml:space="preserve">ROUND 2: HILL NO. </t>
  </si>
  <si>
    <t>SUB TOTAL</t>
  </si>
  <si>
    <t>GRAND TOTAL</t>
  </si>
  <si>
    <t>Cross Check 1</t>
  </si>
  <si>
    <t>Cross Check 2</t>
  </si>
  <si>
    <t>1</t>
  </si>
  <si>
    <t>2</t>
  </si>
  <si>
    <t>3</t>
  </si>
  <si>
    <t>4</t>
  </si>
  <si>
    <t>5</t>
  </si>
  <si>
    <t>6</t>
  </si>
  <si>
    <t>7</t>
  </si>
  <si>
    <t>8</t>
  </si>
  <si>
    <t>9</t>
  </si>
  <si>
    <t>10</t>
  </si>
  <si>
    <t>DRIVER</t>
  </si>
  <si>
    <t>PASSENGER</t>
  </si>
  <si>
    <t>N/A</t>
  </si>
  <si>
    <t>NUMBER OF 0</t>
  </si>
  <si>
    <t>NUMBER OF 1</t>
  </si>
  <si>
    <t>NUMBER OF 2</t>
  </si>
  <si>
    <t>NUMBER OF 3</t>
  </si>
  <si>
    <t>NUMBER OF 4</t>
  </si>
  <si>
    <t>NUMBER OF 5</t>
  </si>
  <si>
    <t>NUMBER OF 6</t>
  </si>
  <si>
    <t xml:space="preserve">ROUND 3: HILL NO. </t>
  </si>
  <si>
    <t>POSITION AFTER ROUND</t>
  </si>
  <si>
    <t>ROUND TOTAL</t>
  </si>
  <si>
    <t>START HILL</t>
  </si>
  <si>
    <t>Ret/NS</t>
  </si>
  <si>
    <t>Tiebrak</t>
  </si>
  <si>
    <t>Final Rank</t>
  </si>
  <si>
    <t>New Rank</t>
  </si>
  <si>
    <t>Best score</t>
  </si>
  <si>
    <t>Class</t>
  </si>
  <si>
    <t>Red</t>
  </si>
  <si>
    <t>Blue</t>
  </si>
  <si>
    <t>Club</t>
  </si>
  <si>
    <t>Instructions</t>
  </si>
  <si>
    <t>POS. AFTER ROUND</t>
  </si>
  <si>
    <t>Position in Live Class</t>
  </si>
  <si>
    <t>Live</t>
  </si>
  <si>
    <t>IRS</t>
  </si>
  <si>
    <t>Live Class</t>
  </si>
  <si>
    <t>Live Class Award</t>
  </si>
  <si>
    <t>Live /IRS</t>
  </si>
  <si>
    <t>Live Class POS.</t>
  </si>
  <si>
    <t>Rookie</t>
  </si>
  <si>
    <t>J.B Taylor April 2017</t>
  </si>
  <si>
    <t>POS. IN CLASS</t>
  </si>
  <si>
    <t xml:space="preserve">ROUND 4: HILL NO. </t>
  </si>
  <si>
    <t>PH</t>
  </si>
  <si>
    <t>Club2</t>
  </si>
  <si>
    <t>Club1</t>
  </si>
  <si>
    <t>Club3</t>
  </si>
  <si>
    <t>Club4</t>
  </si>
  <si>
    <t>Club5</t>
  </si>
  <si>
    <t>Club6</t>
  </si>
  <si>
    <t>Club7</t>
  </si>
  <si>
    <t>Club8</t>
  </si>
  <si>
    <t>Club9</t>
  </si>
  <si>
    <t>Club10</t>
  </si>
  <si>
    <t>Club11</t>
  </si>
  <si>
    <t>Club12</t>
  </si>
  <si>
    <t>Club13</t>
  </si>
  <si>
    <t>Club14</t>
  </si>
  <si>
    <t>Club15</t>
  </si>
  <si>
    <t>Club16</t>
  </si>
  <si>
    <t>Club17</t>
  </si>
  <si>
    <t>Club18</t>
  </si>
  <si>
    <t>Club19</t>
  </si>
  <si>
    <t>Club20</t>
  </si>
  <si>
    <t>Club21</t>
  </si>
  <si>
    <t>Club22</t>
  </si>
  <si>
    <t>Club23</t>
  </si>
  <si>
    <t>Club24</t>
  </si>
  <si>
    <t>PH1</t>
  </si>
  <si>
    <t>PH2</t>
  </si>
  <si>
    <t>PH3</t>
  </si>
  <si>
    <t>PH4</t>
  </si>
  <si>
    <t>PH5</t>
  </si>
  <si>
    <t>PH6</t>
  </si>
  <si>
    <t>PH7</t>
  </si>
  <si>
    <t>PH8</t>
  </si>
  <si>
    <t>PH9</t>
  </si>
  <si>
    <t>PH10</t>
  </si>
  <si>
    <t>PH11</t>
  </si>
  <si>
    <t>PH12</t>
  </si>
  <si>
    <t>PH13</t>
  </si>
  <si>
    <t>PH14</t>
  </si>
  <si>
    <t>PH15</t>
  </si>
  <si>
    <t>PH16</t>
  </si>
  <si>
    <t>PH17</t>
  </si>
  <si>
    <t>PH18</t>
  </si>
  <si>
    <t>PH19</t>
  </si>
  <si>
    <t>PH20</t>
  </si>
  <si>
    <t>PH21</t>
  </si>
  <si>
    <t>PH22</t>
  </si>
  <si>
    <t>PH23</t>
  </si>
  <si>
    <t>PH24</t>
  </si>
  <si>
    <t>PH25</t>
  </si>
  <si>
    <t xml:space="preserve">POS. AFTER ROUND </t>
  </si>
  <si>
    <t>NatB Class</t>
  </si>
  <si>
    <t>Position in NatB</t>
  </si>
  <si>
    <t>NATB1</t>
  </si>
  <si>
    <t>NATB2</t>
  </si>
  <si>
    <t>NATB3</t>
  </si>
  <si>
    <t>NATB4</t>
  </si>
  <si>
    <t>NATB5</t>
  </si>
  <si>
    <t>NATB6</t>
  </si>
  <si>
    <t>NATB7</t>
  </si>
  <si>
    <t>NATB8</t>
  </si>
  <si>
    <t>NATB9</t>
  </si>
  <si>
    <t>NATB10</t>
  </si>
  <si>
    <t>NATB11</t>
  </si>
  <si>
    <t>NATB12</t>
  </si>
  <si>
    <t>NATB13</t>
  </si>
  <si>
    <t>NATB14</t>
  </si>
  <si>
    <t>NATB15</t>
  </si>
  <si>
    <t>NATB16</t>
  </si>
  <si>
    <t>NATB17</t>
  </si>
  <si>
    <t>NATB18</t>
  </si>
  <si>
    <t>NATB19</t>
  </si>
  <si>
    <t>NATB20</t>
  </si>
  <si>
    <t>NATB21</t>
  </si>
  <si>
    <t>NATB22</t>
  </si>
  <si>
    <t>NATB23</t>
  </si>
  <si>
    <t>NATB24</t>
  </si>
  <si>
    <t>NATB25</t>
  </si>
  <si>
    <t>NATB26</t>
  </si>
  <si>
    <t>NATB27</t>
  </si>
  <si>
    <t>NATB28</t>
  </si>
  <si>
    <t>NATB29</t>
  </si>
  <si>
    <t>NATB30</t>
  </si>
  <si>
    <t>NATB31</t>
  </si>
  <si>
    <t>NATB32</t>
  </si>
  <si>
    <t>NATB33</t>
  </si>
  <si>
    <t>NATB34</t>
  </si>
  <si>
    <t>NATB35</t>
  </si>
  <si>
    <t>NATB36</t>
  </si>
  <si>
    <t>NATB37</t>
  </si>
  <si>
    <t>NATB38</t>
  </si>
  <si>
    <t>NATB39</t>
  </si>
  <si>
    <t>NATB40</t>
  </si>
  <si>
    <t>NATB41</t>
  </si>
  <si>
    <t>NATB42</t>
  </si>
  <si>
    <t>NATB43</t>
  </si>
  <si>
    <t>NATB44</t>
  </si>
  <si>
    <t>NATB45</t>
  </si>
  <si>
    <t>NATB46</t>
  </si>
  <si>
    <t>NATB47</t>
  </si>
  <si>
    <t>NATB48</t>
  </si>
  <si>
    <t>NATB49</t>
  </si>
  <si>
    <t>NATB50</t>
  </si>
  <si>
    <t>NATB51</t>
  </si>
  <si>
    <t>NATB52</t>
  </si>
  <si>
    <t>NATB53</t>
  </si>
  <si>
    <t>NATB54</t>
  </si>
  <si>
    <t>NATB55</t>
  </si>
  <si>
    <t>NATB56</t>
  </si>
  <si>
    <t>NATB57</t>
  </si>
  <si>
    <t>Blue IRS</t>
  </si>
  <si>
    <t>Red Live</t>
  </si>
  <si>
    <t>Blue Live</t>
  </si>
  <si>
    <t>Post Historic</t>
  </si>
  <si>
    <t>Spring Trial 2018</t>
  </si>
  <si>
    <t>Running Order</t>
  </si>
  <si>
    <t>NAT B Finishing Order</t>
  </si>
  <si>
    <t>Finishing Order By Class and Axle</t>
  </si>
  <si>
    <t>Results Provisional as of</t>
  </si>
  <si>
    <t>1 Only fill in the sheet labelled "All Running Order", the other sheets will automatically work themselves out</t>
  </si>
  <si>
    <t>3 The Class and axle configuration can be selected by clicking on the cell in the class or Live/IRS column, it will provide you with a small arrow, click that arrow and it will give you options, click the correct one</t>
  </si>
  <si>
    <t>4 If a competitor retires or is a non starter click the relevant cell in the Ret/NS column and from the drop down menu select Ret/NS they will be excluded from the results</t>
  </si>
  <si>
    <t>5 "Countback" in the case of tied score is done automatically.</t>
  </si>
  <si>
    <t>6 Once competitors information are all entered at the end of the day. On the tabs labelled NATB Finishing Order and Finishing Order by Class and Axle  then you can click the  "Click to remove blank Rows" button on each sheet to make it look nicer. It doesn't delete rows, they are hidden. </t>
  </si>
  <si>
    <t>7 The two sheets we typically send out is the NAB B finishing order and the Class and Axle Finishing Order which can be saved as a PDF using the "Click to Export to PDF" Button on each tab, the PDF file will be saved automatically named where the Excel file has been saved.</t>
  </si>
  <si>
    <t>2 Fill in the Driver, passenger, Car, CC, in their running order in advance of the event</t>
  </si>
  <si>
    <t>Roland Uglow</t>
  </si>
  <si>
    <t>Arthur Carroll</t>
  </si>
  <si>
    <t>Penelope Collier</t>
  </si>
  <si>
    <t>Nigel Shute</t>
  </si>
  <si>
    <t>Kath Shute</t>
  </si>
  <si>
    <t>Simon Kingsley</t>
  </si>
  <si>
    <t>Matt Kingsley</t>
  </si>
  <si>
    <t>Mike Readings</t>
  </si>
  <si>
    <t>Carole Readings</t>
  </si>
  <si>
    <t>Mike Wevill</t>
  </si>
  <si>
    <t>Nigel Cowling</t>
  </si>
  <si>
    <t>John Cole</t>
  </si>
  <si>
    <t>Anne Cole</t>
  </si>
  <si>
    <t>Paul Price</t>
  </si>
  <si>
    <t>Kate Kirk</t>
  </si>
  <si>
    <t>Darren Underwood</t>
  </si>
  <si>
    <t>Sue Underwood</t>
  </si>
  <si>
    <t>Jerome Fack</t>
  </si>
  <si>
    <t>Julian Fack</t>
  </si>
  <si>
    <t>Andy Wilks</t>
  </si>
  <si>
    <t>Mark Smith</t>
  </si>
  <si>
    <t>Paul Marsh</t>
  </si>
  <si>
    <t>Debbie Marsh</t>
  </si>
  <si>
    <t>Peter Fensom</t>
  </si>
  <si>
    <t>Liz Fensom</t>
  </si>
  <si>
    <t>Richard Sharp</t>
  </si>
  <si>
    <t>Joe Sharp</t>
  </si>
  <si>
    <t>Phil Blagden</t>
  </si>
  <si>
    <t>Neil Williams</t>
  </si>
  <si>
    <t>Ian Wright</t>
  </si>
  <si>
    <t>Boyd Webster</t>
  </si>
  <si>
    <t>Tim Barrington</t>
  </si>
  <si>
    <t>Frank Wilson</t>
  </si>
  <si>
    <t>Graham Wilson</t>
  </si>
  <si>
    <t>Ian Fullwood</t>
  </si>
  <si>
    <t>Janette Fullwood</t>
  </si>
  <si>
    <t>Ian Veale</t>
  </si>
  <si>
    <t>Andy Wyatt</t>
  </si>
  <si>
    <t>George Watson</t>
  </si>
  <si>
    <t>Victoria Watson</t>
  </si>
  <si>
    <t>Mark Howse</t>
  </si>
  <si>
    <t>George Barnes</t>
  </si>
  <si>
    <t>Prue Barnes</t>
  </si>
  <si>
    <t>Josh Veale</t>
  </si>
  <si>
    <t>Elaine Smyth</t>
  </si>
  <si>
    <t>Neil Davies</t>
  </si>
  <si>
    <t>Jane Pye</t>
  </si>
  <si>
    <t>Duncan Stephens</t>
  </si>
  <si>
    <t xml:space="preserve">JB Taylor 2019 Results </t>
  </si>
  <si>
    <t>Alison Gibbs</t>
  </si>
  <si>
    <t>Crossle</t>
  </si>
  <si>
    <t>Sherpa</t>
  </si>
  <si>
    <t>Sherpa Indy</t>
  </si>
  <si>
    <t>CAP</t>
  </si>
  <si>
    <t>MSR</t>
  </si>
  <si>
    <t>Cartwright</t>
  </si>
  <si>
    <t>Trialsmaster</t>
  </si>
  <si>
    <t>FRS765</t>
  </si>
  <si>
    <t>Hamilton</t>
  </si>
  <si>
    <t>Impunity</t>
  </si>
  <si>
    <t>Cannon</t>
  </si>
  <si>
    <t>SRB</t>
  </si>
  <si>
    <t>Callum Pritchard</t>
  </si>
  <si>
    <t>Jon Bunden</t>
  </si>
  <si>
    <t>Adrian Rendell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</si>
</sst>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6"/>
      <color rgb="FF006699"/>
      <name val="Calibri"/>
      <family val="2"/>
      <scheme val="minor"/>
    </font>
    <font>
      <sz val="11"/>
      <color rgb="FF000000"/>
      <name val="Calibri"/>
      <family val="2"/>
    </font>
    <font>
      <sz val="11"/>
      <color rgb="FFFF0000"/>
      <name val="Calibri"/>
      <family val="2"/>
      <scheme val="minor"/>
    </font>
    <font>
      <sz val="11"/>
      <color rgb="FF00B0F0"/>
      <name val="Calibri"/>
      <family val="2"/>
      <scheme val="minor"/>
    </font>
    <font>
      <sz val="11"/>
      <color rgb="FF00B050"/>
      <name val="Calibri"/>
      <family val="2"/>
      <scheme val="minor"/>
    </font>
    <font>
      <sz val="11"/>
      <name val="Calibri"/>
      <family val="2"/>
      <scheme val="minor"/>
    </font>
    <font>
      <sz val="12"/>
      <name val="Calibri"/>
      <family val="2"/>
      <scheme val="minor"/>
    </font>
    <font>
      <sz val="20"/>
      <color theme="1"/>
      <name val="Calibri"/>
      <family val="2"/>
      <scheme val="minor"/>
    </font>
    <font>
      <sz val="12"/>
      <color rgb="FF000000"/>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rgb="FFFFFF00"/>
        <bgColor indexed="64"/>
      </patternFill>
    </fill>
    <fill>
      <patternFill patternType="solid">
        <fgColor theme="0" tint="-4.9989318521683403E-2"/>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s>
  <cellStyleXfs count="1">
    <xf numFmtId="0" fontId="0" fillId="0" borderId="0"/>
  </cellStyleXfs>
  <cellXfs count="62">
    <xf numFmtId="0" fontId="0" fillId="0" borderId="0" xfId="0"/>
    <xf numFmtId="0" fontId="0" fillId="0" borderId="0" xfId="0" applyAlignment="1">
      <alignment horizontal="center"/>
    </xf>
    <xf numFmtId="0" fontId="1" fillId="0" borderId="0" xfId="0" applyFont="1" applyAlignment="1">
      <alignment horizontal="center" wrapText="1"/>
    </xf>
    <xf numFmtId="0" fontId="0" fillId="0" borderId="1" xfId="0" applyBorder="1"/>
    <xf numFmtId="0" fontId="1" fillId="0" borderId="1" xfId="0" applyFont="1"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2" borderId="1" xfId="0" applyFill="1" applyBorder="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0" borderId="1" xfId="0" applyBorder="1" applyAlignment="1" applyProtection="1">
      <alignment horizontal="center"/>
      <protection locked="0"/>
    </xf>
    <xf numFmtId="0" fontId="0" fillId="0" borderId="1" xfId="0"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1" fillId="2" borderId="1" xfId="0" applyFont="1" applyFill="1" applyBorder="1" applyAlignment="1">
      <alignment horizontal="left"/>
    </xf>
    <xf numFmtId="0" fontId="0" fillId="0" borderId="4" xfId="0" applyBorder="1" applyProtection="1">
      <protection locked="0"/>
    </xf>
    <xf numFmtId="0" fontId="2" fillId="0" borderId="0" xfId="0" applyFont="1"/>
    <xf numFmtId="0" fontId="0" fillId="0" borderId="1" xfId="0" applyBorder="1" applyAlignment="1">
      <alignment horizontal="left"/>
    </xf>
    <xf numFmtId="0" fontId="0" fillId="0" borderId="1" xfId="0" applyBorder="1" applyAlignment="1">
      <alignment horizontal="center" wrapText="1"/>
    </xf>
    <xf numFmtId="0" fontId="4" fillId="0" borderId="0" xfId="0" applyFont="1"/>
    <xf numFmtId="0" fontId="5" fillId="0" borderId="0" xfId="0" applyFont="1"/>
    <xf numFmtId="0" fontId="6" fillId="0" borderId="0" xfId="0" applyFont="1"/>
    <xf numFmtId="0" fontId="7" fillId="0" borderId="0" xfId="0" applyFont="1"/>
    <xf numFmtId="0" fontId="0" fillId="0" borderId="7" xfId="0" applyBorder="1"/>
    <xf numFmtId="0" fontId="0" fillId="6" borderId="0" xfId="0" applyFill="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8" fillId="0" borderId="0" xfId="0" applyFont="1" applyAlignment="1">
      <alignment horizontal="center"/>
    </xf>
    <xf numFmtId="0" fontId="7" fillId="0" borderId="0" xfId="0" applyFont="1" applyAlignment="1">
      <alignment horizontal="center"/>
    </xf>
    <xf numFmtId="14" fontId="0" fillId="0" borderId="0" xfId="0" applyNumberFormat="1" applyProtection="1">
      <protection locked="0"/>
    </xf>
    <xf numFmtId="14" fontId="0" fillId="0" borderId="0" xfId="0" applyNumberFormat="1"/>
    <xf numFmtId="0" fontId="9" fillId="0" borderId="0" xfId="0" applyFont="1" applyProtection="1">
      <protection locked="0"/>
    </xf>
    <xf numFmtId="0" fontId="9" fillId="0" borderId="0" xfId="0" applyFont="1"/>
    <xf numFmtId="1" fontId="0" fillId="0" borderId="1" xfId="0" applyNumberFormat="1" applyBorder="1" applyAlignment="1" applyProtection="1">
      <alignment horizontal="center"/>
      <protection locked="0"/>
    </xf>
    <xf numFmtId="0" fontId="0" fillId="7" borderId="1" xfId="0" applyFill="1" applyBorder="1" applyAlignment="1" applyProtection="1">
      <alignment horizontal="center"/>
      <protection locked="0"/>
    </xf>
    <xf numFmtId="0" fontId="0" fillId="7" borderId="1" xfId="0" applyFill="1" applyBorder="1" applyProtection="1">
      <protection locked="0"/>
    </xf>
    <xf numFmtId="0" fontId="0" fillId="7" borderId="1" xfId="0" applyFill="1" applyBorder="1" applyAlignment="1">
      <alignment horizontal="center"/>
    </xf>
    <xf numFmtId="1" fontId="1" fillId="2" borderId="1" xfId="0" applyNumberFormat="1" applyFont="1" applyFill="1" applyBorder="1" applyAlignment="1">
      <alignment horizontal="center"/>
    </xf>
    <xf numFmtId="0" fontId="10" fillId="0" borderId="0" xfId="0" applyFont="1"/>
    <xf numFmtId="0" fontId="10" fillId="0" borderId="0" xfId="0" applyFont="1" applyAlignment="1">
      <alignment vertical="center"/>
    </xf>
    <xf numFmtId="0" fontId="7" fillId="7" borderId="1" xfId="0" applyFont="1" applyFill="1" applyBorder="1" applyAlignment="1" applyProtection="1">
      <alignment horizontal="center"/>
      <protection locked="0"/>
    </xf>
    <xf numFmtId="0" fontId="0" fillId="0" borderId="2" xfId="0" applyBorder="1" applyAlignment="1">
      <alignment horizontal="center" wrapText="1"/>
    </xf>
    <xf numFmtId="0" fontId="0" fillId="0" borderId="3" xfId="0" applyBorder="1" applyAlignment="1">
      <alignment horizontal="center" wrapText="1"/>
    </xf>
    <xf numFmtId="0" fontId="1" fillId="3" borderId="0" xfId="0" applyFont="1" applyFill="1" applyAlignment="1">
      <alignment horizontal="center" wrapText="1"/>
    </xf>
    <xf numFmtId="0" fontId="1" fillId="4" borderId="0" xfId="0" applyFont="1" applyFill="1" applyAlignment="1">
      <alignment horizontal="center" wrapText="1"/>
    </xf>
    <xf numFmtId="0" fontId="1" fillId="5" borderId="0" xfId="0" applyFont="1" applyFill="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1" fillId="6" borderId="0" xfId="0" applyFont="1" applyFill="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cellXfs>
  <cellStyles count="1">
    <cellStyle name="Normal" xfId="0" builtinId="0"/>
  </cellStyles>
  <dxfs count="1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0625"/>
      </fill>
    </dxf>
    <dxf>
      <font>
        <color theme="0"/>
      </font>
      <fill>
        <patternFill>
          <bgColor rgb="FFC00000"/>
        </patternFill>
      </fill>
    </dxf>
    <dxf>
      <font>
        <color theme="0"/>
      </font>
      <fill>
        <patternFill>
          <bgColor rgb="FF006699"/>
        </patternFill>
      </fill>
    </dxf>
    <dxf>
      <fill>
        <patternFill>
          <bgColor rgb="FFFFFF00"/>
        </patternFill>
      </fill>
    </dxf>
    <dxf>
      <fill>
        <patternFill>
          <bgColor theme="9" tint="-0.24994659260841701"/>
        </patternFill>
      </fill>
    </dxf>
    <dxf>
      <font>
        <color theme="0"/>
      </font>
      <fill>
        <patternFill patternType="solid">
          <fgColor rgb="FF7030A0"/>
          <bgColor rgb="FF7030A0"/>
        </patternFill>
      </fill>
    </dxf>
    <dxf>
      <font>
        <color theme="0"/>
      </font>
    </dxf>
    <dxf>
      <font>
        <color theme="0"/>
      </font>
    </dxf>
    <dxf>
      <fill>
        <patternFill patternType="gray0625"/>
      </fill>
    </dxf>
    <dxf>
      <font>
        <color theme="0"/>
      </font>
      <fill>
        <patternFill>
          <bgColor rgb="FFC00000"/>
        </patternFill>
      </fill>
    </dxf>
    <dxf>
      <font>
        <color theme="0"/>
      </font>
      <fill>
        <patternFill>
          <bgColor rgb="FF006699"/>
        </patternFill>
      </fill>
    </dxf>
    <dxf>
      <fill>
        <patternFill>
          <bgColor rgb="FFFFFF00"/>
        </patternFill>
      </fill>
    </dxf>
    <dxf>
      <fill>
        <patternFill>
          <bgColor theme="9" tint="-0.24994659260841701"/>
        </patternFill>
      </fill>
    </dxf>
    <dxf>
      <font>
        <color theme="0"/>
      </font>
      <fill>
        <patternFill patternType="solid">
          <fgColor rgb="FF7030A0"/>
          <bgColor rgb="FF7030A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0625"/>
      </fill>
    </dxf>
    <dxf>
      <font>
        <color theme="0"/>
      </font>
      <fill>
        <patternFill>
          <bgColor rgb="FFC00000"/>
        </patternFill>
      </fill>
    </dxf>
    <dxf>
      <font>
        <color theme="0"/>
      </font>
      <fill>
        <patternFill>
          <bgColor rgb="FF006699"/>
        </patternFill>
      </fill>
    </dxf>
    <dxf>
      <fill>
        <patternFill>
          <bgColor rgb="FFFFFF00"/>
        </patternFill>
      </fill>
    </dxf>
    <dxf>
      <fill>
        <patternFill>
          <bgColor theme="9" tint="-0.24994659260841701"/>
        </patternFill>
      </fill>
    </dxf>
    <dxf>
      <font>
        <color theme="0"/>
      </font>
      <fill>
        <patternFill patternType="solid">
          <fgColor rgb="FF7030A0"/>
          <bgColor rgb="FF7030A0"/>
        </patternFill>
      </fill>
    </dxf>
    <dxf>
      <font>
        <color theme="0"/>
      </font>
    </dxf>
    <dxf>
      <font>
        <color theme="0"/>
      </font>
    </dxf>
    <dxf>
      <fill>
        <patternFill>
          <bgColor rgb="FF00B050"/>
        </patternFill>
      </fill>
    </dxf>
    <dxf>
      <fill>
        <patternFill>
          <bgColor rgb="FFC00000"/>
        </patternFill>
      </fill>
    </dxf>
    <dxf>
      <fill>
        <patternFill patternType="gray125">
          <fgColor auto="1"/>
          <bgColor auto="1"/>
        </patternFill>
      </fill>
    </dxf>
    <dxf>
      <font>
        <color theme="0"/>
      </font>
      <fill>
        <patternFill>
          <bgColor rgb="FFC00000"/>
        </patternFill>
      </fill>
    </dxf>
    <dxf>
      <font>
        <color theme="0"/>
      </font>
      <fill>
        <patternFill>
          <bgColor rgb="FF006699"/>
        </patternFill>
      </fill>
    </dxf>
    <dxf>
      <fill>
        <patternFill>
          <bgColor rgb="FFFFFF00"/>
        </patternFill>
      </fill>
    </dxf>
    <dxf>
      <fill>
        <patternFill>
          <bgColor theme="9" tint="-0.24994659260841701"/>
        </patternFill>
      </fill>
    </dxf>
    <dxf>
      <font>
        <color theme="0"/>
      </font>
      <fill>
        <patternFill patternType="solid">
          <fgColor rgb="FF7030A0"/>
          <bgColor rgb="FF7030A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0625"/>
      </fill>
    </dxf>
    <dxf>
      <font>
        <color theme="0"/>
      </font>
      <fill>
        <patternFill>
          <bgColor rgb="FFC00000"/>
        </patternFill>
      </fill>
    </dxf>
    <dxf>
      <font>
        <color theme="0"/>
      </font>
      <fill>
        <patternFill>
          <bgColor rgb="FF006699"/>
        </patternFill>
      </fill>
    </dxf>
    <dxf>
      <fill>
        <patternFill>
          <bgColor rgb="FFFFFF00"/>
        </patternFill>
      </fill>
    </dxf>
    <dxf>
      <fill>
        <patternFill>
          <bgColor theme="9" tint="-0.24994659260841701"/>
        </patternFill>
      </fill>
    </dxf>
    <dxf>
      <font>
        <color theme="0"/>
      </font>
      <fill>
        <patternFill patternType="solid">
          <fgColor rgb="FF7030A0"/>
          <bgColor rgb="FF7030A0"/>
        </patternFill>
      </fill>
    </dxf>
    <dxf>
      <fill>
        <patternFill>
          <bgColor rgb="FF00B050"/>
        </patternFill>
      </fill>
    </dxf>
    <dxf>
      <fill>
        <patternFill>
          <bgColor rgb="FFC0000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0625"/>
      </fill>
    </dxf>
    <dxf>
      <font>
        <color theme="0"/>
      </font>
      <fill>
        <patternFill>
          <bgColor rgb="FFC00000"/>
        </patternFill>
      </fill>
    </dxf>
    <dxf>
      <font>
        <color theme="0"/>
      </font>
      <fill>
        <patternFill>
          <bgColor rgb="FF006699"/>
        </patternFill>
      </fill>
    </dxf>
    <dxf>
      <fill>
        <patternFill>
          <bgColor rgb="FFFFFF00"/>
        </patternFill>
      </fill>
    </dxf>
    <dxf>
      <fill>
        <patternFill>
          <bgColor theme="9" tint="-0.24994659260841701"/>
        </patternFill>
      </fill>
    </dxf>
    <dxf>
      <font>
        <color theme="0"/>
      </font>
      <fill>
        <patternFill patternType="solid">
          <fgColor rgb="FF7030A0"/>
          <bgColor rgb="FF7030A0"/>
        </patternFill>
      </fill>
    </dxf>
    <dxf>
      <fill>
        <patternFill>
          <bgColor rgb="FF00B050"/>
        </patternFill>
      </fill>
    </dxf>
    <dxf>
      <fill>
        <patternFill>
          <bgColor rgb="FFC00000"/>
        </patternFill>
      </fill>
    </dxf>
    <dxf>
      <fill>
        <patternFill patternType="gray0625"/>
      </fill>
    </dxf>
    <dxf>
      <font>
        <color theme="0"/>
      </font>
      <fill>
        <patternFill>
          <bgColor rgb="FFC00000"/>
        </patternFill>
      </fill>
    </dxf>
    <dxf>
      <font>
        <color theme="0"/>
      </font>
      <fill>
        <patternFill>
          <bgColor rgb="FF006699"/>
        </patternFill>
      </fill>
    </dxf>
    <dxf>
      <fill>
        <patternFill>
          <bgColor rgb="FFFFFF00"/>
        </patternFill>
      </fill>
    </dxf>
    <dxf>
      <fill>
        <patternFill>
          <bgColor theme="9" tint="-0.24994659260841701"/>
        </patternFill>
      </fill>
    </dxf>
    <dxf>
      <font>
        <color theme="0"/>
      </font>
      <fill>
        <patternFill patternType="solid">
          <fgColor rgb="FF7030A0"/>
          <bgColor rgb="FF7030A0"/>
        </patternFill>
      </fill>
    </dxf>
    <dxf>
      <font>
        <color theme="0"/>
      </font>
    </dxf>
    <dxf>
      <font>
        <color theme="0"/>
      </font>
    </dxf>
    <dxf>
      <font>
        <color theme="0"/>
      </font>
    </dxf>
    <dxf>
      <font>
        <color theme="0"/>
      </font>
    </dxf>
    <dxf>
      <font>
        <color theme="0"/>
      </font>
    </dxf>
    <dxf>
      <fill>
        <patternFill patternType="gray0625"/>
      </fill>
    </dxf>
    <dxf>
      <font>
        <color theme="0"/>
      </font>
    </dxf>
    <dxf>
      <font>
        <color theme="0"/>
      </font>
      <fill>
        <patternFill>
          <bgColor rgb="FFC00000"/>
        </patternFill>
      </fill>
    </dxf>
    <dxf>
      <font>
        <color theme="0"/>
      </font>
      <fill>
        <patternFill>
          <bgColor rgb="FF006699"/>
        </patternFill>
      </fill>
    </dxf>
    <dxf>
      <fill>
        <patternFill>
          <bgColor rgb="FFFFFF00"/>
        </patternFill>
      </fill>
    </dxf>
    <dxf>
      <fill>
        <patternFill>
          <bgColor theme="9" tint="-0.24994659260841701"/>
        </patternFill>
      </fill>
    </dxf>
    <dxf>
      <font>
        <color theme="0"/>
      </font>
      <fill>
        <patternFill patternType="solid">
          <fgColor rgb="FF7030A0"/>
          <bgColor rgb="FF7030A0"/>
        </patternFill>
      </fill>
    </dxf>
    <dxf>
      <font>
        <color theme="0"/>
      </font>
    </dxf>
    <dxf>
      <fill>
        <patternFill>
          <bgColor rgb="FF00B050"/>
        </patternFill>
      </fill>
    </dxf>
    <dxf>
      <fill>
        <patternFill>
          <bgColor rgb="FFC00000"/>
        </patternFill>
      </fill>
    </dxf>
  </dxfs>
  <tableStyles count="0" defaultTableStyle="TableStyleMedium2" defaultPivotStyle="PivotStyleLight16"/>
  <colors>
    <mruColors>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225135</xdr:colOff>
      <xdr:row>66</xdr:row>
      <xdr:rowOff>18587</xdr:rowOff>
    </xdr:from>
    <xdr:to>
      <xdr:col>14</xdr:col>
      <xdr:colOff>96410</xdr:colOff>
      <xdr:row>75</xdr:row>
      <xdr:rowOff>103909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1894" t="2703" r="2164" b="4053"/>
        <a:stretch/>
      </xdr:blipFill>
      <xdr:spPr>
        <a:xfrm>
          <a:off x="4485408" y="11898860"/>
          <a:ext cx="1798542" cy="1228322"/>
        </a:xfrm>
        <a:prstGeom prst="rect">
          <a:avLst/>
        </a:prstGeom>
      </xdr:spPr>
    </xdr:pic>
    <xdr:clientData/>
  </xdr:twoCellAnchor>
  <xdr:twoCellAnchor editAs="oneCell">
    <xdr:from>
      <xdr:col>1</xdr:col>
      <xdr:colOff>242455</xdr:colOff>
      <xdr:row>64</xdr:row>
      <xdr:rowOff>155863</xdr:rowOff>
    </xdr:from>
    <xdr:to>
      <xdr:col>6</xdr:col>
      <xdr:colOff>126423</xdr:colOff>
      <xdr:row>75</xdr:row>
      <xdr:rowOff>174913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2455" y="11655136"/>
          <a:ext cx="405765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190501</xdr:colOff>
      <xdr:row>62</xdr:row>
      <xdr:rowOff>17319</xdr:rowOff>
    </xdr:from>
    <xdr:to>
      <xdr:col>19</xdr:col>
      <xdr:colOff>114522</xdr:colOff>
      <xdr:row>71</xdr:row>
      <xdr:rowOff>86591</xdr:rowOff>
    </xdr:to>
    <xdr:pic>
      <xdr:nvPicPr>
        <xdr:cNvPr id="2" name="Picture 1" descr="C:\Users\tristan.veale\Downloads\aswmcweb.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6" y="12028344"/>
          <a:ext cx="1952846" cy="1212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225135</xdr:colOff>
      <xdr:row>62</xdr:row>
      <xdr:rowOff>18587</xdr:rowOff>
    </xdr:from>
    <xdr:to>
      <xdr:col>14</xdr:col>
      <xdr:colOff>96410</xdr:colOff>
      <xdr:row>71</xdr:row>
      <xdr:rowOff>103909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1894" t="2703" r="2164" b="4053"/>
        <a:stretch/>
      </xdr:blipFill>
      <xdr:spPr>
        <a:xfrm>
          <a:off x="4463760" y="12029612"/>
          <a:ext cx="1785800" cy="1228322"/>
        </a:xfrm>
        <a:prstGeom prst="rect">
          <a:avLst/>
        </a:prstGeom>
      </xdr:spPr>
    </xdr:pic>
    <xdr:clientData/>
  </xdr:twoCellAnchor>
  <xdr:twoCellAnchor editAs="oneCell">
    <xdr:from>
      <xdr:col>1</xdr:col>
      <xdr:colOff>242455</xdr:colOff>
      <xdr:row>60</xdr:row>
      <xdr:rowOff>155863</xdr:rowOff>
    </xdr:from>
    <xdr:to>
      <xdr:col>6</xdr:col>
      <xdr:colOff>39832</xdr:colOff>
      <xdr:row>71</xdr:row>
      <xdr:rowOff>174913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2455" y="11785888"/>
          <a:ext cx="4036002" cy="1543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190501</xdr:colOff>
      <xdr:row>62</xdr:row>
      <xdr:rowOff>17319</xdr:rowOff>
    </xdr:from>
    <xdr:to>
      <xdr:col>19</xdr:col>
      <xdr:colOff>114522</xdr:colOff>
      <xdr:row>71</xdr:row>
      <xdr:rowOff>86591</xdr:rowOff>
    </xdr:to>
    <xdr:pic>
      <xdr:nvPicPr>
        <xdr:cNvPr id="2" name="Picture 1" descr="C:\Users\tristan.veale\Downloads\aswmcweb.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6" y="12028344"/>
          <a:ext cx="1952846" cy="1212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225135</xdr:colOff>
      <xdr:row>62</xdr:row>
      <xdr:rowOff>18587</xdr:rowOff>
    </xdr:from>
    <xdr:to>
      <xdr:col>14</xdr:col>
      <xdr:colOff>96410</xdr:colOff>
      <xdr:row>71</xdr:row>
      <xdr:rowOff>103909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1894" t="2703" r="2164" b="4053"/>
        <a:stretch/>
      </xdr:blipFill>
      <xdr:spPr>
        <a:xfrm>
          <a:off x="5073360" y="12029612"/>
          <a:ext cx="1785800" cy="1228322"/>
        </a:xfrm>
        <a:prstGeom prst="rect">
          <a:avLst/>
        </a:prstGeom>
      </xdr:spPr>
    </xdr:pic>
    <xdr:clientData/>
  </xdr:twoCellAnchor>
  <xdr:twoCellAnchor editAs="oneCell">
    <xdr:from>
      <xdr:col>1</xdr:col>
      <xdr:colOff>242455</xdr:colOff>
      <xdr:row>60</xdr:row>
      <xdr:rowOff>155863</xdr:rowOff>
    </xdr:from>
    <xdr:to>
      <xdr:col>6</xdr:col>
      <xdr:colOff>39832</xdr:colOff>
      <xdr:row>71</xdr:row>
      <xdr:rowOff>174913</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2055" y="11785888"/>
          <a:ext cx="4036002" cy="1543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87</xdr:col>
          <xdr:colOff>381000</xdr:colOff>
          <xdr:row>5</xdr:row>
          <xdr:rowOff>45720</xdr:rowOff>
        </xdr:from>
        <xdr:to>
          <xdr:col>214</xdr:col>
          <xdr:colOff>350520</xdr:colOff>
          <xdr:row>7</xdr:row>
          <xdr:rowOff>182880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Click to Remove Blank 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87</xdr:col>
          <xdr:colOff>411480</xdr:colOff>
          <xdr:row>8</xdr:row>
          <xdr:rowOff>121920</xdr:rowOff>
        </xdr:from>
        <xdr:to>
          <xdr:col>214</xdr:col>
          <xdr:colOff>350520</xdr:colOff>
          <xdr:row>11</xdr:row>
          <xdr:rowOff>106680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Click to Export to PDF</a:t>
              </a:r>
            </a:p>
          </xdr:txBody>
        </xdr:sp>
        <xdr:clientData fPrintsWithSheet="0"/>
      </xdr:twoCellAnchor>
    </mc:Choice>
    <mc:Fallback/>
  </mc:AlternateContent>
  <xdr:twoCellAnchor editAs="oneCell">
    <xdr:from>
      <xdr:col>6</xdr:col>
      <xdr:colOff>383473</xdr:colOff>
      <xdr:row>67</xdr:row>
      <xdr:rowOff>53224</xdr:rowOff>
    </xdr:from>
    <xdr:to>
      <xdr:col>14</xdr:col>
      <xdr:colOff>81565</xdr:colOff>
      <xdr:row>73</xdr:row>
      <xdr:rowOff>138546</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1"/>
        <a:srcRect l="1894" t="2703" r="2164" b="4053"/>
        <a:stretch/>
      </xdr:blipFill>
      <xdr:spPr>
        <a:xfrm>
          <a:off x="4522518" y="12072042"/>
          <a:ext cx="1776274" cy="1228322"/>
        </a:xfrm>
        <a:prstGeom prst="rect">
          <a:avLst/>
        </a:prstGeom>
      </xdr:spPr>
    </xdr:pic>
    <xdr:clientData/>
  </xdr:twoCellAnchor>
  <xdr:twoCellAnchor editAs="oneCell">
    <xdr:from>
      <xdr:col>2</xdr:col>
      <xdr:colOff>0</xdr:colOff>
      <xdr:row>66</xdr:row>
      <xdr:rowOff>0</xdr:rowOff>
    </xdr:from>
    <xdr:to>
      <xdr:col>6</xdr:col>
      <xdr:colOff>198170</xdr:colOff>
      <xdr:row>74</xdr:row>
      <xdr:rowOff>19050</xdr:rowOff>
    </xdr:to>
    <xdr:pic>
      <xdr:nvPicPr>
        <xdr:cNvPr id="9" name="Pictur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4409" y="11828318"/>
          <a:ext cx="4042806" cy="1543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87</xdr:col>
          <xdr:colOff>457200</xdr:colOff>
          <xdr:row>5</xdr:row>
          <xdr:rowOff>381000</xdr:rowOff>
        </xdr:from>
        <xdr:to>
          <xdr:col>91</xdr:col>
          <xdr:colOff>441960</xdr:colOff>
          <xdr:row>8</xdr:row>
          <xdr:rowOff>121920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Click to Remove Blank 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87</xdr:col>
          <xdr:colOff>464820</xdr:colOff>
          <xdr:row>8</xdr:row>
          <xdr:rowOff>175260</xdr:rowOff>
        </xdr:from>
        <xdr:to>
          <xdr:col>91</xdr:col>
          <xdr:colOff>449580</xdr:colOff>
          <xdr:row>11</xdr:row>
          <xdr:rowOff>152400</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Click to Export to PDF</a:t>
              </a:r>
            </a:p>
          </xdr:txBody>
        </xdr:sp>
        <xdr:clientData fPrintsWithSheet="0"/>
      </xdr:twoCellAnchor>
    </mc:Choice>
    <mc:Fallback/>
  </mc:AlternateContent>
  <xdr:twoCellAnchor editAs="oneCell">
    <xdr:from>
      <xdr:col>89</xdr:col>
      <xdr:colOff>0</xdr:colOff>
      <xdr:row>21</xdr:row>
      <xdr:rowOff>0</xdr:rowOff>
    </xdr:from>
    <xdr:to>
      <xdr:col>109</xdr:col>
      <xdr:colOff>304802</xdr:colOff>
      <xdr:row>22</xdr:row>
      <xdr:rowOff>114300</xdr:rowOff>
    </xdr:to>
    <xdr:sp macro="" textlink="">
      <xdr:nvSpPr>
        <xdr:cNvPr id="4099" name="AutoShape 3" descr="Image result for btrda logo">
          <a:extLst>
            <a:ext uri="{FF2B5EF4-FFF2-40B4-BE49-F238E27FC236}">
              <a16:creationId xmlns:a16="http://schemas.microsoft.com/office/drawing/2014/main" id="{00000000-0008-0000-0500-000003100000}"/>
            </a:ext>
          </a:extLst>
        </xdr:cNvPr>
        <xdr:cNvSpPr>
          <a:spLocks noChangeAspect="1" noChangeArrowheads="1"/>
        </xdr:cNvSpPr>
      </xdr:nvSpPr>
      <xdr:spPr bwMode="auto">
        <a:xfrm>
          <a:off x="21050250" y="325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348836</xdr:colOff>
      <xdr:row>190</xdr:row>
      <xdr:rowOff>53224</xdr:rowOff>
    </xdr:from>
    <xdr:to>
      <xdr:col>14</xdr:col>
      <xdr:colOff>46928</xdr:colOff>
      <xdr:row>196</xdr:row>
      <xdr:rowOff>138546</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rotWithShape="1">
        <a:blip xmlns:r="http://schemas.openxmlformats.org/officeDocument/2006/relationships" r:embed="rId1"/>
        <a:srcRect l="1894" t="2703" r="2164" b="4053"/>
        <a:stretch/>
      </xdr:blipFill>
      <xdr:spPr>
        <a:xfrm>
          <a:off x="4522518" y="35763315"/>
          <a:ext cx="1776274" cy="1228322"/>
        </a:xfrm>
        <a:prstGeom prst="rect">
          <a:avLst/>
        </a:prstGeom>
      </xdr:spPr>
    </xdr:pic>
    <xdr:clientData/>
  </xdr:twoCellAnchor>
  <xdr:twoCellAnchor editAs="oneCell">
    <xdr:from>
      <xdr:col>2</xdr:col>
      <xdr:colOff>0</xdr:colOff>
      <xdr:row>189</xdr:row>
      <xdr:rowOff>0</xdr:rowOff>
    </xdr:from>
    <xdr:to>
      <xdr:col>6</xdr:col>
      <xdr:colOff>163533</xdr:colOff>
      <xdr:row>197</xdr:row>
      <xdr:rowOff>19050</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4409" y="35519591"/>
          <a:ext cx="4042806" cy="1543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B9"/>
  <sheetViews>
    <sheetView showGridLines="0" workbookViewId="0">
      <selection activeCell="B5" sqref="B5"/>
    </sheetView>
  </sheetViews>
  <sheetFormatPr defaultRowHeight="14.4" x14ac:dyDescent="0.3"/>
  <sheetData>
    <row r="2" spans="2:2" ht="21" x14ac:dyDescent="0.4">
      <c r="B2" s="18" t="s">
        <v>43</v>
      </c>
    </row>
    <row r="3" spans="2:2" ht="15.6" x14ac:dyDescent="0.3">
      <c r="B3" s="40" t="s">
        <v>175</v>
      </c>
    </row>
    <row r="4" spans="2:2" ht="15.6" x14ac:dyDescent="0.3">
      <c r="B4" s="41" t="s">
        <v>181</v>
      </c>
    </row>
    <row r="5" spans="2:2" ht="15.6" x14ac:dyDescent="0.3">
      <c r="B5" s="41" t="s">
        <v>176</v>
      </c>
    </row>
    <row r="6" spans="2:2" ht="15.6" x14ac:dyDescent="0.3">
      <c r="B6" s="41" t="s">
        <v>177</v>
      </c>
    </row>
    <row r="7" spans="2:2" ht="15.6" x14ac:dyDescent="0.3">
      <c r="B7" s="41" t="s">
        <v>178</v>
      </c>
    </row>
    <row r="8" spans="2:2" ht="15.6" x14ac:dyDescent="0.3">
      <c r="B8" s="41" t="s">
        <v>179</v>
      </c>
    </row>
    <row r="9" spans="2:2" ht="15.6" x14ac:dyDescent="0.3">
      <c r="B9" s="41" t="s">
        <v>180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HF1011"/>
  <sheetViews>
    <sheetView showGridLines="0" topLeftCell="B3" zoomScale="70" zoomScaleNormal="70" workbookViewId="0">
      <selection activeCell="K9" sqref="K9"/>
    </sheetView>
  </sheetViews>
  <sheetFormatPr defaultColWidth="9.109375" defaultRowHeight="14.4" x14ac:dyDescent="0.3"/>
  <cols>
    <col min="1" max="1" width="9.109375" style="14" hidden="1" customWidth="1"/>
    <col min="2" max="2" width="3.88671875" style="14" customWidth="1"/>
    <col min="3" max="3" width="21.5546875" style="14" customWidth="1"/>
    <col min="4" max="4" width="18.109375" style="14" customWidth="1"/>
    <col min="5" max="5" width="12.88671875" style="14" customWidth="1"/>
    <col min="6" max="6" width="5.88671875" style="15" bestFit="1" customWidth="1"/>
    <col min="7" max="7" width="6.33203125" style="15" customWidth="1"/>
    <col min="8" max="10" width="4.33203125" style="14" hidden="1" customWidth="1"/>
    <col min="11" max="11" width="7.6640625" style="14" customWidth="1"/>
    <col min="12" max="12" width="8.44140625" style="14" customWidth="1"/>
    <col min="13" max="20" width="3.109375" style="14" customWidth="1"/>
    <col min="21" max="22" width="3.109375" style="14" hidden="1" customWidth="1"/>
    <col min="23" max="23" width="10.44140625" style="14" customWidth="1"/>
    <col min="24" max="31" width="3.109375" style="14" customWidth="1"/>
    <col min="32" max="33" width="3.109375" style="14" hidden="1" customWidth="1"/>
    <col min="34" max="34" width="9.33203125" style="14" customWidth="1"/>
    <col min="35" max="35" width="8.5546875" style="14" customWidth="1"/>
    <col min="36" max="43" width="3.109375" style="15" customWidth="1"/>
    <col min="44" max="45" width="3.109375" style="15" hidden="1" customWidth="1"/>
    <col min="46" max="46" width="9.88671875" style="14" customWidth="1"/>
    <col min="47" max="47" width="8.5546875" style="14" hidden="1" customWidth="1"/>
    <col min="48" max="57" width="3" style="14" hidden="1" customWidth="1"/>
    <col min="58" max="58" width="9" style="14" hidden="1" customWidth="1"/>
    <col min="59" max="59" width="9" style="14" customWidth="1"/>
    <col min="60" max="62" width="5.44140625" style="14" customWidth="1"/>
    <col min="63" max="63" width="5.44140625" style="14" hidden="1" customWidth="1"/>
    <col min="64" max="67" width="8" style="14" hidden="1" customWidth="1"/>
    <col min="68" max="68" width="15.44140625" style="14" hidden="1" customWidth="1"/>
    <col min="69" max="69" width="17.6640625" style="14" hidden="1" customWidth="1"/>
    <col min="70" max="85" width="12.5546875" style="14" hidden="1" customWidth="1"/>
    <col min="86" max="86" width="9.33203125" style="15" customWidth="1"/>
    <col min="87" max="87" width="8.44140625" style="15" customWidth="1"/>
    <col min="88" max="89" width="14.5546875" style="15" customWidth="1"/>
    <col min="90" max="114" width="13.109375" style="14" hidden="1" customWidth="1"/>
    <col min="115" max="214" width="9.109375" style="14" hidden="1" customWidth="1"/>
    <col min="215" max="215" width="9.109375" style="14" customWidth="1"/>
    <col min="216" max="16384" width="9.109375" style="14"/>
  </cols>
  <sheetData>
    <row r="2" spans="1:214" ht="25.8" x14ac:dyDescent="0.5">
      <c r="C2" s="33" t="s">
        <v>230</v>
      </c>
      <c r="E2" s="33" t="s">
        <v>171</v>
      </c>
    </row>
    <row r="3" spans="1:214" x14ac:dyDescent="0.3">
      <c r="C3" s="31">
        <v>43569</v>
      </c>
    </row>
    <row r="5" spans="1:214" customFormat="1" ht="33" customHeight="1" x14ac:dyDescent="0.3">
      <c r="B5" s="13"/>
      <c r="C5" s="13" t="s">
        <v>170</v>
      </c>
      <c r="D5" s="13"/>
      <c r="E5" s="13"/>
      <c r="F5" s="13"/>
      <c r="G5" s="43" t="s">
        <v>50</v>
      </c>
      <c r="H5" s="48" t="s">
        <v>33</v>
      </c>
      <c r="I5" s="48"/>
      <c r="J5" s="48"/>
      <c r="K5" s="57" t="s">
        <v>34</v>
      </c>
      <c r="L5" s="49" t="s">
        <v>3</v>
      </c>
      <c r="M5" s="49" t="s">
        <v>4</v>
      </c>
      <c r="N5" s="49"/>
      <c r="O5" s="49"/>
      <c r="P5" s="49"/>
      <c r="Q5" s="49"/>
      <c r="R5" s="49"/>
      <c r="S5" s="49"/>
      <c r="T5" s="49"/>
      <c r="U5" s="49"/>
      <c r="V5" s="49"/>
      <c r="W5" s="48" t="s">
        <v>32</v>
      </c>
      <c r="X5" s="49" t="s">
        <v>5</v>
      </c>
      <c r="Y5" s="49"/>
      <c r="Z5" s="49"/>
      <c r="AA5" s="49"/>
      <c r="AB5" s="49"/>
      <c r="AC5" s="49"/>
      <c r="AD5" s="49"/>
      <c r="AE5" s="49"/>
      <c r="AF5" s="49"/>
      <c r="AG5" s="49"/>
      <c r="AH5" s="48" t="s">
        <v>32</v>
      </c>
      <c r="AI5" s="48" t="s">
        <v>6</v>
      </c>
      <c r="AJ5" s="50" t="s">
        <v>30</v>
      </c>
      <c r="AK5" s="51"/>
      <c r="AL5" s="51"/>
      <c r="AM5" s="51"/>
      <c r="AN5" s="51"/>
      <c r="AO5" s="51"/>
      <c r="AP5" s="51"/>
      <c r="AQ5" s="51"/>
      <c r="AR5" s="51"/>
      <c r="AS5" s="52"/>
      <c r="AT5" s="48" t="s">
        <v>32</v>
      </c>
      <c r="AU5" s="48" t="s">
        <v>6</v>
      </c>
      <c r="AV5" s="50" t="s">
        <v>55</v>
      </c>
      <c r="AW5" s="51"/>
      <c r="AX5" s="51"/>
      <c r="AY5" s="51"/>
      <c r="AZ5" s="51"/>
      <c r="BA5" s="51"/>
      <c r="BB5" s="51"/>
      <c r="BC5" s="51"/>
      <c r="BD5" s="51"/>
      <c r="BE5" s="52"/>
      <c r="BF5" s="48" t="s">
        <v>32</v>
      </c>
      <c r="BG5" s="48" t="s">
        <v>7</v>
      </c>
      <c r="BH5" s="53" t="s">
        <v>106</v>
      </c>
      <c r="BI5" s="54"/>
      <c r="BJ5" s="54"/>
      <c r="BK5" s="55"/>
      <c r="BL5" s="59" t="s">
        <v>31</v>
      </c>
      <c r="BM5" s="60"/>
      <c r="BN5" s="60"/>
      <c r="BO5" s="61"/>
      <c r="BP5" s="43" t="str">
        <f>CONCATENATE(,$E1007," ",F1007," ","CLASS")</f>
        <v>Red Live CLASS</v>
      </c>
      <c r="BQ5" s="43" t="str">
        <f>CONCATENATE("Position in ",$E1007," ",F1007," ","CLASS")</f>
        <v>Position in Red Live CLASS</v>
      </c>
      <c r="BR5" s="43" t="str">
        <f>CONCATENATE(,$E1007," ",$F1008," ","CLASS")</f>
        <v>Red IRS CLASS</v>
      </c>
      <c r="BS5" s="43" t="str">
        <f>CONCATENATE("Position in ",$E1007," ",$F1008," ","CLASS")</f>
        <v>Position in Red IRS CLASS</v>
      </c>
      <c r="BT5" s="43" t="str">
        <f>CONCATENATE(,$E1008," ","CLASS")</f>
        <v>Blue CLASS</v>
      </c>
      <c r="BU5" s="43" t="str">
        <f>CONCATENATE("Position in ",$E1008," ","CLASS")</f>
        <v>Position in Blue CLASS</v>
      </c>
      <c r="BV5" s="43" t="str">
        <f>CONCATENATE(,$E1008," ",$F1008," ","CLASS")</f>
        <v>Blue IRS CLASS</v>
      </c>
      <c r="BW5" s="43" t="str">
        <f>CONCATENATE("Position in ",$E1008," ",$F1008," ","CLASS")</f>
        <v>Position in Blue IRS CLASS</v>
      </c>
      <c r="BX5" s="43" t="str">
        <f>CONCATENATE(,$E1009," ","CLASS")</f>
        <v>Rookie CLASS</v>
      </c>
      <c r="BY5" s="43" t="str">
        <f>CONCATENATE("Position in ",$E1009," ","CLASS")</f>
        <v>Position in Rookie CLASS</v>
      </c>
      <c r="BZ5" s="43" t="str">
        <f>CONCATENATE($E1010," ","CLASS")</f>
        <v>Club CLASS</v>
      </c>
      <c r="CA5" s="43" t="str">
        <f>CONCATENATE("Position in ",$E1010," ","CLASS")</f>
        <v>Position in Club CLASS</v>
      </c>
      <c r="CB5" s="43" t="str">
        <f>CONCATENATE($E1011," ","CLASS")</f>
        <v>PH CLASS</v>
      </c>
      <c r="CC5" s="43" t="str">
        <f>CONCATENATE("Position in ",$E1011," ","CLASS")</f>
        <v>Position in PH CLASS</v>
      </c>
      <c r="CD5" s="43" t="s">
        <v>48</v>
      </c>
      <c r="CE5" s="43" t="s">
        <v>45</v>
      </c>
      <c r="CF5" s="43" t="s">
        <v>107</v>
      </c>
      <c r="CG5" s="43" t="s">
        <v>108</v>
      </c>
      <c r="CH5" s="43" t="s">
        <v>54</v>
      </c>
      <c r="CI5" s="43" t="s">
        <v>51</v>
      </c>
      <c r="CJ5" s="2"/>
      <c r="CK5" s="2"/>
      <c r="CL5" s="45" t="s">
        <v>23</v>
      </c>
      <c r="CM5" s="45"/>
      <c r="CN5" s="45"/>
      <c r="CO5" s="45"/>
      <c r="CP5" s="45" t="s">
        <v>24</v>
      </c>
      <c r="CQ5" s="45"/>
      <c r="CR5" s="45"/>
      <c r="CS5" s="45"/>
      <c r="CT5" s="45" t="s">
        <v>25</v>
      </c>
      <c r="CU5" s="45"/>
      <c r="CV5" s="45"/>
      <c r="CW5" s="45"/>
      <c r="CX5" s="45" t="s">
        <v>26</v>
      </c>
      <c r="CY5" s="45"/>
      <c r="CZ5" s="45"/>
      <c r="DA5" s="45"/>
      <c r="DB5" s="45" t="s">
        <v>27</v>
      </c>
      <c r="DC5" s="45"/>
      <c r="DD5" s="45"/>
      <c r="DE5" s="45"/>
      <c r="DF5" s="45" t="s">
        <v>28</v>
      </c>
      <c r="DG5" s="45"/>
      <c r="DH5" s="45"/>
      <c r="DI5" s="45"/>
      <c r="DJ5" s="45" t="s">
        <v>29</v>
      </c>
      <c r="DK5" s="45"/>
      <c r="DL5" s="45"/>
      <c r="DM5" s="45"/>
      <c r="DN5" s="2"/>
      <c r="DO5" s="2"/>
      <c r="DV5" s="56" t="s">
        <v>23</v>
      </c>
      <c r="DW5" s="56"/>
      <c r="DX5" s="56"/>
      <c r="DY5" s="56"/>
      <c r="DZ5" s="56" t="s">
        <v>24</v>
      </c>
      <c r="EA5" s="56"/>
      <c r="EB5" s="56"/>
      <c r="EC5" s="56"/>
      <c r="ED5" s="56" t="s">
        <v>25</v>
      </c>
      <c r="EE5" s="56"/>
      <c r="EF5" s="56"/>
      <c r="EG5" s="56"/>
      <c r="EH5" s="56" t="s">
        <v>26</v>
      </c>
      <c r="EI5" s="56"/>
      <c r="EJ5" s="56"/>
      <c r="EK5" s="56"/>
      <c r="EL5" s="56" t="s">
        <v>27</v>
      </c>
      <c r="EM5" s="56"/>
      <c r="EN5" s="56"/>
      <c r="EO5" s="56"/>
      <c r="EP5" s="56" t="s">
        <v>28</v>
      </c>
      <c r="EQ5" s="56"/>
      <c r="ER5" s="56"/>
      <c r="ES5" s="56"/>
      <c r="ET5" s="56" t="s">
        <v>29</v>
      </c>
      <c r="EU5" s="56"/>
      <c r="EV5" s="56"/>
      <c r="EW5" s="56"/>
      <c r="EX5" s="2"/>
      <c r="EY5" s="46" t="s">
        <v>23</v>
      </c>
      <c r="EZ5" s="46"/>
      <c r="FA5" s="46"/>
      <c r="FB5" s="46"/>
      <c r="FC5" s="46" t="s">
        <v>24</v>
      </c>
      <c r="FD5" s="46"/>
      <c r="FE5" s="46"/>
      <c r="FF5" s="46"/>
      <c r="FG5" s="46" t="s">
        <v>25</v>
      </c>
      <c r="FH5" s="46"/>
      <c r="FI5" s="46"/>
      <c r="FJ5" s="46"/>
      <c r="FK5" s="46" t="s">
        <v>26</v>
      </c>
      <c r="FL5" s="46"/>
      <c r="FM5" s="46"/>
      <c r="FN5" s="46"/>
      <c r="FO5" s="46" t="s">
        <v>27</v>
      </c>
      <c r="FP5" s="46"/>
      <c r="FQ5" s="46"/>
      <c r="FR5" s="46"/>
      <c r="FS5" s="46" t="s">
        <v>28</v>
      </c>
      <c r="FT5" s="46"/>
      <c r="FU5" s="46"/>
      <c r="FV5" s="46"/>
      <c r="FW5" s="46" t="s">
        <v>29</v>
      </c>
      <c r="FX5" s="46"/>
      <c r="FY5" s="46"/>
      <c r="FZ5" s="46"/>
      <c r="GC5" s="47" t="s">
        <v>23</v>
      </c>
      <c r="GD5" s="47"/>
      <c r="GE5" s="47"/>
      <c r="GF5" s="47"/>
      <c r="GG5" s="47" t="s">
        <v>24</v>
      </c>
      <c r="GH5" s="47"/>
      <c r="GI5" s="47"/>
      <c r="GJ5" s="47"/>
      <c r="GK5" s="47" t="s">
        <v>25</v>
      </c>
      <c r="GL5" s="47"/>
      <c r="GM5" s="47"/>
      <c r="GN5" s="47"/>
      <c r="GO5" s="47" t="s">
        <v>26</v>
      </c>
      <c r="GP5" s="47"/>
      <c r="GQ5" s="47"/>
      <c r="GR5" s="47"/>
      <c r="GS5" s="47" t="s">
        <v>27</v>
      </c>
      <c r="GT5" s="47"/>
      <c r="GU5" s="47"/>
      <c r="GV5" s="47"/>
      <c r="GW5" s="47" t="s">
        <v>28</v>
      </c>
      <c r="GX5" s="47"/>
      <c r="GY5" s="47"/>
      <c r="GZ5" s="47"/>
      <c r="HA5" s="47" t="s">
        <v>29</v>
      </c>
      <c r="HB5" s="47"/>
      <c r="HC5" s="47"/>
      <c r="HD5" s="47"/>
    </row>
    <row r="6" spans="1:214" s="1" customFormat="1" ht="16.5" customHeight="1" x14ac:dyDescent="0.3">
      <c r="B6" s="4" t="s">
        <v>1</v>
      </c>
      <c r="C6" s="19" t="s">
        <v>20</v>
      </c>
      <c r="D6" s="19" t="s">
        <v>21</v>
      </c>
      <c r="E6" s="19" t="s">
        <v>2</v>
      </c>
      <c r="F6" s="5" t="s">
        <v>0</v>
      </c>
      <c r="G6" s="44"/>
      <c r="H6" s="20">
        <v>1</v>
      </c>
      <c r="I6" s="20">
        <v>2</v>
      </c>
      <c r="J6" s="20">
        <v>3</v>
      </c>
      <c r="K6" s="58"/>
      <c r="L6" s="49"/>
      <c r="M6" s="5" t="s">
        <v>10</v>
      </c>
      <c r="N6" s="5" t="s">
        <v>11</v>
      </c>
      <c r="O6" s="5" t="s">
        <v>12</v>
      </c>
      <c r="P6" s="5" t="s">
        <v>13</v>
      </c>
      <c r="Q6" s="5" t="s">
        <v>14</v>
      </c>
      <c r="R6" s="5" t="s">
        <v>15</v>
      </c>
      <c r="S6" s="5" t="s">
        <v>16</v>
      </c>
      <c r="T6" s="5" t="s">
        <v>17</v>
      </c>
      <c r="U6" s="5" t="s">
        <v>18</v>
      </c>
      <c r="V6" s="5" t="s">
        <v>19</v>
      </c>
      <c r="W6" s="48"/>
      <c r="X6" s="5" t="s">
        <v>10</v>
      </c>
      <c r="Y6" s="5" t="s">
        <v>11</v>
      </c>
      <c r="Z6" s="5" t="s">
        <v>12</v>
      </c>
      <c r="AA6" s="5" t="s">
        <v>13</v>
      </c>
      <c r="AB6" s="5" t="s">
        <v>14</v>
      </c>
      <c r="AC6" s="5" t="s">
        <v>15</v>
      </c>
      <c r="AD6" s="5" t="s">
        <v>16</v>
      </c>
      <c r="AE6" s="5" t="s">
        <v>17</v>
      </c>
      <c r="AF6" s="5" t="s">
        <v>18</v>
      </c>
      <c r="AG6" s="5" t="s">
        <v>19</v>
      </c>
      <c r="AH6" s="48"/>
      <c r="AI6" s="48"/>
      <c r="AJ6" s="5" t="s">
        <v>10</v>
      </c>
      <c r="AK6" s="5" t="s">
        <v>11</v>
      </c>
      <c r="AL6" s="5" t="s">
        <v>12</v>
      </c>
      <c r="AM6" s="5" t="s">
        <v>13</v>
      </c>
      <c r="AN6" s="5" t="s">
        <v>14</v>
      </c>
      <c r="AO6" s="5" t="s">
        <v>15</v>
      </c>
      <c r="AP6" s="5" t="s">
        <v>16</v>
      </c>
      <c r="AQ6" s="5" t="s">
        <v>17</v>
      </c>
      <c r="AR6" s="5" t="s">
        <v>18</v>
      </c>
      <c r="AS6" s="5" t="s">
        <v>19</v>
      </c>
      <c r="AT6" s="48"/>
      <c r="AU6" s="48"/>
      <c r="AV6" s="5" t="s">
        <v>10</v>
      </c>
      <c r="AW6" s="5" t="s">
        <v>11</v>
      </c>
      <c r="AX6" s="5" t="s">
        <v>12</v>
      </c>
      <c r="AY6" s="5" t="s">
        <v>13</v>
      </c>
      <c r="AZ6" s="5" t="s">
        <v>14</v>
      </c>
      <c r="BA6" s="5" t="s">
        <v>15</v>
      </c>
      <c r="BB6" s="5" t="s">
        <v>16</v>
      </c>
      <c r="BC6" s="5" t="s">
        <v>17</v>
      </c>
      <c r="BD6" s="5" t="s">
        <v>18</v>
      </c>
      <c r="BE6" s="5" t="s">
        <v>19</v>
      </c>
      <c r="BF6" s="48"/>
      <c r="BG6" s="48"/>
      <c r="BH6" s="20">
        <v>1</v>
      </c>
      <c r="BI6" s="20">
        <v>2</v>
      </c>
      <c r="BJ6" s="20">
        <v>3</v>
      </c>
      <c r="BK6" s="20">
        <v>4</v>
      </c>
      <c r="BL6" s="20">
        <v>1</v>
      </c>
      <c r="BM6" s="20">
        <v>2</v>
      </c>
      <c r="BN6" s="20">
        <v>3</v>
      </c>
      <c r="BO6" s="20">
        <v>4</v>
      </c>
      <c r="BP6" s="44"/>
      <c r="BQ6" s="44"/>
      <c r="BR6" s="44"/>
      <c r="BS6" s="44"/>
      <c r="BT6" s="44"/>
      <c r="BU6" s="44"/>
      <c r="BV6" s="44"/>
      <c r="BW6" s="44"/>
      <c r="BX6" s="44"/>
      <c r="BY6" s="44"/>
      <c r="BZ6" s="44"/>
      <c r="CA6" s="44"/>
      <c r="CB6" s="44"/>
      <c r="CC6" s="44"/>
      <c r="CD6" s="44"/>
      <c r="CE6" s="44"/>
      <c r="CF6" s="44"/>
      <c r="CG6" s="44"/>
      <c r="CH6" s="44"/>
      <c r="CI6" s="44" t="s">
        <v>49</v>
      </c>
      <c r="CJ6" s="2"/>
      <c r="CK6" s="2"/>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2"/>
      <c r="DO6" s="2"/>
      <c r="DQ6" s="1" t="s">
        <v>8</v>
      </c>
      <c r="DS6" s="1" t="s">
        <v>9</v>
      </c>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2"/>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row>
    <row r="7" spans="1:214" s="1" customFormat="1" ht="16.5" customHeight="1" x14ac:dyDescent="0.3">
      <c r="A7" s="1">
        <v>0</v>
      </c>
      <c r="C7" s="6" t="s">
        <v>38</v>
      </c>
      <c r="D7" s="6"/>
      <c r="E7" s="6"/>
      <c r="F7" s="6"/>
      <c r="G7" s="6"/>
      <c r="H7" s="7"/>
      <c r="I7" s="7"/>
      <c r="J7" s="7"/>
      <c r="K7" s="6"/>
      <c r="L7" s="6" t="s">
        <v>22</v>
      </c>
      <c r="M7" s="39">
        <f>MIN(M8:M64)</f>
        <v>0</v>
      </c>
      <c r="N7" s="6">
        <f t="shared" ref="N7:V7" si="0">MIN(N8:N64)</f>
        <v>0</v>
      </c>
      <c r="O7" s="6">
        <f t="shared" si="0"/>
        <v>1</v>
      </c>
      <c r="P7" s="6">
        <f t="shared" si="0"/>
        <v>1</v>
      </c>
      <c r="Q7" s="6">
        <f t="shared" si="0"/>
        <v>1</v>
      </c>
      <c r="R7" s="6">
        <f t="shared" si="0"/>
        <v>3</v>
      </c>
      <c r="S7" s="6">
        <f t="shared" si="0"/>
        <v>0</v>
      </c>
      <c r="T7" s="6">
        <f t="shared" si="0"/>
        <v>0</v>
      </c>
      <c r="U7" s="6">
        <f t="shared" si="0"/>
        <v>0</v>
      </c>
      <c r="V7" s="6">
        <f t="shared" si="0"/>
        <v>0</v>
      </c>
      <c r="W7" s="7">
        <f>SUM(M7:V7)</f>
        <v>6</v>
      </c>
      <c r="X7" s="6">
        <f t="shared" ref="X7:AG7" si="1">MIN(X8:X64)</f>
        <v>0</v>
      </c>
      <c r="Y7" s="6">
        <f t="shared" si="1"/>
        <v>0</v>
      </c>
      <c r="Z7" s="6">
        <f t="shared" si="1"/>
        <v>0</v>
      </c>
      <c r="AA7" s="6">
        <f t="shared" si="1"/>
        <v>0</v>
      </c>
      <c r="AB7" s="6">
        <f t="shared" si="1"/>
        <v>1</v>
      </c>
      <c r="AC7" s="6">
        <f t="shared" si="1"/>
        <v>0</v>
      </c>
      <c r="AD7" s="6">
        <f t="shared" si="1"/>
        <v>0</v>
      </c>
      <c r="AE7" s="6">
        <f t="shared" si="1"/>
        <v>0</v>
      </c>
      <c r="AF7" s="6">
        <f t="shared" si="1"/>
        <v>0</v>
      </c>
      <c r="AG7" s="6">
        <f t="shared" si="1"/>
        <v>0</v>
      </c>
      <c r="AH7" s="7">
        <f>SUM(X7:AG7)</f>
        <v>1</v>
      </c>
      <c r="AI7" s="7">
        <f t="shared" ref="AI7:AI38" si="2">AH7+W7</f>
        <v>7</v>
      </c>
      <c r="AJ7" s="6">
        <f t="shared" ref="AJ7:AS7" si="3">MIN(AJ8:AJ64)</f>
        <v>0</v>
      </c>
      <c r="AK7" s="6">
        <f t="shared" si="3"/>
        <v>0</v>
      </c>
      <c r="AL7" s="6">
        <f t="shared" si="3"/>
        <v>1</v>
      </c>
      <c r="AM7" s="6">
        <f t="shared" si="3"/>
        <v>1</v>
      </c>
      <c r="AN7" s="6">
        <f t="shared" si="3"/>
        <v>0</v>
      </c>
      <c r="AO7" s="6">
        <f t="shared" si="3"/>
        <v>0</v>
      </c>
      <c r="AP7" s="6">
        <f t="shared" si="3"/>
        <v>0</v>
      </c>
      <c r="AQ7" s="6">
        <f t="shared" si="3"/>
        <v>0</v>
      </c>
      <c r="AR7" s="6">
        <f t="shared" si="3"/>
        <v>0</v>
      </c>
      <c r="AS7" s="6">
        <f t="shared" si="3"/>
        <v>0</v>
      </c>
      <c r="AT7" s="7">
        <f>SUM(AJ7:AS7)</f>
        <v>2</v>
      </c>
      <c r="AU7" s="7">
        <f t="shared" ref="AU7:AU38" si="4">AT7+AI7</f>
        <v>9</v>
      </c>
      <c r="AV7" s="6">
        <f t="shared" ref="AV7:BE7" si="5">MIN(AV8:AV64)</f>
        <v>0</v>
      </c>
      <c r="AW7" s="6">
        <f t="shared" si="5"/>
        <v>0</v>
      </c>
      <c r="AX7" s="6">
        <f t="shared" si="5"/>
        <v>0</v>
      </c>
      <c r="AY7" s="6">
        <f t="shared" si="5"/>
        <v>0</v>
      </c>
      <c r="AZ7" s="6">
        <f t="shared" si="5"/>
        <v>0</v>
      </c>
      <c r="BA7" s="6">
        <f t="shared" si="5"/>
        <v>0</v>
      </c>
      <c r="BB7" s="6">
        <f t="shared" si="5"/>
        <v>0</v>
      </c>
      <c r="BC7" s="6">
        <f t="shared" si="5"/>
        <v>0</v>
      </c>
      <c r="BD7" s="6">
        <f t="shared" si="5"/>
        <v>0</v>
      </c>
      <c r="BE7" s="6">
        <f t="shared" si="5"/>
        <v>0</v>
      </c>
      <c r="BF7" s="7">
        <f>SUM(AV7:BE7)</f>
        <v>0</v>
      </c>
      <c r="BG7" s="7">
        <f>AT7+AI7</f>
        <v>9</v>
      </c>
      <c r="BH7" s="7"/>
      <c r="BI7" s="7"/>
      <c r="BJ7" s="7"/>
      <c r="BK7" s="7"/>
      <c r="BL7" s="7"/>
      <c r="BM7" s="7"/>
      <c r="BN7" s="7"/>
      <c r="BO7" s="7"/>
      <c r="BP7" s="8"/>
      <c r="BQ7" s="7"/>
      <c r="BR7" s="7"/>
      <c r="BS7" s="7"/>
      <c r="BT7" s="7"/>
      <c r="BU7" s="7"/>
      <c r="BV7" s="7"/>
      <c r="BW7" s="7"/>
      <c r="BX7" s="7"/>
      <c r="BY7" s="7"/>
      <c r="BZ7" s="7"/>
      <c r="CA7" s="7"/>
      <c r="CB7" s="7"/>
      <c r="CC7" s="7"/>
      <c r="CD7" s="7"/>
      <c r="CE7" s="7"/>
      <c r="CF7" s="7"/>
      <c r="CG7" s="7"/>
      <c r="CH7" s="7"/>
      <c r="CI7" s="7"/>
      <c r="CK7" s="2"/>
      <c r="CL7" s="9"/>
      <c r="CM7" s="9" t="s">
        <v>35</v>
      </c>
      <c r="CN7" s="9" t="s">
        <v>36</v>
      </c>
      <c r="CO7" s="9" t="s">
        <v>37</v>
      </c>
      <c r="CP7" s="9"/>
      <c r="CQ7" s="9" t="s">
        <v>35</v>
      </c>
      <c r="CR7" s="9" t="s">
        <v>36</v>
      </c>
      <c r="CS7" s="9" t="s">
        <v>37</v>
      </c>
      <c r="CT7" s="9"/>
      <c r="CU7" s="9" t="s">
        <v>35</v>
      </c>
      <c r="CV7" s="9" t="s">
        <v>36</v>
      </c>
      <c r="CW7" s="9" t="s">
        <v>37</v>
      </c>
      <c r="CX7" s="9"/>
      <c r="CY7" s="9" t="s">
        <v>35</v>
      </c>
      <c r="CZ7" s="9" t="s">
        <v>36</v>
      </c>
      <c r="DA7" s="9" t="s">
        <v>37</v>
      </c>
      <c r="DB7" s="9"/>
      <c r="DC7" s="9" t="s">
        <v>35</v>
      </c>
      <c r="DD7" s="9" t="s">
        <v>36</v>
      </c>
      <c r="DE7" s="9" t="s">
        <v>37</v>
      </c>
      <c r="DF7" s="9"/>
      <c r="DG7" s="9" t="s">
        <v>35</v>
      </c>
      <c r="DH7" s="9" t="s">
        <v>36</v>
      </c>
      <c r="DI7" s="9" t="s">
        <v>37</v>
      </c>
      <c r="DJ7" s="9"/>
      <c r="DK7" s="9" t="s">
        <v>35</v>
      </c>
      <c r="DL7" s="9" t="s">
        <v>36</v>
      </c>
      <c r="DM7" s="9" t="s">
        <v>37</v>
      </c>
      <c r="DV7" s="26"/>
      <c r="DW7" s="26" t="s">
        <v>35</v>
      </c>
      <c r="DX7" s="26" t="s">
        <v>36</v>
      </c>
      <c r="DY7" s="26" t="s">
        <v>37</v>
      </c>
      <c r="DZ7" s="26"/>
      <c r="EA7" s="26" t="s">
        <v>35</v>
      </c>
      <c r="EB7" s="26" t="s">
        <v>36</v>
      </c>
      <c r="EC7" s="26" t="s">
        <v>37</v>
      </c>
      <c r="ED7" s="26"/>
      <c r="EE7" s="26" t="s">
        <v>35</v>
      </c>
      <c r="EF7" s="26" t="s">
        <v>36</v>
      </c>
      <c r="EG7" s="26" t="s">
        <v>37</v>
      </c>
      <c r="EH7" s="26"/>
      <c r="EI7" s="26" t="s">
        <v>35</v>
      </c>
      <c r="EJ7" s="26" t="s">
        <v>36</v>
      </c>
      <c r="EK7" s="26" t="s">
        <v>37</v>
      </c>
      <c r="EL7" s="26"/>
      <c r="EM7" s="26" t="s">
        <v>35</v>
      </c>
      <c r="EN7" s="26" t="s">
        <v>36</v>
      </c>
      <c r="EO7" s="26" t="s">
        <v>37</v>
      </c>
      <c r="EP7" s="26"/>
      <c r="EQ7" s="26" t="s">
        <v>35</v>
      </c>
      <c r="ER7" s="26" t="s">
        <v>36</v>
      </c>
      <c r="ES7" s="26" t="s">
        <v>37</v>
      </c>
      <c r="ET7" s="26"/>
      <c r="EU7" s="26" t="s">
        <v>35</v>
      </c>
      <c r="EV7" s="26" t="s">
        <v>36</v>
      </c>
      <c r="EW7" s="26" t="s">
        <v>37</v>
      </c>
      <c r="EY7" s="10"/>
      <c r="EZ7" s="10" t="s">
        <v>35</v>
      </c>
      <c r="FA7" s="10" t="s">
        <v>36</v>
      </c>
      <c r="FB7" s="10" t="s">
        <v>37</v>
      </c>
      <c r="FC7" s="10"/>
      <c r="FD7" s="10" t="s">
        <v>35</v>
      </c>
      <c r="FE7" s="10" t="s">
        <v>36</v>
      </c>
      <c r="FF7" s="10" t="s">
        <v>37</v>
      </c>
      <c r="FG7" s="10"/>
      <c r="FH7" s="10" t="s">
        <v>35</v>
      </c>
      <c r="FI7" s="10" t="s">
        <v>36</v>
      </c>
      <c r="FJ7" s="10" t="s">
        <v>37</v>
      </c>
      <c r="FK7" s="10"/>
      <c r="FL7" s="10" t="s">
        <v>35</v>
      </c>
      <c r="FM7" s="10" t="s">
        <v>36</v>
      </c>
      <c r="FN7" s="10" t="s">
        <v>37</v>
      </c>
      <c r="FO7" s="10"/>
      <c r="FP7" s="10" t="s">
        <v>35</v>
      </c>
      <c r="FQ7" s="10" t="s">
        <v>36</v>
      </c>
      <c r="FR7" s="10" t="s">
        <v>37</v>
      </c>
      <c r="FS7" s="10"/>
      <c r="FT7" s="10" t="s">
        <v>35</v>
      </c>
      <c r="FU7" s="10" t="s">
        <v>36</v>
      </c>
      <c r="FV7" s="10" t="s">
        <v>37</v>
      </c>
      <c r="FW7" s="10"/>
      <c r="FX7" s="10" t="s">
        <v>35</v>
      </c>
      <c r="FY7" s="10" t="s">
        <v>36</v>
      </c>
      <c r="FZ7" s="10" t="s">
        <v>37</v>
      </c>
      <c r="GC7" s="11"/>
      <c r="GD7" s="11" t="s">
        <v>35</v>
      </c>
      <c r="GE7" s="11" t="s">
        <v>36</v>
      </c>
      <c r="GF7" s="11" t="s">
        <v>37</v>
      </c>
      <c r="GG7" s="11"/>
      <c r="GH7" s="11" t="s">
        <v>35</v>
      </c>
      <c r="GI7" s="11" t="s">
        <v>36</v>
      </c>
      <c r="GJ7" s="11" t="s">
        <v>37</v>
      </c>
      <c r="GK7" s="11"/>
      <c r="GL7" s="11" t="s">
        <v>35</v>
      </c>
      <c r="GM7" s="11" t="s">
        <v>36</v>
      </c>
      <c r="GN7" s="11" t="s">
        <v>37</v>
      </c>
      <c r="GO7" s="11"/>
      <c r="GP7" s="11" t="s">
        <v>35</v>
      </c>
      <c r="GQ7" s="11" t="s">
        <v>36</v>
      </c>
      <c r="GR7" s="11" t="s">
        <v>37</v>
      </c>
      <c r="GS7" s="11"/>
      <c r="GT7" s="11" t="s">
        <v>35</v>
      </c>
      <c r="GU7" s="11" t="s">
        <v>36</v>
      </c>
      <c r="GV7" s="11" t="s">
        <v>37</v>
      </c>
      <c r="GW7" s="11"/>
      <c r="GX7" s="11" t="s">
        <v>35</v>
      </c>
      <c r="GY7" s="11" t="s">
        <v>36</v>
      </c>
      <c r="GZ7" s="11" t="s">
        <v>37</v>
      </c>
      <c r="HA7" s="11"/>
      <c r="HB7" s="11" t="s">
        <v>35</v>
      </c>
      <c r="HC7" s="11" t="s">
        <v>36</v>
      </c>
      <c r="HD7" s="11" t="s">
        <v>37</v>
      </c>
    </row>
    <row r="8" spans="1:214" customFormat="1" ht="15.6" x14ac:dyDescent="0.3">
      <c r="A8" t="str">
        <f>CONCATENATE(HF8,CG8)</f>
        <v>NATB4</v>
      </c>
      <c r="B8" s="13">
        <v>1</v>
      </c>
      <c r="C8" s="35" t="s">
        <v>182</v>
      </c>
      <c r="D8" s="35" t="s">
        <v>231</v>
      </c>
      <c r="E8" s="35" t="s">
        <v>232</v>
      </c>
      <c r="F8" s="35">
        <v>1500</v>
      </c>
      <c r="G8" s="13" t="s">
        <v>47</v>
      </c>
      <c r="H8" s="12">
        <v>8</v>
      </c>
      <c r="I8" s="12"/>
      <c r="J8" s="12"/>
      <c r="K8" s="35"/>
      <c r="L8" s="12" t="s">
        <v>40</v>
      </c>
      <c r="M8" s="35">
        <v>5</v>
      </c>
      <c r="N8" s="35">
        <v>4</v>
      </c>
      <c r="O8" s="35">
        <v>3</v>
      </c>
      <c r="P8" s="35">
        <v>1</v>
      </c>
      <c r="Q8" s="35">
        <v>1</v>
      </c>
      <c r="R8" s="35">
        <v>4</v>
      </c>
      <c r="S8" s="12">
        <v>0</v>
      </c>
      <c r="T8" s="35">
        <v>0</v>
      </c>
      <c r="U8" s="12"/>
      <c r="V8" s="35"/>
      <c r="W8" s="5">
        <f>IF(K8="Ret/NS",1000,IF(C8="",1000,SUM(M8:V8)))</f>
        <v>18</v>
      </c>
      <c r="X8" s="12">
        <v>2</v>
      </c>
      <c r="Y8" s="12">
        <v>0</v>
      </c>
      <c r="Z8" s="12">
        <v>0</v>
      </c>
      <c r="AA8" s="12">
        <v>1</v>
      </c>
      <c r="AB8" s="12">
        <v>1</v>
      </c>
      <c r="AC8" s="12">
        <v>1</v>
      </c>
      <c r="AD8" s="12">
        <v>0</v>
      </c>
      <c r="AE8" s="12">
        <v>0</v>
      </c>
      <c r="AF8" s="12"/>
      <c r="AG8" s="12"/>
      <c r="AH8" s="5">
        <f t="shared" ref="AH8:AH39" si="6">IF(K8="Ret/NS",1000,IF(C8="",1000,SUM(X8:AG8)))</f>
        <v>5</v>
      </c>
      <c r="AI8" s="5">
        <f t="shared" si="2"/>
        <v>23</v>
      </c>
      <c r="AJ8" s="12">
        <v>1</v>
      </c>
      <c r="AK8" s="12">
        <v>0</v>
      </c>
      <c r="AL8" s="12">
        <v>7</v>
      </c>
      <c r="AM8" s="12">
        <v>1</v>
      </c>
      <c r="AN8" s="12">
        <v>0</v>
      </c>
      <c r="AO8" s="12">
        <v>0</v>
      </c>
      <c r="AP8" s="12">
        <v>3</v>
      </c>
      <c r="AQ8" s="12">
        <v>0</v>
      </c>
      <c r="AR8" s="12"/>
      <c r="AS8" s="12"/>
      <c r="AT8" s="5">
        <f t="shared" ref="AT8:AT39" si="7">IF(K8="Ret/NS",1000,IF(C8="",1000,SUM(AJ8:AS8)))</f>
        <v>12</v>
      </c>
      <c r="AU8" s="5">
        <f t="shared" si="4"/>
        <v>35</v>
      </c>
      <c r="AV8" s="12"/>
      <c r="AW8" s="12"/>
      <c r="AX8" s="12"/>
      <c r="AY8" s="12"/>
      <c r="AZ8" s="12"/>
      <c r="BA8" s="12"/>
      <c r="BB8" s="12"/>
      <c r="BC8" s="12"/>
      <c r="BD8" s="12"/>
      <c r="BE8" s="12"/>
      <c r="BF8" s="5">
        <f t="shared" ref="BF8:BF39" si="8">IF(K8="Ret/NS",1000,IF(C8="",1000,SUM(AV8:BE8)))</f>
        <v>0</v>
      </c>
      <c r="BG8" s="5">
        <f t="shared" ref="BG8:BG39" si="9">IF(K8="Ret/NS",4000,AI8+AT8+BF8)</f>
        <v>35</v>
      </c>
      <c r="BH8" s="5">
        <f>HD8</f>
        <v>5</v>
      </c>
      <c r="BI8" s="5">
        <f t="shared" ref="BI8:BI39" si="10">FZ8</f>
        <v>3</v>
      </c>
      <c r="BJ8" s="5">
        <f t="shared" ref="BJ8:BJ39" si="11">EW8</f>
        <v>4</v>
      </c>
      <c r="BK8" s="5">
        <f>DM8</f>
        <v>4</v>
      </c>
      <c r="BL8" s="5">
        <f>RANK(W8,$W$8:$W$64,1)</f>
        <v>5</v>
      </c>
      <c r="BM8" s="5">
        <f>RANK(AI8,$AI$8:$AI$64,1)</f>
        <v>3</v>
      </c>
      <c r="BN8" s="5">
        <f t="shared" ref="BN8:BN39" si="12">RANK(AU8,$AU$8:$AU$64,1)</f>
        <v>4</v>
      </c>
      <c r="BO8" s="5">
        <f t="shared" ref="BO8:BO39" si="13">RANK(BG8,$BG$8:$BG$64,1)</f>
        <v>4</v>
      </c>
      <c r="BP8" s="3" t="str">
        <f t="shared" ref="BP8:BP39" si="14">IF($L8=$E$1007,IF($G8=$F$1007,RANK($BK8,$BK$8:$BK$64,1),"-"),"-")</f>
        <v>-</v>
      </c>
      <c r="BQ8" s="3" t="str">
        <f>IFERROR(RANK(BP8,$BP$8:$BP$64,1),"")</f>
        <v/>
      </c>
      <c r="BR8" s="3">
        <f t="shared" ref="BR8:BR39" si="15">IF($L8=$E$1007,IF($G8=$F$1008,RANK($BK8,$BK$8:$BK$64,1),"-"),"-")</f>
        <v>4</v>
      </c>
      <c r="BS8" s="3">
        <f>IFERROR(RANK(BR8,$BR$8:$BR$64,1),"")</f>
        <v>4</v>
      </c>
      <c r="BT8" s="3" t="str">
        <f t="shared" ref="BT8:BT39" si="16">IF($L8=$E$1008,IF($G8=$F$1007,RANK($BK8,$BK$8:$BK$64,1),"-"),"-")</f>
        <v>-</v>
      </c>
      <c r="BU8" s="3" t="str">
        <f>IFERROR(RANK(BT8,$BT$8:$BT$64,1),"")</f>
        <v/>
      </c>
      <c r="BV8" s="3" t="str">
        <f t="shared" ref="BV8:BV39" si="17">IF($L8=$E$1008,IF($G8=$F$1008,RANK($BK8,$BK$8:$BK$64,1),"-"),"-")</f>
        <v>-</v>
      </c>
      <c r="BW8" s="3" t="str">
        <f>IFERROR(RANK(BV8,$BV$8:$BV$64,1),"")</f>
        <v/>
      </c>
      <c r="BX8" s="3" t="str">
        <f t="shared" ref="BX8:BX39" si="18">IF($L8=$E$1009,RANK($BK8,$BK$8:$BK$64,1),"-")</f>
        <v>-</v>
      </c>
      <c r="BY8" s="3" t="str">
        <f>IFERROR(RANK(BX8,$BX$8:$BX$64,1),"")</f>
        <v/>
      </c>
      <c r="BZ8" s="3" t="str">
        <f t="shared" ref="BZ8:BZ39" si="19">IF($L8=$E$1010,RANK($BK8,$BK$8:$BK$64,1),"-")</f>
        <v>-</v>
      </c>
      <c r="CA8" s="3" t="str">
        <f>IFERROR(RANK(BZ8,$BZ$8:$BZ$64,1),"")</f>
        <v/>
      </c>
      <c r="CB8" s="3" t="str">
        <f t="shared" ref="CB8:CB39" si="20">IF($L8=$E$1011,RANK($BK8,$BK$8:$BK$64,1),"-")</f>
        <v>-</v>
      </c>
      <c r="CC8" s="3" t="str">
        <f>IFERROR(RANK(CB8,$CB$8:$CB$64,1),"")</f>
        <v/>
      </c>
      <c r="CD8" s="3" t="str">
        <f>IF($G8=$F$1007,IF($HF8="NATB",RANK($BK8,$BK$8:$BK$64,1),"-"),"-")</f>
        <v>-</v>
      </c>
      <c r="CE8" s="3" t="str">
        <f>IFERROR(RANK(CD8,$CD$8:$CD$64,1),"")</f>
        <v/>
      </c>
      <c r="CF8" s="3">
        <f>IF($HF8="NATB",RANK($BK8,$BK$8:$BK$64,1),"-")</f>
        <v>4</v>
      </c>
      <c r="CG8" s="3">
        <f>IFERROR(RANK(CF8,$CF$8:$CF$64,1),"")</f>
        <v>4</v>
      </c>
      <c r="CH8" s="5" t="str">
        <f>BQ8&amp;BU8&amp;BY8&amp;CA8&amp;BS8&amp;BW8&amp;CC8</f>
        <v>4</v>
      </c>
      <c r="CI8" s="5" t="str">
        <f>CE8</f>
        <v/>
      </c>
      <c r="CJ8" s="29"/>
      <c r="CK8" s="1"/>
      <c r="CL8" s="1">
        <f>COUNTIF($AJ8:$AS8,"0")+COUNTIF($X8:$AG8,"0")+COUNTIF($AV8:$BE8,"0")+COUNTIF($M8:$V8,"0")</f>
        <v>10</v>
      </c>
      <c r="CM8" s="1">
        <f>IF(COUNTIF($BG$8:$BG$64,BG8)&gt;1,RANK(CL8,CL$8:CL$64,0)/100000,0)</f>
        <v>2.0000000000000002E-5</v>
      </c>
      <c r="CN8" s="1">
        <f>BO8+CM8</f>
        <v>4.0000200000000001</v>
      </c>
      <c r="CO8" s="1">
        <f t="shared" ref="CO8" si="21">RANK(CN8,CN$8:CN$64,1)</f>
        <v>4</v>
      </c>
      <c r="CP8" s="1">
        <f>COUNTIF($AJ8:$AS8,"1")+COUNTIF($X8:$AG8,"1")+COUNTIF($AV8:$BE8,"1")+COUNTIF($M8:$V8,"1")</f>
        <v>7</v>
      </c>
      <c r="CQ8" s="1">
        <f>IF(COUNTIF(CO$8:CO$64,CO8)&gt;1,RANK(CP8,CP$8:CP$64,0)/100000,0)</f>
        <v>0</v>
      </c>
      <c r="CR8" s="1">
        <f>CO8+CQ8</f>
        <v>4</v>
      </c>
      <c r="CS8" s="1">
        <f t="shared" ref="CS8" si="22">RANK(CR8,CR$8:CR$64,1)</f>
        <v>4</v>
      </c>
      <c r="CT8" s="1">
        <f>COUNTIF($AJ8:$AS8,"2")+COUNTIF($X8:$AG8,"2")+COUNTIF($AV8:$BE8,"2")+COUNTIF($M8:$V8,"2")</f>
        <v>1</v>
      </c>
      <c r="CU8" s="1">
        <f>IF(COUNTIF(CS$8:CS$64,CS8)&gt;1,RANK(CT8,CT$8:CT$64,0)/10000,0)</f>
        <v>0</v>
      </c>
      <c r="CV8" s="1">
        <f>CS8+CU8</f>
        <v>4</v>
      </c>
      <c r="CW8" s="1">
        <f t="shared" ref="CW8" si="23">RANK(CV8,CV$8:CV$64,1)</f>
        <v>4</v>
      </c>
      <c r="CX8" s="1">
        <f>COUNTIF($AJ8:$AS8,"3")+COUNTIF($X8:$AG8,"3")+COUNTIF($AV8:$BE8,"3")+COUNTIF($M8:$V8,"3")</f>
        <v>2</v>
      </c>
      <c r="CY8" s="1">
        <f>IF(COUNTIF(CW$8:CW$64,CW8)&gt;1,RANK(CX8,CX$8:CX$64,0)/10000,0)</f>
        <v>0</v>
      </c>
      <c r="CZ8" s="1">
        <f>CW8+CY8</f>
        <v>4</v>
      </c>
      <c r="DA8" s="1">
        <f t="shared" ref="DA8" si="24">RANK(CZ8,CZ$8:CZ$64,1)</f>
        <v>4</v>
      </c>
      <c r="DB8" s="1">
        <f>COUNTIF($AJ8:$AS8,"4")+COUNTIF($X8:$AG8,"4")+COUNTIF($AV8:$BE8,"4")+COUNTIF($M8:$V8,"4")</f>
        <v>2</v>
      </c>
      <c r="DC8" s="1">
        <f>IF(COUNTIF(DA$8:DA$64,DA8)&gt;1,RANK(DB8,DB$8:DB$64,0)/10000,0)</f>
        <v>0</v>
      </c>
      <c r="DD8" s="1">
        <f>DA8+DC8</f>
        <v>4</v>
      </c>
      <c r="DE8" s="1">
        <f t="shared" ref="DE8" si="25">RANK(DD8,DD$8:DD$64,1)</f>
        <v>4</v>
      </c>
      <c r="DF8" s="1">
        <f>COUNTIF($AJ8:$AS8,"5")+COUNTIF($X8:$AG8,"5")+COUNTIF($AV8:$BE8,"5")+COUNTIF($M8:$V8,"5")</f>
        <v>1</v>
      </c>
      <c r="DG8" s="1">
        <f>IF(COUNTIF(DE$8:DE$64,DE8)&gt;1,RANK(DF8,DF$8:DF$64,0)/10000,0)</f>
        <v>0</v>
      </c>
      <c r="DH8" s="1">
        <f>DE8+DG8</f>
        <v>4</v>
      </c>
      <c r="DI8" s="1">
        <f t="shared" ref="DI8" si="26">RANK(DH8,DH$8:DH$64,1)</f>
        <v>4</v>
      </c>
      <c r="DJ8" s="1">
        <f>COUNTIF($AJ8:$AS8,"6")+COUNTIF($X8:$AG8,"6")+COUNTIF($AV8:$BE8,"6")+COUNTIF($M8:$V8,"6")</f>
        <v>0</v>
      </c>
      <c r="DK8" s="1">
        <f>IF(COUNTIF(DI$8:DI$64,DI8)&gt;1,RANK(DJ8,DJ$8:DJ$64,0)/10000,0)</f>
        <v>0</v>
      </c>
      <c r="DL8" s="1">
        <f>DI8+DK8</f>
        <v>4</v>
      </c>
      <c r="DM8" s="1">
        <f>RANK(DL8,DL$8:DL$64,1)</f>
        <v>4</v>
      </c>
      <c r="DQ8">
        <f>SUM(M8:V8,X8:AG8,AJ8:AS8)</f>
        <v>35</v>
      </c>
      <c r="DR8" t="str">
        <f>IF(BG8=DQ8,"YES","NO")</f>
        <v>YES</v>
      </c>
      <c r="DS8">
        <f>AT8+AH8+W8</f>
        <v>35</v>
      </c>
      <c r="DT8" t="str">
        <f>IF(BG8=DS8,"YES","NO")</f>
        <v>YES</v>
      </c>
      <c r="DV8" s="1">
        <f t="shared" ref="DV8:DV64" si="27">COUNTIF($AJ8:$AS8,)+COUNTIF($X8:$AG8,)+COUNTIF($M8:$V8,)</f>
        <v>10</v>
      </c>
      <c r="DW8" s="1">
        <f>IF(COUNTIF($AU$8:$AU$64,AU8)&gt;1,RANK(DV8,DV$8:DV$64,0)/10000,0)</f>
        <v>2.0000000000000001E-4</v>
      </c>
      <c r="DX8" s="1">
        <f>BN8+DW8</f>
        <v>4.0002000000000004</v>
      </c>
      <c r="DY8" s="1">
        <f t="shared" ref="DY8" si="28">RANK(DX8,DX$8:DX$64,1)</f>
        <v>4</v>
      </c>
      <c r="DZ8" s="1">
        <f>COUNTIF($AJ8:$AS8,"1")+COUNTIF($X8:$AG8,"1")+COUNTIF($M8:$V8,"1")</f>
        <v>7</v>
      </c>
      <c r="EA8" s="1">
        <f>IF(COUNTIF(DY$8:DY$64,DY8)&gt;1,RANK(DZ8,DZ$8:DZ$64,0)/10000,0)</f>
        <v>0</v>
      </c>
      <c r="EB8" s="1">
        <f>DY8+EA8</f>
        <v>4</v>
      </c>
      <c r="EC8" s="1">
        <f t="shared" ref="EC8" si="29">RANK(EB8,EB$8:EB$64,1)</f>
        <v>4</v>
      </c>
      <c r="ED8" s="1">
        <f>COUNTIF($AJ8:$AS8,"2")+COUNTIF($X8:$AG8,"2")+COUNTIF($M8:$V8,"2")</f>
        <v>1</v>
      </c>
      <c r="EE8" s="1">
        <f>IF(COUNTIF(EC$8:EC$64,EC8)&gt;1,RANK(ED8,ED$8:ED$64,0)/10000,0)</f>
        <v>0</v>
      </c>
      <c r="EF8" s="1">
        <f>EC8+EE8</f>
        <v>4</v>
      </c>
      <c r="EG8" s="1">
        <f t="shared" ref="EG8" si="30">RANK(EF8,EF$8:EF$64,1)</f>
        <v>4</v>
      </c>
      <c r="EH8" s="1">
        <f>COUNTIF($AJ8:$AS8,"3")+COUNTIF($X8:$AG8,"3")+COUNTIF($M8:$V8,"3")</f>
        <v>2</v>
      </c>
      <c r="EI8" s="1">
        <f>IF(COUNTIF(EG$8:EG$64,EG8)&gt;1,RANK(EH8,EH$8:EH$64,0)/10000,0)</f>
        <v>0</v>
      </c>
      <c r="EJ8" s="1">
        <f>EG8+EI8</f>
        <v>4</v>
      </c>
      <c r="EK8" s="1">
        <f t="shared" ref="EK8" si="31">RANK(EJ8,EJ$8:EJ$64,1)</f>
        <v>4</v>
      </c>
      <c r="EL8" s="1">
        <f>COUNTIF($AJ8:$AS8,"4")+COUNTIF($X8:$AG8,"4")+COUNTIF($M8:$V8,"4")</f>
        <v>2</v>
      </c>
      <c r="EM8" s="1">
        <f>IF(COUNTIF(EK$8:EK$64,EK8)&gt;1,RANK(EL8,EL$8:EL$64,0)/10000,0)</f>
        <v>0</v>
      </c>
      <c r="EN8" s="1">
        <f>EK8+EM8</f>
        <v>4</v>
      </c>
      <c r="EO8" s="1">
        <f t="shared" ref="EO8" si="32">RANK(EN8,EN$8:EN$64,1)</f>
        <v>4</v>
      </c>
      <c r="EP8" s="1">
        <f>COUNTIF($AJ8:$AS8,"5")+COUNTIF($X8:$AG8,"5")+COUNTIF($M8:$V8,"5")</f>
        <v>1</v>
      </c>
      <c r="EQ8" s="1">
        <f>IF(COUNTIF(EO$8:EO$64,EO8)&gt;1,RANK(EP8,EP$8:EP$64,0)/10000,0)</f>
        <v>0</v>
      </c>
      <c r="ER8" s="1">
        <f>EO8+EQ8</f>
        <v>4</v>
      </c>
      <c r="ES8" s="1">
        <f t="shared" ref="ES8" si="33">RANK(ER8,ER$8:ER$64,1)</f>
        <v>4</v>
      </c>
      <c r="ET8" s="1">
        <f>COUNTIF($AJ8:$AS8,"6")+COUNTIF($X8:$AG8,"6")+COUNTIF($M8:$V8,"6")</f>
        <v>0</v>
      </c>
      <c r="EU8" s="1">
        <f>IF(COUNTIF(ES$8:ES$64,ES8)&gt;1,RANK(ET8,ET$8:ET$64,0)/10000,0)</f>
        <v>0</v>
      </c>
      <c r="EV8" s="1">
        <f>ES8+EU8</f>
        <v>4</v>
      </c>
      <c r="EW8" s="1">
        <f>RANK(EV8,EV$8:EV$64,1)</f>
        <v>4</v>
      </c>
      <c r="EX8" s="1"/>
      <c r="EY8" s="1">
        <f>COUNTIF($X8:$AG8,"0")+COUNTIF($M8:$V8,"0")</f>
        <v>6</v>
      </c>
      <c r="EZ8" s="1">
        <f>IF(COUNTIF($AI$8:$AI$64,AI8)&gt;1,RANK(EY8,EY$8:EY$64,0)/10000,0)</f>
        <v>0</v>
      </c>
      <c r="FA8" s="1">
        <f t="shared" ref="FA8" si="34">BM8+EZ8</f>
        <v>3</v>
      </c>
      <c r="FB8" s="1">
        <f t="shared" ref="FB8" si="35">RANK(FA8,FA$8:FA$64,1)</f>
        <v>3</v>
      </c>
      <c r="FC8" s="1">
        <f>COUNTIF($X8:$AG8,"1")+COUNTIF($M8:$V8,"1")</f>
        <v>5</v>
      </c>
      <c r="FD8" s="1">
        <f>IF(COUNTIF(FB$8:FB$64,FB8)&gt;1,RANK(FC8,FC$8:FC$64,0)/10000,0)</f>
        <v>0</v>
      </c>
      <c r="FE8" s="1">
        <f>FB8+FD8</f>
        <v>3</v>
      </c>
      <c r="FF8" s="1">
        <f t="shared" ref="FF8" si="36">RANK(FE8,FE$8:FE$64,1)</f>
        <v>3</v>
      </c>
      <c r="FG8" s="1">
        <f>COUNTIF($X8:$AG8,"2")+COUNTIF($M8:$V8,"2")</f>
        <v>1</v>
      </c>
      <c r="FH8" s="1">
        <f>IF(COUNTIF(FF$8:FF$64,FF8)&gt;1,RANK(FG8,FG$8:FG$64,0)/10000,0)</f>
        <v>0</v>
      </c>
      <c r="FI8" s="1">
        <f>FF8+FH8</f>
        <v>3</v>
      </c>
      <c r="FJ8" s="1">
        <f t="shared" ref="FJ8" si="37">RANK(FI8,FI$8:FI$64,1)</f>
        <v>3</v>
      </c>
      <c r="FK8" s="1">
        <f>+COUNTIF($X8:$AG8,"3")+COUNTIF($M8:$V8,"3")</f>
        <v>1</v>
      </c>
      <c r="FL8" s="1">
        <f>IF(COUNTIF(FJ$8:FJ$64,FJ8)&gt;1,RANK(FK8,FK$8:FK$64,0)/10000,0)</f>
        <v>0</v>
      </c>
      <c r="FM8" s="1">
        <f>FJ8+FL8</f>
        <v>3</v>
      </c>
      <c r="FN8" s="1">
        <f t="shared" ref="FN8" si="38">RANK(FM8,FM$8:FM$64,1)</f>
        <v>3</v>
      </c>
      <c r="FO8" s="1">
        <f>COUNTIF($X8:$AG8,"4")+COUNTIF($M8:$V8,"4")</f>
        <v>2</v>
      </c>
      <c r="FP8" s="1">
        <f>IF(COUNTIF(FN$8:FN$64,FN8)&gt;1,RANK(FO8,FO$8:FO$64,0)/10000,0)</f>
        <v>0</v>
      </c>
      <c r="FQ8" s="1">
        <f>FN8+FP8</f>
        <v>3</v>
      </c>
      <c r="FR8" s="1">
        <f t="shared" ref="FR8" si="39">RANK(FQ8,FQ$8:FQ$64,1)</f>
        <v>3</v>
      </c>
      <c r="FS8" s="1">
        <f>COUNTIF($X8:$AG8,"5")+COUNTIF($M8:$V8,"5")</f>
        <v>1</v>
      </c>
      <c r="FT8" s="1">
        <f>IF(COUNTIF(FR$8:FR$64,FR8)&gt;1,RANK(FS8,FS$8:FS$64,0)/10000,0)</f>
        <v>0</v>
      </c>
      <c r="FU8" s="1">
        <f>FR8+FT8</f>
        <v>3</v>
      </c>
      <c r="FV8" s="1">
        <f t="shared" ref="FV8" si="40">RANK(FU8,FU$8:FU$64,1)</f>
        <v>3</v>
      </c>
      <c r="FW8" s="1">
        <f>COUNTIF($X8:$AG8,"6")+COUNTIF($M8:$V8,"6")</f>
        <v>0</v>
      </c>
      <c r="FX8" s="1">
        <f>IF(COUNTIF(FV$8:FV$64,FV8)&gt;1,RANK(FW8,FW$8:FW$64,0)/10000,0)</f>
        <v>0</v>
      </c>
      <c r="FY8" s="1">
        <f>FV8+FX8</f>
        <v>3</v>
      </c>
      <c r="FZ8" s="1">
        <f t="shared" ref="FZ8" si="41">RANK(FY8,FY$8:FY$64,1)</f>
        <v>3</v>
      </c>
      <c r="GC8" s="1">
        <f>COUNTIF($M8:$V8,"0")</f>
        <v>2</v>
      </c>
      <c r="GD8" s="1">
        <f>IF(COUNTIF($W$8:$W$64,W8)&gt;1,RANK(GC8,GC$8:GC$64,0)/10000,0)</f>
        <v>5.0000000000000001E-4</v>
      </c>
      <c r="GE8" s="1">
        <f>BL8+GD8</f>
        <v>5.0004999999999997</v>
      </c>
      <c r="GF8" s="1">
        <f t="shared" ref="GF8" si="42">RANK(GE8,GE$8:GE$64,1)</f>
        <v>5</v>
      </c>
      <c r="GG8" s="1">
        <f t="shared" ref="GG8:GG39" si="43">COUNTIF($M8:$V8,"1")</f>
        <v>2</v>
      </c>
      <c r="GH8" s="1">
        <f>IF(COUNTIF(GF$8:GF$64,GF8)&gt;1,RANK(GG8,GG$8:GG$64,0)/10000,0)</f>
        <v>0</v>
      </c>
      <c r="GI8" s="1">
        <f>GF8+GH8</f>
        <v>5</v>
      </c>
      <c r="GJ8" s="1">
        <f t="shared" ref="GJ8" si="44">RANK(GI8,GI$8:GI$64,1)</f>
        <v>5</v>
      </c>
      <c r="GK8" s="1">
        <f t="shared" ref="GK8:GK39" si="45">COUNTIF($M8:$V8,"2")</f>
        <v>0</v>
      </c>
      <c r="GL8" s="1">
        <f>IF(COUNTIF(GJ$8:GJ$64,GJ8)&gt;1,RANK(GK8,GK$8:GK$64,0)/10000,0)</f>
        <v>0</v>
      </c>
      <c r="GM8" s="1">
        <f>GJ8+GL8</f>
        <v>5</v>
      </c>
      <c r="GN8" s="1">
        <f t="shared" ref="GN8" si="46">RANK(GM8,GM$8:GM$64,1)</f>
        <v>5</v>
      </c>
      <c r="GO8" s="1">
        <f t="shared" ref="GO8:GO39" si="47">COUNTIF($M8:$V8,"3")</f>
        <v>1</v>
      </c>
      <c r="GP8" s="1">
        <f>IF(COUNTIF(GN$8:GN$64,GN8)&gt;1,RANK(GO8,GO$8:GO$64,0)/10000,0)</f>
        <v>0</v>
      </c>
      <c r="GQ8" s="1">
        <f>GN8+GP8</f>
        <v>5</v>
      </c>
      <c r="GR8" s="1">
        <f t="shared" ref="GR8" si="48">RANK(GQ8,GQ$8:GQ$64,1)</f>
        <v>5</v>
      </c>
      <c r="GS8" s="1">
        <f t="shared" ref="GS8:GS39" si="49">COUNTIF($M8:$V8,"4")</f>
        <v>2</v>
      </c>
      <c r="GT8" s="1">
        <f>IF(COUNTIF(GR$8:GR$64,GR8)&gt;1,RANK(GS8,GS$8:GS$64,0)/10000,0)</f>
        <v>0</v>
      </c>
      <c r="GU8" s="1">
        <f>GR8+GT8</f>
        <v>5</v>
      </c>
      <c r="GV8" s="1">
        <f t="shared" ref="GV8" si="50">RANK(GU8,GU$8:GU$64,1)</f>
        <v>5</v>
      </c>
      <c r="GW8" s="1">
        <f t="shared" ref="GW8:GW39" si="51">COUNTIF($M8:$V8,"5")</f>
        <v>1</v>
      </c>
      <c r="GX8" s="1">
        <f>IF(COUNTIF(GV$8:GV$64,GV8)&gt;1,RANK(GW8,GW$8:GW$64,0)/10000,0)</f>
        <v>0</v>
      </c>
      <c r="GY8" s="1">
        <f>GV8+GX8</f>
        <v>5</v>
      </c>
      <c r="GZ8" s="1">
        <f t="shared" ref="GZ8" si="52">RANK(GY8,GY$8:GY$64,1)</f>
        <v>5</v>
      </c>
      <c r="HA8" s="1">
        <f t="shared" ref="HA8:HA39" si="53">COUNTIF($M8:$V8,"6")</f>
        <v>0</v>
      </c>
      <c r="HB8" s="1">
        <f>IF(COUNTIF(GZ$8:GZ$64,GZ8)&gt;1,RANK(HA8,HA$8:HA$64,0)/10000,0)</f>
        <v>0</v>
      </c>
      <c r="HC8" s="1">
        <f>GZ8+HB8</f>
        <v>5</v>
      </c>
      <c r="HD8" s="1">
        <f t="shared" ref="HD8" si="54">RANK(HC8,HC$8:HC$64,1)</f>
        <v>5</v>
      </c>
      <c r="HF8" t="str">
        <f t="shared" ref="HF8:HF39" si="55">IF(L8="Red","NATB",IF(L8="Blue","NATB",IF(L8="Rookie","NATB",IF(L8="PH","CLUB",IF(L8="club","CLUB")))))</f>
        <v>NATB</v>
      </c>
    </row>
    <row r="9" spans="1:214" customFormat="1" ht="15.6" x14ac:dyDescent="0.3">
      <c r="A9" t="str">
        <f t="shared" ref="A9:A64" si="56">CONCATENATE(HF9,CG9)</f>
        <v>NATB23</v>
      </c>
      <c r="B9" s="37">
        <v>2</v>
      </c>
      <c r="C9" s="36" t="s">
        <v>183</v>
      </c>
      <c r="D9" s="36" t="s">
        <v>184</v>
      </c>
      <c r="E9" s="36" t="s">
        <v>233</v>
      </c>
      <c r="F9" s="36">
        <v>1350</v>
      </c>
      <c r="G9" s="37" t="s">
        <v>46</v>
      </c>
      <c r="H9" s="36">
        <v>8</v>
      </c>
      <c r="I9" s="36"/>
      <c r="J9" s="36"/>
      <c r="K9" s="36" t="s">
        <v>34</v>
      </c>
      <c r="L9" s="36" t="s">
        <v>40</v>
      </c>
      <c r="M9" s="36">
        <v>5</v>
      </c>
      <c r="N9" s="36">
        <v>5</v>
      </c>
      <c r="O9" s="36">
        <v>4</v>
      </c>
      <c r="P9" s="36">
        <v>1</v>
      </c>
      <c r="Q9" s="36">
        <v>4</v>
      </c>
      <c r="R9" s="36">
        <v>4</v>
      </c>
      <c r="S9" s="36">
        <v>7</v>
      </c>
      <c r="T9" s="36">
        <v>5</v>
      </c>
      <c r="U9" s="36"/>
      <c r="V9" s="36"/>
      <c r="W9" s="38">
        <f t="shared" ref="W9:W64" si="57">IF(K9="Ret/NS",1000,IF(C9="",1000,SUM(M9:V9)))</f>
        <v>1000</v>
      </c>
      <c r="X9" s="36">
        <v>2</v>
      </c>
      <c r="Y9" s="36">
        <v>3</v>
      </c>
      <c r="Z9" s="36">
        <v>3</v>
      </c>
      <c r="AA9" s="36">
        <v>5</v>
      </c>
      <c r="AB9" s="36">
        <v>5</v>
      </c>
      <c r="AC9" s="36">
        <v>1</v>
      </c>
      <c r="AD9" s="36">
        <v>7</v>
      </c>
      <c r="AE9" s="36">
        <v>0</v>
      </c>
      <c r="AF9" s="36"/>
      <c r="AG9" s="36"/>
      <c r="AH9" s="38">
        <f t="shared" si="6"/>
        <v>1000</v>
      </c>
      <c r="AI9" s="38">
        <f t="shared" si="2"/>
        <v>2000</v>
      </c>
      <c r="AJ9" s="42"/>
      <c r="AK9" s="42"/>
      <c r="AL9" s="42"/>
      <c r="AM9" s="42"/>
      <c r="AN9" s="42"/>
      <c r="AO9" s="42"/>
      <c r="AP9" s="42"/>
      <c r="AQ9" s="42"/>
      <c r="AR9" s="36"/>
      <c r="AS9" s="36"/>
      <c r="AT9" s="38">
        <f t="shared" si="7"/>
        <v>1000</v>
      </c>
      <c r="AU9" s="38">
        <f t="shared" si="4"/>
        <v>3000</v>
      </c>
      <c r="AV9" s="36"/>
      <c r="AW9" s="36"/>
      <c r="AX9" s="36"/>
      <c r="AY9" s="36"/>
      <c r="AZ9" s="36"/>
      <c r="BA9" s="36"/>
      <c r="BB9" s="36"/>
      <c r="BC9" s="36"/>
      <c r="BD9" s="36"/>
      <c r="BE9" s="36"/>
      <c r="BF9" s="38">
        <f t="shared" si="8"/>
        <v>1000</v>
      </c>
      <c r="BG9" s="38">
        <f t="shared" si="9"/>
        <v>4000</v>
      </c>
      <c r="BH9" s="38">
        <f>HD9</f>
        <v>28</v>
      </c>
      <c r="BI9" s="38">
        <f>FZ9</f>
        <v>28</v>
      </c>
      <c r="BJ9" s="38">
        <f t="shared" si="11"/>
        <v>28</v>
      </c>
      <c r="BK9" s="5">
        <f t="shared" ref="BK9:BK39" si="58">DM9</f>
        <v>28</v>
      </c>
      <c r="BL9" s="5">
        <f t="shared" ref="BL9:BL64" si="59">RANK(W9,$W$8:$W$64,1)</f>
        <v>28</v>
      </c>
      <c r="BM9" s="5">
        <f>RANK(AI9,$AI$8:$AI$64,1)</f>
        <v>28</v>
      </c>
      <c r="BN9" s="5">
        <f t="shared" si="12"/>
        <v>28</v>
      </c>
      <c r="BO9" s="5">
        <f t="shared" si="13"/>
        <v>28</v>
      </c>
      <c r="BP9" s="3">
        <f t="shared" si="14"/>
        <v>28</v>
      </c>
      <c r="BQ9" s="3">
        <f t="shared" ref="BQ9:BQ64" si="60">IFERROR(RANK(BP9,$BP$8:$BP$64,1),"")</f>
        <v>1</v>
      </c>
      <c r="BR9" s="3" t="str">
        <f t="shared" si="15"/>
        <v>-</v>
      </c>
      <c r="BS9" s="3" t="str">
        <f t="shared" ref="BS9:BS64" si="61">IFERROR(RANK(BR9,$BR$8:$BR$64,1),"")</f>
        <v/>
      </c>
      <c r="BT9" s="3" t="str">
        <f t="shared" si="16"/>
        <v>-</v>
      </c>
      <c r="BU9" s="3" t="str">
        <f t="shared" ref="BU9:BU64" si="62">IFERROR(RANK(BT9,$BT$8:$BT$64,1),"")</f>
        <v/>
      </c>
      <c r="BV9" s="3" t="str">
        <f t="shared" si="17"/>
        <v>-</v>
      </c>
      <c r="BW9" s="3" t="str">
        <f t="shared" ref="BW9:BW64" si="63">IFERROR(RANK(BV9,$BV$8:$BV$64,1),"")</f>
        <v/>
      </c>
      <c r="BX9" s="3" t="str">
        <f t="shared" si="18"/>
        <v>-</v>
      </c>
      <c r="BY9" s="3" t="str">
        <f t="shared" ref="BY9:BY64" si="64">IFERROR(RANK(BX9,$BX$8:$BX$64,1),"")</f>
        <v/>
      </c>
      <c r="BZ9" s="3" t="str">
        <f t="shared" si="19"/>
        <v>-</v>
      </c>
      <c r="CA9" s="3" t="str">
        <f t="shared" ref="CA9:CA64" si="65">IFERROR(RANK(BZ9,$BZ$8:$BZ$64,1),"")</f>
        <v/>
      </c>
      <c r="CB9" s="3" t="str">
        <f t="shared" si="20"/>
        <v>-</v>
      </c>
      <c r="CC9" s="3" t="str">
        <f t="shared" ref="CC9:CC64" si="66">IFERROR(RANK(CB9,$CB$8:$CB$64,1),"")</f>
        <v/>
      </c>
      <c r="CD9" s="3">
        <f t="shared" ref="CD9:CD64" si="67">IF($G9=$F$1007,IF($HF9="NATB",RANK($BK9,$BK$8:$BK$64,1),"-"),"-")</f>
        <v>28</v>
      </c>
      <c r="CE9" s="3">
        <f t="shared" ref="CE9:CE64" si="68">IFERROR(RANK(CD9,$CD$8:$CD$64,1),"")</f>
        <v>7</v>
      </c>
      <c r="CF9" s="3">
        <f t="shared" ref="CF9:CF64" si="69">IF($HF9="NATB",RANK($BK9,$BK$8:$BK$64,1),"-")</f>
        <v>28</v>
      </c>
      <c r="CG9" s="3">
        <f t="shared" ref="CG9:CG64" si="70">IFERROR(RANK(CF9,$CF$8:$CF$64,1),"")</f>
        <v>23</v>
      </c>
      <c r="CH9" s="5" t="str">
        <f>BQ9&amp;BU9&amp;BY9&amp;CA9&amp;BS9&amp;BW9&amp;CC9</f>
        <v>1</v>
      </c>
      <c r="CI9" s="5">
        <f t="shared" ref="CI9:CI64" si="71">CE9</f>
        <v>7</v>
      </c>
      <c r="CJ9" s="29"/>
      <c r="CK9" s="1"/>
      <c r="CL9" s="1">
        <f t="shared" ref="CL9:CL64" si="72">COUNTIF($AJ9:$AS9,"0")+COUNTIF($X9:$AG9,"0")+COUNTIF($AV9:$BE9,"0")+COUNTIF($M9:$V9,"0")</f>
        <v>1</v>
      </c>
      <c r="CM9" s="1">
        <f t="shared" ref="CM9:CM64" si="73">IF(COUNTIF($BG$8:$BG$64,BG9)&gt;1,RANK(CL9,CL$8:CL$64,0)/100000,0)</f>
        <v>2.1000000000000001E-4</v>
      </c>
      <c r="CN9" s="1">
        <f t="shared" ref="CN9:CN64" si="74">BO9+CM9</f>
        <v>28.000209999999999</v>
      </c>
      <c r="CO9" s="1">
        <f t="shared" ref="CO9:CO64" si="75">RANK(CN9,CN$8:CN$64,1)</f>
        <v>28</v>
      </c>
      <c r="CP9" s="1">
        <f t="shared" ref="CP9:CP64" si="76">COUNTIF($AJ9:$AS9,"1")+COUNTIF($X9:$AG9,"1")+COUNTIF($AV9:$BE9,"1")+COUNTIF($M9:$V9,"1")</f>
        <v>2</v>
      </c>
      <c r="CQ9" s="1">
        <f t="shared" ref="CQ9:CQ64" si="77">IF(COUNTIF(CO$8:CO$64,CO9)&gt;1,RANK(CP9,CP$8:CP$64,0)/100000,0)</f>
        <v>0</v>
      </c>
      <c r="CR9" s="1">
        <f t="shared" ref="CR9:CR64" si="78">CO9+CQ9</f>
        <v>28</v>
      </c>
      <c r="CS9" s="1">
        <f t="shared" ref="CS9:CS64" si="79">RANK(CR9,CR$8:CR$64,1)</f>
        <v>28</v>
      </c>
      <c r="CT9" s="1">
        <f t="shared" ref="CT9:CT64" si="80">COUNTIF($AJ9:$AS9,"2")+COUNTIF($X9:$AG9,"2")+COUNTIF($AV9:$BE9,"2")+COUNTIF($M9:$V9,"2")</f>
        <v>1</v>
      </c>
      <c r="CU9" s="1">
        <f t="shared" ref="CU9:CU64" si="81">IF(COUNTIF(CS$8:CS$64,CS9)&gt;1,RANK(CT9,CT$8:CT$64,0)/10000,0)</f>
        <v>0</v>
      </c>
      <c r="CV9" s="1">
        <f t="shared" ref="CV9:CV64" si="82">CS9+CU9</f>
        <v>28</v>
      </c>
      <c r="CW9" s="1">
        <f t="shared" ref="CW9:CW64" si="83">RANK(CV9,CV$8:CV$64,1)</f>
        <v>28</v>
      </c>
      <c r="CX9" s="1">
        <f t="shared" ref="CX9:CX64" si="84">COUNTIF($AJ9:$AS9,"3")+COUNTIF($X9:$AG9,"3")+COUNTIF($AV9:$BE9,"3")+COUNTIF($M9:$V9,"3")</f>
        <v>2</v>
      </c>
      <c r="CY9" s="1">
        <f t="shared" ref="CY9:CY64" si="85">IF(COUNTIF(CW$8:CW$64,CW9)&gt;1,RANK(CX9,CX$8:CX$64,0)/10000,0)</f>
        <v>0</v>
      </c>
      <c r="CZ9" s="1">
        <f t="shared" ref="CZ9:CZ64" si="86">CW9+CY9</f>
        <v>28</v>
      </c>
      <c r="DA9" s="1">
        <f t="shared" ref="DA9:DA64" si="87">RANK(CZ9,CZ$8:CZ$64,1)</f>
        <v>28</v>
      </c>
      <c r="DB9" s="1">
        <f t="shared" ref="DB9:DB64" si="88">COUNTIF($AJ9:$AS9,"4")+COUNTIF($X9:$AG9,"4")+COUNTIF($AV9:$BE9,"4")+COUNTIF($M9:$V9,"4")</f>
        <v>3</v>
      </c>
      <c r="DC9" s="1">
        <f t="shared" ref="DC9:DC64" si="89">IF(COUNTIF(DA$8:DA$64,DA9)&gt;1,RANK(DB9,DB$8:DB$64,0)/10000,0)</f>
        <v>0</v>
      </c>
      <c r="DD9" s="1">
        <f t="shared" ref="DD9:DD64" si="90">DA9+DC9</f>
        <v>28</v>
      </c>
      <c r="DE9" s="1">
        <f t="shared" ref="DE9:DE64" si="91">RANK(DD9,DD$8:DD$64,1)</f>
        <v>28</v>
      </c>
      <c r="DF9" s="1">
        <f t="shared" ref="DF9:DF64" si="92">COUNTIF($AJ9:$AS9,"5")+COUNTIF($X9:$AG9,"5")+COUNTIF($AV9:$BE9,"5")+COUNTIF($M9:$V9,"5")</f>
        <v>5</v>
      </c>
      <c r="DG9" s="1">
        <f t="shared" ref="DG9:DG64" si="93">IF(COUNTIF(DE$8:DE$64,DE9)&gt;1,RANK(DF9,DF$8:DF$64,0)/10000,0)</f>
        <v>0</v>
      </c>
      <c r="DH9" s="1">
        <f t="shared" ref="DH9:DH64" si="94">DE9+DG9</f>
        <v>28</v>
      </c>
      <c r="DI9" s="1">
        <f t="shared" ref="DI9:DI64" si="95">RANK(DH9,DH$8:DH$64,1)</f>
        <v>28</v>
      </c>
      <c r="DJ9" s="1">
        <f t="shared" ref="DJ9:DJ64" si="96">COUNTIF($AJ9:$AS9,"6")+COUNTIF($X9:$AG9,"6")+COUNTIF($AV9:$BE9,"6")+COUNTIF($M9:$V9,"6")</f>
        <v>0</v>
      </c>
      <c r="DK9" s="1">
        <f t="shared" ref="DK9:DK64" si="97">IF(COUNTIF(DI$8:DI$64,DI9)&gt;1,RANK(DJ9,DJ$8:DJ$64,0)/10000,0)</f>
        <v>0</v>
      </c>
      <c r="DL9" s="1">
        <f t="shared" ref="DL9:DL64" si="98">DI9+DK9</f>
        <v>28</v>
      </c>
      <c r="DM9" s="1">
        <f t="shared" ref="DM9:DM64" si="99">RANK(DL9,DL$8:DL$64,1)</f>
        <v>28</v>
      </c>
      <c r="DQ9">
        <f t="shared" ref="DQ9:DQ64" si="100">SUM(M9:V9,X9:AG9,AJ9:AS9)</f>
        <v>61</v>
      </c>
      <c r="DR9" t="str">
        <f t="shared" ref="DR9:DR64" si="101">IF(BG9=DQ9,"YES","NO")</f>
        <v>NO</v>
      </c>
      <c r="DS9">
        <f t="shared" ref="DS9:DS64" si="102">AT9+AH9+W9</f>
        <v>3000</v>
      </c>
      <c r="DT9" t="str">
        <f t="shared" ref="DT9:DT64" si="103">IF(BG9=DS9,"YES","NO")</f>
        <v>NO</v>
      </c>
      <c r="DV9" s="1">
        <f t="shared" si="27"/>
        <v>1</v>
      </c>
      <c r="DW9" s="1">
        <f t="shared" ref="DW9:DW64" si="104">IF(COUNTIF($AU$8:$AU$64,AU9)&gt;1,RANK(DV9,DV$8:DV$64,0)/10000,0)</f>
        <v>2.0999999999999999E-3</v>
      </c>
      <c r="DX9" s="1">
        <f t="shared" ref="DX9:DX64" si="105">BN9+DW9</f>
        <v>28.002099999999999</v>
      </c>
      <c r="DY9" s="1">
        <f>RANK(DX9,DX$8:DX$64,1)</f>
        <v>28</v>
      </c>
      <c r="DZ9" s="1">
        <f t="shared" ref="DZ9:DZ64" si="106">COUNTIF($AJ9:$AS9,"1")+COUNTIF($X9:$AG9,"1")+COUNTIF($M9:$V9,"1")</f>
        <v>2</v>
      </c>
      <c r="EA9" s="1">
        <f t="shared" ref="EA9:EA64" si="107">IF(COUNTIF(DY$8:DY$64,DY9)&gt;1,RANK(DZ9,DZ$8:DZ$64,0)/10000,0)</f>
        <v>0</v>
      </c>
      <c r="EB9" s="1">
        <f t="shared" ref="EB9:EB64" si="108">DY9+EA9</f>
        <v>28</v>
      </c>
      <c r="EC9" s="1">
        <f t="shared" ref="EC9:EC64" si="109">RANK(EB9,EB$8:EB$64,1)</f>
        <v>28</v>
      </c>
      <c r="ED9" s="1">
        <f t="shared" ref="ED9:ED64" si="110">COUNTIF($AJ9:$AS9,"2")+COUNTIF($X9:$AG9,"2")+COUNTIF($M9:$V9,"2")</f>
        <v>1</v>
      </c>
      <c r="EE9" s="1">
        <f t="shared" ref="EE9:EE64" si="111">IF(COUNTIF(EC$8:EC$64,EC9)&gt;1,RANK(ED9,ED$8:ED$64,0)/10000,0)</f>
        <v>0</v>
      </c>
      <c r="EF9" s="1">
        <f t="shared" ref="EF9:EF64" si="112">EC9+EE9</f>
        <v>28</v>
      </c>
      <c r="EG9" s="1">
        <f t="shared" ref="EG9:EG64" si="113">RANK(EF9,EF$8:EF$64,1)</f>
        <v>28</v>
      </c>
      <c r="EH9" s="1">
        <f t="shared" ref="EH9:EH64" si="114">COUNTIF($AJ9:$AS9,"3")+COUNTIF($X9:$AG9,"3")+COUNTIF($M9:$V9,"3")</f>
        <v>2</v>
      </c>
      <c r="EI9" s="1">
        <f t="shared" ref="EI9:EI64" si="115">IF(COUNTIF(EG$8:EG$64,EG9)&gt;1,RANK(EH9,EH$8:EH$64,0)/10000,0)</f>
        <v>0</v>
      </c>
      <c r="EJ9" s="1">
        <f t="shared" ref="EJ9:EJ64" si="116">EG9+EI9</f>
        <v>28</v>
      </c>
      <c r="EK9" s="1">
        <f t="shared" ref="EK9:EK64" si="117">RANK(EJ9,EJ$8:EJ$64,1)</f>
        <v>28</v>
      </c>
      <c r="EL9" s="1">
        <f t="shared" ref="EL9:EL64" si="118">COUNTIF($AJ9:$AS9,"4")+COUNTIF($X9:$AG9,"4")+COUNTIF($M9:$V9,"4")</f>
        <v>3</v>
      </c>
      <c r="EM9" s="1">
        <f t="shared" ref="EM9:EM64" si="119">IF(COUNTIF(EK$8:EK$64,EK9)&gt;1,RANK(EL9,EL$8:EL$64,0)/10000,0)</f>
        <v>0</v>
      </c>
      <c r="EN9" s="1">
        <f t="shared" ref="EN9:EN64" si="120">EK9+EM9</f>
        <v>28</v>
      </c>
      <c r="EO9" s="1">
        <f t="shared" ref="EO9:EO64" si="121">RANK(EN9,EN$8:EN$64,1)</f>
        <v>28</v>
      </c>
      <c r="EP9" s="1">
        <f t="shared" ref="EP9:EP64" si="122">COUNTIF($AJ9:$AS9,"5")+COUNTIF($X9:$AG9,"5")+COUNTIF($M9:$V9,"5")</f>
        <v>5</v>
      </c>
      <c r="EQ9" s="1">
        <f t="shared" ref="EQ9:EQ64" si="123">IF(COUNTIF(EO$8:EO$64,EO9)&gt;1,RANK(EP9,EP$8:EP$64,0)/10000,0)</f>
        <v>0</v>
      </c>
      <c r="ER9" s="1">
        <f t="shared" ref="ER9:ER64" si="124">EO9+EQ9</f>
        <v>28</v>
      </c>
      <c r="ES9" s="1">
        <f t="shared" ref="ES9:ES64" si="125">RANK(ER9,ER$8:ER$64,1)</f>
        <v>28</v>
      </c>
      <c r="ET9" s="1">
        <f t="shared" ref="ET9:ET64" si="126">COUNTIF($AJ9:$AS9,"6")+COUNTIF($X9:$AG9,"6")+COUNTIF($M9:$V9,"6")</f>
        <v>0</v>
      </c>
      <c r="EU9" s="1">
        <f t="shared" ref="EU9:EU64" si="127">IF(COUNTIF(ES$8:ES$64,ES9)&gt;1,RANK(ET9,ET$8:ET$64,0)/10000,0)</f>
        <v>0</v>
      </c>
      <c r="EV9" s="1">
        <f t="shared" ref="EV9:EV64" si="128">ES9+EU9</f>
        <v>28</v>
      </c>
      <c r="EW9" s="1">
        <f t="shared" ref="EW9:EW64" si="129">RANK(EV9,EV$8:EV$64,1)</f>
        <v>28</v>
      </c>
      <c r="EX9" s="1"/>
      <c r="EY9" s="1">
        <f>COUNTIF($X9:$AG9,"0")+COUNTIF($M9:$V9,"0")</f>
        <v>1</v>
      </c>
      <c r="EZ9" s="1">
        <f>IF(COUNTIF($AI$8:$AI$64,AI9)&gt;1,RANK(EY9,EY$8:EY$64,0)/10000,0)</f>
        <v>1.6999999999999999E-3</v>
      </c>
      <c r="FA9" s="1">
        <f t="shared" ref="FA9:FA64" si="130">BM9+EZ9</f>
        <v>28.0017</v>
      </c>
      <c r="FB9" s="1">
        <f t="shared" ref="FB9:FB64" si="131">RANK(FA9,FA$8:FA$64,1)</f>
        <v>28</v>
      </c>
      <c r="FC9" s="1">
        <f t="shared" ref="FC9:FC64" si="132">COUNTIF($X9:$AG9,"1")+COUNTIF($M9:$V9,"1")</f>
        <v>2</v>
      </c>
      <c r="FD9" s="1">
        <f t="shared" ref="FD9:FD64" si="133">IF(COUNTIF(FB$8:FB$64,FB9)&gt;1,RANK(FC9,FC$8:FC$64,0)/10000,0)</f>
        <v>0</v>
      </c>
      <c r="FE9" s="1">
        <f t="shared" ref="FE9:FE64" si="134">FB9+FD9</f>
        <v>28</v>
      </c>
      <c r="FF9" s="1">
        <f t="shared" ref="FF9:FF64" si="135">RANK(FE9,FE$8:FE$64,1)</f>
        <v>28</v>
      </c>
      <c r="FG9" s="1">
        <f t="shared" ref="FG9:FG64" si="136">COUNTIF($X9:$AG9,"2")+COUNTIF($M9:$V9,"2")</f>
        <v>1</v>
      </c>
      <c r="FH9" s="1">
        <f t="shared" ref="FH9:FH64" si="137">IF(COUNTIF(FF$8:FF$64,FF9)&gt;1,RANK(FG9,FG$8:FG$64,0)/10000,0)</f>
        <v>0</v>
      </c>
      <c r="FI9" s="1">
        <f t="shared" ref="FI9:FI64" si="138">FF9+FH9</f>
        <v>28</v>
      </c>
      <c r="FJ9" s="1">
        <f t="shared" ref="FJ9:FJ64" si="139">RANK(FI9,FI$8:FI$64,1)</f>
        <v>28</v>
      </c>
      <c r="FK9" s="1">
        <f t="shared" ref="FK9:FK64" si="140">+COUNTIF($X9:$AG9,"3")+COUNTIF($M9:$V9,"3")</f>
        <v>2</v>
      </c>
      <c r="FL9" s="1">
        <f t="shared" ref="FL9:FL64" si="141">IF(COUNTIF(FJ$8:FJ$64,FJ9)&gt;1,RANK(FK9,FK$8:FK$64,0)/10000,0)</f>
        <v>0</v>
      </c>
      <c r="FM9" s="1">
        <f t="shared" ref="FM9:FM64" si="142">FJ9+FL9</f>
        <v>28</v>
      </c>
      <c r="FN9" s="1">
        <f t="shared" ref="FN9:FN64" si="143">RANK(FM9,FM$8:FM$64,1)</f>
        <v>28</v>
      </c>
      <c r="FO9" s="1">
        <f t="shared" ref="FO9:FO64" si="144">COUNTIF($X9:$AG9,"4")+COUNTIF($M9:$V9,"4")</f>
        <v>3</v>
      </c>
      <c r="FP9" s="1">
        <f t="shared" ref="FP9:FP64" si="145">IF(COUNTIF(FN$8:FN$64,FN9)&gt;1,RANK(FO9,FO$8:FO$64,0)/10000,0)</f>
        <v>0</v>
      </c>
      <c r="FQ9" s="1">
        <f t="shared" ref="FQ9:FQ64" si="146">FN9+FP9</f>
        <v>28</v>
      </c>
      <c r="FR9" s="1">
        <f t="shared" ref="FR9:FR64" si="147">RANK(FQ9,FQ$8:FQ$64,1)</f>
        <v>28</v>
      </c>
      <c r="FS9" s="1">
        <f t="shared" ref="FS9:FS64" si="148">COUNTIF($X9:$AG9,"5")+COUNTIF($M9:$V9,"5")</f>
        <v>5</v>
      </c>
      <c r="FT9" s="1">
        <f t="shared" ref="FT9:FT64" si="149">IF(COUNTIF(FR$8:FR$64,FR9)&gt;1,RANK(FS9,FS$8:FS$64,0)/10000,0)</f>
        <v>0</v>
      </c>
      <c r="FU9" s="1">
        <f t="shared" ref="FU9:FU64" si="150">FR9+FT9</f>
        <v>28</v>
      </c>
      <c r="FV9" s="1">
        <f t="shared" ref="FV9:FV64" si="151">RANK(FU9,FU$8:FU$64,1)</f>
        <v>28</v>
      </c>
      <c r="FW9" s="1">
        <f t="shared" ref="FW9:FW64" si="152">COUNTIF($X9:$AG9,"6")+COUNTIF($M9:$V9,"6")</f>
        <v>0</v>
      </c>
      <c r="FX9" s="1">
        <f t="shared" ref="FX9:FX64" si="153">IF(COUNTIF(FV$8:FV$64,FV9)&gt;1,RANK(FW9,FW$8:FW$64,0)/10000,0)</f>
        <v>0</v>
      </c>
      <c r="FY9" s="1">
        <f t="shared" ref="FY9:FY64" si="154">FV9+FX9</f>
        <v>28</v>
      </c>
      <c r="FZ9" s="1">
        <f>RANK(FY9,FY$8:FY$64,1)</f>
        <v>28</v>
      </c>
      <c r="GC9" s="1">
        <f t="shared" ref="GC9:GC39" si="155">COUNTIF($M9:$V9,"0")</f>
        <v>0</v>
      </c>
      <c r="GD9" s="1">
        <f t="shared" ref="GD9:GD64" si="156">IF(COUNTIF($W$8:$W$64,W9)&gt;1,RANK(GC9,GC$8:GC$64,0)/10000,0)</f>
        <v>1.6999999999999999E-3</v>
      </c>
      <c r="GE9" s="1">
        <f t="shared" ref="GE9:GE64" si="157">BL9+GD9</f>
        <v>28.0017</v>
      </c>
      <c r="GF9" s="1">
        <f t="shared" ref="GF9:GF64" si="158">RANK(GE9,GE$8:GE$64,1)</f>
        <v>28</v>
      </c>
      <c r="GG9" s="1">
        <f t="shared" si="43"/>
        <v>1</v>
      </c>
      <c r="GH9" s="1">
        <f t="shared" ref="GH9:GH64" si="159">IF(COUNTIF(GF$8:GF$64,GF9)&gt;1,RANK(GG9,GG$8:GG$64,0)/10000,0)</f>
        <v>1E-3</v>
      </c>
      <c r="GI9" s="1">
        <f t="shared" ref="GI9:GI64" si="160">GF9+GH9</f>
        <v>28.001000000000001</v>
      </c>
      <c r="GJ9" s="1">
        <f t="shared" ref="GJ9:GJ64" si="161">RANK(GI9,GI$8:GI$64,1)</f>
        <v>28</v>
      </c>
      <c r="GK9" s="1">
        <f t="shared" si="45"/>
        <v>0</v>
      </c>
      <c r="GL9" s="1">
        <f t="shared" ref="GL9:GL64" si="162">IF(COUNTIF(GJ$8:GJ$64,GJ9)&gt;1,RANK(GK9,GK$8:GK$64,0)/10000,0)</f>
        <v>0</v>
      </c>
      <c r="GM9" s="1">
        <f t="shared" ref="GM9:GM64" si="163">GJ9+GL9</f>
        <v>28</v>
      </c>
      <c r="GN9" s="1">
        <f t="shared" ref="GN9:GN64" si="164">RANK(GM9,GM$8:GM$64,1)</f>
        <v>28</v>
      </c>
      <c r="GO9" s="1">
        <f t="shared" si="47"/>
        <v>0</v>
      </c>
      <c r="GP9" s="1">
        <f t="shared" ref="GP9:GP64" si="165">IF(COUNTIF(GN$8:GN$64,GN9)&gt;1,RANK(GO9,GO$8:GO$64,0)/10000,0)</f>
        <v>0</v>
      </c>
      <c r="GQ9" s="1">
        <f t="shared" ref="GQ9:GQ64" si="166">GN9+GP9</f>
        <v>28</v>
      </c>
      <c r="GR9" s="1">
        <f t="shared" ref="GR9:GR64" si="167">RANK(GQ9,GQ$8:GQ$64,1)</f>
        <v>28</v>
      </c>
      <c r="GS9" s="1">
        <f t="shared" si="49"/>
        <v>3</v>
      </c>
      <c r="GT9" s="1">
        <f t="shared" ref="GT9:GT64" si="168">IF(COUNTIF(GR$8:GR$64,GR9)&gt;1,RANK(GS9,GS$8:GS$64,0)/10000,0)</f>
        <v>0</v>
      </c>
      <c r="GU9" s="1">
        <f t="shared" ref="GU9:GU64" si="169">GR9+GT9</f>
        <v>28</v>
      </c>
      <c r="GV9" s="1">
        <f t="shared" ref="GV9:GV64" si="170">RANK(GU9,GU$8:GU$64,1)</f>
        <v>28</v>
      </c>
      <c r="GW9" s="1">
        <f t="shared" si="51"/>
        <v>3</v>
      </c>
      <c r="GX9" s="1">
        <f t="shared" ref="GX9:GX64" si="171">IF(COUNTIF(GV$8:GV$64,GV9)&gt;1,RANK(GW9,GW$8:GW$64,0)/10000,0)</f>
        <v>0</v>
      </c>
      <c r="GY9" s="1">
        <f t="shared" ref="GY9:GY64" si="172">GV9+GX9</f>
        <v>28</v>
      </c>
      <c r="GZ9" s="1">
        <f t="shared" ref="GZ9:GZ64" si="173">RANK(GY9,GY$8:GY$64,1)</f>
        <v>28</v>
      </c>
      <c r="HA9" s="1">
        <f t="shared" si="53"/>
        <v>0</v>
      </c>
      <c r="HB9" s="1">
        <f t="shared" ref="HB9:HB64" si="174">IF(COUNTIF(GZ$8:GZ$64,GZ9)&gt;1,RANK(HA9,HA$8:HA$64,0)/10000,0)</f>
        <v>0</v>
      </c>
      <c r="HC9" s="1">
        <f t="shared" ref="HC9:HC64" si="175">GZ9+HB9</f>
        <v>28</v>
      </c>
      <c r="HD9" s="1">
        <f t="shared" ref="HD9:HD64" si="176">RANK(HC9,HC$8:HC$64,1)</f>
        <v>28</v>
      </c>
      <c r="HF9" t="str">
        <f t="shared" si="55"/>
        <v>NATB</v>
      </c>
    </row>
    <row r="10" spans="1:214" customFormat="1" ht="15.6" x14ac:dyDescent="0.3">
      <c r="A10" t="str">
        <f t="shared" si="56"/>
        <v>CLUB</v>
      </c>
      <c r="B10" s="13">
        <v>3</v>
      </c>
      <c r="C10" s="35" t="s">
        <v>185</v>
      </c>
      <c r="D10" s="35" t="s">
        <v>186</v>
      </c>
      <c r="E10" s="35" t="s">
        <v>243</v>
      </c>
      <c r="F10" s="35">
        <v>1340</v>
      </c>
      <c r="G10" s="13" t="s">
        <v>46</v>
      </c>
      <c r="H10" s="12">
        <v>8</v>
      </c>
      <c r="I10" s="12"/>
      <c r="J10" s="12"/>
      <c r="K10" s="35"/>
      <c r="L10" s="12" t="s">
        <v>42</v>
      </c>
      <c r="M10" s="35">
        <v>7</v>
      </c>
      <c r="N10" s="35">
        <v>8</v>
      </c>
      <c r="O10" s="35">
        <v>10</v>
      </c>
      <c r="P10" s="35">
        <v>5</v>
      </c>
      <c r="Q10" s="35">
        <v>6</v>
      </c>
      <c r="R10" s="35">
        <v>7</v>
      </c>
      <c r="S10" s="12">
        <v>8</v>
      </c>
      <c r="T10" s="35">
        <v>8</v>
      </c>
      <c r="U10" s="12"/>
      <c r="V10" s="35"/>
      <c r="W10" s="5">
        <f t="shared" si="57"/>
        <v>59</v>
      </c>
      <c r="X10" s="12">
        <v>5</v>
      </c>
      <c r="Y10" s="12">
        <v>7</v>
      </c>
      <c r="Z10" s="12">
        <v>9</v>
      </c>
      <c r="AA10" s="12">
        <v>5</v>
      </c>
      <c r="AB10" s="12">
        <v>4</v>
      </c>
      <c r="AC10" s="12">
        <v>7</v>
      </c>
      <c r="AD10" s="12">
        <v>10</v>
      </c>
      <c r="AE10" s="12">
        <v>0</v>
      </c>
      <c r="AF10" s="12"/>
      <c r="AG10" s="12"/>
      <c r="AH10" s="5">
        <f t="shared" si="6"/>
        <v>47</v>
      </c>
      <c r="AI10" s="5">
        <f t="shared" si="2"/>
        <v>106</v>
      </c>
      <c r="AJ10" s="12">
        <v>5</v>
      </c>
      <c r="AK10" s="12">
        <v>9</v>
      </c>
      <c r="AL10" s="12">
        <v>10</v>
      </c>
      <c r="AM10" s="12">
        <v>6</v>
      </c>
      <c r="AN10" s="12">
        <v>4</v>
      </c>
      <c r="AO10" s="12">
        <v>4</v>
      </c>
      <c r="AP10" s="12">
        <v>8</v>
      </c>
      <c r="AQ10" s="12">
        <v>1</v>
      </c>
      <c r="AR10" s="12"/>
      <c r="AS10" s="12"/>
      <c r="AT10" s="5">
        <f t="shared" si="7"/>
        <v>47</v>
      </c>
      <c r="AU10" s="5">
        <f t="shared" si="4"/>
        <v>153</v>
      </c>
      <c r="AV10" s="12"/>
      <c r="AW10" s="12"/>
      <c r="AX10" s="12"/>
      <c r="AY10" s="12"/>
      <c r="AZ10" s="12"/>
      <c r="BA10" s="12"/>
      <c r="BB10" s="12"/>
      <c r="BC10" s="12"/>
      <c r="BD10" s="12"/>
      <c r="BE10" s="12"/>
      <c r="BF10" s="5">
        <f t="shared" si="8"/>
        <v>0</v>
      </c>
      <c r="BG10" s="5">
        <f t="shared" si="9"/>
        <v>153</v>
      </c>
      <c r="BH10" s="5">
        <f t="shared" ref="BH10:BH39" si="177">HD10</f>
        <v>26</v>
      </c>
      <c r="BI10" s="5">
        <f t="shared" si="10"/>
        <v>26</v>
      </c>
      <c r="BJ10" s="5">
        <f t="shared" si="11"/>
        <v>26</v>
      </c>
      <c r="BK10" s="5">
        <f t="shared" si="58"/>
        <v>26</v>
      </c>
      <c r="BL10" s="5">
        <f t="shared" si="59"/>
        <v>26</v>
      </c>
      <c r="BM10" s="5">
        <f>RANK(AI10,$AI$8:$AI$64,1)</f>
        <v>26</v>
      </c>
      <c r="BN10" s="5">
        <f t="shared" si="12"/>
        <v>26</v>
      </c>
      <c r="BO10" s="5">
        <f t="shared" si="13"/>
        <v>26</v>
      </c>
      <c r="BP10" s="3" t="str">
        <f t="shared" si="14"/>
        <v>-</v>
      </c>
      <c r="BQ10" s="3" t="str">
        <f t="shared" si="60"/>
        <v/>
      </c>
      <c r="BR10" s="3" t="str">
        <f t="shared" si="15"/>
        <v>-</v>
      </c>
      <c r="BS10" s="3" t="str">
        <f t="shared" si="61"/>
        <v/>
      </c>
      <c r="BT10" s="3" t="str">
        <f t="shared" si="16"/>
        <v>-</v>
      </c>
      <c r="BU10" s="3" t="str">
        <f t="shared" si="62"/>
        <v/>
      </c>
      <c r="BV10" s="3" t="str">
        <f t="shared" si="17"/>
        <v>-</v>
      </c>
      <c r="BW10" s="3" t="str">
        <f t="shared" si="63"/>
        <v/>
      </c>
      <c r="BX10" s="3" t="str">
        <f t="shared" si="18"/>
        <v>-</v>
      </c>
      <c r="BY10" s="3" t="str">
        <f t="shared" si="64"/>
        <v/>
      </c>
      <c r="BZ10" s="3">
        <f t="shared" si="19"/>
        <v>26</v>
      </c>
      <c r="CA10" s="3">
        <f t="shared" si="65"/>
        <v>2</v>
      </c>
      <c r="CB10" s="3" t="str">
        <f t="shared" si="20"/>
        <v>-</v>
      </c>
      <c r="CC10" s="3" t="str">
        <f t="shared" si="66"/>
        <v/>
      </c>
      <c r="CD10" s="3" t="str">
        <f t="shared" si="67"/>
        <v>-</v>
      </c>
      <c r="CE10" s="3" t="str">
        <f t="shared" si="68"/>
        <v/>
      </c>
      <c r="CF10" s="3" t="str">
        <f t="shared" si="69"/>
        <v>-</v>
      </c>
      <c r="CG10" s="3" t="str">
        <f t="shared" si="70"/>
        <v/>
      </c>
      <c r="CH10" s="5" t="str">
        <f t="shared" ref="CH10:CH63" si="178">BQ10&amp;BU10&amp;BY10&amp;CA10&amp;BS10&amp;BW10&amp;CC10</f>
        <v>2</v>
      </c>
      <c r="CI10" s="5" t="str">
        <f t="shared" si="71"/>
        <v/>
      </c>
      <c r="CJ10" s="29"/>
      <c r="CK10" s="1"/>
      <c r="CL10" s="1">
        <f t="shared" si="72"/>
        <v>1</v>
      </c>
      <c r="CM10" s="1">
        <f t="shared" si="73"/>
        <v>0</v>
      </c>
      <c r="CN10" s="1">
        <f t="shared" si="74"/>
        <v>26</v>
      </c>
      <c r="CO10" s="1">
        <f t="shared" si="75"/>
        <v>26</v>
      </c>
      <c r="CP10" s="1">
        <f t="shared" si="76"/>
        <v>1</v>
      </c>
      <c r="CQ10" s="1">
        <f t="shared" si="77"/>
        <v>0</v>
      </c>
      <c r="CR10" s="1">
        <f t="shared" si="78"/>
        <v>26</v>
      </c>
      <c r="CS10" s="1">
        <f t="shared" si="79"/>
        <v>26</v>
      </c>
      <c r="CT10" s="1">
        <f t="shared" si="80"/>
        <v>0</v>
      </c>
      <c r="CU10" s="1">
        <f t="shared" si="81"/>
        <v>0</v>
      </c>
      <c r="CV10" s="1">
        <f t="shared" si="82"/>
        <v>26</v>
      </c>
      <c r="CW10" s="1">
        <f t="shared" si="83"/>
        <v>26</v>
      </c>
      <c r="CX10" s="1">
        <f t="shared" si="84"/>
        <v>0</v>
      </c>
      <c r="CY10" s="1">
        <f t="shared" si="85"/>
        <v>0</v>
      </c>
      <c r="CZ10" s="1">
        <f t="shared" si="86"/>
        <v>26</v>
      </c>
      <c r="DA10" s="1">
        <f t="shared" si="87"/>
        <v>26</v>
      </c>
      <c r="DB10" s="1">
        <f t="shared" si="88"/>
        <v>3</v>
      </c>
      <c r="DC10" s="1">
        <f t="shared" si="89"/>
        <v>0</v>
      </c>
      <c r="DD10" s="1">
        <f t="shared" si="90"/>
        <v>26</v>
      </c>
      <c r="DE10" s="1">
        <f t="shared" si="91"/>
        <v>26</v>
      </c>
      <c r="DF10" s="1">
        <f t="shared" si="92"/>
        <v>4</v>
      </c>
      <c r="DG10" s="1">
        <f t="shared" si="93"/>
        <v>0</v>
      </c>
      <c r="DH10" s="1">
        <f t="shared" si="94"/>
        <v>26</v>
      </c>
      <c r="DI10" s="1">
        <f t="shared" si="95"/>
        <v>26</v>
      </c>
      <c r="DJ10" s="1">
        <f t="shared" si="96"/>
        <v>2</v>
      </c>
      <c r="DK10" s="1">
        <f t="shared" si="97"/>
        <v>0</v>
      </c>
      <c r="DL10" s="1">
        <f t="shared" si="98"/>
        <v>26</v>
      </c>
      <c r="DM10" s="1">
        <f t="shared" si="99"/>
        <v>26</v>
      </c>
      <c r="DQ10">
        <f t="shared" si="100"/>
        <v>153</v>
      </c>
      <c r="DR10" t="str">
        <f t="shared" si="101"/>
        <v>YES</v>
      </c>
      <c r="DS10">
        <f t="shared" si="102"/>
        <v>153</v>
      </c>
      <c r="DT10" t="str">
        <f t="shared" si="103"/>
        <v>YES</v>
      </c>
      <c r="DV10" s="1">
        <f t="shared" si="27"/>
        <v>1</v>
      </c>
      <c r="DW10" s="1">
        <f t="shared" si="104"/>
        <v>0</v>
      </c>
      <c r="DX10" s="1">
        <f t="shared" si="105"/>
        <v>26</v>
      </c>
      <c r="DY10" s="1">
        <f t="shared" ref="DY10:DY64" si="179">RANK(DX10,DX$8:DX$64,1)</f>
        <v>26</v>
      </c>
      <c r="DZ10" s="1">
        <f t="shared" si="106"/>
        <v>1</v>
      </c>
      <c r="EA10" s="1">
        <f t="shared" si="107"/>
        <v>0</v>
      </c>
      <c r="EB10" s="1">
        <f t="shared" si="108"/>
        <v>26</v>
      </c>
      <c r="EC10" s="1">
        <f t="shared" si="109"/>
        <v>26</v>
      </c>
      <c r="ED10" s="1">
        <f t="shared" si="110"/>
        <v>0</v>
      </c>
      <c r="EE10" s="1">
        <f t="shared" si="111"/>
        <v>0</v>
      </c>
      <c r="EF10" s="1">
        <f t="shared" si="112"/>
        <v>26</v>
      </c>
      <c r="EG10" s="1">
        <f t="shared" si="113"/>
        <v>26</v>
      </c>
      <c r="EH10" s="1">
        <f t="shared" si="114"/>
        <v>0</v>
      </c>
      <c r="EI10" s="1">
        <f t="shared" si="115"/>
        <v>0</v>
      </c>
      <c r="EJ10" s="1">
        <f t="shared" si="116"/>
        <v>26</v>
      </c>
      <c r="EK10" s="1">
        <f t="shared" si="117"/>
        <v>26</v>
      </c>
      <c r="EL10" s="1">
        <f t="shared" si="118"/>
        <v>3</v>
      </c>
      <c r="EM10" s="1">
        <f t="shared" si="119"/>
        <v>0</v>
      </c>
      <c r="EN10" s="1">
        <f t="shared" si="120"/>
        <v>26</v>
      </c>
      <c r="EO10" s="1">
        <f t="shared" si="121"/>
        <v>26</v>
      </c>
      <c r="EP10" s="1">
        <f t="shared" si="122"/>
        <v>4</v>
      </c>
      <c r="EQ10" s="1">
        <f t="shared" si="123"/>
        <v>0</v>
      </c>
      <c r="ER10" s="1">
        <f t="shared" si="124"/>
        <v>26</v>
      </c>
      <c r="ES10" s="1">
        <f t="shared" si="125"/>
        <v>26</v>
      </c>
      <c r="ET10" s="1">
        <f t="shared" si="126"/>
        <v>2</v>
      </c>
      <c r="EU10" s="1">
        <f t="shared" si="127"/>
        <v>0</v>
      </c>
      <c r="EV10" s="1">
        <f t="shared" si="128"/>
        <v>26</v>
      </c>
      <c r="EW10" s="1">
        <f t="shared" si="129"/>
        <v>26</v>
      </c>
      <c r="EX10" s="1"/>
      <c r="EY10" s="1">
        <f t="shared" ref="EY10:EY64" si="180">COUNTIF($X10:$AG10,"0")+COUNTIF($M10:$V10,"0")</f>
        <v>1</v>
      </c>
      <c r="EZ10" s="1">
        <f t="shared" ref="EZ10:EZ64" si="181">IF(COUNTIF($AI$8:$AI$64,AI10)&gt;1,RANK(EY10,EY$8:EY$64,0)/10000,0)</f>
        <v>0</v>
      </c>
      <c r="FA10" s="1">
        <f t="shared" si="130"/>
        <v>26</v>
      </c>
      <c r="FB10" s="1">
        <f t="shared" si="131"/>
        <v>26</v>
      </c>
      <c r="FC10" s="1">
        <f t="shared" si="132"/>
        <v>0</v>
      </c>
      <c r="FD10" s="1">
        <f t="shared" si="133"/>
        <v>0</v>
      </c>
      <c r="FE10" s="1">
        <f t="shared" si="134"/>
        <v>26</v>
      </c>
      <c r="FF10" s="1">
        <f t="shared" si="135"/>
        <v>26</v>
      </c>
      <c r="FG10" s="1">
        <f t="shared" si="136"/>
        <v>0</v>
      </c>
      <c r="FH10" s="1">
        <f t="shared" si="137"/>
        <v>0</v>
      </c>
      <c r="FI10" s="1">
        <f t="shared" si="138"/>
        <v>26</v>
      </c>
      <c r="FJ10" s="1">
        <f t="shared" si="139"/>
        <v>26</v>
      </c>
      <c r="FK10" s="1">
        <f t="shared" si="140"/>
        <v>0</v>
      </c>
      <c r="FL10" s="1">
        <f t="shared" si="141"/>
        <v>0</v>
      </c>
      <c r="FM10" s="1">
        <f t="shared" si="142"/>
        <v>26</v>
      </c>
      <c r="FN10" s="1">
        <f t="shared" si="143"/>
        <v>26</v>
      </c>
      <c r="FO10" s="1">
        <f t="shared" si="144"/>
        <v>1</v>
      </c>
      <c r="FP10" s="1">
        <f t="shared" si="145"/>
        <v>0</v>
      </c>
      <c r="FQ10" s="1">
        <f t="shared" si="146"/>
        <v>26</v>
      </c>
      <c r="FR10" s="1">
        <f t="shared" si="147"/>
        <v>26</v>
      </c>
      <c r="FS10" s="1">
        <f t="shared" si="148"/>
        <v>3</v>
      </c>
      <c r="FT10" s="1">
        <f t="shared" si="149"/>
        <v>0</v>
      </c>
      <c r="FU10" s="1">
        <f t="shared" si="150"/>
        <v>26</v>
      </c>
      <c r="FV10" s="1">
        <f t="shared" si="151"/>
        <v>26</v>
      </c>
      <c r="FW10" s="1">
        <f t="shared" si="152"/>
        <v>1</v>
      </c>
      <c r="FX10" s="1">
        <f t="shared" si="153"/>
        <v>0</v>
      </c>
      <c r="FY10" s="1">
        <f t="shared" si="154"/>
        <v>26</v>
      </c>
      <c r="FZ10" s="1">
        <f t="shared" ref="FZ10:FZ64" si="182">RANK(FY10,FY$8:FY$64,1)</f>
        <v>26</v>
      </c>
      <c r="GC10" s="1">
        <f t="shared" si="155"/>
        <v>0</v>
      </c>
      <c r="GD10" s="1">
        <f t="shared" si="156"/>
        <v>0</v>
      </c>
      <c r="GE10" s="1">
        <f t="shared" si="157"/>
        <v>26</v>
      </c>
      <c r="GF10" s="1">
        <f t="shared" si="158"/>
        <v>26</v>
      </c>
      <c r="GG10" s="1">
        <f t="shared" si="43"/>
        <v>0</v>
      </c>
      <c r="GH10" s="1">
        <f t="shared" si="159"/>
        <v>0</v>
      </c>
      <c r="GI10" s="1">
        <f t="shared" si="160"/>
        <v>26</v>
      </c>
      <c r="GJ10" s="1">
        <f t="shared" si="161"/>
        <v>26</v>
      </c>
      <c r="GK10" s="1">
        <f t="shared" si="45"/>
        <v>0</v>
      </c>
      <c r="GL10" s="1">
        <f t="shared" si="162"/>
        <v>0</v>
      </c>
      <c r="GM10" s="1">
        <f t="shared" si="163"/>
        <v>26</v>
      </c>
      <c r="GN10" s="1">
        <f t="shared" si="164"/>
        <v>26</v>
      </c>
      <c r="GO10" s="1">
        <f t="shared" si="47"/>
        <v>0</v>
      </c>
      <c r="GP10" s="1">
        <f t="shared" si="165"/>
        <v>0</v>
      </c>
      <c r="GQ10" s="1">
        <f t="shared" si="166"/>
        <v>26</v>
      </c>
      <c r="GR10" s="1">
        <f t="shared" si="167"/>
        <v>26</v>
      </c>
      <c r="GS10" s="1">
        <f t="shared" si="49"/>
        <v>0</v>
      </c>
      <c r="GT10" s="1">
        <f t="shared" si="168"/>
        <v>0</v>
      </c>
      <c r="GU10" s="1">
        <f t="shared" si="169"/>
        <v>26</v>
      </c>
      <c r="GV10" s="1">
        <f t="shared" si="170"/>
        <v>26</v>
      </c>
      <c r="GW10" s="1">
        <f t="shared" si="51"/>
        <v>1</v>
      </c>
      <c r="GX10" s="1">
        <f t="shared" si="171"/>
        <v>0</v>
      </c>
      <c r="GY10" s="1">
        <f t="shared" si="172"/>
        <v>26</v>
      </c>
      <c r="GZ10" s="1">
        <f t="shared" si="173"/>
        <v>26</v>
      </c>
      <c r="HA10" s="1">
        <f t="shared" si="53"/>
        <v>1</v>
      </c>
      <c r="HB10" s="1">
        <f t="shared" si="174"/>
        <v>0</v>
      </c>
      <c r="HC10" s="1">
        <f t="shared" si="175"/>
        <v>26</v>
      </c>
      <c r="HD10" s="1">
        <f t="shared" si="176"/>
        <v>26</v>
      </c>
      <c r="HF10" t="str">
        <f t="shared" si="55"/>
        <v>CLUB</v>
      </c>
    </row>
    <row r="11" spans="1:214" customFormat="1" ht="15.6" x14ac:dyDescent="0.3">
      <c r="A11" t="str">
        <f t="shared" si="56"/>
        <v>NATB7</v>
      </c>
      <c r="B11" s="37">
        <v>4</v>
      </c>
      <c r="C11" s="36" t="s">
        <v>187</v>
      </c>
      <c r="D11" s="36" t="s">
        <v>188</v>
      </c>
      <c r="E11" s="36" t="s">
        <v>232</v>
      </c>
      <c r="F11" s="36">
        <v>1500</v>
      </c>
      <c r="G11" s="37" t="s">
        <v>47</v>
      </c>
      <c r="H11" s="36">
        <v>7</v>
      </c>
      <c r="I11" s="36"/>
      <c r="J11" s="36"/>
      <c r="K11" s="36"/>
      <c r="L11" s="36" t="s">
        <v>40</v>
      </c>
      <c r="M11" s="36">
        <v>5</v>
      </c>
      <c r="N11" s="36">
        <v>2</v>
      </c>
      <c r="O11" s="36">
        <v>3</v>
      </c>
      <c r="P11" s="36">
        <v>1</v>
      </c>
      <c r="Q11" s="36">
        <v>1</v>
      </c>
      <c r="R11" s="36">
        <v>3</v>
      </c>
      <c r="S11" s="36">
        <v>8</v>
      </c>
      <c r="T11" s="36">
        <v>0</v>
      </c>
      <c r="U11" s="36"/>
      <c r="V11" s="36"/>
      <c r="W11" s="38">
        <f t="shared" si="57"/>
        <v>23</v>
      </c>
      <c r="X11" s="36">
        <v>2</v>
      </c>
      <c r="Y11" s="36">
        <v>1</v>
      </c>
      <c r="Z11" s="36">
        <v>1</v>
      </c>
      <c r="AA11" s="36">
        <v>3</v>
      </c>
      <c r="AB11" s="36">
        <v>1</v>
      </c>
      <c r="AC11" s="36">
        <v>0</v>
      </c>
      <c r="AD11" s="36">
        <v>0</v>
      </c>
      <c r="AE11" s="36">
        <v>0</v>
      </c>
      <c r="AF11" s="36"/>
      <c r="AG11" s="36"/>
      <c r="AH11" s="38">
        <f t="shared" si="6"/>
        <v>8</v>
      </c>
      <c r="AI11" s="38">
        <f t="shared" si="2"/>
        <v>31</v>
      </c>
      <c r="AJ11" s="36">
        <v>0</v>
      </c>
      <c r="AK11" s="36">
        <v>0</v>
      </c>
      <c r="AL11" s="36">
        <v>1</v>
      </c>
      <c r="AM11" s="36">
        <v>3</v>
      </c>
      <c r="AN11" s="36">
        <v>0</v>
      </c>
      <c r="AO11" s="36">
        <v>0</v>
      </c>
      <c r="AP11" s="36">
        <v>1</v>
      </c>
      <c r="AQ11" s="36">
        <v>0</v>
      </c>
      <c r="AR11" s="36"/>
      <c r="AS11" s="36"/>
      <c r="AT11" s="38">
        <f t="shared" si="7"/>
        <v>5</v>
      </c>
      <c r="AU11" s="38">
        <f t="shared" si="4"/>
        <v>36</v>
      </c>
      <c r="AV11" s="36"/>
      <c r="AW11" s="36"/>
      <c r="AX11" s="36"/>
      <c r="AY11" s="36"/>
      <c r="AZ11" s="36"/>
      <c r="BA11" s="36"/>
      <c r="BB11" s="36"/>
      <c r="BC11" s="36"/>
      <c r="BD11" s="36"/>
      <c r="BE11" s="36"/>
      <c r="BF11" s="38">
        <f t="shared" si="8"/>
        <v>0</v>
      </c>
      <c r="BG11" s="38">
        <f t="shared" si="9"/>
        <v>36</v>
      </c>
      <c r="BH11" s="38">
        <f t="shared" si="177"/>
        <v>10</v>
      </c>
      <c r="BI11" s="38">
        <f t="shared" si="10"/>
        <v>9</v>
      </c>
      <c r="BJ11" s="38">
        <f t="shared" si="11"/>
        <v>7</v>
      </c>
      <c r="BK11" s="5">
        <f t="shared" si="58"/>
        <v>7</v>
      </c>
      <c r="BL11" s="5">
        <f t="shared" si="59"/>
        <v>9</v>
      </c>
      <c r="BM11" s="5">
        <f t="shared" ref="BM11:BM64" si="183">RANK(AI11,$AI$8:$AI$64,1)</f>
        <v>8</v>
      </c>
      <c r="BN11" s="5">
        <f t="shared" si="12"/>
        <v>7</v>
      </c>
      <c r="BO11" s="5">
        <f t="shared" si="13"/>
        <v>7</v>
      </c>
      <c r="BP11" s="3" t="str">
        <f t="shared" si="14"/>
        <v>-</v>
      </c>
      <c r="BQ11" s="3" t="str">
        <f t="shared" si="60"/>
        <v/>
      </c>
      <c r="BR11" s="3">
        <f t="shared" si="15"/>
        <v>7</v>
      </c>
      <c r="BS11" s="3">
        <f t="shared" si="61"/>
        <v>7</v>
      </c>
      <c r="BT11" s="3" t="str">
        <f t="shared" si="16"/>
        <v>-</v>
      </c>
      <c r="BU11" s="3" t="str">
        <f t="shared" si="62"/>
        <v/>
      </c>
      <c r="BV11" s="3" t="str">
        <f t="shared" si="17"/>
        <v>-</v>
      </c>
      <c r="BW11" s="3" t="str">
        <f t="shared" si="63"/>
        <v/>
      </c>
      <c r="BX11" s="3" t="str">
        <f t="shared" si="18"/>
        <v>-</v>
      </c>
      <c r="BY11" s="3" t="str">
        <f t="shared" si="64"/>
        <v/>
      </c>
      <c r="BZ11" s="3" t="str">
        <f t="shared" si="19"/>
        <v>-</v>
      </c>
      <c r="CA11" s="3" t="str">
        <f t="shared" si="65"/>
        <v/>
      </c>
      <c r="CB11" s="3" t="str">
        <f t="shared" si="20"/>
        <v>-</v>
      </c>
      <c r="CC11" s="3" t="str">
        <f t="shared" si="66"/>
        <v/>
      </c>
      <c r="CD11" s="3" t="str">
        <f t="shared" si="67"/>
        <v>-</v>
      </c>
      <c r="CE11" s="3" t="str">
        <f t="shared" si="68"/>
        <v/>
      </c>
      <c r="CF11" s="3">
        <f t="shared" si="69"/>
        <v>7</v>
      </c>
      <c r="CG11" s="3">
        <f t="shared" si="70"/>
        <v>7</v>
      </c>
      <c r="CH11" s="5" t="str">
        <f t="shared" si="178"/>
        <v>7</v>
      </c>
      <c r="CI11" s="5" t="str">
        <f t="shared" si="71"/>
        <v/>
      </c>
      <c r="CJ11" s="29"/>
      <c r="CK11" s="1"/>
      <c r="CL11" s="1">
        <f t="shared" si="72"/>
        <v>9</v>
      </c>
      <c r="CM11" s="1">
        <f t="shared" si="73"/>
        <v>0</v>
      </c>
      <c r="CN11" s="1">
        <f t="shared" si="74"/>
        <v>7</v>
      </c>
      <c r="CO11" s="1">
        <f t="shared" si="75"/>
        <v>7</v>
      </c>
      <c r="CP11" s="1">
        <f t="shared" si="76"/>
        <v>7</v>
      </c>
      <c r="CQ11" s="1">
        <f t="shared" si="77"/>
        <v>0</v>
      </c>
      <c r="CR11" s="1">
        <f t="shared" si="78"/>
        <v>7</v>
      </c>
      <c r="CS11" s="1">
        <f t="shared" si="79"/>
        <v>7</v>
      </c>
      <c r="CT11" s="1">
        <f t="shared" si="80"/>
        <v>2</v>
      </c>
      <c r="CU11" s="1">
        <f t="shared" si="81"/>
        <v>0</v>
      </c>
      <c r="CV11" s="1">
        <f t="shared" si="82"/>
        <v>7</v>
      </c>
      <c r="CW11" s="1">
        <f t="shared" si="83"/>
        <v>7</v>
      </c>
      <c r="CX11" s="1">
        <f t="shared" si="84"/>
        <v>4</v>
      </c>
      <c r="CY11" s="1">
        <f t="shared" si="85"/>
        <v>0</v>
      </c>
      <c r="CZ11" s="1">
        <f t="shared" si="86"/>
        <v>7</v>
      </c>
      <c r="DA11" s="1">
        <f t="shared" si="87"/>
        <v>7</v>
      </c>
      <c r="DB11" s="1">
        <f t="shared" si="88"/>
        <v>0</v>
      </c>
      <c r="DC11" s="1">
        <f t="shared" si="89"/>
        <v>0</v>
      </c>
      <c r="DD11" s="1">
        <f t="shared" si="90"/>
        <v>7</v>
      </c>
      <c r="DE11" s="1">
        <f t="shared" si="91"/>
        <v>7</v>
      </c>
      <c r="DF11" s="1">
        <f t="shared" si="92"/>
        <v>1</v>
      </c>
      <c r="DG11" s="1">
        <f t="shared" si="93"/>
        <v>0</v>
      </c>
      <c r="DH11" s="1">
        <f t="shared" si="94"/>
        <v>7</v>
      </c>
      <c r="DI11" s="1">
        <f t="shared" si="95"/>
        <v>7</v>
      </c>
      <c r="DJ11" s="1">
        <f t="shared" si="96"/>
        <v>0</v>
      </c>
      <c r="DK11" s="1">
        <f t="shared" si="97"/>
        <v>0</v>
      </c>
      <c r="DL11" s="1">
        <f t="shared" si="98"/>
        <v>7</v>
      </c>
      <c r="DM11" s="1">
        <f t="shared" si="99"/>
        <v>7</v>
      </c>
      <c r="DQ11">
        <f t="shared" si="100"/>
        <v>36</v>
      </c>
      <c r="DR11" t="str">
        <f t="shared" si="101"/>
        <v>YES</v>
      </c>
      <c r="DS11">
        <f t="shared" si="102"/>
        <v>36</v>
      </c>
      <c r="DT11" t="str">
        <f t="shared" si="103"/>
        <v>YES</v>
      </c>
      <c r="DV11" s="1">
        <f t="shared" si="27"/>
        <v>9</v>
      </c>
      <c r="DW11" s="1">
        <f t="shared" si="104"/>
        <v>0</v>
      </c>
      <c r="DX11" s="1">
        <f t="shared" si="105"/>
        <v>7</v>
      </c>
      <c r="DY11" s="1">
        <f t="shared" si="179"/>
        <v>7</v>
      </c>
      <c r="DZ11" s="1">
        <f t="shared" si="106"/>
        <v>7</v>
      </c>
      <c r="EA11" s="1">
        <f t="shared" si="107"/>
        <v>0</v>
      </c>
      <c r="EB11" s="1">
        <f t="shared" si="108"/>
        <v>7</v>
      </c>
      <c r="EC11" s="1">
        <f t="shared" si="109"/>
        <v>7</v>
      </c>
      <c r="ED11" s="1">
        <f t="shared" si="110"/>
        <v>2</v>
      </c>
      <c r="EE11" s="1">
        <f t="shared" si="111"/>
        <v>0</v>
      </c>
      <c r="EF11" s="1">
        <f t="shared" si="112"/>
        <v>7</v>
      </c>
      <c r="EG11" s="1">
        <f t="shared" si="113"/>
        <v>7</v>
      </c>
      <c r="EH11" s="1">
        <f t="shared" si="114"/>
        <v>4</v>
      </c>
      <c r="EI11" s="1">
        <f t="shared" si="115"/>
        <v>0</v>
      </c>
      <c r="EJ11" s="1">
        <f t="shared" si="116"/>
        <v>7</v>
      </c>
      <c r="EK11" s="1">
        <f t="shared" si="117"/>
        <v>7</v>
      </c>
      <c r="EL11" s="1">
        <f t="shared" si="118"/>
        <v>0</v>
      </c>
      <c r="EM11" s="1">
        <f t="shared" si="119"/>
        <v>0</v>
      </c>
      <c r="EN11" s="1">
        <f t="shared" si="120"/>
        <v>7</v>
      </c>
      <c r="EO11" s="1">
        <f t="shared" si="121"/>
        <v>7</v>
      </c>
      <c r="EP11" s="1">
        <f t="shared" si="122"/>
        <v>1</v>
      </c>
      <c r="EQ11" s="1">
        <f t="shared" si="123"/>
        <v>0</v>
      </c>
      <c r="ER11" s="1">
        <f t="shared" si="124"/>
        <v>7</v>
      </c>
      <c r="ES11" s="1">
        <f t="shared" si="125"/>
        <v>7</v>
      </c>
      <c r="ET11" s="1">
        <f t="shared" si="126"/>
        <v>0</v>
      </c>
      <c r="EU11" s="1">
        <f t="shared" si="127"/>
        <v>0</v>
      </c>
      <c r="EV11" s="1">
        <f t="shared" si="128"/>
        <v>7</v>
      </c>
      <c r="EW11" s="1">
        <f t="shared" si="129"/>
        <v>7</v>
      </c>
      <c r="EX11" s="1"/>
      <c r="EY11" s="1">
        <f t="shared" si="180"/>
        <v>4</v>
      </c>
      <c r="EZ11" s="1">
        <f t="shared" si="181"/>
        <v>8.0000000000000004E-4</v>
      </c>
      <c r="FA11" s="1">
        <f t="shared" si="130"/>
        <v>8.0007999999999999</v>
      </c>
      <c r="FB11" s="1">
        <f t="shared" si="131"/>
        <v>9</v>
      </c>
      <c r="FC11" s="1">
        <f t="shared" si="132"/>
        <v>5</v>
      </c>
      <c r="FD11" s="1">
        <f t="shared" si="133"/>
        <v>0</v>
      </c>
      <c r="FE11" s="1">
        <f t="shared" si="134"/>
        <v>9</v>
      </c>
      <c r="FF11" s="1">
        <f t="shared" si="135"/>
        <v>9</v>
      </c>
      <c r="FG11" s="1">
        <f t="shared" si="136"/>
        <v>2</v>
      </c>
      <c r="FH11" s="1">
        <f t="shared" si="137"/>
        <v>0</v>
      </c>
      <c r="FI11" s="1">
        <f t="shared" si="138"/>
        <v>9</v>
      </c>
      <c r="FJ11" s="1">
        <f t="shared" si="139"/>
        <v>9</v>
      </c>
      <c r="FK11" s="1">
        <f t="shared" si="140"/>
        <v>3</v>
      </c>
      <c r="FL11" s="1">
        <f t="shared" si="141"/>
        <v>0</v>
      </c>
      <c r="FM11" s="1">
        <f t="shared" si="142"/>
        <v>9</v>
      </c>
      <c r="FN11" s="1">
        <f t="shared" si="143"/>
        <v>9</v>
      </c>
      <c r="FO11" s="1">
        <f t="shared" si="144"/>
        <v>0</v>
      </c>
      <c r="FP11" s="1">
        <f t="shared" si="145"/>
        <v>0</v>
      </c>
      <c r="FQ11" s="1">
        <f t="shared" si="146"/>
        <v>9</v>
      </c>
      <c r="FR11" s="1">
        <f t="shared" si="147"/>
        <v>9</v>
      </c>
      <c r="FS11" s="1">
        <f t="shared" si="148"/>
        <v>1</v>
      </c>
      <c r="FT11" s="1">
        <f t="shared" si="149"/>
        <v>0</v>
      </c>
      <c r="FU11" s="1">
        <f t="shared" si="150"/>
        <v>9</v>
      </c>
      <c r="FV11" s="1">
        <f t="shared" si="151"/>
        <v>9</v>
      </c>
      <c r="FW11" s="1">
        <f t="shared" si="152"/>
        <v>0</v>
      </c>
      <c r="FX11" s="1">
        <f t="shared" si="153"/>
        <v>0</v>
      </c>
      <c r="FY11" s="1">
        <f t="shared" si="154"/>
        <v>9</v>
      </c>
      <c r="FZ11" s="1">
        <f t="shared" si="182"/>
        <v>9</v>
      </c>
      <c r="GC11" s="1">
        <f t="shared" si="155"/>
        <v>1</v>
      </c>
      <c r="GD11" s="1">
        <f t="shared" si="156"/>
        <v>8.0000000000000004E-4</v>
      </c>
      <c r="GE11" s="1">
        <f t="shared" si="157"/>
        <v>9.0007999999999999</v>
      </c>
      <c r="GF11" s="1">
        <f t="shared" si="158"/>
        <v>9</v>
      </c>
      <c r="GG11" s="1">
        <f t="shared" si="43"/>
        <v>2</v>
      </c>
      <c r="GH11" s="1">
        <f t="shared" si="159"/>
        <v>2.9999999999999997E-4</v>
      </c>
      <c r="GI11" s="1">
        <f t="shared" si="160"/>
        <v>9.0002999999999993</v>
      </c>
      <c r="GJ11" s="1">
        <f t="shared" si="161"/>
        <v>10</v>
      </c>
      <c r="GK11" s="1">
        <f t="shared" si="45"/>
        <v>1</v>
      </c>
      <c r="GL11" s="1">
        <f t="shared" si="162"/>
        <v>0</v>
      </c>
      <c r="GM11" s="1">
        <f t="shared" si="163"/>
        <v>10</v>
      </c>
      <c r="GN11" s="1">
        <f t="shared" si="164"/>
        <v>10</v>
      </c>
      <c r="GO11" s="1">
        <f t="shared" si="47"/>
        <v>2</v>
      </c>
      <c r="GP11" s="1">
        <f t="shared" si="165"/>
        <v>0</v>
      </c>
      <c r="GQ11" s="1">
        <f t="shared" si="166"/>
        <v>10</v>
      </c>
      <c r="GR11" s="1">
        <f t="shared" si="167"/>
        <v>10</v>
      </c>
      <c r="GS11" s="1">
        <f t="shared" si="49"/>
        <v>0</v>
      </c>
      <c r="GT11" s="1">
        <f t="shared" si="168"/>
        <v>0</v>
      </c>
      <c r="GU11" s="1">
        <f t="shared" si="169"/>
        <v>10</v>
      </c>
      <c r="GV11" s="1">
        <f t="shared" si="170"/>
        <v>10</v>
      </c>
      <c r="GW11" s="1">
        <f t="shared" si="51"/>
        <v>1</v>
      </c>
      <c r="GX11" s="1">
        <f t="shared" si="171"/>
        <v>0</v>
      </c>
      <c r="GY11" s="1">
        <f t="shared" si="172"/>
        <v>10</v>
      </c>
      <c r="GZ11" s="1">
        <f t="shared" si="173"/>
        <v>10</v>
      </c>
      <c r="HA11" s="1">
        <f t="shared" si="53"/>
        <v>0</v>
      </c>
      <c r="HB11" s="1">
        <f t="shared" si="174"/>
        <v>0</v>
      </c>
      <c r="HC11" s="1">
        <f t="shared" si="175"/>
        <v>10</v>
      </c>
      <c r="HD11" s="1">
        <f t="shared" si="176"/>
        <v>10</v>
      </c>
      <c r="HF11" t="str">
        <f t="shared" si="55"/>
        <v>NATB</v>
      </c>
    </row>
    <row r="12" spans="1:214" customFormat="1" ht="15.6" x14ac:dyDescent="0.3">
      <c r="A12" t="str">
        <f t="shared" si="56"/>
        <v>NATB18</v>
      </c>
      <c r="B12" s="13">
        <v>5</v>
      </c>
      <c r="C12" s="35" t="s">
        <v>189</v>
      </c>
      <c r="D12" s="35" t="s">
        <v>190</v>
      </c>
      <c r="E12" s="35" t="s">
        <v>234</v>
      </c>
      <c r="F12" s="35">
        <v>1540</v>
      </c>
      <c r="G12" s="13" t="s">
        <v>47</v>
      </c>
      <c r="H12" s="12">
        <v>7</v>
      </c>
      <c r="I12" s="12"/>
      <c r="J12" s="12"/>
      <c r="K12" s="35"/>
      <c r="L12" s="12" t="s">
        <v>41</v>
      </c>
      <c r="M12" s="35">
        <v>7</v>
      </c>
      <c r="N12" s="35">
        <v>4</v>
      </c>
      <c r="O12" s="35">
        <v>6</v>
      </c>
      <c r="P12" s="35">
        <v>2</v>
      </c>
      <c r="Q12" s="35">
        <v>5</v>
      </c>
      <c r="R12" s="35">
        <v>4</v>
      </c>
      <c r="S12" s="12">
        <v>8</v>
      </c>
      <c r="T12" s="35">
        <v>5</v>
      </c>
      <c r="U12" s="12"/>
      <c r="V12" s="35"/>
      <c r="W12" s="5">
        <f t="shared" si="57"/>
        <v>41</v>
      </c>
      <c r="X12" s="12">
        <v>2</v>
      </c>
      <c r="Y12" s="12">
        <v>2</v>
      </c>
      <c r="Z12" s="12">
        <v>3</v>
      </c>
      <c r="AA12" s="12">
        <v>5</v>
      </c>
      <c r="AB12" s="12">
        <v>3</v>
      </c>
      <c r="AC12" s="12">
        <v>4</v>
      </c>
      <c r="AD12" s="12">
        <v>8</v>
      </c>
      <c r="AE12" s="12">
        <v>0</v>
      </c>
      <c r="AF12" s="12"/>
      <c r="AG12" s="12"/>
      <c r="AH12" s="5">
        <f t="shared" si="6"/>
        <v>27</v>
      </c>
      <c r="AI12" s="5">
        <f t="shared" si="2"/>
        <v>68</v>
      </c>
      <c r="AJ12" s="12">
        <v>5</v>
      </c>
      <c r="AK12" s="12">
        <v>5</v>
      </c>
      <c r="AL12" s="12">
        <v>1</v>
      </c>
      <c r="AM12" s="12">
        <v>3</v>
      </c>
      <c r="AN12" s="12">
        <v>1</v>
      </c>
      <c r="AO12" s="12">
        <v>3</v>
      </c>
      <c r="AP12" s="12">
        <v>8</v>
      </c>
      <c r="AQ12" s="12">
        <v>1</v>
      </c>
      <c r="AR12" s="12"/>
      <c r="AS12" s="12"/>
      <c r="AT12" s="5">
        <f t="shared" si="7"/>
        <v>27</v>
      </c>
      <c r="AU12" s="5">
        <f t="shared" si="4"/>
        <v>95</v>
      </c>
      <c r="AV12" s="12"/>
      <c r="AW12" s="12"/>
      <c r="AX12" s="12"/>
      <c r="AY12" s="12"/>
      <c r="AZ12" s="12"/>
      <c r="BA12" s="12"/>
      <c r="BB12" s="12"/>
      <c r="BC12" s="12"/>
      <c r="BD12" s="12"/>
      <c r="BE12" s="12"/>
      <c r="BF12" s="5">
        <f t="shared" si="8"/>
        <v>0</v>
      </c>
      <c r="BG12" s="5">
        <f t="shared" si="9"/>
        <v>95</v>
      </c>
      <c r="BH12" s="5">
        <f t="shared" si="177"/>
        <v>21</v>
      </c>
      <c r="BI12" s="5">
        <f t="shared" si="10"/>
        <v>20</v>
      </c>
      <c r="BJ12" s="5">
        <f t="shared" si="11"/>
        <v>20</v>
      </c>
      <c r="BK12" s="5">
        <f t="shared" si="58"/>
        <v>20</v>
      </c>
      <c r="BL12" s="5">
        <f t="shared" si="59"/>
        <v>20</v>
      </c>
      <c r="BM12" s="5">
        <f t="shared" si="183"/>
        <v>20</v>
      </c>
      <c r="BN12" s="5">
        <f t="shared" si="12"/>
        <v>20</v>
      </c>
      <c r="BO12" s="5">
        <f t="shared" si="13"/>
        <v>20</v>
      </c>
      <c r="BP12" s="3" t="str">
        <f t="shared" si="14"/>
        <v>-</v>
      </c>
      <c r="BQ12" s="3" t="str">
        <f t="shared" si="60"/>
        <v/>
      </c>
      <c r="BR12" s="3" t="str">
        <f t="shared" si="15"/>
        <v>-</v>
      </c>
      <c r="BS12" s="3" t="str">
        <f t="shared" si="61"/>
        <v/>
      </c>
      <c r="BT12" s="3" t="str">
        <f t="shared" si="16"/>
        <v>-</v>
      </c>
      <c r="BU12" s="3" t="str">
        <f t="shared" si="62"/>
        <v/>
      </c>
      <c r="BV12" s="3">
        <f t="shared" si="17"/>
        <v>20</v>
      </c>
      <c r="BW12" s="3">
        <f t="shared" si="63"/>
        <v>3</v>
      </c>
      <c r="BX12" s="3" t="str">
        <f t="shared" si="18"/>
        <v>-</v>
      </c>
      <c r="BY12" s="3" t="str">
        <f t="shared" si="64"/>
        <v/>
      </c>
      <c r="BZ12" s="3" t="str">
        <f t="shared" si="19"/>
        <v>-</v>
      </c>
      <c r="CA12" s="3" t="str">
        <f t="shared" si="65"/>
        <v/>
      </c>
      <c r="CB12" s="3" t="str">
        <f t="shared" si="20"/>
        <v>-</v>
      </c>
      <c r="CC12" s="3" t="str">
        <f t="shared" si="66"/>
        <v/>
      </c>
      <c r="CD12" s="3" t="str">
        <f t="shared" si="67"/>
        <v>-</v>
      </c>
      <c r="CE12" s="3" t="str">
        <f t="shared" si="68"/>
        <v/>
      </c>
      <c r="CF12" s="3">
        <f t="shared" si="69"/>
        <v>20</v>
      </c>
      <c r="CG12" s="3">
        <f t="shared" si="70"/>
        <v>18</v>
      </c>
      <c r="CH12" s="5" t="str">
        <f t="shared" si="178"/>
        <v>3</v>
      </c>
      <c r="CI12" s="5" t="str">
        <f t="shared" si="71"/>
        <v/>
      </c>
      <c r="CJ12" s="29"/>
      <c r="CK12" s="1"/>
      <c r="CL12" s="1">
        <f t="shared" si="72"/>
        <v>1</v>
      </c>
      <c r="CM12" s="1">
        <f t="shared" si="73"/>
        <v>0</v>
      </c>
      <c r="CN12" s="1">
        <f t="shared" si="74"/>
        <v>20</v>
      </c>
      <c r="CO12" s="1">
        <f t="shared" si="75"/>
        <v>20</v>
      </c>
      <c r="CP12" s="1">
        <f t="shared" si="76"/>
        <v>3</v>
      </c>
      <c r="CQ12" s="1">
        <f t="shared" si="77"/>
        <v>0</v>
      </c>
      <c r="CR12" s="1">
        <f t="shared" si="78"/>
        <v>20</v>
      </c>
      <c r="CS12" s="1">
        <f t="shared" si="79"/>
        <v>20</v>
      </c>
      <c r="CT12" s="1">
        <f t="shared" si="80"/>
        <v>3</v>
      </c>
      <c r="CU12" s="1">
        <f t="shared" si="81"/>
        <v>0</v>
      </c>
      <c r="CV12" s="1">
        <f t="shared" si="82"/>
        <v>20</v>
      </c>
      <c r="CW12" s="1">
        <f t="shared" si="83"/>
        <v>20</v>
      </c>
      <c r="CX12" s="1">
        <f t="shared" si="84"/>
        <v>4</v>
      </c>
      <c r="CY12" s="1">
        <f t="shared" si="85"/>
        <v>0</v>
      </c>
      <c r="CZ12" s="1">
        <f t="shared" si="86"/>
        <v>20</v>
      </c>
      <c r="DA12" s="1">
        <f t="shared" si="87"/>
        <v>20</v>
      </c>
      <c r="DB12" s="1">
        <f t="shared" si="88"/>
        <v>3</v>
      </c>
      <c r="DC12" s="1">
        <f t="shared" si="89"/>
        <v>0</v>
      </c>
      <c r="DD12" s="1">
        <f t="shared" si="90"/>
        <v>20</v>
      </c>
      <c r="DE12" s="1">
        <f t="shared" si="91"/>
        <v>20</v>
      </c>
      <c r="DF12" s="1">
        <f t="shared" si="92"/>
        <v>5</v>
      </c>
      <c r="DG12" s="1">
        <f t="shared" si="93"/>
        <v>0</v>
      </c>
      <c r="DH12" s="1">
        <f t="shared" si="94"/>
        <v>20</v>
      </c>
      <c r="DI12" s="1">
        <f t="shared" si="95"/>
        <v>20</v>
      </c>
      <c r="DJ12" s="1">
        <f t="shared" si="96"/>
        <v>1</v>
      </c>
      <c r="DK12" s="1">
        <f t="shared" si="97"/>
        <v>0</v>
      </c>
      <c r="DL12" s="1">
        <f t="shared" si="98"/>
        <v>20</v>
      </c>
      <c r="DM12" s="1">
        <f t="shared" si="99"/>
        <v>20</v>
      </c>
      <c r="DQ12">
        <f t="shared" si="100"/>
        <v>95</v>
      </c>
      <c r="DR12" t="str">
        <f t="shared" si="101"/>
        <v>YES</v>
      </c>
      <c r="DS12">
        <f t="shared" si="102"/>
        <v>95</v>
      </c>
      <c r="DT12" t="str">
        <f t="shared" si="103"/>
        <v>YES</v>
      </c>
      <c r="DV12" s="1">
        <f t="shared" si="27"/>
        <v>1</v>
      </c>
      <c r="DW12" s="1">
        <f t="shared" si="104"/>
        <v>0</v>
      </c>
      <c r="DX12" s="1">
        <f t="shared" si="105"/>
        <v>20</v>
      </c>
      <c r="DY12" s="1">
        <f t="shared" si="179"/>
        <v>20</v>
      </c>
      <c r="DZ12" s="1">
        <f t="shared" si="106"/>
        <v>3</v>
      </c>
      <c r="EA12" s="1">
        <f t="shared" si="107"/>
        <v>0</v>
      </c>
      <c r="EB12" s="1">
        <f t="shared" si="108"/>
        <v>20</v>
      </c>
      <c r="EC12" s="1">
        <f t="shared" si="109"/>
        <v>20</v>
      </c>
      <c r="ED12" s="1">
        <f t="shared" si="110"/>
        <v>3</v>
      </c>
      <c r="EE12" s="1">
        <f t="shared" si="111"/>
        <v>0</v>
      </c>
      <c r="EF12" s="1">
        <f t="shared" si="112"/>
        <v>20</v>
      </c>
      <c r="EG12" s="1">
        <f t="shared" si="113"/>
        <v>20</v>
      </c>
      <c r="EH12" s="1">
        <f t="shared" si="114"/>
        <v>4</v>
      </c>
      <c r="EI12" s="1">
        <f t="shared" si="115"/>
        <v>0</v>
      </c>
      <c r="EJ12" s="1">
        <f t="shared" si="116"/>
        <v>20</v>
      </c>
      <c r="EK12" s="1">
        <f t="shared" si="117"/>
        <v>20</v>
      </c>
      <c r="EL12" s="1">
        <f t="shared" si="118"/>
        <v>3</v>
      </c>
      <c r="EM12" s="1">
        <f t="shared" si="119"/>
        <v>0</v>
      </c>
      <c r="EN12" s="1">
        <f t="shared" si="120"/>
        <v>20</v>
      </c>
      <c r="EO12" s="1">
        <f t="shared" si="121"/>
        <v>20</v>
      </c>
      <c r="EP12" s="1">
        <f t="shared" si="122"/>
        <v>5</v>
      </c>
      <c r="EQ12" s="1">
        <f t="shared" si="123"/>
        <v>0</v>
      </c>
      <c r="ER12" s="1">
        <f t="shared" si="124"/>
        <v>20</v>
      </c>
      <c r="ES12" s="1">
        <f t="shared" si="125"/>
        <v>20</v>
      </c>
      <c r="ET12" s="1">
        <f t="shared" si="126"/>
        <v>1</v>
      </c>
      <c r="EU12" s="1">
        <f t="shared" si="127"/>
        <v>0</v>
      </c>
      <c r="EV12" s="1">
        <f t="shared" si="128"/>
        <v>20</v>
      </c>
      <c r="EW12" s="1">
        <f t="shared" si="129"/>
        <v>20</v>
      </c>
      <c r="EX12" s="1"/>
      <c r="EY12" s="1">
        <f t="shared" si="180"/>
        <v>1</v>
      </c>
      <c r="EZ12" s="1">
        <f t="shared" si="181"/>
        <v>0</v>
      </c>
      <c r="FA12" s="1">
        <f t="shared" si="130"/>
        <v>20</v>
      </c>
      <c r="FB12" s="1">
        <f t="shared" si="131"/>
        <v>20</v>
      </c>
      <c r="FC12" s="1">
        <f t="shared" si="132"/>
        <v>0</v>
      </c>
      <c r="FD12" s="1">
        <f t="shared" si="133"/>
        <v>0</v>
      </c>
      <c r="FE12" s="1">
        <f t="shared" si="134"/>
        <v>20</v>
      </c>
      <c r="FF12" s="1">
        <f t="shared" si="135"/>
        <v>20</v>
      </c>
      <c r="FG12" s="1">
        <f t="shared" si="136"/>
        <v>3</v>
      </c>
      <c r="FH12" s="1">
        <f t="shared" si="137"/>
        <v>0</v>
      </c>
      <c r="FI12" s="1">
        <f t="shared" si="138"/>
        <v>20</v>
      </c>
      <c r="FJ12" s="1">
        <f t="shared" si="139"/>
        <v>20</v>
      </c>
      <c r="FK12" s="1">
        <f t="shared" si="140"/>
        <v>2</v>
      </c>
      <c r="FL12" s="1">
        <f t="shared" si="141"/>
        <v>0</v>
      </c>
      <c r="FM12" s="1">
        <f t="shared" si="142"/>
        <v>20</v>
      </c>
      <c r="FN12" s="1">
        <f t="shared" si="143"/>
        <v>20</v>
      </c>
      <c r="FO12" s="1">
        <f t="shared" si="144"/>
        <v>3</v>
      </c>
      <c r="FP12" s="1">
        <f t="shared" si="145"/>
        <v>0</v>
      </c>
      <c r="FQ12" s="1">
        <f t="shared" si="146"/>
        <v>20</v>
      </c>
      <c r="FR12" s="1">
        <f t="shared" si="147"/>
        <v>20</v>
      </c>
      <c r="FS12" s="1">
        <f t="shared" si="148"/>
        <v>3</v>
      </c>
      <c r="FT12" s="1">
        <f t="shared" si="149"/>
        <v>0</v>
      </c>
      <c r="FU12" s="1">
        <f t="shared" si="150"/>
        <v>20</v>
      </c>
      <c r="FV12" s="1">
        <f t="shared" si="151"/>
        <v>20</v>
      </c>
      <c r="FW12" s="1">
        <f t="shared" si="152"/>
        <v>1</v>
      </c>
      <c r="FX12" s="1">
        <f t="shared" si="153"/>
        <v>0</v>
      </c>
      <c r="FY12" s="1">
        <f t="shared" si="154"/>
        <v>20</v>
      </c>
      <c r="FZ12" s="1">
        <f t="shared" si="182"/>
        <v>20</v>
      </c>
      <c r="GC12" s="1">
        <f t="shared" si="155"/>
        <v>0</v>
      </c>
      <c r="GD12" s="1">
        <f t="shared" si="156"/>
        <v>1.6999999999999999E-3</v>
      </c>
      <c r="GE12" s="1">
        <f t="shared" si="157"/>
        <v>20.0017</v>
      </c>
      <c r="GF12" s="1">
        <f t="shared" si="158"/>
        <v>20</v>
      </c>
      <c r="GG12" s="1">
        <f t="shared" si="43"/>
        <v>0</v>
      </c>
      <c r="GH12" s="1">
        <f t="shared" si="159"/>
        <v>1.6999999999999999E-3</v>
      </c>
      <c r="GI12" s="1">
        <f t="shared" si="160"/>
        <v>20.0017</v>
      </c>
      <c r="GJ12" s="1">
        <f t="shared" si="161"/>
        <v>21</v>
      </c>
      <c r="GK12" s="1">
        <f t="shared" si="45"/>
        <v>1</v>
      </c>
      <c r="GL12" s="1">
        <f t="shared" si="162"/>
        <v>0</v>
      </c>
      <c r="GM12" s="1">
        <f t="shared" si="163"/>
        <v>21</v>
      </c>
      <c r="GN12" s="1">
        <f t="shared" si="164"/>
        <v>21</v>
      </c>
      <c r="GO12" s="1">
        <f t="shared" si="47"/>
        <v>0</v>
      </c>
      <c r="GP12" s="1">
        <f t="shared" si="165"/>
        <v>0</v>
      </c>
      <c r="GQ12" s="1">
        <f t="shared" si="166"/>
        <v>21</v>
      </c>
      <c r="GR12" s="1">
        <f t="shared" si="167"/>
        <v>21</v>
      </c>
      <c r="GS12" s="1">
        <f t="shared" si="49"/>
        <v>2</v>
      </c>
      <c r="GT12" s="1">
        <f t="shared" si="168"/>
        <v>0</v>
      </c>
      <c r="GU12" s="1">
        <f t="shared" si="169"/>
        <v>21</v>
      </c>
      <c r="GV12" s="1">
        <f t="shared" si="170"/>
        <v>21</v>
      </c>
      <c r="GW12" s="1">
        <f t="shared" si="51"/>
        <v>2</v>
      </c>
      <c r="GX12" s="1">
        <f t="shared" si="171"/>
        <v>0</v>
      </c>
      <c r="GY12" s="1">
        <f t="shared" si="172"/>
        <v>21</v>
      </c>
      <c r="GZ12" s="1">
        <f t="shared" si="173"/>
        <v>21</v>
      </c>
      <c r="HA12" s="1">
        <f t="shared" si="53"/>
        <v>1</v>
      </c>
      <c r="HB12" s="1">
        <f t="shared" si="174"/>
        <v>0</v>
      </c>
      <c r="HC12" s="1">
        <f t="shared" si="175"/>
        <v>21</v>
      </c>
      <c r="HD12" s="1">
        <f t="shared" si="176"/>
        <v>21</v>
      </c>
      <c r="HF12" t="str">
        <f t="shared" si="55"/>
        <v>NATB</v>
      </c>
    </row>
    <row r="13" spans="1:214" customFormat="1" ht="15.6" x14ac:dyDescent="0.3">
      <c r="A13" t="str">
        <f t="shared" si="56"/>
        <v>NATB20</v>
      </c>
      <c r="B13" s="37">
        <v>6</v>
      </c>
      <c r="C13" s="36" t="s">
        <v>191</v>
      </c>
      <c r="D13" s="36" t="s">
        <v>192</v>
      </c>
      <c r="E13" s="36" t="s">
        <v>232</v>
      </c>
      <c r="F13" s="36">
        <v>1600</v>
      </c>
      <c r="G13" s="37" t="s">
        <v>47</v>
      </c>
      <c r="H13" s="36">
        <v>7</v>
      </c>
      <c r="I13" s="36"/>
      <c r="J13" s="36"/>
      <c r="K13" s="36"/>
      <c r="L13" s="36" t="s">
        <v>41</v>
      </c>
      <c r="M13" s="36">
        <v>6</v>
      </c>
      <c r="N13" s="36">
        <v>9</v>
      </c>
      <c r="O13" s="36">
        <v>9</v>
      </c>
      <c r="P13" s="36">
        <v>3</v>
      </c>
      <c r="Q13" s="36">
        <v>5</v>
      </c>
      <c r="R13" s="36">
        <v>4</v>
      </c>
      <c r="S13" s="36">
        <v>8</v>
      </c>
      <c r="T13" s="36">
        <v>5</v>
      </c>
      <c r="U13" s="36"/>
      <c r="V13" s="36"/>
      <c r="W13" s="38">
        <f t="shared" si="57"/>
        <v>49</v>
      </c>
      <c r="X13" s="36">
        <v>5</v>
      </c>
      <c r="Y13" s="36">
        <v>4</v>
      </c>
      <c r="Z13" s="36">
        <v>3</v>
      </c>
      <c r="AA13" s="36">
        <v>5</v>
      </c>
      <c r="AB13" s="36">
        <v>1</v>
      </c>
      <c r="AC13" s="36">
        <v>4</v>
      </c>
      <c r="AD13" s="36">
        <v>8</v>
      </c>
      <c r="AE13" s="36">
        <v>0</v>
      </c>
      <c r="AF13" s="36"/>
      <c r="AG13" s="36"/>
      <c r="AH13" s="38">
        <f t="shared" si="6"/>
        <v>30</v>
      </c>
      <c r="AI13" s="38">
        <f t="shared" si="2"/>
        <v>79</v>
      </c>
      <c r="AJ13" s="36">
        <v>2</v>
      </c>
      <c r="AK13" s="36">
        <v>3</v>
      </c>
      <c r="AL13" s="36">
        <v>3</v>
      </c>
      <c r="AM13" s="36">
        <v>5</v>
      </c>
      <c r="AN13" s="36">
        <v>1</v>
      </c>
      <c r="AO13" s="36">
        <v>4</v>
      </c>
      <c r="AP13" s="36">
        <v>8</v>
      </c>
      <c r="AQ13" s="36">
        <v>1</v>
      </c>
      <c r="AR13" s="36"/>
      <c r="AS13" s="36"/>
      <c r="AT13" s="38">
        <f t="shared" si="7"/>
        <v>27</v>
      </c>
      <c r="AU13" s="38">
        <f t="shared" si="4"/>
        <v>106</v>
      </c>
      <c r="AV13" s="36"/>
      <c r="AW13" s="36"/>
      <c r="AX13" s="36"/>
      <c r="AY13" s="36"/>
      <c r="AZ13" s="36"/>
      <c r="BA13" s="36"/>
      <c r="BB13" s="36"/>
      <c r="BC13" s="36"/>
      <c r="BD13" s="36"/>
      <c r="BE13" s="36"/>
      <c r="BF13" s="38">
        <f t="shared" si="8"/>
        <v>0</v>
      </c>
      <c r="BG13" s="38">
        <f t="shared" si="9"/>
        <v>106</v>
      </c>
      <c r="BH13" s="38">
        <f t="shared" si="177"/>
        <v>24</v>
      </c>
      <c r="BI13" s="38">
        <f t="shared" si="10"/>
        <v>22</v>
      </c>
      <c r="BJ13" s="38">
        <f t="shared" si="11"/>
        <v>22</v>
      </c>
      <c r="BK13" s="5">
        <f t="shared" si="58"/>
        <v>22</v>
      </c>
      <c r="BL13" s="5">
        <f t="shared" si="59"/>
        <v>23</v>
      </c>
      <c r="BM13" s="5">
        <f t="shared" si="183"/>
        <v>22</v>
      </c>
      <c r="BN13" s="5">
        <f t="shared" si="12"/>
        <v>22</v>
      </c>
      <c r="BO13" s="5">
        <f t="shared" si="13"/>
        <v>22</v>
      </c>
      <c r="BP13" s="3" t="str">
        <f t="shared" si="14"/>
        <v>-</v>
      </c>
      <c r="BQ13" s="3" t="str">
        <f t="shared" si="60"/>
        <v/>
      </c>
      <c r="BR13" s="3" t="str">
        <f t="shared" si="15"/>
        <v>-</v>
      </c>
      <c r="BS13" s="3" t="str">
        <f t="shared" si="61"/>
        <v/>
      </c>
      <c r="BT13" s="3" t="str">
        <f t="shared" si="16"/>
        <v>-</v>
      </c>
      <c r="BU13" s="3" t="str">
        <f t="shared" si="62"/>
        <v/>
      </c>
      <c r="BV13" s="3">
        <f t="shared" si="17"/>
        <v>22</v>
      </c>
      <c r="BW13" s="3">
        <f t="shared" si="63"/>
        <v>4</v>
      </c>
      <c r="BX13" s="3" t="str">
        <f t="shared" si="18"/>
        <v>-</v>
      </c>
      <c r="BY13" s="3" t="str">
        <f t="shared" si="64"/>
        <v/>
      </c>
      <c r="BZ13" s="3" t="str">
        <f t="shared" si="19"/>
        <v>-</v>
      </c>
      <c r="CA13" s="3" t="str">
        <f t="shared" si="65"/>
        <v/>
      </c>
      <c r="CB13" s="3" t="str">
        <f t="shared" si="20"/>
        <v>-</v>
      </c>
      <c r="CC13" s="3" t="str">
        <f t="shared" si="66"/>
        <v/>
      </c>
      <c r="CD13" s="3" t="str">
        <f t="shared" si="67"/>
        <v>-</v>
      </c>
      <c r="CE13" s="3" t="str">
        <f t="shared" si="68"/>
        <v/>
      </c>
      <c r="CF13" s="3">
        <f t="shared" si="69"/>
        <v>22</v>
      </c>
      <c r="CG13" s="3">
        <f t="shared" si="70"/>
        <v>20</v>
      </c>
      <c r="CH13" s="5" t="str">
        <f t="shared" si="178"/>
        <v>4</v>
      </c>
      <c r="CI13" s="5" t="str">
        <f t="shared" si="71"/>
        <v/>
      </c>
      <c r="CJ13" s="29"/>
      <c r="CK13" s="1"/>
      <c r="CL13" s="1">
        <f t="shared" si="72"/>
        <v>1</v>
      </c>
      <c r="CM13" s="1">
        <f t="shared" si="73"/>
        <v>0</v>
      </c>
      <c r="CN13" s="1">
        <f t="shared" si="74"/>
        <v>22</v>
      </c>
      <c r="CO13" s="1">
        <f t="shared" si="75"/>
        <v>22</v>
      </c>
      <c r="CP13" s="1">
        <f t="shared" si="76"/>
        <v>3</v>
      </c>
      <c r="CQ13" s="1">
        <f t="shared" si="77"/>
        <v>0</v>
      </c>
      <c r="CR13" s="1">
        <f t="shared" si="78"/>
        <v>22</v>
      </c>
      <c r="CS13" s="1">
        <f t="shared" si="79"/>
        <v>22</v>
      </c>
      <c r="CT13" s="1">
        <f t="shared" si="80"/>
        <v>1</v>
      </c>
      <c r="CU13" s="1">
        <f t="shared" si="81"/>
        <v>0</v>
      </c>
      <c r="CV13" s="1">
        <f t="shared" si="82"/>
        <v>22</v>
      </c>
      <c r="CW13" s="1">
        <f t="shared" si="83"/>
        <v>22</v>
      </c>
      <c r="CX13" s="1">
        <f t="shared" si="84"/>
        <v>4</v>
      </c>
      <c r="CY13" s="1">
        <f t="shared" si="85"/>
        <v>0</v>
      </c>
      <c r="CZ13" s="1">
        <f t="shared" si="86"/>
        <v>22</v>
      </c>
      <c r="DA13" s="1">
        <f t="shared" si="87"/>
        <v>22</v>
      </c>
      <c r="DB13" s="1">
        <f t="shared" si="88"/>
        <v>4</v>
      </c>
      <c r="DC13" s="1">
        <f t="shared" si="89"/>
        <v>0</v>
      </c>
      <c r="DD13" s="1">
        <f t="shared" si="90"/>
        <v>22</v>
      </c>
      <c r="DE13" s="1">
        <f t="shared" si="91"/>
        <v>22</v>
      </c>
      <c r="DF13" s="1">
        <f t="shared" si="92"/>
        <v>5</v>
      </c>
      <c r="DG13" s="1">
        <f t="shared" si="93"/>
        <v>0</v>
      </c>
      <c r="DH13" s="1">
        <f t="shared" si="94"/>
        <v>22</v>
      </c>
      <c r="DI13" s="1">
        <f t="shared" si="95"/>
        <v>22</v>
      </c>
      <c r="DJ13" s="1">
        <f t="shared" si="96"/>
        <v>1</v>
      </c>
      <c r="DK13" s="1">
        <f t="shared" si="97"/>
        <v>0</v>
      </c>
      <c r="DL13" s="1">
        <f t="shared" si="98"/>
        <v>22</v>
      </c>
      <c r="DM13" s="1">
        <f t="shared" si="99"/>
        <v>22</v>
      </c>
      <c r="DQ13">
        <f t="shared" si="100"/>
        <v>106</v>
      </c>
      <c r="DR13" t="str">
        <f t="shared" si="101"/>
        <v>YES</v>
      </c>
      <c r="DS13">
        <f t="shared" si="102"/>
        <v>106</v>
      </c>
      <c r="DT13" t="str">
        <f t="shared" si="103"/>
        <v>YES</v>
      </c>
      <c r="DV13" s="1">
        <f t="shared" si="27"/>
        <v>1</v>
      </c>
      <c r="DW13" s="1">
        <f t="shared" si="104"/>
        <v>0</v>
      </c>
      <c r="DX13" s="1">
        <f t="shared" si="105"/>
        <v>22</v>
      </c>
      <c r="DY13" s="1">
        <f t="shared" si="179"/>
        <v>22</v>
      </c>
      <c r="DZ13" s="1">
        <f t="shared" si="106"/>
        <v>3</v>
      </c>
      <c r="EA13" s="1">
        <f t="shared" si="107"/>
        <v>0</v>
      </c>
      <c r="EB13" s="1">
        <f t="shared" si="108"/>
        <v>22</v>
      </c>
      <c r="EC13" s="1">
        <f t="shared" si="109"/>
        <v>22</v>
      </c>
      <c r="ED13" s="1">
        <f t="shared" si="110"/>
        <v>1</v>
      </c>
      <c r="EE13" s="1">
        <f t="shared" si="111"/>
        <v>0</v>
      </c>
      <c r="EF13" s="1">
        <f t="shared" si="112"/>
        <v>22</v>
      </c>
      <c r="EG13" s="1">
        <f t="shared" si="113"/>
        <v>22</v>
      </c>
      <c r="EH13" s="1">
        <f t="shared" si="114"/>
        <v>4</v>
      </c>
      <c r="EI13" s="1">
        <f t="shared" si="115"/>
        <v>0</v>
      </c>
      <c r="EJ13" s="1">
        <f t="shared" si="116"/>
        <v>22</v>
      </c>
      <c r="EK13" s="1">
        <f t="shared" si="117"/>
        <v>22</v>
      </c>
      <c r="EL13" s="1">
        <f t="shared" si="118"/>
        <v>4</v>
      </c>
      <c r="EM13" s="1">
        <f t="shared" si="119"/>
        <v>0</v>
      </c>
      <c r="EN13" s="1">
        <f t="shared" si="120"/>
        <v>22</v>
      </c>
      <c r="EO13" s="1">
        <f t="shared" si="121"/>
        <v>22</v>
      </c>
      <c r="EP13" s="1">
        <f t="shared" si="122"/>
        <v>5</v>
      </c>
      <c r="EQ13" s="1">
        <f t="shared" si="123"/>
        <v>0</v>
      </c>
      <c r="ER13" s="1">
        <f t="shared" si="124"/>
        <v>22</v>
      </c>
      <c r="ES13" s="1">
        <f t="shared" si="125"/>
        <v>22</v>
      </c>
      <c r="ET13" s="1">
        <f t="shared" si="126"/>
        <v>1</v>
      </c>
      <c r="EU13" s="1">
        <f t="shared" si="127"/>
        <v>0</v>
      </c>
      <c r="EV13" s="1">
        <f t="shared" si="128"/>
        <v>22</v>
      </c>
      <c r="EW13" s="1">
        <f t="shared" si="129"/>
        <v>22</v>
      </c>
      <c r="EX13" s="1"/>
      <c r="EY13" s="1">
        <f t="shared" si="180"/>
        <v>1</v>
      </c>
      <c r="EZ13" s="1">
        <f t="shared" si="181"/>
        <v>0</v>
      </c>
      <c r="FA13" s="1">
        <f t="shared" si="130"/>
        <v>22</v>
      </c>
      <c r="FB13" s="1">
        <f t="shared" si="131"/>
        <v>22</v>
      </c>
      <c r="FC13" s="1">
        <f t="shared" si="132"/>
        <v>1</v>
      </c>
      <c r="FD13" s="1">
        <f t="shared" si="133"/>
        <v>0</v>
      </c>
      <c r="FE13" s="1">
        <f t="shared" si="134"/>
        <v>22</v>
      </c>
      <c r="FF13" s="1">
        <f t="shared" si="135"/>
        <v>22</v>
      </c>
      <c r="FG13" s="1">
        <f t="shared" si="136"/>
        <v>0</v>
      </c>
      <c r="FH13" s="1">
        <f t="shared" si="137"/>
        <v>0</v>
      </c>
      <c r="FI13" s="1">
        <f t="shared" si="138"/>
        <v>22</v>
      </c>
      <c r="FJ13" s="1">
        <f t="shared" si="139"/>
        <v>22</v>
      </c>
      <c r="FK13" s="1">
        <f t="shared" si="140"/>
        <v>2</v>
      </c>
      <c r="FL13" s="1">
        <f t="shared" si="141"/>
        <v>0</v>
      </c>
      <c r="FM13" s="1">
        <f t="shared" si="142"/>
        <v>22</v>
      </c>
      <c r="FN13" s="1">
        <f t="shared" si="143"/>
        <v>22</v>
      </c>
      <c r="FO13" s="1">
        <f t="shared" si="144"/>
        <v>3</v>
      </c>
      <c r="FP13" s="1">
        <f t="shared" si="145"/>
        <v>0</v>
      </c>
      <c r="FQ13" s="1">
        <f t="shared" si="146"/>
        <v>22</v>
      </c>
      <c r="FR13" s="1">
        <f t="shared" si="147"/>
        <v>22</v>
      </c>
      <c r="FS13" s="1">
        <f t="shared" si="148"/>
        <v>4</v>
      </c>
      <c r="FT13" s="1">
        <f t="shared" si="149"/>
        <v>0</v>
      </c>
      <c r="FU13" s="1">
        <f t="shared" si="150"/>
        <v>22</v>
      </c>
      <c r="FV13" s="1">
        <f t="shared" si="151"/>
        <v>22</v>
      </c>
      <c r="FW13" s="1">
        <f t="shared" si="152"/>
        <v>1</v>
      </c>
      <c r="FX13" s="1">
        <f t="shared" si="153"/>
        <v>0</v>
      </c>
      <c r="FY13" s="1">
        <f t="shared" si="154"/>
        <v>22</v>
      </c>
      <c r="FZ13" s="1">
        <f t="shared" si="182"/>
        <v>22</v>
      </c>
      <c r="GC13" s="1">
        <f t="shared" si="155"/>
        <v>0</v>
      </c>
      <c r="GD13" s="1">
        <f t="shared" si="156"/>
        <v>1.6999999999999999E-3</v>
      </c>
      <c r="GE13" s="1">
        <f t="shared" si="157"/>
        <v>23.0017</v>
      </c>
      <c r="GF13" s="1">
        <f t="shared" si="158"/>
        <v>24</v>
      </c>
      <c r="GG13" s="1">
        <f t="shared" si="43"/>
        <v>0</v>
      </c>
      <c r="GH13" s="1">
        <f t="shared" si="159"/>
        <v>0</v>
      </c>
      <c r="GI13" s="1">
        <f t="shared" si="160"/>
        <v>24</v>
      </c>
      <c r="GJ13" s="1">
        <f t="shared" si="161"/>
        <v>24</v>
      </c>
      <c r="GK13" s="1">
        <f t="shared" si="45"/>
        <v>0</v>
      </c>
      <c r="GL13" s="1">
        <f t="shared" si="162"/>
        <v>0</v>
      </c>
      <c r="GM13" s="1">
        <f t="shared" si="163"/>
        <v>24</v>
      </c>
      <c r="GN13" s="1">
        <f t="shared" si="164"/>
        <v>24</v>
      </c>
      <c r="GO13" s="1">
        <f t="shared" si="47"/>
        <v>1</v>
      </c>
      <c r="GP13" s="1">
        <f t="shared" si="165"/>
        <v>0</v>
      </c>
      <c r="GQ13" s="1">
        <f t="shared" si="166"/>
        <v>24</v>
      </c>
      <c r="GR13" s="1">
        <f t="shared" si="167"/>
        <v>24</v>
      </c>
      <c r="GS13" s="1">
        <f t="shared" si="49"/>
        <v>1</v>
      </c>
      <c r="GT13" s="1">
        <f t="shared" si="168"/>
        <v>0</v>
      </c>
      <c r="GU13" s="1">
        <f t="shared" si="169"/>
        <v>24</v>
      </c>
      <c r="GV13" s="1">
        <f t="shared" si="170"/>
        <v>24</v>
      </c>
      <c r="GW13" s="1">
        <f t="shared" si="51"/>
        <v>2</v>
      </c>
      <c r="GX13" s="1">
        <f t="shared" si="171"/>
        <v>0</v>
      </c>
      <c r="GY13" s="1">
        <f t="shared" si="172"/>
        <v>24</v>
      </c>
      <c r="GZ13" s="1">
        <f t="shared" si="173"/>
        <v>24</v>
      </c>
      <c r="HA13" s="1">
        <f t="shared" si="53"/>
        <v>1</v>
      </c>
      <c r="HB13" s="1">
        <f t="shared" si="174"/>
        <v>0</v>
      </c>
      <c r="HC13" s="1">
        <f t="shared" si="175"/>
        <v>24</v>
      </c>
      <c r="HD13" s="1">
        <f t="shared" si="176"/>
        <v>24</v>
      </c>
      <c r="HF13" t="str">
        <f t="shared" si="55"/>
        <v>NATB</v>
      </c>
    </row>
    <row r="14" spans="1:214" customFormat="1" ht="15.6" x14ac:dyDescent="0.3">
      <c r="A14" t="str">
        <f t="shared" si="56"/>
        <v>NATB17</v>
      </c>
      <c r="B14" s="13">
        <v>7</v>
      </c>
      <c r="C14" s="35" t="s">
        <v>193</v>
      </c>
      <c r="D14" s="35" t="s">
        <v>194</v>
      </c>
      <c r="E14" s="35" t="s">
        <v>232</v>
      </c>
      <c r="F14" s="35">
        <v>1600</v>
      </c>
      <c r="G14" s="13" t="s">
        <v>47</v>
      </c>
      <c r="H14" s="12">
        <v>7</v>
      </c>
      <c r="I14" s="12"/>
      <c r="J14" s="12"/>
      <c r="K14" s="35"/>
      <c r="L14" s="12" t="s">
        <v>41</v>
      </c>
      <c r="M14" s="35">
        <v>5</v>
      </c>
      <c r="N14" s="35">
        <v>3</v>
      </c>
      <c r="O14" s="35">
        <v>9</v>
      </c>
      <c r="P14" s="35">
        <v>1</v>
      </c>
      <c r="Q14" s="35">
        <v>3</v>
      </c>
      <c r="R14" s="35">
        <v>4</v>
      </c>
      <c r="S14" s="12">
        <v>8</v>
      </c>
      <c r="T14" s="35">
        <v>5</v>
      </c>
      <c r="U14" s="12"/>
      <c r="V14" s="35"/>
      <c r="W14" s="5">
        <f t="shared" si="57"/>
        <v>38</v>
      </c>
      <c r="X14" s="12">
        <v>2</v>
      </c>
      <c r="Y14" s="12">
        <v>3</v>
      </c>
      <c r="Z14" s="12">
        <v>3</v>
      </c>
      <c r="AA14" s="12">
        <v>4</v>
      </c>
      <c r="AB14" s="12">
        <v>2</v>
      </c>
      <c r="AC14" s="12">
        <v>4</v>
      </c>
      <c r="AD14" s="12">
        <v>8</v>
      </c>
      <c r="AE14" s="12">
        <v>0</v>
      </c>
      <c r="AF14" s="12"/>
      <c r="AG14" s="12"/>
      <c r="AH14" s="5">
        <f t="shared" si="6"/>
        <v>26</v>
      </c>
      <c r="AI14" s="5">
        <f t="shared" si="2"/>
        <v>64</v>
      </c>
      <c r="AJ14" s="12">
        <v>1</v>
      </c>
      <c r="AK14" s="12">
        <v>3</v>
      </c>
      <c r="AL14" s="12">
        <v>2</v>
      </c>
      <c r="AM14" s="12">
        <v>3</v>
      </c>
      <c r="AN14" s="12">
        <v>1</v>
      </c>
      <c r="AO14" s="12">
        <v>4</v>
      </c>
      <c r="AP14" s="12">
        <v>8</v>
      </c>
      <c r="AQ14" s="12">
        <v>0</v>
      </c>
      <c r="AR14" s="12"/>
      <c r="AS14" s="12"/>
      <c r="AT14" s="5">
        <f t="shared" si="7"/>
        <v>22</v>
      </c>
      <c r="AU14" s="5">
        <f t="shared" si="4"/>
        <v>86</v>
      </c>
      <c r="AV14" s="12"/>
      <c r="AW14" s="12"/>
      <c r="AX14" s="12"/>
      <c r="AY14" s="12"/>
      <c r="AZ14" s="12"/>
      <c r="BA14" s="12"/>
      <c r="BB14" s="12"/>
      <c r="BC14" s="12"/>
      <c r="BD14" s="12"/>
      <c r="BE14" s="12"/>
      <c r="BF14" s="5">
        <f t="shared" si="8"/>
        <v>0</v>
      </c>
      <c r="BG14" s="5">
        <f t="shared" si="9"/>
        <v>86</v>
      </c>
      <c r="BH14" s="5">
        <f t="shared" si="177"/>
        <v>16</v>
      </c>
      <c r="BI14" s="5">
        <f t="shared" si="10"/>
        <v>19</v>
      </c>
      <c r="BJ14" s="5">
        <f t="shared" si="11"/>
        <v>18</v>
      </c>
      <c r="BK14" s="5">
        <f t="shared" si="58"/>
        <v>18</v>
      </c>
      <c r="BL14" s="5">
        <f t="shared" si="59"/>
        <v>16</v>
      </c>
      <c r="BM14" s="5">
        <f t="shared" si="183"/>
        <v>18</v>
      </c>
      <c r="BN14" s="5">
        <f t="shared" si="12"/>
        <v>18</v>
      </c>
      <c r="BO14" s="5">
        <f t="shared" si="13"/>
        <v>18</v>
      </c>
      <c r="BP14" s="3" t="str">
        <f t="shared" si="14"/>
        <v>-</v>
      </c>
      <c r="BQ14" s="3" t="str">
        <f t="shared" si="60"/>
        <v/>
      </c>
      <c r="BR14" s="3" t="str">
        <f t="shared" si="15"/>
        <v>-</v>
      </c>
      <c r="BS14" s="3" t="str">
        <f t="shared" si="61"/>
        <v/>
      </c>
      <c r="BT14" s="3" t="str">
        <f t="shared" si="16"/>
        <v>-</v>
      </c>
      <c r="BU14" s="3" t="str">
        <f t="shared" si="62"/>
        <v/>
      </c>
      <c r="BV14" s="3">
        <f t="shared" si="17"/>
        <v>18</v>
      </c>
      <c r="BW14" s="3">
        <f t="shared" si="63"/>
        <v>2</v>
      </c>
      <c r="BX14" s="3" t="str">
        <f t="shared" si="18"/>
        <v>-</v>
      </c>
      <c r="BY14" s="3" t="str">
        <f t="shared" si="64"/>
        <v/>
      </c>
      <c r="BZ14" s="3" t="str">
        <f t="shared" si="19"/>
        <v>-</v>
      </c>
      <c r="CA14" s="3" t="str">
        <f t="shared" si="65"/>
        <v/>
      </c>
      <c r="CB14" s="3" t="str">
        <f t="shared" si="20"/>
        <v>-</v>
      </c>
      <c r="CC14" s="3" t="str">
        <f t="shared" si="66"/>
        <v/>
      </c>
      <c r="CD14" s="3" t="str">
        <f t="shared" si="67"/>
        <v>-</v>
      </c>
      <c r="CE14" s="3" t="str">
        <f t="shared" si="68"/>
        <v/>
      </c>
      <c r="CF14" s="3">
        <f t="shared" si="69"/>
        <v>18</v>
      </c>
      <c r="CG14" s="3">
        <f t="shared" si="70"/>
        <v>17</v>
      </c>
      <c r="CH14" s="5" t="str">
        <f t="shared" si="178"/>
        <v>2</v>
      </c>
      <c r="CI14" s="5" t="str">
        <f t="shared" si="71"/>
        <v/>
      </c>
      <c r="CJ14" s="29"/>
      <c r="CK14" s="1"/>
      <c r="CL14" s="1">
        <f t="shared" si="72"/>
        <v>2</v>
      </c>
      <c r="CM14" s="1">
        <f t="shared" si="73"/>
        <v>0</v>
      </c>
      <c r="CN14" s="1">
        <f t="shared" si="74"/>
        <v>18</v>
      </c>
      <c r="CO14" s="1">
        <f t="shared" si="75"/>
        <v>18</v>
      </c>
      <c r="CP14" s="1">
        <f t="shared" si="76"/>
        <v>3</v>
      </c>
      <c r="CQ14" s="1">
        <f t="shared" si="77"/>
        <v>0</v>
      </c>
      <c r="CR14" s="1">
        <f t="shared" si="78"/>
        <v>18</v>
      </c>
      <c r="CS14" s="1">
        <f t="shared" si="79"/>
        <v>18</v>
      </c>
      <c r="CT14" s="1">
        <f t="shared" si="80"/>
        <v>3</v>
      </c>
      <c r="CU14" s="1">
        <f t="shared" si="81"/>
        <v>0</v>
      </c>
      <c r="CV14" s="1">
        <f t="shared" si="82"/>
        <v>18</v>
      </c>
      <c r="CW14" s="1">
        <f t="shared" si="83"/>
        <v>18</v>
      </c>
      <c r="CX14" s="1">
        <f t="shared" si="84"/>
        <v>6</v>
      </c>
      <c r="CY14" s="1">
        <f t="shared" si="85"/>
        <v>0</v>
      </c>
      <c r="CZ14" s="1">
        <f t="shared" si="86"/>
        <v>18</v>
      </c>
      <c r="DA14" s="1">
        <f t="shared" si="87"/>
        <v>18</v>
      </c>
      <c r="DB14" s="1">
        <f t="shared" si="88"/>
        <v>4</v>
      </c>
      <c r="DC14" s="1">
        <f t="shared" si="89"/>
        <v>0</v>
      </c>
      <c r="DD14" s="1">
        <f t="shared" si="90"/>
        <v>18</v>
      </c>
      <c r="DE14" s="1">
        <f t="shared" si="91"/>
        <v>18</v>
      </c>
      <c r="DF14" s="1">
        <f t="shared" si="92"/>
        <v>2</v>
      </c>
      <c r="DG14" s="1">
        <f t="shared" si="93"/>
        <v>0</v>
      </c>
      <c r="DH14" s="1">
        <f t="shared" si="94"/>
        <v>18</v>
      </c>
      <c r="DI14" s="1">
        <f t="shared" si="95"/>
        <v>18</v>
      </c>
      <c r="DJ14" s="1">
        <f t="shared" si="96"/>
        <v>0</v>
      </c>
      <c r="DK14" s="1">
        <f t="shared" si="97"/>
        <v>0</v>
      </c>
      <c r="DL14" s="1">
        <f t="shared" si="98"/>
        <v>18</v>
      </c>
      <c r="DM14" s="1">
        <f t="shared" si="99"/>
        <v>18</v>
      </c>
      <c r="DQ14">
        <f t="shared" si="100"/>
        <v>86</v>
      </c>
      <c r="DR14" t="str">
        <f t="shared" si="101"/>
        <v>YES</v>
      </c>
      <c r="DS14">
        <f t="shared" si="102"/>
        <v>86</v>
      </c>
      <c r="DT14" t="str">
        <f t="shared" si="103"/>
        <v>YES</v>
      </c>
      <c r="DV14" s="1">
        <f t="shared" si="27"/>
        <v>2</v>
      </c>
      <c r="DW14" s="1">
        <f t="shared" si="104"/>
        <v>0</v>
      </c>
      <c r="DX14" s="1">
        <f t="shared" si="105"/>
        <v>18</v>
      </c>
      <c r="DY14" s="1">
        <f t="shared" si="179"/>
        <v>18</v>
      </c>
      <c r="DZ14" s="1">
        <f t="shared" si="106"/>
        <v>3</v>
      </c>
      <c r="EA14" s="1">
        <f t="shared" si="107"/>
        <v>0</v>
      </c>
      <c r="EB14" s="1">
        <f t="shared" si="108"/>
        <v>18</v>
      </c>
      <c r="EC14" s="1">
        <f t="shared" si="109"/>
        <v>18</v>
      </c>
      <c r="ED14" s="1">
        <f t="shared" si="110"/>
        <v>3</v>
      </c>
      <c r="EE14" s="1">
        <f t="shared" si="111"/>
        <v>0</v>
      </c>
      <c r="EF14" s="1">
        <f t="shared" si="112"/>
        <v>18</v>
      </c>
      <c r="EG14" s="1">
        <f t="shared" si="113"/>
        <v>18</v>
      </c>
      <c r="EH14" s="1">
        <f t="shared" si="114"/>
        <v>6</v>
      </c>
      <c r="EI14" s="1">
        <f t="shared" si="115"/>
        <v>0</v>
      </c>
      <c r="EJ14" s="1">
        <f t="shared" si="116"/>
        <v>18</v>
      </c>
      <c r="EK14" s="1">
        <f t="shared" si="117"/>
        <v>18</v>
      </c>
      <c r="EL14" s="1">
        <f t="shared" si="118"/>
        <v>4</v>
      </c>
      <c r="EM14" s="1">
        <f t="shared" si="119"/>
        <v>0</v>
      </c>
      <c r="EN14" s="1">
        <f t="shared" si="120"/>
        <v>18</v>
      </c>
      <c r="EO14" s="1">
        <f t="shared" si="121"/>
        <v>18</v>
      </c>
      <c r="EP14" s="1">
        <f t="shared" si="122"/>
        <v>2</v>
      </c>
      <c r="EQ14" s="1">
        <f t="shared" si="123"/>
        <v>0</v>
      </c>
      <c r="ER14" s="1">
        <f t="shared" si="124"/>
        <v>18</v>
      </c>
      <c r="ES14" s="1">
        <f t="shared" si="125"/>
        <v>18</v>
      </c>
      <c r="ET14" s="1">
        <f t="shared" si="126"/>
        <v>0</v>
      </c>
      <c r="EU14" s="1">
        <f t="shared" si="127"/>
        <v>0</v>
      </c>
      <c r="EV14" s="1">
        <f t="shared" si="128"/>
        <v>18</v>
      </c>
      <c r="EW14" s="1">
        <f t="shared" si="129"/>
        <v>18</v>
      </c>
      <c r="EX14" s="1"/>
      <c r="EY14" s="1">
        <f t="shared" si="180"/>
        <v>1</v>
      </c>
      <c r="EZ14" s="1">
        <f t="shared" si="181"/>
        <v>1.6999999999999999E-3</v>
      </c>
      <c r="FA14" s="1">
        <f t="shared" si="130"/>
        <v>18.0017</v>
      </c>
      <c r="FB14" s="1">
        <f t="shared" si="131"/>
        <v>18</v>
      </c>
      <c r="FC14" s="1">
        <f t="shared" si="132"/>
        <v>1</v>
      </c>
      <c r="FD14" s="1">
        <f t="shared" si="133"/>
        <v>2E-3</v>
      </c>
      <c r="FE14" s="1">
        <f t="shared" si="134"/>
        <v>18.001999999999999</v>
      </c>
      <c r="FF14" s="1">
        <f t="shared" si="135"/>
        <v>19</v>
      </c>
      <c r="FG14" s="1">
        <f t="shared" si="136"/>
        <v>2</v>
      </c>
      <c r="FH14" s="1">
        <f t="shared" si="137"/>
        <v>0</v>
      </c>
      <c r="FI14" s="1">
        <f t="shared" si="138"/>
        <v>19</v>
      </c>
      <c r="FJ14" s="1">
        <f t="shared" si="139"/>
        <v>19</v>
      </c>
      <c r="FK14" s="1">
        <f t="shared" si="140"/>
        <v>4</v>
      </c>
      <c r="FL14" s="1">
        <f t="shared" si="141"/>
        <v>0</v>
      </c>
      <c r="FM14" s="1">
        <f t="shared" si="142"/>
        <v>19</v>
      </c>
      <c r="FN14" s="1">
        <f t="shared" si="143"/>
        <v>19</v>
      </c>
      <c r="FO14" s="1">
        <f t="shared" si="144"/>
        <v>3</v>
      </c>
      <c r="FP14" s="1">
        <f t="shared" si="145"/>
        <v>0</v>
      </c>
      <c r="FQ14" s="1">
        <f t="shared" si="146"/>
        <v>19</v>
      </c>
      <c r="FR14" s="1">
        <f t="shared" si="147"/>
        <v>19</v>
      </c>
      <c r="FS14" s="1">
        <f t="shared" si="148"/>
        <v>2</v>
      </c>
      <c r="FT14" s="1">
        <f t="shared" si="149"/>
        <v>0</v>
      </c>
      <c r="FU14" s="1">
        <f t="shared" si="150"/>
        <v>19</v>
      </c>
      <c r="FV14" s="1">
        <f t="shared" si="151"/>
        <v>19</v>
      </c>
      <c r="FW14" s="1">
        <f t="shared" si="152"/>
        <v>0</v>
      </c>
      <c r="FX14" s="1">
        <f t="shared" si="153"/>
        <v>0</v>
      </c>
      <c r="FY14" s="1">
        <f t="shared" si="154"/>
        <v>19</v>
      </c>
      <c r="FZ14" s="1">
        <f t="shared" si="182"/>
        <v>19</v>
      </c>
      <c r="GC14" s="1">
        <f t="shared" si="155"/>
        <v>0</v>
      </c>
      <c r="GD14" s="1">
        <f t="shared" si="156"/>
        <v>0</v>
      </c>
      <c r="GE14" s="1">
        <f t="shared" si="157"/>
        <v>16</v>
      </c>
      <c r="GF14" s="1">
        <f t="shared" si="158"/>
        <v>16</v>
      </c>
      <c r="GG14" s="1">
        <f t="shared" si="43"/>
        <v>1</v>
      </c>
      <c r="GH14" s="1">
        <f t="shared" si="159"/>
        <v>0</v>
      </c>
      <c r="GI14" s="1">
        <f t="shared" si="160"/>
        <v>16</v>
      </c>
      <c r="GJ14" s="1">
        <f t="shared" si="161"/>
        <v>16</v>
      </c>
      <c r="GK14" s="1">
        <f t="shared" si="45"/>
        <v>0</v>
      </c>
      <c r="GL14" s="1">
        <f t="shared" si="162"/>
        <v>0</v>
      </c>
      <c r="GM14" s="1">
        <f t="shared" si="163"/>
        <v>16</v>
      </c>
      <c r="GN14" s="1">
        <f t="shared" si="164"/>
        <v>16</v>
      </c>
      <c r="GO14" s="1">
        <f t="shared" si="47"/>
        <v>2</v>
      </c>
      <c r="GP14" s="1">
        <f t="shared" si="165"/>
        <v>0</v>
      </c>
      <c r="GQ14" s="1">
        <f t="shared" si="166"/>
        <v>16</v>
      </c>
      <c r="GR14" s="1">
        <f t="shared" si="167"/>
        <v>16</v>
      </c>
      <c r="GS14" s="1">
        <f t="shared" si="49"/>
        <v>1</v>
      </c>
      <c r="GT14" s="1">
        <f t="shared" si="168"/>
        <v>0</v>
      </c>
      <c r="GU14" s="1">
        <f t="shared" si="169"/>
        <v>16</v>
      </c>
      <c r="GV14" s="1">
        <f t="shared" si="170"/>
        <v>16</v>
      </c>
      <c r="GW14" s="1">
        <f t="shared" si="51"/>
        <v>2</v>
      </c>
      <c r="GX14" s="1">
        <f t="shared" si="171"/>
        <v>0</v>
      </c>
      <c r="GY14" s="1">
        <f t="shared" si="172"/>
        <v>16</v>
      </c>
      <c r="GZ14" s="1">
        <f t="shared" si="173"/>
        <v>16</v>
      </c>
      <c r="HA14" s="1">
        <f t="shared" si="53"/>
        <v>0</v>
      </c>
      <c r="HB14" s="1">
        <f t="shared" si="174"/>
        <v>0</v>
      </c>
      <c r="HC14" s="1">
        <f t="shared" si="175"/>
        <v>16</v>
      </c>
      <c r="HD14" s="1">
        <f t="shared" si="176"/>
        <v>16</v>
      </c>
      <c r="HF14" t="str">
        <f t="shared" si="55"/>
        <v>NATB</v>
      </c>
    </row>
    <row r="15" spans="1:214" customFormat="1" ht="15.6" x14ac:dyDescent="0.3">
      <c r="A15" t="str">
        <f t="shared" si="56"/>
        <v>NATB3</v>
      </c>
      <c r="B15" s="37">
        <v>8</v>
      </c>
      <c r="C15" s="36" t="s">
        <v>195</v>
      </c>
      <c r="D15" s="36" t="s">
        <v>196</v>
      </c>
      <c r="E15" s="36" t="s">
        <v>235</v>
      </c>
      <c r="F15" s="36">
        <v>1450</v>
      </c>
      <c r="G15" s="37" t="s">
        <v>47</v>
      </c>
      <c r="H15" s="36">
        <v>6</v>
      </c>
      <c r="I15" s="36"/>
      <c r="J15" s="36"/>
      <c r="K15" s="36"/>
      <c r="L15" s="36" t="s">
        <v>40</v>
      </c>
      <c r="M15" s="36">
        <v>5</v>
      </c>
      <c r="N15" s="36">
        <v>0</v>
      </c>
      <c r="O15" s="36">
        <v>2</v>
      </c>
      <c r="P15" s="36">
        <v>1</v>
      </c>
      <c r="Q15" s="36">
        <v>1</v>
      </c>
      <c r="R15" s="36">
        <v>4</v>
      </c>
      <c r="S15" s="36">
        <v>6</v>
      </c>
      <c r="T15" s="36">
        <v>0</v>
      </c>
      <c r="U15" s="36"/>
      <c r="V15" s="36"/>
      <c r="W15" s="38">
        <f t="shared" si="57"/>
        <v>19</v>
      </c>
      <c r="X15" s="36">
        <v>0</v>
      </c>
      <c r="Y15" s="36">
        <v>1</v>
      </c>
      <c r="Z15" s="36">
        <v>1</v>
      </c>
      <c r="AA15" s="36">
        <v>1</v>
      </c>
      <c r="AB15" s="36">
        <v>2</v>
      </c>
      <c r="AC15" s="36">
        <v>1</v>
      </c>
      <c r="AD15" s="36">
        <v>4</v>
      </c>
      <c r="AE15" s="36">
        <v>0</v>
      </c>
      <c r="AF15" s="36"/>
      <c r="AG15" s="36"/>
      <c r="AH15" s="38">
        <f t="shared" si="6"/>
        <v>10</v>
      </c>
      <c r="AI15" s="38">
        <f t="shared" si="2"/>
        <v>29</v>
      </c>
      <c r="AJ15" s="36">
        <v>0</v>
      </c>
      <c r="AK15" s="36">
        <v>0</v>
      </c>
      <c r="AL15" s="36">
        <v>1</v>
      </c>
      <c r="AM15" s="36">
        <v>1</v>
      </c>
      <c r="AN15" s="36">
        <v>1</v>
      </c>
      <c r="AO15" s="36">
        <v>0</v>
      </c>
      <c r="AP15" s="36">
        <v>2</v>
      </c>
      <c r="AQ15" s="36">
        <v>0</v>
      </c>
      <c r="AR15" s="36"/>
      <c r="AS15" s="36"/>
      <c r="AT15" s="38">
        <f t="shared" si="7"/>
        <v>5</v>
      </c>
      <c r="AU15" s="38">
        <f t="shared" si="4"/>
        <v>34</v>
      </c>
      <c r="AV15" s="36"/>
      <c r="AW15" s="36"/>
      <c r="AX15" s="36"/>
      <c r="AY15" s="36"/>
      <c r="AZ15" s="36"/>
      <c r="BA15" s="36"/>
      <c r="BB15" s="36"/>
      <c r="BC15" s="36"/>
      <c r="BD15" s="36"/>
      <c r="BE15" s="36"/>
      <c r="BF15" s="38">
        <f t="shared" si="8"/>
        <v>0</v>
      </c>
      <c r="BG15" s="38">
        <f t="shared" si="9"/>
        <v>34</v>
      </c>
      <c r="BH15" s="38">
        <f t="shared" si="177"/>
        <v>7</v>
      </c>
      <c r="BI15" s="38">
        <f t="shared" si="10"/>
        <v>7</v>
      </c>
      <c r="BJ15" s="38">
        <f t="shared" si="11"/>
        <v>3</v>
      </c>
      <c r="BK15" s="5">
        <f t="shared" si="58"/>
        <v>3</v>
      </c>
      <c r="BL15" s="5">
        <f t="shared" si="59"/>
        <v>7</v>
      </c>
      <c r="BM15" s="5">
        <f t="shared" si="183"/>
        <v>7</v>
      </c>
      <c r="BN15" s="5">
        <f t="shared" si="12"/>
        <v>3</v>
      </c>
      <c r="BO15" s="5">
        <f t="shared" si="13"/>
        <v>3</v>
      </c>
      <c r="BP15" s="3" t="str">
        <f t="shared" si="14"/>
        <v>-</v>
      </c>
      <c r="BQ15" s="3" t="str">
        <f t="shared" si="60"/>
        <v/>
      </c>
      <c r="BR15" s="3">
        <f t="shared" si="15"/>
        <v>3</v>
      </c>
      <c r="BS15" s="3">
        <f t="shared" si="61"/>
        <v>3</v>
      </c>
      <c r="BT15" s="3" t="str">
        <f t="shared" si="16"/>
        <v>-</v>
      </c>
      <c r="BU15" s="3" t="str">
        <f t="shared" si="62"/>
        <v/>
      </c>
      <c r="BV15" s="3" t="str">
        <f t="shared" si="17"/>
        <v>-</v>
      </c>
      <c r="BW15" s="3" t="str">
        <f t="shared" si="63"/>
        <v/>
      </c>
      <c r="BX15" s="3" t="str">
        <f t="shared" si="18"/>
        <v>-</v>
      </c>
      <c r="BY15" s="3" t="str">
        <f t="shared" si="64"/>
        <v/>
      </c>
      <c r="BZ15" s="3" t="str">
        <f t="shared" si="19"/>
        <v>-</v>
      </c>
      <c r="CA15" s="3" t="str">
        <f t="shared" si="65"/>
        <v/>
      </c>
      <c r="CB15" s="3" t="str">
        <f t="shared" si="20"/>
        <v>-</v>
      </c>
      <c r="CC15" s="3" t="str">
        <f t="shared" si="66"/>
        <v/>
      </c>
      <c r="CD15" s="3" t="str">
        <f t="shared" si="67"/>
        <v>-</v>
      </c>
      <c r="CE15" s="3" t="str">
        <f t="shared" si="68"/>
        <v/>
      </c>
      <c r="CF15" s="3">
        <f t="shared" si="69"/>
        <v>3</v>
      </c>
      <c r="CG15" s="3">
        <f t="shared" si="70"/>
        <v>3</v>
      </c>
      <c r="CH15" s="5" t="str">
        <f t="shared" si="178"/>
        <v>3</v>
      </c>
      <c r="CI15" s="5" t="str">
        <f t="shared" si="71"/>
        <v/>
      </c>
      <c r="CJ15" s="29"/>
      <c r="CK15" s="1"/>
      <c r="CL15" s="1">
        <f t="shared" si="72"/>
        <v>8</v>
      </c>
      <c r="CM15" s="1">
        <f t="shared" si="73"/>
        <v>0</v>
      </c>
      <c r="CN15" s="1">
        <f t="shared" si="74"/>
        <v>3</v>
      </c>
      <c r="CO15" s="1">
        <f t="shared" si="75"/>
        <v>3</v>
      </c>
      <c r="CP15" s="1">
        <f t="shared" si="76"/>
        <v>9</v>
      </c>
      <c r="CQ15" s="1">
        <f t="shared" si="77"/>
        <v>0</v>
      </c>
      <c r="CR15" s="1">
        <f t="shared" si="78"/>
        <v>3</v>
      </c>
      <c r="CS15" s="1">
        <f t="shared" si="79"/>
        <v>3</v>
      </c>
      <c r="CT15" s="1">
        <f t="shared" si="80"/>
        <v>3</v>
      </c>
      <c r="CU15" s="1">
        <f t="shared" si="81"/>
        <v>0</v>
      </c>
      <c r="CV15" s="1">
        <f t="shared" si="82"/>
        <v>3</v>
      </c>
      <c r="CW15" s="1">
        <f t="shared" si="83"/>
        <v>3</v>
      </c>
      <c r="CX15" s="1">
        <f t="shared" si="84"/>
        <v>0</v>
      </c>
      <c r="CY15" s="1">
        <f t="shared" si="85"/>
        <v>0</v>
      </c>
      <c r="CZ15" s="1">
        <f t="shared" si="86"/>
        <v>3</v>
      </c>
      <c r="DA15" s="1">
        <f t="shared" si="87"/>
        <v>3</v>
      </c>
      <c r="DB15" s="1">
        <f t="shared" si="88"/>
        <v>2</v>
      </c>
      <c r="DC15" s="1">
        <f t="shared" si="89"/>
        <v>0</v>
      </c>
      <c r="DD15" s="1">
        <f t="shared" si="90"/>
        <v>3</v>
      </c>
      <c r="DE15" s="1">
        <f t="shared" si="91"/>
        <v>3</v>
      </c>
      <c r="DF15" s="1">
        <f t="shared" si="92"/>
        <v>1</v>
      </c>
      <c r="DG15" s="1">
        <f t="shared" si="93"/>
        <v>0</v>
      </c>
      <c r="DH15" s="1">
        <f t="shared" si="94"/>
        <v>3</v>
      </c>
      <c r="DI15" s="1">
        <f t="shared" si="95"/>
        <v>3</v>
      </c>
      <c r="DJ15" s="1">
        <f t="shared" si="96"/>
        <v>1</v>
      </c>
      <c r="DK15" s="1">
        <f t="shared" si="97"/>
        <v>0</v>
      </c>
      <c r="DL15" s="1">
        <f t="shared" si="98"/>
        <v>3</v>
      </c>
      <c r="DM15" s="1">
        <f t="shared" si="99"/>
        <v>3</v>
      </c>
      <c r="DQ15">
        <f t="shared" si="100"/>
        <v>34</v>
      </c>
      <c r="DR15" t="str">
        <f t="shared" si="101"/>
        <v>YES</v>
      </c>
      <c r="DS15">
        <f t="shared" si="102"/>
        <v>34</v>
      </c>
      <c r="DT15" t="str">
        <f t="shared" si="103"/>
        <v>YES</v>
      </c>
      <c r="DV15" s="1">
        <f t="shared" si="27"/>
        <v>8</v>
      </c>
      <c r="DW15" s="1">
        <f t="shared" si="104"/>
        <v>0</v>
      </c>
      <c r="DX15" s="1">
        <f t="shared" si="105"/>
        <v>3</v>
      </c>
      <c r="DY15" s="1">
        <f t="shared" si="179"/>
        <v>3</v>
      </c>
      <c r="DZ15" s="1">
        <f t="shared" si="106"/>
        <v>9</v>
      </c>
      <c r="EA15" s="1">
        <f t="shared" si="107"/>
        <v>0</v>
      </c>
      <c r="EB15" s="1">
        <f t="shared" si="108"/>
        <v>3</v>
      </c>
      <c r="EC15" s="1">
        <f t="shared" si="109"/>
        <v>3</v>
      </c>
      <c r="ED15" s="1">
        <f t="shared" si="110"/>
        <v>3</v>
      </c>
      <c r="EE15" s="1">
        <f t="shared" si="111"/>
        <v>0</v>
      </c>
      <c r="EF15" s="1">
        <f t="shared" si="112"/>
        <v>3</v>
      </c>
      <c r="EG15" s="1">
        <f t="shared" si="113"/>
        <v>3</v>
      </c>
      <c r="EH15" s="1">
        <f t="shared" si="114"/>
        <v>0</v>
      </c>
      <c r="EI15" s="1">
        <f t="shared" si="115"/>
        <v>0</v>
      </c>
      <c r="EJ15" s="1">
        <f t="shared" si="116"/>
        <v>3</v>
      </c>
      <c r="EK15" s="1">
        <f t="shared" si="117"/>
        <v>3</v>
      </c>
      <c r="EL15" s="1">
        <f t="shared" si="118"/>
        <v>2</v>
      </c>
      <c r="EM15" s="1">
        <f t="shared" si="119"/>
        <v>0</v>
      </c>
      <c r="EN15" s="1">
        <f t="shared" si="120"/>
        <v>3</v>
      </c>
      <c r="EO15" s="1">
        <f t="shared" si="121"/>
        <v>3</v>
      </c>
      <c r="EP15" s="1">
        <f t="shared" si="122"/>
        <v>1</v>
      </c>
      <c r="EQ15" s="1">
        <f t="shared" si="123"/>
        <v>0</v>
      </c>
      <c r="ER15" s="1">
        <f t="shared" si="124"/>
        <v>3</v>
      </c>
      <c r="ES15" s="1">
        <f t="shared" si="125"/>
        <v>3</v>
      </c>
      <c r="ET15" s="1">
        <f t="shared" si="126"/>
        <v>1</v>
      </c>
      <c r="EU15" s="1">
        <f t="shared" si="127"/>
        <v>0</v>
      </c>
      <c r="EV15" s="1">
        <f t="shared" si="128"/>
        <v>3</v>
      </c>
      <c r="EW15" s="1">
        <f t="shared" si="129"/>
        <v>3</v>
      </c>
      <c r="EX15" s="1"/>
      <c r="EY15" s="1">
        <f t="shared" si="180"/>
        <v>4</v>
      </c>
      <c r="EZ15" s="1">
        <f t="shared" si="181"/>
        <v>0</v>
      </c>
      <c r="FA15" s="1">
        <f t="shared" si="130"/>
        <v>7</v>
      </c>
      <c r="FB15" s="1">
        <f t="shared" si="131"/>
        <v>7</v>
      </c>
      <c r="FC15" s="1">
        <f t="shared" si="132"/>
        <v>6</v>
      </c>
      <c r="FD15" s="1">
        <f t="shared" si="133"/>
        <v>0</v>
      </c>
      <c r="FE15" s="1">
        <f t="shared" si="134"/>
        <v>7</v>
      </c>
      <c r="FF15" s="1">
        <f t="shared" si="135"/>
        <v>7</v>
      </c>
      <c r="FG15" s="1">
        <f t="shared" si="136"/>
        <v>2</v>
      </c>
      <c r="FH15" s="1">
        <f t="shared" si="137"/>
        <v>0</v>
      </c>
      <c r="FI15" s="1">
        <f t="shared" si="138"/>
        <v>7</v>
      </c>
      <c r="FJ15" s="1">
        <f t="shared" si="139"/>
        <v>7</v>
      </c>
      <c r="FK15" s="1">
        <f t="shared" si="140"/>
        <v>0</v>
      </c>
      <c r="FL15" s="1">
        <f t="shared" si="141"/>
        <v>0</v>
      </c>
      <c r="FM15" s="1">
        <f t="shared" si="142"/>
        <v>7</v>
      </c>
      <c r="FN15" s="1">
        <f t="shared" si="143"/>
        <v>7</v>
      </c>
      <c r="FO15" s="1">
        <f t="shared" si="144"/>
        <v>2</v>
      </c>
      <c r="FP15" s="1">
        <f t="shared" si="145"/>
        <v>0</v>
      </c>
      <c r="FQ15" s="1">
        <f t="shared" si="146"/>
        <v>7</v>
      </c>
      <c r="FR15" s="1">
        <f t="shared" si="147"/>
        <v>7</v>
      </c>
      <c r="FS15" s="1">
        <f t="shared" si="148"/>
        <v>1</v>
      </c>
      <c r="FT15" s="1">
        <f t="shared" si="149"/>
        <v>0</v>
      </c>
      <c r="FU15" s="1">
        <f t="shared" si="150"/>
        <v>7</v>
      </c>
      <c r="FV15" s="1">
        <f t="shared" si="151"/>
        <v>7</v>
      </c>
      <c r="FW15" s="1">
        <f t="shared" si="152"/>
        <v>1</v>
      </c>
      <c r="FX15" s="1">
        <f t="shared" si="153"/>
        <v>0</v>
      </c>
      <c r="FY15" s="1">
        <f t="shared" si="154"/>
        <v>7</v>
      </c>
      <c r="FZ15" s="1">
        <f t="shared" si="182"/>
        <v>7</v>
      </c>
      <c r="GC15" s="1">
        <f t="shared" si="155"/>
        <v>2</v>
      </c>
      <c r="GD15" s="1">
        <f t="shared" si="156"/>
        <v>0</v>
      </c>
      <c r="GE15" s="1">
        <f t="shared" si="157"/>
        <v>7</v>
      </c>
      <c r="GF15" s="1">
        <f t="shared" si="158"/>
        <v>7</v>
      </c>
      <c r="GG15" s="1">
        <f t="shared" si="43"/>
        <v>2</v>
      </c>
      <c r="GH15" s="1">
        <f t="shared" si="159"/>
        <v>0</v>
      </c>
      <c r="GI15" s="1">
        <f t="shared" si="160"/>
        <v>7</v>
      </c>
      <c r="GJ15" s="1">
        <f t="shared" si="161"/>
        <v>7</v>
      </c>
      <c r="GK15" s="1">
        <f t="shared" si="45"/>
        <v>1</v>
      </c>
      <c r="GL15" s="1">
        <f t="shared" si="162"/>
        <v>0</v>
      </c>
      <c r="GM15" s="1">
        <f t="shared" si="163"/>
        <v>7</v>
      </c>
      <c r="GN15" s="1">
        <f t="shared" si="164"/>
        <v>7</v>
      </c>
      <c r="GO15" s="1">
        <f t="shared" si="47"/>
        <v>0</v>
      </c>
      <c r="GP15" s="1">
        <f t="shared" si="165"/>
        <v>0</v>
      </c>
      <c r="GQ15" s="1">
        <f t="shared" si="166"/>
        <v>7</v>
      </c>
      <c r="GR15" s="1">
        <f t="shared" si="167"/>
        <v>7</v>
      </c>
      <c r="GS15" s="1">
        <f t="shared" si="49"/>
        <v>1</v>
      </c>
      <c r="GT15" s="1">
        <f t="shared" si="168"/>
        <v>0</v>
      </c>
      <c r="GU15" s="1">
        <f t="shared" si="169"/>
        <v>7</v>
      </c>
      <c r="GV15" s="1">
        <f t="shared" si="170"/>
        <v>7</v>
      </c>
      <c r="GW15" s="1">
        <f t="shared" si="51"/>
        <v>1</v>
      </c>
      <c r="GX15" s="1">
        <f t="shared" si="171"/>
        <v>0</v>
      </c>
      <c r="GY15" s="1">
        <f t="shared" si="172"/>
        <v>7</v>
      </c>
      <c r="GZ15" s="1">
        <f t="shared" si="173"/>
        <v>7</v>
      </c>
      <c r="HA15" s="1">
        <f t="shared" si="53"/>
        <v>1</v>
      </c>
      <c r="HB15" s="1">
        <f t="shared" si="174"/>
        <v>0</v>
      </c>
      <c r="HC15" s="1">
        <f t="shared" si="175"/>
        <v>7</v>
      </c>
      <c r="HD15" s="1">
        <f t="shared" si="176"/>
        <v>7</v>
      </c>
      <c r="HF15" t="str">
        <f t="shared" si="55"/>
        <v>NATB</v>
      </c>
    </row>
    <row r="16" spans="1:214" customFormat="1" ht="15.6" x14ac:dyDescent="0.3">
      <c r="A16" t="str">
        <f t="shared" si="56"/>
        <v>NATB15</v>
      </c>
      <c r="B16" s="13">
        <v>9</v>
      </c>
      <c r="C16" s="35" t="s">
        <v>197</v>
      </c>
      <c r="D16" s="35" t="s">
        <v>198</v>
      </c>
      <c r="E16" s="35" t="s">
        <v>233</v>
      </c>
      <c r="F16" s="35">
        <v>1440</v>
      </c>
      <c r="G16" s="13" t="s">
        <v>46</v>
      </c>
      <c r="H16" s="12">
        <v>6</v>
      </c>
      <c r="I16" s="12"/>
      <c r="J16" s="12"/>
      <c r="K16" s="35"/>
      <c r="L16" s="12" t="s">
        <v>52</v>
      </c>
      <c r="M16" s="35">
        <v>5</v>
      </c>
      <c r="N16" s="35">
        <v>0</v>
      </c>
      <c r="O16" s="35">
        <v>3</v>
      </c>
      <c r="P16" s="35">
        <v>2</v>
      </c>
      <c r="Q16" s="35">
        <v>4</v>
      </c>
      <c r="R16" s="35">
        <v>4</v>
      </c>
      <c r="S16" s="12">
        <v>8</v>
      </c>
      <c r="T16" s="35">
        <v>5</v>
      </c>
      <c r="U16" s="12"/>
      <c r="V16" s="35"/>
      <c r="W16" s="5">
        <f t="shared" si="57"/>
        <v>31</v>
      </c>
      <c r="X16" s="12">
        <v>6</v>
      </c>
      <c r="Y16" s="12">
        <v>2</v>
      </c>
      <c r="Z16" s="12">
        <v>1</v>
      </c>
      <c r="AA16" s="12">
        <v>4</v>
      </c>
      <c r="AB16" s="12">
        <v>2</v>
      </c>
      <c r="AC16" s="12">
        <v>4</v>
      </c>
      <c r="AD16" s="12">
        <v>7</v>
      </c>
      <c r="AE16" s="12">
        <v>0</v>
      </c>
      <c r="AF16" s="12"/>
      <c r="AG16" s="12"/>
      <c r="AH16" s="5">
        <f t="shared" si="6"/>
        <v>26</v>
      </c>
      <c r="AI16" s="5">
        <f t="shared" si="2"/>
        <v>57</v>
      </c>
      <c r="AJ16" s="12">
        <v>1</v>
      </c>
      <c r="AK16" s="12">
        <v>3</v>
      </c>
      <c r="AL16" s="12">
        <v>2</v>
      </c>
      <c r="AM16" s="12">
        <v>2</v>
      </c>
      <c r="AN16" s="12">
        <v>2</v>
      </c>
      <c r="AO16" s="12">
        <v>1</v>
      </c>
      <c r="AP16" s="12">
        <v>5</v>
      </c>
      <c r="AQ16" s="12">
        <v>1</v>
      </c>
      <c r="AR16" s="12"/>
      <c r="AS16" s="12"/>
      <c r="AT16" s="5">
        <f t="shared" si="7"/>
        <v>17</v>
      </c>
      <c r="AU16" s="5">
        <f t="shared" si="4"/>
        <v>74</v>
      </c>
      <c r="AV16" s="12"/>
      <c r="AW16" s="12"/>
      <c r="AX16" s="12"/>
      <c r="AY16" s="12"/>
      <c r="AZ16" s="12"/>
      <c r="BA16" s="12"/>
      <c r="BB16" s="12"/>
      <c r="BC16" s="12"/>
      <c r="BD16" s="12"/>
      <c r="BE16" s="12"/>
      <c r="BF16" s="5">
        <f t="shared" si="8"/>
        <v>0</v>
      </c>
      <c r="BG16" s="5">
        <f t="shared" si="9"/>
        <v>74</v>
      </c>
      <c r="BH16" s="5">
        <f t="shared" si="177"/>
        <v>15</v>
      </c>
      <c r="BI16" s="5">
        <f t="shared" si="10"/>
        <v>15</v>
      </c>
      <c r="BJ16" s="5">
        <f t="shared" si="11"/>
        <v>16</v>
      </c>
      <c r="BK16" s="5">
        <f t="shared" si="58"/>
        <v>16</v>
      </c>
      <c r="BL16" s="5">
        <f t="shared" si="59"/>
        <v>15</v>
      </c>
      <c r="BM16" s="5">
        <f t="shared" si="183"/>
        <v>15</v>
      </c>
      <c r="BN16" s="5">
        <f t="shared" si="12"/>
        <v>16</v>
      </c>
      <c r="BO16" s="5">
        <f t="shared" si="13"/>
        <v>16</v>
      </c>
      <c r="BP16" s="3" t="str">
        <f t="shared" si="14"/>
        <v>-</v>
      </c>
      <c r="BQ16" s="3" t="str">
        <f t="shared" si="60"/>
        <v/>
      </c>
      <c r="BR16" s="3" t="str">
        <f t="shared" si="15"/>
        <v>-</v>
      </c>
      <c r="BS16" s="3" t="str">
        <f t="shared" si="61"/>
        <v/>
      </c>
      <c r="BT16" s="3" t="str">
        <f t="shared" si="16"/>
        <v>-</v>
      </c>
      <c r="BU16" s="3" t="str">
        <f t="shared" si="62"/>
        <v/>
      </c>
      <c r="BV16" s="3" t="str">
        <f t="shared" si="17"/>
        <v>-</v>
      </c>
      <c r="BW16" s="3" t="str">
        <f t="shared" si="63"/>
        <v/>
      </c>
      <c r="BX16" s="3">
        <f t="shared" si="18"/>
        <v>16</v>
      </c>
      <c r="BY16" s="3">
        <f t="shared" si="64"/>
        <v>1</v>
      </c>
      <c r="BZ16" s="3" t="str">
        <f t="shared" si="19"/>
        <v>-</v>
      </c>
      <c r="CA16" s="3" t="str">
        <f t="shared" si="65"/>
        <v/>
      </c>
      <c r="CB16" s="3" t="str">
        <f t="shared" si="20"/>
        <v>-</v>
      </c>
      <c r="CC16" s="3" t="str">
        <f t="shared" si="66"/>
        <v/>
      </c>
      <c r="CD16" s="3">
        <f t="shared" si="67"/>
        <v>16</v>
      </c>
      <c r="CE16" s="3">
        <f t="shared" si="68"/>
        <v>2</v>
      </c>
      <c r="CF16" s="3">
        <f t="shared" si="69"/>
        <v>16</v>
      </c>
      <c r="CG16" s="3">
        <f t="shared" si="70"/>
        <v>15</v>
      </c>
      <c r="CH16" s="5" t="str">
        <f t="shared" si="178"/>
        <v>1</v>
      </c>
      <c r="CI16" s="5">
        <f t="shared" si="71"/>
        <v>2</v>
      </c>
      <c r="CJ16" s="29"/>
      <c r="CK16" s="1"/>
      <c r="CL16" s="1">
        <f t="shared" si="72"/>
        <v>2</v>
      </c>
      <c r="CM16" s="1">
        <f t="shared" si="73"/>
        <v>0</v>
      </c>
      <c r="CN16" s="1">
        <f t="shared" si="74"/>
        <v>16</v>
      </c>
      <c r="CO16" s="1">
        <f t="shared" si="75"/>
        <v>16</v>
      </c>
      <c r="CP16" s="1">
        <f t="shared" si="76"/>
        <v>4</v>
      </c>
      <c r="CQ16" s="1">
        <f t="shared" si="77"/>
        <v>0</v>
      </c>
      <c r="CR16" s="1">
        <f t="shared" si="78"/>
        <v>16</v>
      </c>
      <c r="CS16" s="1">
        <f t="shared" si="79"/>
        <v>16</v>
      </c>
      <c r="CT16" s="1">
        <f t="shared" si="80"/>
        <v>6</v>
      </c>
      <c r="CU16" s="1">
        <f t="shared" si="81"/>
        <v>0</v>
      </c>
      <c r="CV16" s="1">
        <f t="shared" si="82"/>
        <v>16</v>
      </c>
      <c r="CW16" s="1">
        <f t="shared" si="83"/>
        <v>16</v>
      </c>
      <c r="CX16" s="1">
        <f t="shared" si="84"/>
        <v>2</v>
      </c>
      <c r="CY16" s="1">
        <f t="shared" si="85"/>
        <v>0</v>
      </c>
      <c r="CZ16" s="1">
        <f t="shared" si="86"/>
        <v>16</v>
      </c>
      <c r="DA16" s="1">
        <f t="shared" si="87"/>
        <v>16</v>
      </c>
      <c r="DB16" s="1">
        <f t="shared" si="88"/>
        <v>4</v>
      </c>
      <c r="DC16" s="1">
        <f t="shared" si="89"/>
        <v>0</v>
      </c>
      <c r="DD16" s="1">
        <f t="shared" si="90"/>
        <v>16</v>
      </c>
      <c r="DE16" s="1">
        <f t="shared" si="91"/>
        <v>16</v>
      </c>
      <c r="DF16" s="1">
        <f t="shared" si="92"/>
        <v>3</v>
      </c>
      <c r="DG16" s="1">
        <f t="shared" si="93"/>
        <v>0</v>
      </c>
      <c r="DH16" s="1">
        <f t="shared" si="94"/>
        <v>16</v>
      </c>
      <c r="DI16" s="1">
        <f t="shared" si="95"/>
        <v>16</v>
      </c>
      <c r="DJ16" s="1">
        <f t="shared" si="96"/>
        <v>1</v>
      </c>
      <c r="DK16" s="1">
        <f t="shared" si="97"/>
        <v>0</v>
      </c>
      <c r="DL16" s="1">
        <f t="shared" si="98"/>
        <v>16</v>
      </c>
      <c r="DM16" s="1">
        <f t="shared" si="99"/>
        <v>16</v>
      </c>
      <c r="DQ16">
        <f t="shared" si="100"/>
        <v>74</v>
      </c>
      <c r="DR16" t="str">
        <f t="shared" si="101"/>
        <v>YES</v>
      </c>
      <c r="DS16">
        <f t="shared" si="102"/>
        <v>74</v>
      </c>
      <c r="DT16" t="str">
        <f t="shared" si="103"/>
        <v>YES</v>
      </c>
      <c r="DV16" s="1">
        <f t="shared" si="27"/>
        <v>2</v>
      </c>
      <c r="DW16" s="1">
        <f t="shared" si="104"/>
        <v>0</v>
      </c>
      <c r="DX16" s="1">
        <f t="shared" si="105"/>
        <v>16</v>
      </c>
      <c r="DY16" s="1">
        <f t="shared" si="179"/>
        <v>16</v>
      </c>
      <c r="DZ16" s="1">
        <f t="shared" si="106"/>
        <v>4</v>
      </c>
      <c r="EA16" s="1">
        <f t="shared" si="107"/>
        <v>0</v>
      </c>
      <c r="EB16" s="1">
        <f t="shared" si="108"/>
        <v>16</v>
      </c>
      <c r="EC16" s="1">
        <f t="shared" si="109"/>
        <v>16</v>
      </c>
      <c r="ED16" s="1">
        <f t="shared" si="110"/>
        <v>6</v>
      </c>
      <c r="EE16" s="1">
        <f t="shared" si="111"/>
        <v>0</v>
      </c>
      <c r="EF16" s="1">
        <f t="shared" si="112"/>
        <v>16</v>
      </c>
      <c r="EG16" s="1">
        <f t="shared" si="113"/>
        <v>16</v>
      </c>
      <c r="EH16" s="1">
        <f t="shared" si="114"/>
        <v>2</v>
      </c>
      <c r="EI16" s="1">
        <f t="shared" si="115"/>
        <v>0</v>
      </c>
      <c r="EJ16" s="1">
        <f t="shared" si="116"/>
        <v>16</v>
      </c>
      <c r="EK16" s="1">
        <f t="shared" si="117"/>
        <v>16</v>
      </c>
      <c r="EL16" s="1">
        <f t="shared" si="118"/>
        <v>4</v>
      </c>
      <c r="EM16" s="1">
        <f t="shared" si="119"/>
        <v>0</v>
      </c>
      <c r="EN16" s="1">
        <f t="shared" si="120"/>
        <v>16</v>
      </c>
      <c r="EO16" s="1">
        <f t="shared" si="121"/>
        <v>16</v>
      </c>
      <c r="EP16" s="1">
        <f t="shared" si="122"/>
        <v>3</v>
      </c>
      <c r="EQ16" s="1">
        <f t="shared" si="123"/>
        <v>0</v>
      </c>
      <c r="ER16" s="1">
        <f t="shared" si="124"/>
        <v>16</v>
      </c>
      <c r="ES16" s="1">
        <f t="shared" si="125"/>
        <v>16</v>
      </c>
      <c r="ET16" s="1">
        <f t="shared" si="126"/>
        <v>1</v>
      </c>
      <c r="EU16" s="1">
        <f t="shared" si="127"/>
        <v>0</v>
      </c>
      <c r="EV16" s="1">
        <f t="shared" si="128"/>
        <v>16</v>
      </c>
      <c r="EW16" s="1">
        <f t="shared" si="129"/>
        <v>16</v>
      </c>
      <c r="EX16" s="1"/>
      <c r="EY16" s="1">
        <f t="shared" si="180"/>
        <v>2</v>
      </c>
      <c r="EZ16" s="1">
        <f t="shared" si="181"/>
        <v>1.1999999999999999E-3</v>
      </c>
      <c r="FA16" s="1">
        <f t="shared" si="130"/>
        <v>15.001200000000001</v>
      </c>
      <c r="FB16" s="1">
        <f t="shared" si="131"/>
        <v>15</v>
      </c>
      <c r="FC16" s="1">
        <f t="shared" si="132"/>
        <v>1</v>
      </c>
      <c r="FD16" s="1">
        <f t="shared" si="133"/>
        <v>0</v>
      </c>
      <c r="FE16" s="1">
        <f t="shared" si="134"/>
        <v>15</v>
      </c>
      <c r="FF16" s="1">
        <f t="shared" si="135"/>
        <v>15</v>
      </c>
      <c r="FG16" s="1">
        <f t="shared" si="136"/>
        <v>3</v>
      </c>
      <c r="FH16" s="1">
        <f t="shared" si="137"/>
        <v>0</v>
      </c>
      <c r="FI16" s="1">
        <f t="shared" si="138"/>
        <v>15</v>
      </c>
      <c r="FJ16" s="1">
        <f t="shared" si="139"/>
        <v>15</v>
      </c>
      <c r="FK16" s="1">
        <f t="shared" si="140"/>
        <v>1</v>
      </c>
      <c r="FL16" s="1">
        <f t="shared" si="141"/>
        <v>0</v>
      </c>
      <c r="FM16" s="1">
        <f t="shared" si="142"/>
        <v>15</v>
      </c>
      <c r="FN16" s="1">
        <f t="shared" si="143"/>
        <v>15</v>
      </c>
      <c r="FO16" s="1">
        <f t="shared" si="144"/>
        <v>4</v>
      </c>
      <c r="FP16" s="1">
        <f t="shared" si="145"/>
        <v>0</v>
      </c>
      <c r="FQ16" s="1">
        <f t="shared" si="146"/>
        <v>15</v>
      </c>
      <c r="FR16" s="1">
        <f t="shared" si="147"/>
        <v>15</v>
      </c>
      <c r="FS16" s="1">
        <f t="shared" si="148"/>
        <v>2</v>
      </c>
      <c r="FT16" s="1">
        <f t="shared" si="149"/>
        <v>0</v>
      </c>
      <c r="FU16" s="1">
        <f t="shared" si="150"/>
        <v>15</v>
      </c>
      <c r="FV16" s="1">
        <f t="shared" si="151"/>
        <v>15</v>
      </c>
      <c r="FW16" s="1">
        <f t="shared" si="152"/>
        <v>1</v>
      </c>
      <c r="FX16" s="1">
        <f t="shared" si="153"/>
        <v>0</v>
      </c>
      <c r="FY16" s="1">
        <f t="shared" si="154"/>
        <v>15</v>
      </c>
      <c r="FZ16" s="1">
        <f t="shared" si="182"/>
        <v>15</v>
      </c>
      <c r="GC16" s="1">
        <f t="shared" si="155"/>
        <v>1</v>
      </c>
      <c r="GD16" s="1">
        <f>IF(COUNTIF($W$8:$W$64,W16)&gt;1,RANK(GC16,GC$8:GC$64,0)/10000,0)</f>
        <v>0</v>
      </c>
      <c r="GE16" s="1">
        <f t="shared" si="157"/>
        <v>15</v>
      </c>
      <c r="GF16" s="1">
        <f t="shared" si="158"/>
        <v>15</v>
      </c>
      <c r="GG16" s="1">
        <f t="shared" si="43"/>
        <v>0</v>
      </c>
      <c r="GH16" s="1">
        <f t="shared" si="159"/>
        <v>0</v>
      </c>
      <c r="GI16" s="1">
        <f t="shared" si="160"/>
        <v>15</v>
      </c>
      <c r="GJ16" s="1">
        <f t="shared" si="161"/>
        <v>15</v>
      </c>
      <c r="GK16" s="1">
        <f t="shared" si="45"/>
        <v>1</v>
      </c>
      <c r="GL16" s="1">
        <f t="shared" si="162"/>
        <v>0</v>
      </c>
      <c r="GM16" s="1">
        <f t="shared" si="163"/>
        <v>15</v>
      </c>
      <c r="GN16" s="1">
        <f t="shared" si="164"/>
        <v>15</v>
      </c>
      <c r="GO16" s="1">
        <f t="shared" si="47"/>
        <v>1</v>
      </c>
      <c r="GP16" s="1">
        <f t="shared" si="165"/>
        <v>0</v>
      </c>
      <c r="GQ16" s="1">
        <f t="shared" si="166"/>
        <v>15</v>
      </c>
      <c r="GR16" s="1">
        <f t="shared" si="167"/>
        <v>15</v>
      </c>
      <c r="GS16" s="1">
        <f t="shared" si="49"/>
        <v>2</v>
      </c>
      <c r="GT16" s="1">
        <f t="shared" si="168"/>
        <v>0</v>
      </c>
      <c r="GU16" s="1">
        <f t="shared" si="169"/>
        <v>15</v>
      </c>
      <c r="GV16" s="1">
        <f t="shared" si="170"/>
        <v>15</v>
      </c>
      <c r="GW16" s="1">
        <f t="shared" si="51"/>
        <v>2</v>
      </c>
      <c r="GX16" s="1">
        <f t="shared" si="171"/>
        <v>0</v>
      </c>
      <c r="GY16" s="1">
        <f t="shared" si="172"/>
        <v>15</v>
      </c>
      <c r="GZ16" s="1">
        <f t="shared" si="173"/>
        <v>15</v>
      </c>
      <c r="HA16" s="1">
        <f t="shared" si="53"/>
        <v>0</v>
      </c>
      <c r="HB16" s="1">
        <f t="shared" si="174"/>
        <v>0</v>
      </c>
      <c r="HC16" s="1">
        <f t="shared" si="175"/>
        <v>15</v>
      </c>
      <c r="HD16" s="1">
        <f t="shared" si="176"/>
        <v>15</v>
      </c>
      <c r="HF16" t="str">
        <f t="shared" si="55"/>
        <v>NATB</v>
      </c>
    </row>
    <row r="17" spans="1:214" customFormat="1" ht="15.6" x14ac:dyDescent="0.3">
      <c r="A17" t="str">
        <f t="shared" si="56"/>
        <v>NATB11</v>
      </c>
      <c r="B17" s="37">
        <v>10</v>
      </c>
      <c r="C17" s="36" t="s">
        <v>199</v>
      </c>
      <c r="D17" s="42" t="s">
        <v>244</v>
      </c>
      <c r="E17" s="36" t="s">
        <v>236</v>
      </c>
      <c r="F17" s="36">
        <v>1600</v>
      </c>
      <c r="G17" s="37" t="s">
        <v>47</v>
      </c>
      <c r="H17" s="36">
        <v>6</v>
      </c>
      <c r="I17" s="36"/>
      <c r="J17" s="36"/>
      <c r="K17" s="36"/>
      <c r="L17" s="36" t="s">
        <v>40</v>
      </c>
      <c r="M17" s="36">
        <v>1</v>
      </c>
      <c r="N17" s="36">
        <v>0</v>
      </c>
      <c r="O17" s="36">
        <v>3</v>
      </c>
      <c r="P17" s="36">
        <v>1</v>
      </c>
      <c r="Q17" s="36">
        <v>5</v>
      </c>
      <c r="R17" s="36">
        <v>4</v>
      </c>
      <c r="S17" s="36">
        <v>8</v>
      </c>
      <c r="T17" s="36">
        <v>3</v>
      </c>
      <c r="U17" s="36"/>
      <c r="V17" s="36"/>
      <c r="W17" s="38">
        <f t="shared" si="57"/>
        <v>25</v>
      </c>
      <c r="X17" s="36">
        <v>2</v>
      </c>
      <c r="Y17" s="36">
        <v>2</v>
      </c>
      <c r="Z17" s="36">
        <v>1</v>
      </c>
      <c r="AA17" s="36">
        <v>1</v>
      </c>
      <c r="AB17" s="36">
        <v>1</v>
      </c>
      <c r="AC17" s="36">
        <v>4</v>
      </c>
      <c r="AD17" s="36">
        <v>6</v>
      </c>
      <c r="AE17" s="36">
        <v>0</v>
      </c>
      <c r="AF17" s="36"/>
      <c r="AG17" s="36"/>
      <c r="AH17" s="38">
        <f t="shared" si="6"/>
        <v>17</v>
      </c>
      <c r="AI17" s="38">
        <f t="shared" si="2"/>
        <v>42</v>
      </c>
      <c r="AJ17" s="36">
        <v>1</v>
      </c>
      <c r="AK17" s="36">
        <v>0</v>
      </c>
      <c r="AL17" s="36">
        <v>1</v>
      </c>
      <c r="AM17" s="36">
        <v>2</v>
      </c>
      <c r="AN17" s="36">
        <v>4</v>
      </c>
      <c r="AO17" s="36">
        <v>2</v>
      </c>
      <c r="AP17" s="36">
        <v>5</v>
      </c>
      <c r="AQ17" s="36">
        <v>0</v>
      </c>
      <c r="AR17" s="36"/>
      <c r="AS17" s="36"/>
      <c r="AT17" s="38">
        <f t="shared" si="7"/>
        <v>15</v>
      </c>
      <c r="AU17" s="38">
        <f t="shared" si="4"/>
        <v>57</v>
      </c>
      <c r="AV17" s="36"/>
      <c r="AW17" s="36"/>
      <c r="AX17" s="36"/>
      <c r="AY17" s="36"/>
      <c r="AZ17" s="36"/>
      <c r="BA17" s="36"/>
      <c r="BB17" s="36"/>
      <c r="BC17" s="36"/>
      <c r="BD17" s="36"/>
      <c r="BE17" s="36"/>
      <c r="BF17" s="38">
        <f t="shared" si="8"/>
        <v>0</v>
      </c>
      <c r="BG17" s="38">
        <f t="shared" si="9"/>
        <v>57</v>
      </c>
      <c r="BH17" s="38">
        <f t="shared" si="177"/>
        <v>11</v>
      </c>
      <c r="BI17" s="38">
        <f t="shared" si="10"/>
        <v>12</v>
      </c>
      <c r="BJ17" s="38">
        <f t="shared" si="11"/>
        <v>12</v>
      </c>
      <c r="BK17" s="5">
        <f t="shared" si="58"/>
        <v>12</v>
      </c>
      <c r="BL17" s="5">
        <f t="shared" si="59"/>
        <v>11</v>
      </c>
      <c r="BM17" s="5">
        <f t="shared" si="183"/>
        <v>12</v>
      </c>
      <c r="BN17" s="5">
        <f t="shared" si="12"/>
        <v>12</v>
      </c>
      <c r="BO17" s="5">
        <f t="shared" si="13"/>
        <v>12</v>
      </c>
      <c r="BP17" s="3" t="str">
        <f t="shared" si="14"/>
        <v>-</v>
      </c>
      <c r="BQ17" s="3" t="str">
        <f t="shared" si="60"/>
        <v/>
      </c>
      <c r="BR17" s="3">
        <f t="shared" si="15"/>
        <v>12</v>
      </c>
      <c r="BS17" s="3">
        <f t="shared" si="61"/>
        <v>10</v>
      </c>
      <c r="BT17" s="3" t="str">
        <f t="shared" si="16"/>
        <v>-</v>
      </c>
      <c r="BU17" s="3" t="str">
        <f t="shared" si="62"/>
        <v/>
      </c>
      <c r="BV17" s="3" t="str">
        <f t="shared" si="17"/>
        <v>-</v>
      </c>
      <c r="BW17" s="3" t="str">
        <f t="shared" si="63"/>
        <v/>
      </c>
      <c r="BX17" s="3" t="str">
        <f t="shared" si="18"/>
        <v>-</v>
      </c>
      <c r="BY17" s="3" t="str">
        <f t="shared" si="64"/>
        <v/>
      </c>
      <c r="BZ17" s="3" t="str">
        <f t="shared" si="19"/>
        <v>-</v>
      </c>
      <c r="CA17" s="3" t="str">
        <f t="shared" si="65"/>
        <v/>
      </c>
      <c r="CB17" s="3" t="str">
        <f t="shared" si="20"/>
        <v>-</v>
      </c>
      <c r="CC17" s="3" t="str">
        <f t="shared" si="66"/>
        <v/>
      </c>
      <c r="CD17" s="3" t="str">
        <f t="shared" si="67"/>
        <v>-</v>
      </c>
      <c r="CE17" s="3" t="str">
        <f t="shared" si="68"/>
        <v/>
      </c>
      <c r="CF17" s="3">
        <f t="shared" si="69"/>
        <v>12</v>
      </c>
      <c r="CG17" s="3">
        <f t="shared" si="70"/>
        <v>11</v>
      </c>
      <c r="CH17" s="5" t="str">
        <f t="shared" si="178"/>
        <v>10</v>
      </c>
      <c r="CI17" s="5" t="str">
        <f t="shared" si="71"/>
        <v/>
      </c>
      <c r="CJ17" s="29"/>
      <c r="CK17" s="1"/>
      <c r="CL17" s="1">
        <f t="shared" si="72"/>
        <v>4</v>
      </c>
      <c r="CM17" s="1">
        <f t="shared" si="73"/>
        <v>1.2E-4</v>
      </c>
      <c r="CN17" s="1">
        <f t="shared" si="74"/>
        <v>12.000120000000001</v>
      </c>
      <c r="CO17" s="1">
        <f t="shared" si="75"/>
        <v>12</v>
      </c>
      <c r="CP17" s="1">
        <f t="shared" si="76"/>
        <v>7</v>
      </c>
      <c r="CQ17" s="1">
        <f t="shared" si="77"/>
        <v>0</v>
      </c>
      <c r="CR17" s="1">
        <f t="shared" si="78"/>
        <v>12</v>
      </c>
      <c r="CS17" s="1">
        <f t="shared" si="79"/>
        <v>12</v>
      </c>
      <c r="CT17" s="1">
        <f t="shared" si="80"/>
        <v>4</v>
      </c>
      <c r="CU17" s="1">
        <f t="shared" si="81"/>
        <v>0</v>
      </c>
      <c r="CV17" s="1">
        <f t="shared" si="82"/>
        <v>12</v>
      </c>
      <c r="CW17" s="1">
        <f t="shared" si="83"/>
        <v>12</v>
      </c>
      <c r="CX17" s="1">
        <f t="shared" si="84"/>
        <v>2</v>
      </c>
      <c r="CY17" s="1">
        <f t="shared" si="85"/>
        <v>0</v>
      </c>
      <c r="CZ17" s="1">
        <f t="shared" si="86"/>
        <v>12</v>
      </c>
      <c r="DA17" s="1">
        <f t="shared" si="87"/>
        <v>12</v>
      </c>
      <c r="DB17" s="1">
        <f t="shared" si="88"/>
        <v>3</v>
      </c>
      <c r="DC17" s="1">
        <f t="shared" si="89"/>
        <v>0</v>
      </c>
      <c r="DD17" s="1">
        <f t="shared" si="90"/>
        <v>12</v>
      </c>
      <c r="DE17" s="1">
        <f t="shared" si="91"/>
        <v>12</v>
      </c>
      <c r="DF17" s="1">
        <f t="shared" si="92"/>
        <v>2</v>
      </c>
      <c r="DG17" s="1">
        <f t="shared" si="93"/>
        <v>0</v>
      </c>
      <c r="DH17" s="1">
        <f t="shared" si="94"/>
        <v>12</v>
      </c>
      <c r="DI17" s="1">
        <f t="shared" si="95"/>
        <v>12</v>
      </c>
      <c r="DJ17" s="1">
        <f t="shared" si="96"/>
        <v>1</v>
      </c>
      <c r="DK17" s="1">
        <f t="shared" si="97"/>
        <v>0</v>
      </c>
      <c r="DL17" s="1">
        <f t="shared" si="98"/>
        <v>12</v>
      </c>
      <c r="DM17" s="1">
        <f t="shared" si="99"/>
        <v>12</v>
      </c>
      <c r="DQ17">
        <f t="shared" si="100"/>
        <v>57</v>
      </c>
      <c r="DR17" t="str">
        <f t="shared" si="101"/>
        <v>YES</v>
      </c>
      <c r="DS17">
        <f t="shared" si="102"/>
        <v>57</v>
      </c>
      <c r="DT17" t="str">
        <f t="shared" si="103"/>
        <v>YES</v>
      </c>
      <c r="DV17" s="1">
        <f t="shared" si="27"/>
        <v>4</v>
      </c>
      <c r="DW17" s="1">
        <f>IF(COUNTIF($AU$8:$AU$64,AU17)&gt;1,RANK(DV17,DV$8:DV$64,0)/10000,0)</f>
        <v>1.1999999999999999E-3</v>
      </c>
      <c r="DX17" s="1">
        <f t="shared" si="105"/>
        <v>12.001200000000001</v>
      </c>
      <c r="DY17" s="1">
        <f t="shared" si="179"/>
        <v>12</v>
      </c>
      <c r="DZ17" s="1">
        <f t="shared" si="106"/>
        <v>7</v>
      </c>
      <c r="EA17" s="1">
        <f t="shared" si="107"/>
        <v>0</v>
      </c>
      <c r="EB17" s="1">
        <f t="shared" si="108"/>
        <v>12</v>
      </c>
      <c r="EC17" s="1">
        <f t="shared" si="109"/>
        <v>12</v>
      </c>
      <c r="ED17" s="1">
        <f t="shared" si="110"/>
        <v>4</v>
      </c>
      <c r="EE17" s="1">
        <f t="shared" si="111"/>
        <v>0</v>
      </c>
      <c r="EF17" s="1">
        <f t="shared" si="112"/>
        <v>12</v>
      </c>
      <c r="EG17" s="1">
        <f t="shared" si="113"/>
        <v>12</v>
      </c>
      <c r="EH17" s="1">
        <f t="shared" si="114"/>
        <v>2</v>
      </c>
      <c r="EI17" s="1">
        <f t="shared" si="115"/>
        <v>0</v>
      </c>
      <c r="EJ17" s="1">
        <f t="shared" si="116"/>
        <v>12</v>
      </c>
      <c r="EK17" s="1">
        <f t="shared" si="117"/>
        <v>12</v>
      </c>
      <c r="EL17" s="1">
        <f t="shared" si="118"/>
        <v>3</v>
      </c>
      <c r="EM17" s="1">
        <f t="shared" si="119"/>
        <v>0</v>
      </c>
      <c r="EN17" s="1">
        <f t="shared" si="120"/>
        <v>12</v>
      </c>
      <c r="EO17" s="1">
        <f t="shared" si="121"/>
        <v>12</v>
      </c>
      <c r="EP17" s="1">
        <f t="shared" si="122"/>
        <v>2</v>
      </c>
      <c r="EQ17" s="1">
        <f t="shared" si="123"/>
        <v>0</v>
      </c>
      <c r="ER17" s="1">
        <f t="shared" si="124"/>
        <v>12</v>
      </c>
      <c r="ES17" s="1">
        <f t="shared" si="125"/>
        <v>12</v>
      </c>
      <c r="ET17" s="1">
        <f t="shared" si="126"/>
        <v>1</v>
      </c>
      <c r="EU17" s="1">
        <f t="shared" si="127"/>
        <v>0</v>
      </c>
      <c r="EV17" s="1">
        <f t="shared" si="128"/>
        <v>12</v>
      </c>
      <c r="EW17" s="1">
        <f t="shared" si="129"/>
        <v>12</v>
      </c>
      <c r="EX17" s="1"/>
      <c r="EY17" s="1">
        <f t="shared" si="180"/>
        <v>2</v>
      </c>
      <c r="EZ17" s="1">
        <f t="shared" si="181"/>
        <v>0</v>
      </c>
      <c r="FA17" s="1">
        <f t="shared" si="130"/>
        <v>12</v>
      </c>
      <c r="FB17" s="1">
        <f t="shared" si="131"/>
        <v>12</v>
      </c>
      <c r="FC17" s="1">
        <f t="shared" si="132"/>
        <v>5</v>
      </c>
      <c r="FD17" s="1">
        <f t="shared" si="133"/>
        <v>0</v>
      </c>
      <c r="FE17" s="1">
        <f t="shared" si="134"/>
        <v>12</v>
      </c>
      <c r="FF17" s="1">
        <f t="shared" si="135"/>
        <v>12</v>
      </c>
      <c r="FG17" s="1">
        <f t="shared" si="136"/>
        <v>2</v>
      </c>
      <c r="FH17" s="1">
        <f t="shared" si="137"/>
        <v>0</v>
      </c>
      <c r="FI17" s="1">
        <f t="shared" si="138"/>
        <v>12</v>
      </c>
      <c r="FJ17" s="1">
        <f t="shared" si="139"/>
        <v>12</v>
      </c>
      <c r="FK17" s="1">
        <f t="shared" si="140"/>
        <v>2</v>
      </c>
      <c r="FL17" s="1">
        <f t="shared" si="141"/>
        <v>0</v>
      </c>
      <c r="FM17" s="1">
        <f t="shared" si="142"/>
        <v>12</v>
      </c>
      <c r="FN17" s="1">
        <f t="shared" si="143"/>
        <v>12</v>
      </c>
      <c r="FO17" s="1">
        <f t="shared" si="144"/>
        <v>2</v>
      </c>
      <c r="FP17" s="1">
        <f t="shared" si="145"/>
        <v>0</v>
      </c>
      <c r="FQ17" s="1">
        <f t="shared" si="146"/>
        <v>12</v>
      </c>
      <c r="FR17" s="1">
        <f t="shared" si="147"/>
        <v>12</v>
      </c>
      <c r="FS17" s="1">
        <f t="shared" si="148"/>
        <v>1</v>
      </c>
      <c r="FT17" s="1">
        <f t="shared" si="149"/>
        <v>0</v>
      </c>
      <c r="FU17" s="1">
        <f t="shared" si="150"/>
        <v>12</v>
      </c>
      <c r="FV17" s="1">
        <f t="shared" si="151"/>
        <v>12</v>
      </c>
      <c r="FW17" s="1">
        <f t="shared" si="152"/>
        <v>1</v>
      </c>
      <c r="FX17" s="1">
        <f t="shared" si="153"/>
        <v>0</v>
      </c>
      <c r="FY17" s="1">
        <f t="shared" si="154"/>
        <v>12</v>
      </c>
      <c r="FZ17" s="1">
        <f t="shared" si="182"/>
        <v>12</v>
      </c>
      <c r="GC17" s="1">
        <f t="shared" si="155"/>
        <v>1</v>
      </c>
      <c r="GD17" s="1">
        <f t="shared" si="156"/>
        <v>0</v>
      </c>
      <c r="GE17" s="1">
        <f t="shared" si="157"/>
        <v>11</v>
      </c>
      <c r="GF17" s="1">
        <f t="shared" si="158"/>
        <v>11</v>
      </c>
      <c r="GG17" s="1">
        <f t="shared" si="43"/>
        <v>2</v>
      </c>
      <c r="GH17" s="1">
        <f t="shared" si="159"/>
        <v>0</v>
      </c>
      <c r="GI17" s="1">
        <f t="shared" si="160"/>
        <v>11</v>
      </c>
      <c r="GJ17" s="1">
        <f t="shared" si="161"/>
        <v>11</v>
      </c>
      <c r="GK17" s="1">
        <f t="shared" si="45"/>
        <v>0</v>
      </c>
      <c r="GL17" s="1">
        <f t="shared" si="162"/>
        <v>0</v>
      </c>
      <c r="GM17" s="1">
        <f t="shared" si="163"/>
        <v>11</v>
      </c>
      <c r="GN17" s="1">
        <f t="shared" si="164"/>
        <v>11</v>
      </c>
      <c r="GO17" s="1">
        <f t="shared" si="47"/>
        <v>2</v>
      </c>
      <c r="GP17" s="1">
        <f t="shared" si="165"/>
        <v>0</v>
      </c>
      <c r="GQ17" s="1">
        <f t="shared" si="166"/>
        <v>11</v>
      </c>
      <c r="GR17" s="1">
        <f t="shared" si="167"/>
        <v>11</v>
      </c>
      <c r="GS17" s="1">
        <f t="shared" si="49"/>
        <v>1</v>
      </c>
      <c r="GT17" s="1">
        <f t="shared" si="168"/>
        <v>0</v>
      </c>
      <c r="GU17" s="1">
        <f t="shared" si="169"/>
        <v>11</v>
      </c>
      <c r="GV17" s="1">
        <f t="shared" si="170"/>
        <v>11</v>
      </c>
      <c r="GW17" s="1">
        <f t="shared" si="51"/>
        <v>1</v>
      </c>
      <c r="GX17" s="1">
        <f t="shared" si="171"/>
        <v>0</v>
      </c>
      <c r="GY17" s="1">
        <f t="shared" si="172"/>
        <v>11</v>
      </c>
      <c r="GZ17" s="1">
        <f t="shared" si="173"/>
        <v>11</v>
      </c>
      <c r="HA17" s="1">
        <f t="shared" si="53"/>
        <v>0</v>
      </c>
      <c r="HB17" s="1">
        <f t="shared" si="174"/>
        <v>0</v>
      </c>
      <c r="HC17" s="1">
        <f t="shared" si="175"/>
        <v>11</v>
      </c>
      <c r="HD17" s="1">
        <f t="shared" si="176"/>
        <v>11</v>
      </c>
      <c r="HF17" t="str">
        <f t="shared" si="55"/>
        <v>NATB</v>
      </c>
    </row>
    <row r="18" spans="1:214" customFormat="1" ht="15.6" x14ac:dyDescent="0.3">
      <c r="A18" t="str">
        <f t="shared" si="56"/>
        <v>NATB12</v>
      </c>
      <c r="B18" s="13">
        <v>11</v>
      </c>
      <c r="C18" s="35" t="s">
        <v>200</v>
      </c>
      <c r="D18" s="42" t="s">
        <v>244</v>
      </c>
      <c r="E18" s="35" t="s">
        <v>232</v>
      </c>
      <c r="F18" s="35">
        <v>1600</v>
      </c>
      <c r="G18" s="13" t="s">
        <v>47</v>
      </c>
      <c r="H18" s="12">
        <v>5</v>
      </c>
      <c r="I18" s="12"/>
      <c r="J18" s="12"/>
      <c r="K18" s="35"/>
      <c r="L18" s="12" t="s">
        <v>40</v>
      </c>
      <c r="M18" s="35">
        <v>5</v>
      </c>
      <c r="N18" s="35">
        <v>2</v>
      </c>
      <c r="O18" s="35">
        <v>3</v>
      </c>
      <c r="P18" s="35">
        <v>1</v>
      </c>
      <c r="Q18" s="35">
        <v>5</v>
      </c>
      <c r="R18" s="35">
        <v>4</v>
      </c>
      <c r="S18" s="12">
        <v>6</v>
      </c>
      <c r="T18" s="35">
        <v>1</v>
      </c>
      <c r="U18" s="12"/>
      <c r="V18" s="35"/>
      <c r="W18" s="5">
        <f t="shared" si="57"/>
        <v>27</v>
      </c>
      <c r="X18" s="12">
        <v>2</v>
      </c>
      <c r="Y18" s="12">
        <v>3</v>
      </c>
      <c r="Z18" s="12">
        <v>2</v>
      </c>
      <c r="AA18" s="12">
        <v>2</v>
      </c>
      <c r="AB18" s="12">
        <v>2</v>
      </c>
      <c r="AC18" s="12">
        <v>3</v>
      </c>
      <c r="AD18" s="12">
        <v>4</v>
      </c>
      <c r="AE18" s="12">
        <v>0</v>
      </c>
      <c r="AF18" s="12"/>
      <c r="AG18" s="12"/>
      <c r="AH18" s="5">
        <f t="shared" si="6"/>
        <v>18</v>
      </c>
      <c r="AI18" s="5">
        <f t="shared" si="2"/>
        <v>45</v>
      </c>
      <c r="AJ18" s="12">
        <v>1</v>
      </c>
      <c r="AK18" s="12">
        <v>0</v>
      </c>
      <c r="AL18" s="12">
        <v>1</v>
      </c>
      <c r="AM18" s="12">
        <v>1</v>
      </c>
      <c r="AN18" s="12">
        <v>2</v>
      </c>
      <c r="AO18" s="12">
        <v>3</v>
      </c>
      <c r="AP18" s="12">
        <v>4</v>
      </c>
      <c r="AQ18" s="12">
        <v>0</v>
      </c>
      <c r="AR18" s="12"/>
      <c r="AS18" s="12"/>
      <c r="AT18" s="5">
        <f t="shared" si="7"/>
        <v>12</v>
      </c>
      <c r="AU18" s="5">
        <f t="shared" si="4"/>
        <v>57</v>
      </c>
      <c r="AV18" s="12"/>
      <c r="AW18" s="12"/>
      <c r="AX18" s="12"/>
      <c r="AY18" s="12"/>
      <c r="AZ18" s="12"/>
      <c r="BA18" s="12"/>
      <c r="BB18" s="12"/>
      <c r="BC18" s="12"/>
      <c r="BD18" s="12"/>
      <c r="BE18" s="12"/>
      <c r="BF18" s="5">
        <f t="shared" si="8"/>
        <v>0</v>
      </c>
      <c r="BG18" s="5">
        <f t="shared" si="9"/>
        <v>57</v>
      </c>
      <c r="BH18" s="5">
        <f t="shared" si="177"/>
        <v>13</v>
      </c>
      <c r="BI18" s="5">
        <f t="shared" si="10"/>
        <v>13</v>
      </c>
      <c r="BJ18" s="5">
        <f t="shared" si="11"/>
        <v>13</v>
      </c>
      <c r="BK18" s="5">
        <f t="shared" si="58"/>
        <v>13</v>
      </c>
      <c r="BL18" s="5">
        <f t="shared" si="59"/>
        <v>13</v>
      </c>
      <c r="BM18" s="5">
        <f t="shared" si="183"/>
        <v>13</v>
      </c>
      <c r="BN18" s="5">
        <f t="shared" si="12"/>
        <v>12</v>
      </c>
      <c r="BO18" s="5">
        <f t="shared" si="13"/>
        <v>12</v>
      </c>
      <c r="BP18" s="3" t="str">
        <f t="shared" si="14"/>
        <v>-</v>
      </c>
      <c r="BQ18" s="3" t="str">
        <f t="shared" si="60"/>
        <v/>
      </c>
      <c r="BR18" s="3">
        <f t="shared" si="15"/>
        <v>13</v>
      </c>
      <c r="BS18" s="3">
        <f t="shared" si="61"/>
        <v>11</v>
      </c>
      <c r="BT18" s="3" t="str">
        <f t="shared" si="16"/>
        <v>-</v>
      </c>
      <c r="BU18" s="3" t="str">
        <f t="shared" si="62"/>
        <v/>
      </c>
      <c r="BV18" s="3" t="str">
        <f t="shared" si="17"/>
        <v>-</v>
      </c>
      <c r="BW18" s="3" t="str">
        <f t="shared" si="63"/>
        <v/>
      </c>
      <c r="BX18" s="3" t="str">
        <f t="shared" si="18"/>
        <v>-</v>
      </c>
      <c r="BY18" s="3" t="str">
        <f t="shared" si="64"/>
        <v/>
      </c>
      <c r="BZ18" s="3" t="str">
        <f t="shared" si="19"/>
        <v>-</v>
      </c>
      <c r="CA18" s="3" t="str">
        <f t="shared" si="65"/>
        <v/>
      </c>
      <c r="CB18" s="3" t="str">
        <f t="shared" si="20"/>
        <v>-</v>
      </c>
      <c r="CC18" s="3" t="str">
        <f t="shared" si="66"/>
        <v/>
      </c>
      <c r="CD18" s="3" t="str">
        <f t="shared" si="67"/>
        <v>-</v>
      </c>
      <c r="CE18" s="3" t="str">
        <f t="shared" si="68"/>
        <v/>
      </c>
      <c r="CF18" s="3">
        <f t="shared" si="69"/>
        <v>13</v>
      </c>
      <c r="CG18" s="3">
        <f t="shared" si="70"/>
        <v>12</v>
      </c>
      <c r="CH18" s="5" t="str">
        <f t="shared" si="178"/>
        <v>11</v>
      </c>
      <c r="CI18" s="5" t="str">
        <f t="shared" si="71"/>
        <v/>
      </c>
      <c r="CJ18" s="29"/>
      <c r="CK18" s="1"/>
      <c r="CL18" s="1">
        <f t="shared" si="72"/>
        <v>3</v>
      </c>
      <c r="CM18" s="1">
        <f t="shared" si="73"/>
        <v>1.2999999999999999E-4</v>
      </c>
      <c r="CN18" s="1">
        <f t="shared" si="74"/>
        <v>12.00013</v>
      </c>
      <c r="CO18" s="1">
        <f t="shared" si="75"/>
        <v>13</v>
      </c>
      <c r="CP18" s="1">
        <f t="shared" si="76"/>
        <v>5</v>
      </c>
      <c r="CQ18" s="1">
        <f t="shared" si="77"/>
        <v>0</v>
      </c>
      <c r="CR18" s="1">
        <f t="shared" si="78"/>
        <v>13</v>
      </c>
      <c r="CS18" s="1">
        <f t="shared" si="79"/>
        <v>13</v>
      </c>
      <c r="CT18" s="1">
        <f t="shared" si="80"/>
        <v>6</v>
      </c>
      <c r="CU18" s="1">
        <f t="shared" si="81"/>
        <v>0</v>
      </c>
      <c r="CV18" s="1">
        <f t="shared" si="82"/>
        <v>13</v>
      </c>
      <c r="CW18" s="1">
        <f t="shared" si="83"/>
        <v>13</v>
      </c>
      <c r="CX18" s="1">
        <f t="shared" si="84"/>
        <v>4</v>
      </c>
      <c r="CY18" s="1">
        <f t="shared" si="85"/>
        <v>0</v>
      </c>
      <c r="CZ18" s="1">
        <f t="shared" si="86"/>
        <v>13</v>
      </c>
      <c r="DA18" s="1">
        <f t="shared" si="87"/>
        <v>13</v>
      </c>
      <c r="DB18" s="1">
        <f t="shared" si="88"/>
        <v>3</v>
      </c>
      <c r="DC18" s="1">
        <f t="shared" si="89"/>
        <v>0</v>
      </c>
      <c r="DD18" s="1">
        <f t="shared" si="90"/>
        <v>13</v>
      </c>
      <c r="DE18" s="1">
        <f t="shared" si="91"/>
        <v>13</v>
      </c>
      <c r="DF18" s="1">
        <f t="shared" si="92"/>
        <v>2</v>
      </c>
      <c r="DG18" s="1">
        <f t="shared" si="93"/>
        <v>0</v>
      </c>
      <c r="DH18" s="1">
        <f t="shared" si="94"/>
        <v>13</v>
      </c>
      <c r="DI18" s="1">
        <f t="shared" si="95"/>
        <v>13</v>
      </c>
      <c r="DJ18" s="1">
        <f t="shared" si="96"/>
        <v>1</v>
      </c>
      <c r="DK18" s="1">
        <f t="shared" si="97"/>
        <v>0</v>
      </c>
      <c r="DL18" s="1">
        <f t="shared" si="98"/>
        <v>13</v>
      </c>
      <c r="DM18" s="1">
        <f t="shared" si="99"/>
        <v>13</v>
      </c>
      <c r="DQ18">
        <f t="shared" si="100"/>
        <v>57</v>
      </c>
      <c r="DR18" t="str">
        <f t="shared" si="101"/>
        <v>YES</v>
      </c>
      <c r="DS18">
        <f t="shared" si="102"/>
        <v>57</v>
      </c>
      <c r="DT18" t="str">
        <f t="shared" si="103"/>
        <v>YES</v>
      </c>
      <c r="DV18" s="1">
        <f t="shared" si="27"/>
        <v>3</v>
      </c>
      <c r="DW18" s="1">
        <f t="shared" si="104"/>
        <v>1.2999999999999999E-3</v>
      </c>
      <c r="DX18" s="1">
        <f t="shared" si="105"/>
        <v>12.001300000000001</v>
      </c>
      <c r="DY18" s="1">
        <f t="shared" si="179"/>
        <v>13</v>
      </c>
      <c r="DZ18" s="1">
        <f t="shared" si="106"/>
        <v>5</v>
      </c>
      <c r="EA18" s="1">
        <f t="shared" si="107"/>
        <v>0</v>
      </c>
      <c r="EB18" s="1">
        <f t="shared" si="108"/>
        <v>13</v>
      </c>
      <c r="EC18" s="1">
        <f t="shared" si="109"/>
        <v>13</v>
      </c>
      <c r="ED18" s="1">
        <f t="shared" si="110"/>
        <v>6</v>
      </c>
      <c r="EE18" s="1">
        <f t="shared" si="111"/>
        <v>0</v>
      </c>
      <c r="EF18" s="1">
        <f t="shared" si="112"/>
        <v>13</v>
      </c>
      <c r="EG18" s="1">
        <f t="shared" si="113"/>
        <v>13</v>
      </c>
      <c r="EH18" s="1">
        <f t="shared" si="114"/>
        <v>4</v>
      </c>
      <c r="EI18" s="1">
        <f t="shared" si="115"/>
        <v>0</v>
      </c>
      <c r="EJ18" s="1">
        <f t="shared" si="116"/>
        <v>13</v>
      </c>
      <c r="EK18" s="1">
        <f t="shared" si="117"/>
        <v>13</v>
      </c>
      <c r="EL18" s="1">
        <f t="shared" si="118"/>
        <v>3</v>
      </c>
      <c r="EM18" s="1">
        <f t="shared" si="119"/>
        <v>0</v>
      </c>
      <c r="EN18" s="1">
        <f t="shared" si="120"/>
        <v>13</v>
      </c>
      <c r="EO18" s="1">
        <f t="shared" si="121"/>
        <v>13</v>
      </c>
      <c r="EP18" s="1">
        <f t="shared" si="122"/>
        <v>2</v>
      </c>
      <c r="EQ18" s="1">
        <f t="shared" si="123"/>
        <v>0</v>
      </c>
      <c r="ER18" s="1">
        <f t="shared" si="124"/>
        <v>13</v>
      </c>
      <c r="ES18" s="1">
        <f t="shared" si="125"/>
        <v>13</v>
      </c>
      <c r="ET18" s="1">
        <f t="shared" si="126"/>
        <v>1</v>
      </c>
      <c r="EU18" s="1">
        <f t="shared" si="127"/>
        <v>0</v>
      </c>
      <c r="EV18" s="1">
        <f t="shared" si="128"/>
        <v>13</v>
      </c>
      <c r="EW18" s="1">
        <f t="shared" si="129"/>
        <v>13</v>
      </c>
      <c r="EX18" s="1"/>
      <c r="EY18" s="1">
        <f t="shared" si="180"/>
        <v>1</v>
      </c>
      <c r="EZ18" s="1">
        <f t="shared" si="181"/>
        <v>0</v>
      </c>
      <c r="FA18" s="1">
        <f t="shared" si="130"/>
        <v>13</v>
      </c>
      <c r="FB18" s="1">
        <f t="shared" si="131"/>
        <v>13</v>
      </c>
      <c r="FC18" s="1">
        <f t="shared" si="132"/>
        <v>2</v>
      </c>
      <c r="FD18" s="1">
        <f t="shared" si="133"/>
        <v>0</v>
      </c>
      <c r="FE18" s="1">
        <f t="shared" si="134"/>
        <v>13</v>
      </c>
      <c r="FF18" s="1">
        <f t="shared" si="135"/>
        <v>13</v>
      </c>
      <c r="FG18" s="1">
        <f t="shared" si="136"/>
        <v>5</v>
      </c>
      <c r="FH18" s="1">
        <f t="shared" si="137"/>
        <v>0</v>
      </c>
      <c r="FI18" s="1">
        <f t="shared" si="138"/>
        <v>13</v>
      </c>
      <c r="FJ18" s="1">
        <f t="shared" si="139"/>
        <v>13</v>
      </c>
      <c r="FK18" s="1">
        <f t="shared" si="140"/>
        <v>3</v>
      </c>
      <c r="FL18" s="1">
        <f t="shared" si="141"/>
        <v>0</v>
      </c>
      <c r="FM18" s="1">
        <f t="shared" si="142"/>
        <v>13</v>
      </c>
      <c r="FN18" s="1">
        <f t="shared" si="143"/>
        <v>13</v>
      </c>
      <c r="FO18" s="1">
        <f t="shared" si="144"/>
        <v>2</v>
      </c>
      <c r="FP18" s="1">
        <f t="shared" si="145"/>
        <v>0</v>
      </c>
      <c r="FQ18" s="1">
        <f t="shared" si="146"/>
        <v>13</v>
      </c>
      <c r="FR18" s="1">
        <f t="shared" si="147"/>
        <v>13</v>
      </c>
      <c r="FS18" s="1">
        <f t="shared" si="148"/>
        <v>2</v>
      </c>
      <c r="FT18" s="1">
        <f t="shared" si="149"/>
        <v>0</v>
      </c>
      <c r="FU18" s="1">
        <f t="shared" si="150"/>
        <v>13</v>
      </c>
      <c r="FV18" s="1">
        <f t="shared" si="151"/>
        <v>13</v>
      </c>
      <c r="FW18" s="1">
        <f t="shared" si="152"/>
        <v>1</v>
      </c>
      <c r="FX18" s="1">
        <f t="shared" si="153"/>
        <v>0</v>
      </c>
      <c r="FY18" s="1">
        <f t="shared" si="154"/>
        <v>13</v>
      </c>
      <c r="FZ18" s="1">
        <f t="shared" si="182"/>
        <v>13</v>
      </c>
      <c r="GC18" s="1">
        <f t="shared" si="155"/>
        <v>0</v>
      </c>
      <c r="GD18" s="1">
        <f t="shared" si="156"/>
        <v>0</v>
      </c>
      <c r="GE18" s="1">
        <f t="shared" si="157"/>
        <v>13</v>
      </c>
      <c r="GF18" s="1">
        <f t="shared" si="158"/>
        <v>13</v>
      </c>
      <c r="GG18" s="1">
        <f t="shared" si="43"/>
        <v>2</v>
      </c>
      <c r="GH18" s="1">
        <f t="shared" si="159"/>
        <v>0</v>
      </c>
      <c r="GI18" s="1">
        <f t="shared" si="160"/>
        <v>13</v>
      </c>
      <c r="GJ18" s="1">
        <f t="shared" si="161"/>
        <v>13</v>
      </c>
      <c r="GK18" s="1">
        <f t="shared" si="45"/>
        <v>1</v>
      </c>
      <c r="GL18" s="1">
        <f t="shared" si="162"/>
        <v>0</v>
      </c>
      <c r="GM18" s="1">
        <f t="shared" si="163"/>
        <v>13</v>
      </c>
      <c r="GN18" s="1">
        <f t="shared" si="164"/>
        <v>13</v>
      </c>
      <c r="GO18" s="1">
        <f t="shared" si="47"/>
        <v>1</v>
      </c>
      <c r="GP18" s="1">
        <f t="shared" si="165"/>
        <v>0</v>
      </c>
      <c r="GQ18" s="1">
        <f t="shared" si="166"/>
        <v>13</v>
      </c>
      <c r="GR18" s="1">
        <f t="shared" si="167"/>
        <v>13</v>
      </c>
      <c r="GS18" s="1">
        <f t="shared" si="49"/>
        <v>1</v>
      </c>
      <c r="GT18" s="1">
        <f t="shared" si="168"/>
        <v>0</v>
      </c>
      <c r="GU18" s="1">
        <f t="shared" si="169"/>
        <v>13</v>
      </c>
      <c r="GV18" s="1">
        <f t="shared" si="170"/>
        <v>13</v>
      </c>
      <c r="GW18" s="1">
        <f t="shared" si="51"/>
        <v>2</v>
      </c>
      <c r="GX18" s="1">
        <f t="shared" si="171"/>
        <v>0</v>
      </c>
      <c r="GY18" s="1">
        <f t="shared" si="172"/>
        <v>13</v>
      </c>
      <c r="GZ18" s="1">
        <f t="shared" si="173"/>
        <v>13</v>
      </c>
      <c r="HA18" s="1">
        <f t="shared" si="53"/>
        <v>1</v>
      </c>
      <c r="HB18" s="1">
        <f t="shared" si="174"/>
        <v>0</v>
      </c>
      <c r="HC18" s="1">
        <f t="shared" si="175"/>
        <v>13</v>
      </c>
      <c r="HD18" s="1">
        <f t="shared" si="176"/>
        <v>13</v>
      </c>
      <c r="HF18" t="str">
        <f t="shared" si="55"/>
        <v>NATB</v>
      </c>
    </row>
    <row r="19" spans="1:214" customFormat="1" ht="15.6" x14ac:dyDescent="0.3">
      <c r="A19" t="str">
        <f t="shared" si="56"/>
        <v>NATB10</v>
      </c>
      <c r="B19" s="37">
        <v>12</v>
      </c>
      <c r="C19" s="36" t="s">
        <v>201</v>
      </c>
      <c r="D19" s="36" t="s">
        <v>202</v>
      </c>
      <c r="E19" s="36" t="s">
        <v>232</v>
      </c>
      <c r="F19" s="36">
        <v>1600</v>
      </c>
      <c r="G19" s="37" t="s">
        <v>47</v>
      </c>
      <c r="H19" s="36">
        <v>5</v>
      </c>
      <c r="I19" s="36"/>
      <c r="J19" s="36"/>
      <c r="K19" s="36"/>
      <c r="L19" s="36" t="s">
        <v>41</v>
      </c>
      <c r="M19" s="36">
        <v>1</v>
      </c>
      <c r="N19" s="36">
        <v>1</v>
      </c>
      <c r="O19" s="36">
        <v>3</v>
      </c>
      <c r="P19" s="36">
        <v>1</v>
      </c>
      <c r="Q19" s="36">
        <v>5</v>
      </c>
      <c r="R19" s="36">
        <v>6</v>
      </c>
      <c r="S19" s="36">
        <v>6</v>
      </c>
      <c r="T19" s="36">
        <v>0</v>
      </c>
      <c r="U19" s="36"/>
      <c r="V19" s="36"/>
      <c r="W19" s="38">
        <f t="shared" si="57"/>
        <v>23</v>
      </c>
      <c r="X19" s="36">
        <v>2</v>
      </c>
      <c r="Y19" s="36">
        <v>1</v>
      </c>
      <c r="Z19" s="36">
        <v>1</v>
      </c>
      <c r="AA19" s="36">
        <v>3</v>
      </c>
      <c r="AB19" s="36">
        <v>2</v>
      </c>
      <c r="AC19" s="36">
        <v>3</v>
      </c>
      <c r="AD19" s="36">
        <v>0</v>
      </c>
      <c r="AE19" s="36">
        <v>0</v>
      </c>
      <c r="AF19" s="36"/>
      <c r="AG19" s="36"/>
      <c r="AH19" s="38">
        <f t="shared" si="6"/>
        <v>12</v>
      </c>
      <c r="AI19" s="38">
        <f t="shared" si="2"/>
        <v>35</v>
      </c>
      <c r="AJ19" s="36">
        <v>1</v>
      </c>
      <c r="AK19" s="36">
        <v>0</v>
      </c>
      <c r="AL19" s="36">
        <v>1</v>
      </c>
      <c r="AM19" s="36">
        <v>2</v>
      </c>
      <c r="AN19" s="36">
        <v>1</v>
      </c>
      <c r="AO19" s="36">
        <v>0</v>
      </c>
      <c r="AP19" s="36">
        <v>3</v>
      </c>
      <c r="AQ19" s="36">
        <v>1</v>
      </c>
      <c r="AR19" s="36"/>
      <c r="AS19" s="36"/>
      <c r="AT19" s="38">
        <f t="shared" si="7"/>
        <v>9</v>
      </c>
      <c r="AU19" s="38">
        <f t="shared" si="4"/>
        <v>44</v>
      </c>
      <c r="AV19" s="36"/>
      <c r="AW19" s="36"/>
      <c r="AX19" s="36"/>
      <c r="AY19" s="36"/>
      <c r="AZ19" s="36"/>
      <c r="BA19" s="36"/>
      <c r="BB19" s="36"/>
      <c r="BC19" s="36"/>
      <c r="BD19" s="36"/>
      <c r="BE19" s="36"/>
      <c r="BF19" s="38">
        <f t="shared" si="8"/>
        <v>0</v>
      </c>
      <c r="BG19" s="38">
        <f t="shared" si="9"/>
        <v>44</v>
      </c>
      <c r="BH19" s="38">
        <f>HD19</f>
        <v>9</v>
      </c>
      <c r="BI19" s="38">
        <f>FZ19</f>
        <v>11</v>
      </c>
      <c r="BJ19" s="38">
        <f t="shared" si="11"/>
        <v>11</v>
      </c>
      <c r="BK19" s="5">
        <f t="shared" si="58"/>
        <v>11</v>
      </c>
      <c r="BL19" s="5">
        <f t="shared" si="59"/>
        <v>9</v>
      </c>
      <c r="BM19" s="5">
        <f t="shared" si="183"/>
        <v>11</v>
      </c>
      <c r="BN19" s="5">
        <f t="shared" si="12"/>
        <v>11</v>
      </c>
      <c r="BO19" s="5">
        <f>RANK(BG19,$BG$8:$BG$64,1)</f>
        <v>11</v>
      </c>
      <c r="BP19" s="3" t="str">
        <f t="shared" si="14"/>
        <v>-</v>
      </c>
      <c r="BQ19" s="3" t="str">
        <f t="shared" si="60"/>
        <v/>
      </c>
      <c r="BR19" s="3" t="str">
        <f t="shared" si="15"/>
        <v>-</v>
      </c>
      <c r="BS19" s="3" t="str">
        <f t="shared" si="61"/>
        <v/>
      </c>
      <c r="BT19" s="3" t="str">
        <f t="shared" si="16"/>
        <v>-</v>
      </c>
      <c r="BU19" s="3" t="str">
        <f t="shared" si="62"/>
        <v/>
      </c>
      <c r="BV19" s="3">
        <f t="shared" si="17"/>
        <v>11</v>
      </c>
      <c r="BW19" s="3">
        <f t="shared" si="63"/>
        <v>1</v>
      </c>
      <c r="BX19" s="3" t="str">
        <f t="shared" si="18"/>
        <v>-</v>
      </c>
      <c r="BY19" s="3" t="str">
        <f t="shared" si="64"/>
        <v/>
      </c>
      <c r="BZ19" s="3" t="str">
        <f t="shared" si="19"/>
        <v>-</v>
      </c>
      <c r="CA19" s="3" t="str">
        <f t="shared" si="65"/>
        <v/>
      </c>
      <c r="CB19" s="3" t="str">
        <f t="shared" si="20"/>
        <v>-</v>
      </c>
      <c r="CC19" s="3" t="str">
        <f t="shared" si="66"/>
        <v/>
      </c>
      <c r="CD19" s="3" t="str">
        <f t="shared" si="67"/>
        <v>-</v>
      </c>
      <c r="CE19" s="3" t="str">
        <f t="shared" si="68"/>
        <v/>
      </c>
      <c r="CF19" s="3">
        <f t="shared" si="69"/>
        <v>11</v>
      </c>
      <c r="CG19" s="3">
        <f t="shared" si="70"/>
        <v>10</v>
      </c>
      <c r="CH19" s="5" t="str">
        <f t="shared" si="178"/>
        <v>1</v>
      </c>
      <c r="CI19" s="5" t="str">
        <f t="shared" si="71"/>
        <v/>
      </c>
      <c r="CJ19" s="29"/>
      <c r="CK19" s="1"/>
      <c r="CL19" s="1">
        <f t="shared" si="72"/>
        <v>5</v>
      </c>
      <c r="CM19" s="1">
        <f t="shared" si="73"/>
        <v>0</v>
      </c>
      <c r="CN19" s="1">
        <f t="shared" si="74"/>
        <v>11</v>
      </c>
      <c r="CO19" s="1">
        <f t="shared" si="75"/>
        <v>11</v>
      </c>
      <c r="CP19" s="1">
        <f t="shared" si="76"/>
        <v>9</v>
      </c>
      <c r="CQ19" s="1">
        <f t="shared" si="77"/>
        <v>0</v>
      </c>
      <c r="CR19" s="1">
        <f t="shared" si="78"/>
        <v>11</v>
      </c>
      <c r="CS19" s="1">
        <f t="shared" si="79"/>
        <v>11</v>
      </c>
      <c r="CT19" s="1">
        <f t="shared" si="80"/>
        <v>3</v>
      </c>
      <c r="CU19" s="1">
        <f t="shared" si="81"/>
        <v>0</v>
      </c>
      <c r="CV19" s="1">
        <f t="shared" si="82"/>
        <v>11</v>
      </c>
      <c r="CW19" s="1">
        <f t="shared" si="83"/>
        <v>11</v>
      </c>
      <c r="CX19" s="1">
        <f t="shared" si="84"/>
        <v>4</v>
      </c>
      <c r="CY19" s="1">
        <f t="shared" si="85"/>
        <v>0</v>
      </c>
      <c r="CZ19" s="1">
        <f t="shared" si="86"/>
        <v>11</v>
      </c>
      <c r="DA19" s="1">
        <f t="shared" si="87"/>
        <v>11</v>
      </c>
      <c r="DB19" s="1">
        <f t="shared" si="88"/>
        <v>0</v>
      </c>
      <c r="DC19" s="1">
        <f t="shared" si="89"/>
        <v>0</v>
      </c>
      <c r="DD19" s="1">
        <f t="shared" si="90"/>
        <v>11</v>
      </c>
      <c r="DE19" s="1">
        <f t="shared" si="91"/>
        <v>11</v>
      </c>
      <c r="DF19" s="1">
        <f t="shared" si="92"/>
        <v>1</v>
      </c>
      <c r="DG19" s="1">
        <f t="shared" si="93"/>
        <v>0</v>
      </c>
      <c r="DH19" s="1">
        <f t="shared" si="94"/>
        <v>11</v>
      </c>
      <c r="DI19" s="1">
        <f t="shared" si="95"/>
        <v>11</v>
      </c>
      <c r="DJ19" s="1">
        <f t="shared" si="96"/>
        <v>2</v>
      </c>
      <c r="DK19" s="1">
        <f t="shared" si="97"/>
        <v>0</v>
      </c>
      <c r="DL19" s="1">
        <f t="shared" si="98"/>
        <v>11</v>
      </c>
      <c r="DM19" s="1">
        <f t="shared" si="99"/>
        <v>11</v>
      </c>
      <c r="DQ19">
        <f t="shared" si="100"/>
        <v>44</v>
      </c>
      <c r="DR19" t="str">
        <f t="shared" si="101"/>
        <v>YES</v>
      </c>
      <c r="DS19">
        <f t="shared" si="102"/>
        <v>44</v>
      </c>
      <c r="DT19" t="str">
        <f t="shared" si="103"/>
        <v>YES</v>
      </c>
      <c r="DV19" s="1">
        <f t="shared" si="27"/>
        <v>5</v>
      </c>
      <c r="DW19" s="1">
        <f>IF(COUNTIF($AU$8:$AU$64,AU19)&gt;1,RANK(DV19,DV$8:DV$64,0)/10000,0)</f>
        <v>0</v>
      </c>
      <c r="DX19" s="1">
        <f t="shared" si="105"/>
        <v>11</v>
      </c>
      <c r="DY19" s="1">
        <f t="shared" si="179"/>
        <v>11</v>
      </c>
      <c r="DZ19" s="1">
        <f t="shared" si="106"/>
        <v>9</v>
      </c>
      <c r="EA19" s="1">
        <f t="shared" si="107"/>
        <v>0</v>
      </c>
      <c r="EB19" s="1">
        <f t="shared" si="108"/>
        <v>11</v>
      </c>
      <c r="EC19" s="1">
        <f t="shared" si="109"/>
        <v>11</v>
      </c>
      <c r="ED19" s="1">
        <f t="shared" si="110"/>
        <v>3</v>
      </c>
      <c r="EE19" s="1">
        <f t="shared" si="111"/>
        <v>0</v>
      </c>
      <c r="EF19" s="1">
        <f t="shared" si="112"/>
        <v>11</v>
      </c>
      <c r="EG19" s="1">
        <f t="shared" si="113"/>
        <v>11</v>
      </c>
      <c r="EH19" s="1">
        <f t="shared" si="114"/>
        <v>4</v>
      </c>
      <c r="EI19" s="1">
        <f t="shared" si="115"/>
        <v>0</v>
      </c>
      <c r="EJ19" s="1">
        <f t="shared" si="116"/>
        <v>11</v>
      </c>
      <c r="EK19" s="1">
        <f t="shared" si="117"/>
        <v>11</v>
      </c>
      <c r="EL19" s="1">
        <f t="shared" si="118"/>
        <v>0</v>
      </c>
      <c r="EM19" s="1">
        <f t="shared" si="119"/>
        <v>0</v>
      </c>
      <c r="EN19" s="1">
        <f t="shared" si="120"/>
        <v>11</v>
      </c>
      <c r="EO19" s="1">
        <f t="shared" si="121"/>
        <v>11</v>
      </c>
      <c r="EP19" s="1">
        <f t="shared" si="122"/>
        <v>1</v>
      </c>
      <c r="EQ19" s="1">
        <f t="shared" si="123"/>
        <v>0</v>
      </c>
      <c r="ER19" s="1">
        <f t="shared" si="124"/>
        <v>11</v>
      </c>
      <c r="ES19" s="1">
        <f t="shared" si="125"/>
        <v>11</v>
      </c>
      <c r="ET19" s="1">
        <f t="shared" si="126"/>
        <v>2</v>
      </c>
      <c r="EU19" s="1">
        <f t="shared" si="127"/>
        <v>0</v>
      </c>
      <c r="EV19" s="1">
        <f t="shared" si="128"/>
        <v>11</v>
      </c>
      <c r="EW19" s="1">
        <f t="shared" si="129"/>
        <v>11</v>
      </c>
      <c r="EX19" s="1"/>
      <c r="EY19" s="1">
        <f t="shared" si="180"/>
        <v>3</v>
      </c>
      <c r="EZ19" s="1">
        <f t="shared" si="181"/>
        <v>0</v>
      </c>
      <c r="FA19" s="1">
        <f>BM19+EZ19</f>
        <v>11</v>
      </c>
      <c r="FB19" s="1">
        <f t="shared" si="131"/>
        <v>11</v>
      </c>
      <c r="FC19" s="1">
        <f t="shared" si="132"/>
        <v>5</v>
      </c>
      <c r="FD19" s="1">
        <f t="shared" si="133"/>
        <v>0</v>
      </c>
      <c r="FE19" s="1">
        <f t="shared" si="134"/>
        <v>11</v>
      </c>
      <c r="FF19" s="1">
        <f t="shared" si="135"/>
        <v>11</v>
      </c>
      <c r="FG19" s="1">
        <f t="shared" si="136"/>
        <v>2</v>
      </c>
      <c r="FH19" s="1">
        <f t="shared" si="137"/>
        <v>0</v>
      </c>
      <c r="FI19" s="1">
        <f t="shared" si="138"/>
        <v>11</v>
      </c>
      <c r="FJ19" s="1">
        <f t="shared" si="139"/>
        <v>11</v>
      </c>
      <c r="FK19" s="1">
        <f t="shared" si="140"/>
        <v>3</v>
      </c>
      <c r="FL19" s="1">
        <f t="shared" si="141"/>
        <v>0</v>
      </c>
      <c r="FM19" s="1">
        <f t="shared" si="142"/>
        <v>11</v>
      </c>
      <c r="FN19" s="1">
        <f t="shared" si="143"/>
        <v>11</v>
      </c>
      <c r="FO19" s="1">
        <f t="shared" si="144"/>
        <v>0</v>
      </c>
      <c r="FP19" s="1">
        <f t="shared" si="145"/>
        <v>0</v>
      </c>
      <c r="FQ19" s="1">
        <f t="shared" si="146"/>
        <v>11</v>
      </c>
      <c r="FR19" s="1">
        <f t="shared" si="147"/>
        <v>11</v>
      </c>
      <c r="FS19" s="1">
        <f t="shared" si="148"/>
        <v>1</v>
      </c>
      <c r="FT19" s="1">
        <f t="shared" si="149"/>
        <v>0</v>
      </c>
      <c r="FU19" s="1">
        <f t="shared" si="150"/>
        <v>11</v>
      </c>
      <c r="FV19" s="1">
        <f t="shared" si="151"/>
        <v>11</v>
      </c>
      <c r="FW19" s="1">
        <f t="shared" si="152"/>
        <v>2</v>
      </c>
      <c r="FX19" s="1">
        <f t="shared" si="153"/>
        <v>0</v>
      </c>
      <c r="FY19" s="1">
        <f t="shared" si="154"/>
        <v>11</v>
      </c>
      <c r="FZ19" s="1">
        <f t="shared" si="182"/>
        <v>11</v>
      </c>
      <c r="GC19" s="1">
        <f t="shared" si="155"/>
        <v>1</v>
      </c>
      <c r="GD19" s="1">
        <f t="shared" si="156"/>
        <v>8.0000000000000004E-4</v>
      </c>
      <c r="GE19" s="1">
        <f t="shared" si="157"/>
        <v>9.0007999999999999</v>
      </c>
      <c r="GF19" s="1">
        <f t="shared" si="158"/>
        <v>9</v>
      </c>
      <c r="GG19" s="1">
        <f t="shared" si="43"/>
        <v>3</v>
      </c>
      <c r="GH19" s="1">
        <f t="shared" si="159"/>
        <v>1E-4</v>
      </c>
      <c r="GI19" s="1">
        <f t="shared" si="160"/>
        <v>9.0000999999999998</v>
      </c>
      <c r="GJ19" s="1">
        <f t="shared" si="161"/>
        <v>9</v>
      </c>
      <c r="GK19" s="1">
        <f t="shared" si="45"/>
        <v>0</v>
      </c>
      <c r="GL19" s="1">
        <f t="shared" si="162"/>
        <v>0</v>
      </c>
      <c r="GM19" s="1">
        <f t="shared" si="163"/>
        <v>9</v>
      </c>
      <c r="GN19" s="1">
        <f t="shared" si="164"/>
        <v>9</v>
      </c>
      <c r="GO19" s="1">
        <f t="shared" si="47"/>
        <v>1</v>
      </c>
      <c r="GP19" s="1">
        <f t="shared" si="165"/>
        <v>0</v>
      </c>
      <c r="GQ19" s="1">
        <f t="shared" si="166"/>
        <v>9</v>
      </c>
      <c r="GR19" s="1">
        <f t="shared" si="167"/>
        <v>9</v>
      </c>
      <c r="GS19" s="1">
        <f t="shared" si="49"/>
        <v>0</v>
      </c>
      <c r="GT19" s="1">
        <f t="shared" si="168"/>
        <v>0</v>
      </c>
      <c r="GU19" s="1">
        <f t="shared" si="169"/>
        <v>9</v>
      </c>
      <c r="GV19" s="1">
        <f t="shared" si="170"/>
        <v>9</v>
      </c>
      <c r="GW19" s="1">
        <f t="shared" si="51"/>
        <v>1</v>
      </c>
      <c r="GX19" s="1">
        <f t="shared" si="171"/>
        <v>0</v>
      </c>
      <c r="GY19" s="1">
        <f t="shared" si="172"/>
        <v>9</v>
      </c>
      <c r="GZ19" s="1">
        <f t="shared" si="173"/>
        <v>9</v>
      </c>
      <c r="HA19" s="1">
        <f t="shared" si="53"/>
        <v>2</v>
      </c>
      <c r="HB19" s="1">
        <f t="shared" si="174"/>
        <v>0</v>
      </c>
      <c r="HC19" s="1">
        <f t="shared" si="175"/>
        <v>9</v>
      </c>
      <c r="HD19" s="1">
        <f t="shared" si="176"/>
        <v>9</v>
      </c>
      <c r="HF19" t="str">
        <f t="shared" si="55"/>
        <v>NATB</v>
      </c>
    </row>
    <row r="20" spans="1:214" customFormat="1" ht="15.6" x14ac:dyDescent="0.3">
      <c r="A20" t="str">
        <f t="shared" si="56"/>
        <v>NATB19</v>
      </c>
      <c r="B20" s="13">
        <v>14</v>
      </c>
      <c r="C20" s="35" t="s">
        <v>203</v>
      </c>
      <c r="D20" s="35" t="s">
        <v>204</v>
      </c>
      <c r="E20" s="35" t="s">
        <v>233</v>
      </c>
      <c r="F20" s="35">
        <v>1335</v>
      </c>
      <c r="G20" s="13" t="s">
        <v>46</v>
      </c>
      <c r="H20" s="12">
        <v>5</v>
      </c>
      <c r="I20" s="12"/>
      <c r="J20" s="12"/>
      <c r="K20" s="35"/>
      <c r="L20" s="12" t="s">
        <v>52</v>
      </c>
      <c r="M20" s="35">
        <v>5</v>
      </c>
      <c r="N20" s="35">
        <v>9</v>
      </c>
      <c r="O20" s="35">
        <v>3</v>
      </c>
      <c r="P20" s="35">
        <v>1</v>
      </c>
      <c r="Q20" s="35">
        <v>5</v>
      </c>
      <c r="R20" s="35">
        <v>7</v>
      </c>
      <c r="S20" s="12">
        <v>8</v>
      </c>
      <c r="T20" s="35">
        <v>3</v>
      </c>
      <c r="U20" s="12"/>
      <c r="V20" s="35"/>
      <c r="W20" s="5">
        <f t="shared" si="57"/>
        <v>41</v>
      </c>
      <c r="X20" s="12">
        <v>5</v>
      </c>
      <c r="Y20" s="12">
        <v>4</v>
      </c>
      <c r="Z20" s="12">
        <v>7</v>
      </c>
      <c r="AA20" s="12">
        <v>1</v>
      </c>
      <c r="AB20" s="12">
        <v>4</v>
      </c>
      <c r="AC20" s="12">
        <v>4</v>
      </c>
      <c r="AD20" s="12">
        <v>5</v>
      </c>
      <c r="AE20" s="12">
        <v>0</v>
      </c>
      <c r="AF20" s="12"/>
      <c r="AG20" s="12"/>
      <c r="AH20" s="5">
        <f t="shared" si="6"/>
        <v>30</v>
      </c>
      <c r="AI20" s="5">
        <f t="shared" si="2"/>
        <v>71</v>
      </c>
      <c r="AJ20" s="12">
        <v>5</v>
      </c>
      <c r="AK20" s="12">
        <v>2</v>
      </c>
      <c r="AL20" s="12">
        <v>1</v>
      </c>
      <c r="AM20" s="12">
        <v>5</v>
      </c>
      <c r="AN20" s="12">
        <v>3</v>
      </c>
      <c r="AO20" s="12">
        <v>3</v>
      </c>
      <c r="AP20" s="12">
        <v>8</v>
      </c>
      <c r="AQ20" s="12">
        <v>1</v>
      </c>
      <c r="AR20" s="12"/>
      <c r="AS20" s="12"/>
      <c r="AT20" s="5">
        <f t="shared" si="7"/>
        <v>28</v>
      </c>
      <c r="AU20" s="5">
        <f t="shared" si="4"/>
        <v>99</v>
      </c>
      <c r="AV20" s="12"/>
      <c r="AW20" s="12"/>
      <c r="AX20" s="12"/>
      <c r="AY20" s="12"/>
      <c r="AZ20" s="12"/>
      <c r="BA20" s="12"/>
      <c r="BB20" s="12"/>
      <c r="BC20" s="12"/>
      <c r="BD20" s="12"/>
      <c r="BE20" s="12"/>
      <c r="BF20" s="5">
        <f t="shared" si="8"/>
        <v>0</v>
      </c>
      <c r="BG20" s="5">
        <f t="shared" si="9"/>
        <v>99</v>
      </c>
      <c r="BH20" s="5">
        <f t="shared" si="177"/>
        <v>20</v>
      </c>
      <c r="BI20" s="5">
        <f t="shared" si="10"/>
        <v>21</v>
      </c>
      <c r="BJ20" s="5">
        <f t="shared" si="11"/>
        <v>21</v>
      </c>
      <c r="BK20" s="5">
        <f t="shared" si="58"/>
        <v>21</v>
      </c>
      <c r="BL20" s="5">
        <f t="shared" si="59"/>
        <v>20</v>
      </c>
      <c r="BM20" s="5">
        <f t="shared" si="183"/>
        <v>21</v>
      </c>
      <c r="BN20" s="5">
        <f t="shared" si="12"/>
        <v>21</v>
      </c>
      <c r="BO20" s="5">
        <f t="shared" si="13"/>
        <v>21</v>
      </c>
      <c r="BP20" s="3" t="str">
        <f t="shared" si="14"/>
        <v>-</v>
      </c>
      <c r="BQ20" s="3" t="str">
        <f t="shared" si="60"/>
        <v/>
      </c>
      <c r="BR20" s="3" t="str">
        <f t="shared" si="15"/>
        <v>-</v>
      </c>
      <c r="BS20" s="3" t="str">
        <f t="shared" si="61"/>
        <v/>
      </c>
      <c r="BT20" s="3" t="str">
        <f t="shared" si="16"/>
        <v>-</v>
      </c>
      <c r="BU20" s="3" t="str">
        <f t="shared" si="62"/>
        <v/>
      </c>
      <c r="BV20" s="3" t="str">
        <f t="shared" si="17"/>
        <v>-</v>
      </c>
      <c r="BW20" s="3" t="str">
        <f t="shared" si="63"/>
        <v/>
      </c>
      <c r="BX20" s="3">
        <f t="shared" si="18"/>
        <v>21</v>
      </c>
      <c r="BY20" s="3">
        <f t="shared" si="64"/>
        <v>2</v>
      </c>
      <c r="BZ20" s="3" t="str">
        <f t="shared" si="19"/>
        <v>-</v>
      </c>
      <c r="CA20" s="3" t="str">
        <f t="shared" si="65"/>
        <v/>
      </c>
      <c r="CB20" s="3" t="str">
        <f t="shared" si="20"/>
        <v>-</v>
      </c>
      <c r="CC20" s="3" t="str">
        <f t="shared" si="66"/>
        <v/>
      </c>
      <c r="CD20" s="3">
        <f t="shared" si="67"/>
        <v>21</v>
      </c>
      <c r="CE20" s="3">
        <f t="shared" si="68"/>
        <v>4</v>
      </c>
      <c r="CF20" s="3">
        <f t="shared" si="69"/>
        <v>21</v>
      </c>
      <c r="CG20" s="3">
        <f t="shared" si="70"/>
        <v>19</v>
      </c>
      <c r="CH20" s="5" t="str">
        <f t="shared" si="178"/>
        <v>2</v>
      </c>
      <c r="CI20" s="5">
        <f t="shared" si="71"/>
        <v>4</v>
      </c>
      <c r="CJ20" s="29"/>
      <c r="CK20" s="1"/>
      <c r="CL20" s="1">
        <f t="shared" si="72"/>
        <v>1</v>
      </c>
      <c r="CM20" s="1">
        <f t="shared" si="73"/>
        <v>0</v>
      </c>
      <c r="CN20" s="1">
        <f t="shared" si="74"/>
        <v>21</v>
      </c>
      <c r="CO20" s="1">
        <f t="shared" si="75"/>
        <v>21</v>
      </c>
      <c r="CP20" s="1">
        <f t="shared" si="76"/>
        <v>4</v>
      </c>
      <c r="CQ20" s="1">
        <f t="shared" si="77"/>
        <v>0</v>
      </c>
      <c r="CR20" s="1">
        <f t="shared" si="78"/>
        <v>21</v>
      </c>
      <c r="CS20" s="1">
        <f t="shared" si="79"/>
        <v>21</v>
      </c>
      <c r="CT20" s="1">
        <f t="shared" si="80"/>
        <v>1</v>
      </c>
      <c r="CU20" s="1">
        <f t="shared" si="81"/>
        <v>0</v>
      </c>
      <c r="CV20" s="1">
        <f t="shared" si="82"/>
        <v>21</v>
      </c>
      <c r="CW20" s="1">
        <f t="shared" si="83"/>
        <v>21</v>
      </c>
      <c r="CX20" s="1">
        <f t="shared" si="84"/>
        <v>4</v>
      </c>
      <c r="CY20" s="1">
        <f t="shared" si="85"/>
        <v>0</v>
      </c>
      <c r="CZ20" s="1">
        <f t="shared" si="86"/>
        <v>21</v>
      </c>
      <c r="DA20" s="1">
        <f t="shared" si="87"/>
        <v>21</v>
      </c>
      <c r="DB20" s="1">
        <f t="shared" si="88"/>
        <v>3</v>
      </c>
      <c r="DC20" s="1">
        <f t="shared" si="89"/>
        <v>0</v>
      </c>
      <c r="DD20" s="1">
        <f t="shared" si="90"/>
        <v>21</v>
      </c>
      <c r="DE20" s="1">
        <f t="shared" si="91"/>
        <v>21</v>
      </c>
      <c r="DF20" s="1">
        <f t="shared" si="92"/>
        <v>6</v>
      </c>
      <c r="DG20" s="1">
        <f t="shared" si="93"/>
        <v>0</v>
      </c>
      <c r="DH20" s="1">
        <f t="shared" si="94"/>
        <v>21</v>
      </c>
      <c r="DI20" s="1">
        <f t="shared" si="95"/>
        <v>21</v>
      </c>
      <c r="DJ20" s="1">
        <f t="shared" si="96"/>
        <v>0</v>
      </c>
      <c r="DK20" s="1">
        <f t="shared" si="97"/>
        <v>0</v>
      </c>
      <c r="DL20" s="1">
        <f t="shared" si="98"/>
        <v>21</v>
      </c>
      <c r="DM20" s="1">
        <f t="shared" si="99"/>
        <v>21</v>
      </c>
      <c r="DQ20">
        <f t="shared" si="100"/>
        <v>99</v>
      </c>
      <c r="DR20" t="str">
        <f t="shared" si="101"/>
        <v>YES</v>
      </c>
      <c r="DS20">
        <f t="shared" si="102"/>
        <v>99</v>
      </c>
      <c r="DT20" t="str">
        <f t="shared" si="103"/>
        <v>YES</v>
      </c>
      <c r="DV20" s="1">
        <f t="shared" si="27"/>
        <v>1</v>
      </c>
      <c r="DW20" s="1">
        <f t="shared" si="104"/>
        <v>0</v>
      </c>
      <c r="DX20" s="1">
        <f t="shared" si="105"/>
        <v>21</v>
      </c>
      <c r="DY20" s="1">
        <f t="shared" si="179"/>
        <v>21</v>
      </c>
      <c r="DZ20" s="1">
        <f t="shared" si="106"/>
        <v>4</v>
      </c>
      <c r="EA20" s="1">
        <f t="shared" si="107"/>
        <v>0</v>
      </c>
      <c r="EB20" s="1">
        <f t="shared" si="108"/>
        <v>21</v>
      </c>
      <c r="EC20" s="1">
        <f t="shared" si="109"/>
        <v>21</v>
      </c>
      <c r="ED20" s="1">
        <f t="shared" si="110"/>
        <v>1</v>
      </c>
      <c r="EE20" s="1">
        <f t="shared" si="111"/>
        <v>0</v>
      </c>
      <c r="EF20" s="1">
        <f t="shared" si="112"/>
        <v>21</v>
      </c>
      <c r="EG20" s="1">
        <f t="shared" si="113"/>
        <v>21</v>
      </c>
      <c r="EH20" s="1">
        <f t="shared" si="114"/>
        <v>4</v>
      </c>
      <c r="EI20" s="1">
        <f t="shared" si="115"/>
        <v>0</v>
      </c>
      <c r="EJ20" s="1">
        <f t="shared" si="116"/>
        <v>21</v>
      </c>
      <c r="EK20" s="1">
        <f t="shared" si="117"/>
        <v>21</v>
      </c>
      <c r="EL20" s="1">
        <f t="shared" si="118"/>
        <v>3</v>
      </c>
      <c r="EM20" s="1">
        <f t="shared" si="119"/>
        <v>0</v>
      </c>
      <c r="EN20" s="1">
        <f t="shared" si="120"/>
        <v>21</v>
      </c>
      <c r="EO20" s="1">
        <f t="shared" si="121"/>
        <v>21</v>
      </c>
      <c r="EP20" s="1">
        <f t="shared" si="122"/>
        <v>6</v>
      </c>
      <c r="EQ20" s="1">
        <f t="shared" si="123"/>
        <v>0</v>
      </c>
      <c r="ER20" s="1">
        <f t="shared" si="124"/>
        <v>21</v>
      </c>
      <c r="ES20" s="1">
        <f t="shared" si="125"/>
        <v>21</v>
      </c>
      <c r="ET20" s="1">
        <f t="shared" si="126"/>
        <v>0</v>
      </c>
      <c r="EU20" s="1">
        <f t="shared" si="127"/>
        <v>0</v>
      </c>
      <c r="EV20" s="1">
        <f t="shared" si="128"/>
        <v>21</v>
      </c>
      <c r="EW20" s="1">
        <f t="shared" si="129"/>
        <v>21</v>
      </c>
      <c r="EX20" s="1"/>
      <c r="EY20" s="1">
        <f t="shared" si="180"/>
        <v>1</v>
      </c>
      <c r="EZ20" s="1">
        <f t="shared" si="181"/>
        <v>0</v>
      </c>
      <c r="FA20" s="1">
        <f t="shared" si="130"/>
        <v>21</v>
      </c>
      <c r="FB20" s="1">
        <f t="shared" si="131"/>
        <v>21</v>
      </c>
      <c r="FC20" s="1">
        <f t="shared" si="132"/>
        <v>2</v>
      </c>
      <c r="FD20" s="1">
        <f t="shared" si="133"/>
        <v>0</v>
      </c>
      <c r="FE20" s="1">
        <f t="shared" si="134"/>
        <v>21</v>
      </c>
      <c r="FF20" s="1">
        <f t="shared" si="135"/>
        <v>21</v>
      </c>
      <c r="FG20" s="1">
        <f t="shared" si="136"/>
        <v>0</v>
      </c>
      <c r="FH20" s="1">
        <f t="shared" si="137"/>
        <v>0</v>
      </c>
      <c r="FI20" s="1">
        <f t="shared" si="138"/>
        <v>21</v>
      </c>
      <c r="FJ20" s="1">
        <f t="shared" si="139"/>
        <v>21</v>
      </c>
      <c r="FK20" s="1">
        <f t="shared" si="140"/>
        <v>2</v>
      </c>
      <c r="FL20" s="1">
        <f t="shared" si="141"/>
        <v>0</v>
      </c>
      <c r="FM20" s="1">
        <f t="shared" si="142"/>
        <v>21</v>
      </c>
      <c r="FN20" s="1">
        <f t="shared" si="143"/>
        <v>21</v>
      </c>
      <c r="FO20" s="1">
        <f t="shared" si="144"/>
        <v>3</v>
      </c>
      <c r="FP20" s="1">
        <f t="shared" si="145"/>
        <v>0</v>
      </c>
      <c r="FQ20" s="1">
        <f t="shared" si="146"/>
        <v>21</v>
      </c>
      <c r="FR20" s="1">
        <f t="shared" si="147"/>
        <v>21</v>
      </c>
      <c r="FS20" s="1">
        <f t="shared" si="148"/>
        <v>4</v>
      </c>
      <c r="FT20" s="1">
        <f t="shared" si="149"/>
        <v>0</v>
      </c>
      <c r="FU20" s="1">
        <f t="shared" si="150"/>
        <v>21</v>
      </c>
      <c r="FV20" s="1">
        <f t="shared" si="151"/>
        <v>21</v>
      </c>
      <c r="FW20" s="1">
        <f t="shared" si="152"/>
        <v>0</v>
      </c>
      <c r="FX20" s="1">
        <f t="shared" si="153"/>
        <v>0</v>
      </c>
      <c r="FY20" s="1">
        <f t="shared" si="154"/>
        <v>21</v>
      </c>
      <c r="FZ20" s="1">
        <f t="shared" si="182"/>
        <v>21</v>
      </c>
      <c r="GC20" s="1">
        <f t="shared" si="155"/>
        <v>0</v>
      </c>
      <c r="GD20" s="1">
        <f t="shared" si="156"/>
        <v>1.6999999999999999E-3</v>
      </c>
      <c r="GE20" s="1">
        <f t="shared" si="157"/>
        <v>20.0017</v>
      </c>
      <c r="GF20" s="1">
        <f t="shared" si="158"/>
        <v>20</v>
      </c>
      <c r="GG20" s="1">
        <f t="shared" si="43"/>
        <v>1</v>
      </c>
      <c r="GH20" s="1">
        <f t="shared" si="159"/>
        <v>1E-3</v>
      </c>
      <c r="GI20" s="1">
        <f t="shared" si="160"/>
        <v>20.001000000000001</v>
      </c>
      <c r="GJ20" s="1">
        <f t="shared" si="161"/>
        <v>20</v>
      </c>
      <c r="GK20" s="1">
        <f t="shared" si="45"/>
        <v>0</v>
      </c>
      <c r="GL20" s="1">
        <f t="shared" si="162"/>
        <v>0</v>
      </c>
      <c r="GM20" s="1">
        <f t="shared" si="163"/>
        <v>20</v>
      </c>
      <c r="GN20" s="1">
        <f t="shared" si="164"/>
        <v>20</v>
      </c>
      <c r="GO20" s="1">
        <f t="shared" si="47"/>
        <v>2</v>
      </c>
      <c r="GP20" s="1">
        <f t="shared" si="165"/>
        <v>0</v>
      </c>
      <c r="GQ20" s="1">
        <f t="shared" si="166"/>
        <v>20</v>
      </c>
      <c r="GR20" s="1">
        <f t="shared" si="167"/>
        <v>20</v>
      </c>
      <c r="GS20" s="1">
        <f t="shared" si="49"/>
        <v>0</v>
      </c>
      <c r="GT20" s="1">
        <f t="shared" si="168"/>
        <v>0</v>
      </c>
      <c r="GU20" s="1">
        <f t="shared" si="169"/>
        <v>20</v>
      </c>
      <c r="GV20" s="1">
        <f t="shared" si="170"/>
        <v>20</v>
      </c>
      <c r="GW20" s="1">
        <f t="shared" si="51"/>
        <v>2</v>
      </c>
      <c r="GX20" s="1">
        <f t="shared" si="171"/>
        <v>0</v>
      </c>
      <c r="GY20" s="1">
        <f t="shared" si="172"/>
        <v>20</v>
      </c>
      <c r="GZ20" s="1">
        <f t="shared" si="173"/>
        <v>20</v>
      </c>
      <c r="HA20" s="1">
        <f t="shared" si="53"/>
        <v>0</v>
      </c>
      <c r="HB20" s="1">
        <f t="shared" si="174"/>
        <v>0</v>
      </c>
      <c r="HC20" s="1">
        <f t="shared" si="175"/>
        <v>20</v>
      </c>
      <c r="HD20" s="1">
        <f t="shared" si="176"/>
        <v>20</v>
      </c>
      <c r="HF20" t="str">
        <f t="shared" si="55"/>
        <v>NATB</v>
      </c>
    </row>
    <row r="21" spans="1:214" customFormat="1" ht="15.6" x14ac:dyDescent="0.3">
      <c r="A21" t="str">
        <f t="shared" si="56"/>
        <v>NATB5</v>
      </c>
      <c r="B21" s="37">
        <v>15</v>
      </c>
      <c r="C21" s="36" t="s">
        <v>205</v>
      </c>
      <c r="D21" s="36" t="s">
        <v>206</v>
      </c>
      <c r="E21" s="36" t="s">
        <v>240</v>
      </c>
      <c r="F21" s="36">
        <v>1600</v>
      </c>
      <c r="G21" s="37" t="s">
        <v>47</v>
      </c>
      <c r="H21" s="36">
        <v>5</v>
      </c>
      <c r="I21" s="36"/>
      <c r="J21" s="36"/>
      <c r="K21" s="36"/>
      <c r="L21" s="36" t="s">
        <v>40</v>
      </c>
      <c r="M21" s="36">
        <v>0</v>
      </c>
      <c r="N21" s="36">
        <v>0</v>
      </c>
      <c r="O21" s="36">
        <v>3</v>
      </c>
      <c r="P21" s="36">
        <v>2</v>
      </c>
      <c r="Q21" s="36">
        <v>3</v>
      </c>
      <c r="R21" s="36">
        <v>4</v>
      </c>
      <c r="S21" s="36">
        <v>5</v>
      </c>
      <c r="T21" s="36">
        <v>0</v>
      </c>
      <c r="U21" s="36"/>
      <c r="V21" s="36"/>
      <c r="W21" s="38">
        <f t="shared" si="57"/>
        <v>17</v>
      </c>
      <c r="X21" s="36">
        <v>2</v>
      </c>
      <c r="Y21" s="36">
        <v>2</v>
      </c>
      <c r="Z21" s="36">
        <v>1</v>
      </c>
      <c r="AA21" s="36">
        <v>1</v>
      </c>
      <c r="AB21" s="36">
        <v>1</v>
      </c>
      <c r="AC21" s="36">
        <v>2</v>
      </c>
      <c r="AD21" s="36">
        <v>0</v>
      </c>
      <c r="AE21" s="36">
        <v>0</v>
      </c>
      <c r="AF21" s="36"/>
      <c r="AG21" s="36"/>
      <c r="AH21" s="38">
        <f t="shared" si="6"/>
        <v>9</v>
      </c>
      <c r="AI21" s="38">
        <f t="shared" si="2"/>
        <v>26</v>
      </c>
      <c r="AJ21" s="36">
        <v>1</v>
      </c>
      <c r="AK21" s="36">
        <v>0</v>
      </c>
      <c r="AL21" s="36">
        <v>1</v>
      </c>
      <c r="AM21" s="36">
        <v>1</v>
      </c>
      <c r="AN21" s="36">
        <v>1</v>
      </c>
      <c r="AO21" s="36">
        <v>1</v>
      </c>
      <c r="AP21" s="36">
        <v>4</v>
      </c>
      <c r="AQ21" s="36">
        <v>0</v>
      </c>
      <c r="AR21" s="36"/>
      <c r="AS21" s="36"/>
      <c r="AT21" s="38">
        <f t="shared" si="7"/>
        <v>9</v>
      </c>
      <c r="AU21" s="38">
        <f t="shared" si="4"/>
        <v>35</v>
      </c>
      <c r="AV21" s="36"/>
      <c r="AW21" s="36"/>
      <c r="AX21" s="36"/>
      <c r="AY21" s="36"/>
      <c r="AZ21" s="36"/>
      <c r="BA21" s="36"/>
      <c r="BB21" s="36"/>
      <c r="BC21" s="36"/>
      <c r="BD21" s="36"/>
      <c r="BE21" s="36"/>
      <c r="BF21" s="38">
        <f t="shared" si="8"/>
        <v>0</v>
      </c>
      <c r="BG21" s="38">
        <f t="shared" si="9"/>
        <v>35</v>
      </c>
      <c r="BH21" s="38">
        <f t="shared" si="177"/>
        <v>4</v>
      </c>
      <c r="BI21" s="38">
        <f t="shared" si="10"/>
        <v>6</v>
      </c>
      <c r="BJ21" s="38">
        <f t="shared" si="11"/>
        <v>5</v>
      </c>
      <c r="BK21" s="5">
        <f t="shared" si="58"/>
        <v>5</v>
      </c>
      <c r="BL21" s="5">
        <f t="shared" si="59"/>
        <v>3</v>
      </c>
      <c r="BM21" s="5">
        <f t="shared" si="183"/>
        <v>5</v>
      </c>
      <c r="BN21" s="5">
        <f t="shared" si="12"/>
        <v>4</v>
      </c>
      <c r="BO21" s="5">
        <f t="shared" si="13"/>
        <v>4</v>
      </c>
      <c r="BP21" s="3" t="str">
        <f t="shared" si="14"/>
        <v>-</v>
      </c>
      <c r="BQ21" s="3" t="str">
        <f t="shared" si="60"/>
        <v/>
      </c>
      <c r="BR21" s="3">
        <f t="shared" si="15"/>
        <v>5</v>
      </c>
      <c r="BS21" s="3">
        <f t="shared" si="61"/>
        <v>5</v>
      </c>
      <c r="BT21" s="3" t="str">
        <f t="shared" si="16"/>
        <v>-</v>
      </c>
      <c r="BU21" s="3" t="str">
        <f t="shared" si="62"/>
        <v/>
      </c>
      <c r="BV21" s="3" t="str">
        <f t="shared" si="17"/>
        <v>-</v>
      </c>
      <c r="BW21" s="3" t="str">
        <f t="shared" si="63"/>
        <v/>
      </c>
      <c r="BX21" s="3" t="str">
        <f t="shared" si="18"/>
        <v>-</v>
      </c>
      <c r="BY21" s="3" t="str">
        <f t="shared" si="64"/>
        <v/>
      </c>
      <c r="BZ21" s="3" t="str">
        <f t="shared" si="19"/>
        <v>-</v>
      </c>
      <c r="CA21" s="3" t="str">
        <f t="shared" si="65"/>
        <v/>
      </c>
      <c r="CB21" s="3" t="str">
        <f t="shared" si="20"/>
        <v>-</v>
      </c>
      <c r="CC21" s="3" t="str">
        <f t="shared" si="66"/>
        <v/>
      </c>
      <c r="CD21" s="3" t="str">
        <f t="shared" si="67"/>
        <v>-</v>
      </c>
      <c r="CE21" s="3" t="str">
        <f t="shared" si="68"/>
        <v/>
      </c>
      <c r="CF21" s="3">
        <f t="shared" si="69"/>
        <v>5</v>
      </c>
      <c r="CG21" s="3">
        <f t="shared" si="70"/>
        <v>5</v>
      </c>
      <c r="CH21" s="5" t="str">
        <f t="shared" si="178"/>
        <v>5</v>
      </c>
      <c r="CI21" s="5" t="str">
        <f t="shared" si="71"/>
        <v/>
      </c>
      <c r="CJ21" s="29"/>
      <c r="CK21" s="1"/>
      <c r="CL21" s="1">
        <f t="shared" si="72"/>
        <v>7</v>
      </c>
      <c r="CM21" s="1">
        <f t="shared" si="73"/>
        <v>8.0000000000000007E-5</v>
      </c>
      <c r="CN21" s="1">
        <f t="shared" si="74"/>
        <v>4.0000799999999996</v>
      </c>
      <c r="CO21" s="1">
        <f t="shared" si="75"/>
        <v>5</v>
      </c>
      <c r="CP21" s="1">
        <f t="shared" si="76"/>
        <v>8</v>
      </c>
      <c r="CQ21" s="1">
        <f t="shared" si="77"/>
        <v>0</v>
      </c>
      <c r="CR21" s="1">
        <f t="shared" si="78"/>
        <v>5</v>
      </c>
      <c r="CS21" s="1">
        <f t="shared" si="79"/>
        <v>5</v>
      </c>
      <c r="CT21" s="1">
        <f t="shared" si="80"/>
        <v>4</v>
      </c>
      <c r="CU21" s="1">
        <f t="shared" si="81"/>
        <v>0</v>
      </c>
      <c r="CV21" s="1">
        <f t="shared" si="82"/>
        <v>5</v>
      </c>
      <c r="CW21" s="1">
        <f t="shared" si="83"/>
        <v>5</v>
      </c>
      <c r="CX21" s="1">
        <f t="shared" si="84"/>
        <v>2</v>
      </c>
      <c r="CY21" s="1">
        <f t="shared" si="85"/>
        <v>0</v>
      </c>
      <c r="CZ21" s="1">
        <f t="shared" si="86"/>
        <v>5</v>
      </c>
      <c r="DA21" s="1">
        <f t="shared" si="87"/>
        <v>5</v>
      </c>
      <c r="DB21" s="1">
        <f t="shared" si="88"/>
        <v>2</v>
      </c>
      <c r="DC21" s="1">
        <f t="shared" si="89"/>
        <v>0</v>
      </c>
      <c r="DD21" s="1">
        <f t="shared" si="90"/>
        <v>5</v>
      </c>
      <c r="DE21" s="1">
        <f t="shared" si="91"/>
        <v>5</v>
      </c>
      <c r="DF21" s="1">
        <f t="shared" si="92"/>
        <v>1</v>
      </c>
      <c r="DG21" s="1">
        <f t="shared" si="93"/>
        <v>0</v>
      </c>
      <c r="DH21" s="1">
        <f t="shared" si="94"/>
        <v>5</v>
      </c>
      <c r="DI21" s="1">
        <f t="shared" si="95"/>
        <v>5</v>
      </c>
      <c r="DJ21" s="1">
        <f t="shared" si="96"/>
        <v>0</v>
      </c>
      <c r="DK21" s="1">
        <f t="shared" si="97"/>
        <v>0</v>
      </c>
      <c r="DL21" s="1">
        <f t="shared" si="98"/>
        <v>5</v>
      </c>
      <c r="DM21" s="1">
        <f t="shared" si="99"/>
        <v>5</v>
      </c>
      <c r="DQ21">
        <f t="shared" si="100"/>
        <v>35</v>
      </c>
      <c r="DR21" t="str">
        <f t="shared" si="101"/>
        <v>YES</v>
      </c>
      <c r="DS21">
        <f t="shared" si="102"/>
        <v>35</v>
      </c>
      <c r="DT21" t="str">
        <f t="shared" si="103"/>
        <v>YES</v>
      </c>
      <c r="DV21" s="1">
        <f t="shared" si="27"/>
        <v>7</v>
      </c>
      <c r="DW21" s="1">
        <f t="shared" si="104"/>
        <v>8.0000000000000004E-4</v>
      </c>
      <c r="DX21" s="1">
        <f t="shared" si="105"/>
        <v>4.0007999999999999</v>
      </c>
      <c r="DY21" s="1">
        <f t="shared" si="179"/>
        <v>5</v>
      </c>
      <c r="DZ21" s="1">
        <f t="shared" si="106"/>
        <v>8</v>
      </c>
      <c r="EA21" s="1">
        <f t="shared" si="107"/>
        <v>0</v>
      </c>
      <c r="EB21" s="1">
        <f t="shared" si="108"/>
        <v>5</v>
      </c>
      <c r="EC21" s="1">
        <f t="shared" si="109"/>
        <v>5</v>
      </c>
      <c r="ED21" s="1">
        <f t="shared" si="110"/>
        <v>4</v>
      </c>
      <c r="EE21" s="1">
        <f t="shared" si="111"/>
        <v>0</v>
      </c>
      <c r="EF21" s="1">
        <f t="shared" si="112"/>
        <v>5</v>
      </c>
      <c r="EG21" s="1">
        <f t="shared" si="113"/>
        <v>5</v>
      </c>
      <c r="EH21" s="1">
        <f t="shared" si="114"/>
        <v>2</v>
      </c>
      <c r="EI21" s="1">
        <f t="shared" si="115"/>
        <v>0</v>
      </c>
      <c r="EJ21" s="1">
        <f t="shared" si="116"/>
        <v>5</v>
      </c>
      <c r="EK21" s="1">
        <f t="shared" si="117"/>
        <v>5</v>
      </c>
      <c r="EL21" s="1">
        <f t="shared" si="118"/>
        <v>2</v>
      </c>
      <c r="EM21" s="1">
        <f t="shared" si="119"/>
        <v>0</v>
      </c>
      <c r="EN21" s="1">
        <f t="shared" si="120"/>
        <v>5</v>
      </c>
      <c r="EO21" s="1">
        <f t="shared" si="121"/>
        <v>5</v>
      </c>
      <c r="EP21" s="1">
        <f t="shared" si="122"/>
        <v>1</v>
      </c>
      <c r="EQ21" s="1">
        <f t="shared" si="123"/>
        <v>0</v>
      </c>
      <c r="ER21" s="1">
        <f t="shared" si="124"/>
        <v>5</v>
      </c>
      <c r="ES21" s="1">
        <f t="shared" si="125"/>
        <v>5</v>
      </c>
      <c r="ET21" s="1">
        <f t="shared" si="126"/>
        <v>0</v>
      </c>
      <c r="EU21" s="1">
        <f t="shared" si="127"/>
        <v>0</v>
      </c>
      <c r="EV21" s="1">
        <f t="shared" si="128"/>
        <v>5</v>
      </c>
      <c r="EW21" s="1">
        <f t="shared" si="129"/>
        <v>5</v>
      </c>
      <c r="EX21" s="1"/>
      <c r="EY21" s="1">
        <f t="shared" si="180"/>
        <v>5</v>
      </c>
      <c r="EZ21" s="1">
        <f t="shared" si="181"/>
        <v>5.0000000000000001E-4</v>
      </c>
      <c r="FA21" s="1">
        <f t="shared" si="130"/>
        <v>5.0004999999999997</v>
      </c>
      <c r="FB21" s="1">
        <f t="shared" si="131"/>
        <v>6</v>
      </c>
      <c r="FC21" s="1">
        <f t="shared" si="132"/>
        <v>3</v>
      </c>
      <c r="FD21" s="1">
        <f t="shared" si="133"/>
        <v>0</v>
      </c>
      <c r="FE21" s="1">
        <f t="shared" si="134"/>
        <v>6</v>
      </c>
      <c r="FF21" s="1">
        <f t="shared" si="135"/>
        <v>6</v>
      </c>
      <c r="FG21" s="1">
        <f t="shared" si="136"/>
        <v>4</v>
      </c>
      <c r="FH21" s="1">
        <f t="shared" si="137"/>
        <v>0</v>
      </c>
      <c r="FI21" s="1">
        <f t="shared" si="138"/>
        <v>6</v>
      </c>
      <c r="FJ21" s="1">
        <f t="shared" si="139"/>
        <v>6</v>
      </c>
      <c r="FK21" s="1">
        <f t="shared" si="140"/>
        <v>2</v>
      </c>
      <c r="FL21" s="1">
        <f t="shared" si="141"/>
        <v>0</v>
      </c>
      <c r="FM21" s="1">
        <f t="shared" si="142"/>
        <v>6</v>
      </c>
      <c r="FN21" s="1">
        <f t="shared" si="143"/>
        <v>6</v>
      </c>
      <c r="FO21" s="1">
        <f t="shared" si="144"/>
        <v>1</v>
      </c>
      <c r="FP21" s="1">
        <f t="shared" si="145"/>
        <v>0</v>
      </c>
      <c r="FQ21" s="1">
        <f t="shared" si="146"/>
        <v>6</v>
      </c>
      <c r="FR21" s="1">
        <f t="shared" si="147"/>
        <v>6</v>
      </c>
      <c r="FS21" s="1">
        <f t="shared" si="148"/>
        <v>1</v>
      </c>
      <c r="FT21" s="1">
        <f t="shared" si="149"/>
        <v>0</v>
      </c>
      <c r="FU21" s="1">
        <f t="shared" si="150"/>
        <v>6</v>
      </c>
      <c r="FV21" s="1">
        <f t="shared" si="151"/>
        <v>6</v>
      </c>
      <c r="FW21" s="1">
        <f t="shared" si="152"/>
        <v>0</v>
      </c>
      <c r="FX21" s="1">
        <f t="shared" si="153"/>
        <v>0</v>
      </c>
      <c r="FY21" s="1">
        <f t="shared" si="154"/>
        <v>6</v>
      </c>
      <c r="FZ21" s="1">
        <f t="shared" si="182"/>
        <v>6</v>
      </c>
      <c r="GC21" s="1">
        <f t="shared" si="155"/>
        <v>3</v>
      </c>
      <c r="GD21" s="1">
        <f t="shared" si="156"/>
        <v>2.0000000000000001E-4</v>
      </c>
      <c r="GE21" s="1">
        <f t="shared" si="157"/>
        <v>3.0002</v>
      </c>
      <c r="GF21" s="1">
        <f t="shared" si="158"/>
        <v>3</v>
      </c>
      <c r="GG21" s="1">
        <f t="shared" si="43"/>
        <v>0</v>
      </c>
      <c r="GH21" s="1">
        <f t="shared" si="159"/>
        <v>1.6999999999999999E-3</v>
      </c>
      <c r="GI21" s="1">
        <f t="shared" si="160"/>
        <v>3.0017</v>
      </c>
      <c r="GJ21" s="1">
        <f t="shared" si="161"/>
        <v>3</v>
      </c>
      <c r="GK21" s="1">
        <f t="shared" si="45"/>
        <v>1</v>
      </c>
      <c r="GL21" s="1">
        <f t="shared" si="162"/>
        <v>2.9999999999999997E-4</v>
      </c>
      <c r="GM21" s="1">
        <f t="shared" si="163"/>
        <v>3.0003000000000002</v>
      </c>
      <c r="GN21" s="1">
        <f t="shared" si="164"/>
        <v>4</v>
      </c>
      <c r="GO21" s="1">
        <f t="shared" si="47"/>
        <v>2</v>
      </c>
      <c r="GP21" s="1">
        <f t="shared" si="165"/>
        <v>0</v>
      </c>
      <c r="GQ21" s="1">
        <f t="shared" si="166"/>
        <v>4</v>
      </c>
      <c r="GR21" s="1">
        <f t="shared" si="167"/>
        <v>4</v>
      </c>
      <c r="GS21" s="1">
        <f t="shared" si="49"/>
        <v>1</v>
      </c>
      <c r="GT21" s="1">
        <f t="shared" si="168"/>
        <v>0</v>
      </c>
      <c r="GU21" s="1">
        <f t="shared" si="169"/>
        <v>4</v>
      </c>
      <c r="GV21" s="1">
        <f t="shared" si="170"/>
        <v>4</v>
      </c>
      <c r="GW21" s="1">
        <f t="shared" si="51"/>
        <v>1</v>
      </c>
      <c r="GX21" s="1">
        <f t="shared" si="171"/>
        <v>0</v>
      </c>
      <c r="GY21" s="1">
        <f t="shared" si="172"/>
        <v>4</v>
      </c>
      <c r="GZ21" s="1">
        <f t="shared" si="173"/>
        <v>4</v>
      </c>
      <c r="HA21" s="1">
        <f t="shared" si="53"/>
        <v>0</v>
      </c>
      <c r="HB21" s="1">
        <f t="shared" si="174"/>
        <v>0</v>
      </c>
      <c r="HC21" s="1">
        <f t="shared" si="175"/>
        <v>4</v>
      </c>
      <c r="HD21" s="1">
        <f t="shared" si="176"/>
        <v>4</v>
      </c>
      <c r="HF21" t="str">
        <f t="shared" si="55"/>
        <v>NATB</v>
      </c>
    </row>
    <row r="22" spans="1:214" customFormat="1" ht="15.6" x14ac:dyDescent="0.3">
      <c r="A22" t="str">
        <f t="shared" si="56"/>
        <v>NATB6</v>
      </c>
      <c r="B22" s="13">
        <v>16</v>
      </c>
      <c r="C22" s="35" t="s">
        <v>207</v>
      </c>
      <c r="D22" s="35" t="s">
        <v>208</v>
      </c>
      <c r="E22" s="35" t="s">
        <v>237</v>
      </c>
      <c r="F22" s="35">
        <v>1600</v>
      </c>
      <c r="G22" s="13" t="s">
        <v>47</v>
      </c>
      <c r="H22" s="12">
        <v>4</v>
      </c>
      <c r="I22" s="12"/>
      <c r="J22" s="12"/>
      <c r="K22" s="35"/>
      <c r="L22" s="12" t="s">
        <v>40</v>
      </c>
      <c r="M22" s="35">
        <v>1</v>
      </c>
      <c r="N22" s="35">
        <v>1</v>
      </c>
      <c r="O22" s="35">
        <v>1</v>
      </c>
      <c r="P22" s="35">
        <v>2</v>
      </c>
      <c r="Q22" s="35">
        <v>3</v>
      </c>
      <c r="R22" s="35">
        <v>4</v>
      </c>
      <c r="S22" s="12">
        <v>6</v>
      </c>
      <c r="T22" s="35">
        <v>0</v>
      </c>
      <c r="U22" s="12"/>
      <c r="V22" s="35"/>
      <c r="W22" s="5">
        <f>IF(K22="Ret/NS",1000,IF(C22="",1000,SUM(M22:V22)))</f>
        <v>18</v>
      </c>
      <c r="X22" s="12">
        <v>2</v>
      </c>
      <c r="Y22" s="12">
        <v>1</v>
      </c>
      <c r="Z22" s="12">
        <v>1</v>
      </c>
      <c r="AA22" s="12">
        <v>2</v>
      </c>
      <c r="AB22" s="12">
        <v>1</v>
      </c>
      <c r="AC22" s="12">
        <v>0</v>
      </c>
      <c r="AD22" s="12">
        <v>0</v>
      </c>
      <c r="AE22" s="12">
        <v>0</v>
      </c>
      <c r="AF22" s="12"/>
      <c r="AG22" s="12"/>
      <c r="AH22" s="5">
        <f t="shared" si="6"/>
        <v>7</v>
      </c>
      <c r="AI22" s="5">
        <f t="shared" si="2"/>
        <v>25</v>
      </c>
      <c r="AJ22" s="12">
        <v>1</v>
      </c>
      <c r="AK22" s="12">
        <v>0</v>
      </c>
      <c r="AL22" s="12">
        <v>2</v>
      </c>
      <c r="AM22" s="12">
        <v>1</v>
      </c>
      <c r="AN22" s="12">
        <v>1</v>
      </c>
      <c r="AO22" s="12">
        <v>1</v>
      </c>
      <c r="AP22" s="12">
        <v>4</v>
      </c>
      <c r="AQ22" s="12">
        <v>0</v>
      </c>
      <c r="AR22" s="12"/>
      <c r="AS22" s="12"/>
      <c r="AT22" s="5">
        <f t="shared" si="7"/>
        <v>10</v>
      </c>
      <c r="AU22" s="5">
        <f t="shared" si="4"/>
        <v>35</v>
      </c>
      <c r="AV22" s="12"/>
      <c r="AW22" s="12"/>
      <c r="AX22" s="12"/>
      <c r="AY22" s="12"/>
      <c r="AZ22" s="12"/>
      <c r="BA22" s="12"/>
      <c r="BB22" s="12"/>
      <c r="BC22" s="12"/>
      <c r="BD22" s="12"/>
      <c r="BE22" s="12"/>
      <c r="BF22" s="5">
        <f t="shared" si="8"/>
        <v>0</v>
      </c>
      <c r="BG22" s="5">
        <f t="shared" si="9"/>
        <v>35</v>
      </c>
      <c r="BH22" s="5">
        <f t="shared" si="177"/>
        <v>6</v>
      </c>
      <c r="BI22" s="5">
        <f t="shared" si="10"/>
        <v>4</v>
      </c>
      <c r="BJ22" s="5">
        <f t="shared" si="11"/>
        <v>6</v>
      </c>
      <c r="BK22" s="5">
        <f t="shared" si="58"/>
        <v>6</v>
      </c>
      <c r="BL22" s="5">
        <f t="shared" si="59"/>
        <v>5</v>
      </c>
      <c r="BM22" s="5">
        <f t="shared" si="183"/>
        <v>4</v>
      </c>
      <c r="BN22" s="5">
        <f t="shared" si="12"/>
        <v>4</v>
      </c>
      <c r="BO22" s="5">
        <f t="shared" si="13"/>
        <v>4</v>
      </c>
      <c r="BP22" s="3" t="str">
        <f t="shared" si="14"/>
        <v>-</v>
      </c>
      <c r="BQ22" s="3" t="str">
        <f t="shared" si="60"/>
        <v/>
      </c>
      <c r="BR22" s="3">
        <f t="shared" si="15"/>
        <v>6</v>
      </c>
      <c r="BS22" s="3">
        <f t="shared" si="61"/>
        <v>6</v>
      </c>
      <c r="BT22" s="3" t="str">
        <f t="shared" si="16"/>
        <v>-</v>
      </c>
      <c r="BU22" s="3" t="str">
        <f t="shared" si="62"/>
        <v/>
      </c>
      <c r="BV22" s="3" t="str">
        <f t="shared" si="17"/>
        <v>-</v>
      </c>
      <c r="BW22" s="3" t="str">
        <f t="shared" si="63"/>
        <v/>
      </c>
      <c r="BX22" s="3" t="str">
        <f t="shared" si="18"/>
        <v>-</v>
      </c>
      <c r="BY22" s="3" t="str">
        <f t="shared" si="64"/>
        <v/>
      </c>
      <c r="BZ22" s="3" t="str">
        <f t="shared" si="19"/>
        <v>-</v>
      </c>
      <c r="CA22" s="3" t="str">
        <f t="shared" si="65"/>
        <v/>
      </c>
      <c r="CB22" s="3" t="str">
        <f t="shared" si="20"/>
        <v>-</v>
      </c>
      <c r="CC22" s="3" t="str">
        <f t="shared" si="66"/>
        <v/>
      </c>
      <c r="CD22" s="3" t="str">
        <f t="shared" si="67"/>
        <v>-</v>
      </c>
      <c r="CE22" s="3" t="str">
        <f t="shared" si="68"/>
        <v/>
      </c>
      <c r="CF22" s="3">
        <f t="shared" si="69"/>
        <v>6</v>
      </c>
      <c r="CG22" s="3">
        <f t="shared" si="70"/>
        <v>6</v>
      </c>
      <c r="CH22" s="5" t="str">
        <f t="shared" si="178"/>
        <v>6</v>
      </c>
      <c r="CI22" s="5" t="str">
        <f t="shared" si="71"/>
        <v/>
      </c>
      <c r="CJ22" s="29"/>
      <c r="CK22" s="1"/>
      <c r="CL22" s="1">
        <f t="shared" si="72"/>
        <v>6</v>
      </c>
      <c r="CM22" s="1">
        <f t="shared" si="73"/>
        <v>1E-4</v>
      </c>
      <c r="CN22" s="1">
        <f t="shared" si="74"/>
        <v>4.0000999999999998</v>
      </c>
      <c r="CO22" s="1">
        <f t="shared" si="75"/>
        <v>6</v>
      </c>
      <c r="CP22" s="1">
        <f t="shared" si="76"/>
        <v>10</v>
      </c>
      <c r="CQ22" s="1">
        <f t="shared" si="77"/>
        <v>0</v>
      </c>
      <c r="CR22" s="1">
        <f t="shared" si="78"/>
        <v>6</v>
      </c>
      <c r="CS22" s="1">
        <f t="shared" si="79"/>
        <v>6</v>
      </c>
      <c r="CT22" s="1">
        <f t="shared" si="80"/>
        <v>4</v>
      </c>
      <c r="CU22" s="1">
        <f t="shared" si="81"/>
        <v>0</v>
      </c>
      <c r="CV22" s="1">
        <f t="shared" si="82"/>
        <v>6</v>
      </c>
      <c r="CW22" s="1">
        <f t="shared" si="83"/>
        <v>6</v>
      </c>
      <c r="CX22" s="1">
        <f t="shared" si="84"/>
        <v>1</v>
      </c>
      <c r="CY22" s="1">
        <f t="shared" si="85"/>
        <v>0</v>
      </c>
      <c r="CZ22" s="1">
        <f t="shared" si="86"/>
        <v>6</v>
      </c>
      <c r="DA22" s="1">
        <f t="shared" si="87"/>
        <v>6</v>
      </c>
      <c r="DB22" s="1">
        <f t="shared" si="88"/>
        <v>2</v>
      </c>
      <c r="DC22" s="1">
        <f t="shared" si="89"/>
        <v>0</v>
      </c>
      <c r="DD22" s="1">
        <f t="shared" si="90"/>
        <v>6</v>
      </c>
      <c r="DE22" s="1">
        <f t="shared" si="91"/>
        <v>6</v>
      </c>
      <c r="DF22" s="1">
        <f t="shared" si="92"/>
        <v>0</v>
      </c>
      <c r="DG22" s="1">
        <f t="shared" si="93"/>
        <v>0</v>
      </c>
      <c r="DH22" s="1">
        <f t="shared" si="94"/>
        <v>6</v>
      </c>
      <c r="DI22" s="1">
        <f t="shared" si="95"/>
        <v>6</v>
      </c>
      <c r="DJ22" s="1">
        <f t="shared" si="96"/>
        <v>1</v>
      </c>
      <c r="DK22" s="1">
        <f t="shared" si="97"/>
        <v>0</v>
      </c>
      <c r="DL22" s="1">
        <f t="shared" si="98"/>
        <v>6</v>
      </c>
      <c r="DM22" s="1">
        <f t="shared" si="99"/>
        <v>6</v>
      </c>
      <c r="DQ22">
        <f t="shared" si="100"/>
        <v>35</v>
      </c>
      <c r="DR22" t="str">
        <f t="shared" si="101"/>
        <v>YES</v>
      </c>
      <c r="DS22">
        <f t="shared" si="102"/>
        <v>35</v>
      </c>
      <c r="DT22" t="str">
        <f t="shared" si="103"/>
        <v>YES</v>
      </c>
      <c r="DV22" s="1">
        <f t="shared" si="27"/>
        <v>6</v>
      </c>
      <c r="DW22" s="1">
        <f t="shared" si="104"/>
        <v>1E-3</v>
      </c>
      <c r="DX22" s="1">
        <f t="shared" si="105"/>
        <v>4.0010000000000003</v>
      </c>
      <c r="DY22" s="1">
        <f t="shared" si="179"/>
        <v>6</v>
      </c>
      <c r="DZ22" s="1">
        <f t="shared" si="106"/>
        <v>10</v>
      </c>
      <c r="EA22" s="1">
        <f t="shared" si="107"/>
        <v>0</v>
      </c>
      <c r="EB22" s="1">
        <f t="shared" si="108"/>
        <v>6</v>
      </c>
      <c r="EC22" s="1">
        <f t="shared" si="109"/>
        <v>6</v>
      </c>
      <c r="ED22" s="1">
        <f t="shared" si="110"/>
        <v>4</v>
      </c>
      <c r="EE22" s="1">
        <f t="shared" si="111"/>
        <v>0</v>
      </c>
      <c r="EF22" s="1">
        <f t="shared" si="112"/>
        <v>6</v>
      </c>
      <c r="EG22" s="1">
        <f t="shared" si="113"/>
        <v>6</v>
      </c>
      <c r="EH22" s="1">
        <f t="shared" si="114"/>
        <v>1</v>
      </c>
      <c r="EI22" s="1">
        <f t="shared" si="115"/>
        <v>0</v>
      </c>
      <c r="EJ22" s="1">
        <f t="shared" si="116"/>
        <v>6</v>
      </c>
      <c r="EK22" s="1">
        <f t="shared" si="117"/>
        <v>6</v>
      </c>
      <c r="EL22" s="1">
        <f t="shared" si="118"/>
        <v>2</v>
      </c>
      <c r="EM22" s="1">
        <f t="shared" si="119"/>
        <v>0</v>
      </c>
      <c r="EN22" s="1">
        <f t="shared" si="120"/>
        <v>6</v>
      </c>
      <c r="EO22" s="1">
        <f t="shared" si="121"/>
        <v>6</v>
      </c>
      <c r="EP22" s="1">
        <f t="shared" si="122"/>
        <v>0</v>
      </c>
      <c r="EQ22" s="1">
        <f t="shared" si="123"/>
        <v>0</v>
      </c>
      <c r="ER22" s="1">
        <f t="shared" si="124"/>
        <v>6</v>
      </c>
      <c r="ES22" s="1">
        <f t="shared" si="125"/>
        <v>6</v>
      </c>
      <c r="ET22" s="1">
        <f t="shared" si="126"/>
        <v>1</v>
      </c>
      <c r="EU22" s="1">
        <f t="shared" si="127"/>
        <v>0</v>
      </c>
      <c r="EV22" s="1">
        <f t="shared" si="128"/>
        <v>6</v>
      </c>
      <c r="EW22" s="1">
        <f t="shared" si="129"/>
        <v>6</v>
      </c>
      <c r="EX22" s="1"/>
      <c r="EY22" s="1">
        <f t="shared" si="180"/>
        <v>4</v>
      </c>
      <c r="EZ22" s="1">
        <f t="shared" si="181"/>
        <v>0</v>
      </c>
      <c r="FA22" s="1">
        <f t="shared" si="130"/>
        <v>4</v>
      </c>
      <c r="FB22" s="1">
        <f t="shared" si="131"/>
        <v>4</v>
      </c>
      <c r="FC22" s="1">
        <f t="shared" si="132"/>
        <v>6</v>
      </c>
      <c r="FD22" s="1">
        <f t="shared" si="133"/>
        <v>0</v>
      </c>
      <c r="FE22" s="1">
        <f t="shared" si="134"/>
        <v>4</v>
      </c>
      <c r="FF22" s="1">
        <f t="shared" si="135"/>
        <v>4</v>
      </c>
      <c r="FG22" s="1">
        <f t="shared" si="136"/>
        <v>3</v>
      </c>
      <c r="FH22" s="1">
        <f t="shared" si="137"/>
        <v>0</v>
      </c>
      <c r="FI22" s="1">
        <f t="shared" si="138"/>
        <v>4</v>
      </c>
      <c r="FJ22" s="1">
        <f t="shared" si="139"/>
        <v>4</v>
      </c>
      <c r="FK22" s="1">
        <f t="shared" si="140"/>
        <v>1</v>
      </c>
      <c r="FL22" s="1">
        <f t="shared" si="141"/>
        <v>0</v>
      </c>
      <c r="FM22" s="1">
        <f t="shared" si="142"/>
        <v>4</v>
      </c>
      <c r="FN22" s="1">
        <f t="shared" si="143"/>
        <v>4</v>
      </c>
      <c r="FO22" s="1">
        <f t="shared" si="144"/>
        <v>1</v>
      </c>
      <c r="FP22" s="1">
        <f t="shared" si="145"/>
        <v>0</v>
      </c>
      <c r="FQ22" s="1">
        <f t="shared" si="146"/>
        <v>4</v>
      </c>
      <c r="FR22" s="1">
        <f t="shared" si="147"/>
        <v>4</v>
      </c>
      <c r="FS22" s="1">
        <f t="shared" si="148"/>
        <v>0</v>
      </c>
      <c r="FT22" s="1">
        <f t="shared" si="149"/>
        <v>0</v>
      </c>
      <c r="FU22" s="1">
        <f t="shared" si="150"/>
        <v>4</v>
      </c>
      <c r="FV22" s="1">
        <f t="shared" si="151"/>
        <v>4</v>
      </c>
      <c r="FW22" s="1">
        <f t="shared" si="152"/>
        <v>1</v>
      </c>
      <c r="FX22" s="1">
        <f t="shared" si="153"/>
        <v>0</v>
      </c>
      <c r="FY22" s="1">
        <f t="shared" si="154"/>
        <v>4</v>
      </c>
      <c r="FZ22" s="1">
        <f t="shared" si="182"/>
        <v>4</v>
      </c>
      <c r="GC22" s="1">
        <f t="shared" si="155"/>
        <v>1</v>
      </c>
      <c r="GD22" s="1">
        <f t="shared" si="156"/>
        <v>8.0000000000000004E-4</v>
      </c>
      <c r="GE22" s="1">
        <f t="shared" si="157"/>
        <v>5.0007999999999999</v>
      </c>
      <c r="GF22" s="1">
        <f t="shared" si="158"/>
        <v>6</v>
      </c>
      <c r="GG22" s="1">
        <f t="shared" si="43"/>
        <v>3</v>
      </c>
      <c r="GH22" s="1">
        <f t="shared" si="159"/>
        <v>0</v>
      </c>
      <c r="GI22" s="1">
        <f t="shared" si="160"/>
        <v>6</v>
      </c>
      <c r="GJ22" s="1">
        <f t="shared" si="161"/>
        <v>6</v>
      </c>
      <c r="GK22" s="1">
        <f t="shared" si="45"/>
        <v>1</v>
      </c>
      <c r="GL22" s="1">
        <f t="shared" si="162"/>
        <v>0</v>
      </c>
      <c r="GM22" s="1">
        <f t="shared" si="163"/>
        <v>6</v>
      </c>
      <c r="GN22" s="1">
        <f t="shared" si="164"/>
        <v>6</v>
      </c>
      <c r="GO22" s="1">
        <f t="shared" si="47"/>
        <v>1</v>
      </c>
      <c r="GP22" s="1">
        <f t="shared" si="165"/>
        <v>0</v>
      </c>
      <c r="GQ22" s="1">
        <f t="shared" si="166"/>
        <v>6</v>
      </c>
      <c r="GR22" s="1">
        <f t="shared" si="167"/>
        <v>6</v>
      </c>
      <c r="GS22" s="1">
        <f t="shared" si="49"/>
        <v>1</v>
      </c>
      <c r="GT22" s="1">
        <f t="shared" si="168"/>
        <v>0</v>
      </c>
      <c r="GU22" s="1">
        <f t="shared" si="169"/>
        <v>6</v>
      </c>
      <c r="GV22" s="1">
        <f t="shared" si="170"/>
        <v>6</v>
      </c>
      <c r="GW22" s="1">
        <f t="shared" si="51"/>
        <v>0</v>
      </c>
      <c r="GX22" s="1">
        <f t="shared" si="171"/>
        <v>0</v>
      </c>
      <c r="GY22" s="1">
        <f t="shared" si="172"/>
        <v>6</v>
      </c>
      <c r="GZ22" s="1">
        <f t="shared" si="173"/>
        <v>6</v>
      </c>
      <c r="HA22" s="1">
        <f t="shared" si="53"/>
        <v>1</v>
      </c>
      <c r="HB22" s="1">
        <f t="shared" si="174"/>
        <v>0</v>
      </c>
      <c r="HC22" s="1">
        <f t="shared" si="175"/>
        <v>6</v>
      </c>
      <c r="HD22" s="1">
        <f t="shared" si="176"/>
        <v>6</v>
      </c>
      <c r="HF22" t="str">
        <f t="shared" si="55"/>
        <v>NATB</v>
      </c>
    </row>
    <row r="23" spans="1:214" customFormat="1" ht="15.6" x14ac:dyDescent="0.3">
      <c r="A23" t="str">
        <f t="shared" si="56"/>
        <v>NATB22</v>
      </c>
      <c r="B23" s="37">
        <v>17</v>
      </c>
      <c r="C23" s="36" t="s">
        <v>209</v>
      </c>
      <c r="D23" s="36" t="s">
        <v>210</v>
      </c>
      <c r="E23" s="36" t="s">
        <v>238</v>
      </c>
      <c r="F23" s="36">
        <v>1335</v>
      </c>
      <c r="G23" s="37" t="s">
        <v>46</v>
      </c>
      <c r="H23" s="36">
        <v>4</v>
      </c>
      <c r="I23" s="36"/>
      <c r="J23" s="36"/>
      <c r="K23" s="36"/>
      <c r="L23" s="36" t="s">
        <v>41</v>
      </c>
      <c r="M23" s="36">
        <v>6</v>
      </c>
      <c r="N23" s="36">
        <v>2</v>
      </c>
      <c r="O23" s="36">
        <v>9</v>
      </c>
      <c r="P23" s="36">
        <v>7</v>
      </c>
      <c r="Q23" s="36">
        <v>10</v>
      </c>
      <c r="R23" s="36">
        <v>8</v>
      </c>
      <c r="S23" s="36">
        <v>9</v>
      </c>
      <c r="T23" s="36">
        <v>5</v>
      </c>
      <c r="U23" s="36"/>
      <c r="V23" s="36"/>
      <c r="W23" s="38">
        <f t="shared" si="57"/>
        <v>56</v>
      </c>
      <c r="X23" s="36">
        <v>5</v>
      </c>
      <c r="Y23" s="36">
        <v>5</v>
      </c>
      <c r="Z23" s="36">
        <v>3</v>
      </c>
      <c r="AA23" s="36">
        <v>4</v>
      </c>
      <c r="AB23" s="36">
        <v>6</v>
      </c>
      <c r="AC23" s="36">
        <v>4</v>
      </c>
      <c r="AD23" s="36">
        <v>8</v>
      </c>
      <c r="AE23" s="36">
        <v>5</v>
      </c>
      <c r="AF23" s="36"/>
      <c r="AG23" s="36"/>
      <c r="AH23" s="38">
        <f t="shared" si="6"/>
        <v>40</v>
      </c>
      <c r="AI23" s="38">
        <f t="shared" si="2"/>
        <v>96</v>
      </c>
      <c r="AJ23" s="36">
        <v>5</v>
      </c>
      <c r="AK23" s="36">
        <v>3</v>
      </c>
      <c r="AL23" s="36">
        <v>3</v>
      </c>
      <c r="AM23" s="36">
        <v>6</v>
      </c>
      <c r="AN23" s="36">
        <v>4</v>
      </c>
      <c r="AO23" s="36">
        <v>3</v>
      </c>
      <c r="AP23" s="36">
        <v>8</v>
      </c>
      <c r="AQ23" s="36">
        <v>1</v>
      </c>
      <c r="AR23" s="36"/>
      <c r="AS23" s="36"/>
      <c r="AT23" s="38">
        <f t="shared" si="7"/>
        <v>33</v>
      </c>
      <c r="AU23" s="38">
        <f t="shared" si="4"/>
        <v>129</v>
      </c>
      <c r="AV23" s="36"/>
      <c r="AW23" s="36"/>
      <c r="AX23" s="36"/>
      <c r="AY23" s="36"/>
      <c r="AZ23" s="36"/>
      <c r="BA23" s="36"/>
      <c r="BB23" s="36"/>
      <c r="BC23" s="36"/>
      <c r="BD23" s="36"/>
      <c r="BE23" s="36"/>
      <c r="BF23" s="38">
        <f t="shared" si="8"/>
        <v>0</v>
      </c>
      <c r="BG23" s="38">
        <f t="shared" si="9"/>
        <v>129</v>
      </c>
      <c r="BH23" s="38">
        <f t="shared" si="177"/>
        <v>25</v>
      </c>
      <c r="BI23" s="38">
        <f t="shared" si="10"/>
        <v>25</v>
      </c>
      <c r="BJ23" s="38">
        <f t="shared" si="11"/>
        <v>25</v>
      </c>
      <c r="BK23" s="5">
        <f t="shared" si="58"/>
        <v>25</v>
      </c>
      <c r="BL23" s="5">
        <f t="shared" si="59"/>
        <v>25</v>
      </c>
      <c r="BM23" s="5">
        <f t="shared" si="183"/>
        <v>25</v>
      </c>
      <c r="BN23" s="5">
        <f t="shared" si="12"/>
        <v>25</v>
      </c>
      <c r="BO23" s="5">
        <f t="shared" si="13"/>
        <v>25</v>
      </c>
      <c r="BP23" s="3" t="str">
        <f t="shared" si="14"/>
        <v>-</v>
      </c>
      <c r="BQ23" s="3" t="str">
        <f t="shared" si="60"/>
        <v/>
      </c>
      <c r="BR23" s="3" t="str">
        <f t="shared" si="15"/>
        <v>-</v>
      </c>
      <c r="BS23" s="3" t="str">
        <f t="shared" si="61"/>
        <v/>
      </c>
      <c r="BT23" s="3">
        <f t="shared" si="16"/>
        <v>25</v>
      </c>
      <c r="BU23" s="3">
        <f t="shared" si="62"/>
        <v>3</v>
      </c>
      <c r="BV23" s="3" t="str">
        <f t="shared" si="17"/>
        <v>-</v>
      </c>
      <c r="BW23" s="3" t="str">
        <f t="shared" si="63"/>
        <v/>
      </c>
      <c r="BX23" s="3" t="str">
        <f t="shared" si="18"/>
        <v>-</v>
      </c>
      <c r="BY23" s="3" t="str">
        <f t="shared" si="64"/>
        <v/>
      </c>
      <c r="BZ23" s="3" t="str">
        <f t="shared" si="19"/>
        <v>-</v>
      </c>
      <c r="CA23" s="3" t="str">
        <f t="shared" si="65"/>
        <v/>
      </c>
      <c r="CB23" s="3" t="str">
        <f t="shared" si="20"/>
        <v>-</v>
      </c>
      <c r="CC23" s="3" t="str">
        <f t="shared" si="66"/>
        <v/>
      </c>
      <c r="CD23" s="3">
        <f t="shared" si="67"/>
        <v>25</v>
      </c>
      <c r="CE23" s="3">
        <f t="shared" si="68"/>
        <v>6</v>
      </c>
      <c r="CF23" s="3">
        <f t="shared" si="69"/>
        <v>25</v>
      </c>
      <c r="CG23" s="3">
        <f t="shared" si="70"/>
        <v>22</v>
      </c>
      <c r="CH23" s="5" t="str">
        <f t="shared" si="178"/>
        <v>3</v>
      </c>
      <c r="CI23" s="5">
        <f t="shared" si="71"/>
        <v>6</v>
      </c>
      <c r="CJ23" s="29"/>
      <c r="CK23" s="1"/>
      <c r="CL23" s="1">
        <f t="shared" si="72"/>
        <v>0</v>
      </c>
      <c r="CM23" s="1">
        <f t="shared" si="73"/>
        <v>0</v>
      </c>
      <c r="CN23" s="1">
        <f t="shared" si="74"/>
        <v>25</v>
      </c>
      <c r="CO23" s="1">
        <f t="shared" si="75"/>
        <v>25</v>
      </c>
      <c r="CP23" s="1">
        <f t="shared" si="76"/>
        <v>1</v>
      </c>
      <c r="CQ23" s="1">
        <f t="shared" si="77"/>
        <v>0</v>
      </c>
      <c r="CR23" s="1">
        <f t="shared" si="78"/>
        <v>25</v>
      </c>
      <c r="CS23" s="1">
        <f t="shared" si="79"/>
        <v>25</v>
      </c>
      <c r="CT23" s="1">
        <f t="shared" si="80"/>
        <v>1</v>
      </c>
      <c r="CU23" s="1">
        <f t="shared" si="81"/>
        <v>0</v>
      </c>
      <c r="CV23" s="1">
        <f t="shared" si="82"/>
        <v>25</v>
      </c>
      <c r="CW23" s="1">
        <f t="shared" si="83"/>
        <v>25</v>
      </c>
      <c r="CX23" s="1">
        <f t="shared" si="84"/>
        <v>4</v>
      </c>
      <c r="CY23" s="1">
        <f t="shared" si="85"/>
        <v>0</v>
      </c>
      <c r="CZ23" s="1">
        <f t="shared" si="86"/>
        <v>25</v>
      </c>
      <c r="DA23" s="1">
        <f t="shared" si="87"/>
        <v>25</v>
      </c>
      <c r="DB23" s="1">
        <f t="shared" si="88"/>
        <v>3</v>
      </c>
      <c r="DC23" s="1">
        <f t="shared" si="89"/>
        <v>0</v>
      </c>
      <c r="DD23" s="1">
        <f t="shared" si="90"/>
        <v>25</v>
      </c>
      <c r="DE23" s="1">
        <f t="shared" si="91"/>
        <v>25</v>
      </c>
      <c r="DF23" s="1">
        <f t="shared" si="92"/>
        <v>5</v>
      </c>
      <c r="DG23" s="1">
        <f t="shared" si="93"/>
        <v>0</v>
      </c>
      <c r="DH23" s="1">
        <f t="shared" si="94"/>
        <v>25</v>
      </c>
      <c r="DI23" s="1">
        <f t="shared" si="95"/>
        <v>25</v>
      </c>
      <c r="DJ23" s="1">
        <f t="shared" si="96"/>
        <v>3</v>
      </c>
      <c r="DK23" s="1">
        <f t="shared" si="97"/>
        <v>0</v>
      </c>
      <c r="DL23" s="1">
        <f t="shared" si="98"/>
        <v>25</v>
      </c>
      <c r="DM23" s="1">
        <f t="shared" si="99"/>
        <v>25</v>
      </c>
      <c r="DQ23">
        <f t="shared" si="100"/>
        <v>129</v>
      </c>
      <c r="DR23" t="str">
        <f t="shared" si="101"/>
        <v>YES</v>
      </c>
      <c r="DS23">
        <f t="shared" si="102"/>
        <v>129</v>
      </c>
      <c r="DT23" t="str">
        <f t="shared" si="103"/>
        <v>YES</v>
      </c>
      <c r="DV23" s="1">
        <f t="shared" si="27"/>
        <v>0</v>
      </c>
      <c r="DW23" s="1">
        <f t="shared" si="104"/>
        <v>0</v>
      </c>
      <c r="DX23" s="1">
        <f t="shared" si="105"/>
        <v>25</v>
      </c>
      <c r="DY23" s="1">
        <f t="shared" si="179"/>
        <v>25</v>
      </c>
      <c r="DZ23" s="1">
        <f t="shared" si="106"/>
        <v>1</v>
      </c>
      <c r="EA23" s="1">
        <f t="shared" si="107"/>
        <v>0</v>
      </c>
      <c r="EB23" s="1">
        <f t="shared" si="108"/>
        <v>25</v>
      </c>
      <c r="EC23" s="1">
        <f t="shared" si="109"/>
        <v>25</v>
      </c>
      <c r="ED23" s="1">
        <f t="shared" si="110"/>
        <v>1</v>
      </c>
      <c r="EE23" s="1">
        <f t="shared" si="111"/>
        <v>0</v>
      </c>
      <c r="EF23" s="1">
        <f t="shared" si="112"/>
        <v>25</v>
      </c>
      <c r="EG23" s="1">
        <f t="shared" si="113"/>
        <v>25</v>
      </c>
      <c r="EH23" s="1">
        <f t="shared" si="114"/>
        <v>4</v>
      </c>
      <c r="EI23" s="1">
        <f t="shared" si="115"/>
        <v>0</v>
      </c>
      <c r="EJ23" s="1">
        <f t="shared" si="116"/>
        <v>25</v>
      </c>
      <c r="EK23" s="1">
        <f t="shared" si="117"/>
        <v>25</v>
      </c>
      <c r="EL23" s="1">
        <f t="shared" si="118"/>
        <v>3</v>
      </c>
      <c r="EM23" s="1">
        <f t="shared" si="119"/>
        <v>0</v>
      </c>
      <c r="EN23" s="1">
        <f t="shared" si="120"/>
        <v>25</v>
      </c>
      <c r="EO23" s="1">
        <f t="shared" si="121"/>
        <v>25</v>
      </c>
      <c r="EP23" s="1">
        <f t="shared" si="122"/>
        <v>5</v>
      </c>
      <c r="EQ23" s="1">
        <f t="shared" si="123"/>
        <v>0</v>
      </c>
      <c r="ER23" s="1">
        <f t="shared" si="124"/>
        <v>25</v>
      </c>
      <c r="ES23" s="1">
        <f t="shared" si="125"/>
        <v>25</v>
      </c>
      <c r="ET23" s="1">
        <f t="shared" si="126"/>
        <v>3</v>
      </c>
      <c r="EU23" s="1">
        <f t="shared" si="127"/>
        <v>0</v>
      </c>
      <c r="EV23" s="1">
        <f t="shared" si="128"/>
        <v>25</v>
      </c>
      <c r="EW23" s="1">
        <f t="shared" si="129"/>
        <v>25</v>
      </c>
      <c r="EX23" s="1"/>
      <c r="EY23" s="1">
        <f t="shared" si="180"/>
        <v>0</v>
      </c>
      <c r="EZ23" s="1">
        <f t="shared" si="181"/>
        <v>0</v>
      </c>
      <c r="FA23" s="1">
        <f t="shared" si="130"/>
        <v>25</v>
      </c>
      <c r="FB23" s="1">
        <f t="shared" si="131"/>
        <v>25</v>
      </c>
      <c r="FC23" s="1">
        <f t="shared" si="132"/>
        <v>0</v>
      </c>
      <c r="FD23" s="1">
        <f t="shared" si="133"/>
        <v>0</v>
      </c>
      <c r="FE23" s="1">
        <f t="shared" si="134"/>
        <v>25</v>
      </c>
      <c r="FF23" s="1">
        <f t="shared" si="135"/>
        <v>25</v>
      </c>
      <c r="FG23" s="1">
        <f t="shared" si="136"/>
        <v>1</v>
      </c>
      <c r="FH23" s="1">
        <f t="shared" si="137"/>
        <v>0</v>
      </c>
      <c r="FI23" s="1">
        <f t="shared" si="138"/>
        <v>25</v>
      </c>
      <c r="FJ23" s="1">
        <f t="shared" si="139"/>
        <v>25</v>
      </c>
      <c r="FK23" s="1">
        <f t="shared" si="140"/>
        <v>1</v>
      </c>
      <c r="FL23" s="1">
        <f t="shared" si="141"/>
        <v>0</v>
      </c>
      <c r="FM23" s="1">
        <f t="shared" si="142"/>
        <v>25</v>
      </c>
      <c r="FN23" s="1">
        <f t="shared" si="143"/>
        <v>25</v>
      </c>
      <c r="FO23" s="1">
        <f t="shared" si="144"/>
        <v>2</v>
      </c>
      <c r="FP23" s="1">
        <f t="shared" si="145"/>
        <v>0</v>
      </c>
      <c r="FQ23" s="1">
        <f t="shared" si="146"/>
        <v>25</v>
      </c>
      <c r="FR23" s="1">
        <f t="shared" si="147"/>
        <v>25</v>
      </c>
      <c r="FS23" s="1">
        <f t="shared" si="148"/>
        <v>4</v>
      </c>
      <c r="FT23" s="1">
        <f t="shared" si="149"/>
        <v>0</v>
      </c>
      <c r="FU23" s="1">
        <f t="shared" si="150"/>
        <v>25</v>
      </c>
      <c r="FV23" s="1">
        <f t="shared" si="151"/>
        <v>25</v>
      </c>
      <c r="FW23" s="1">
        <f t="shared" si="152"/>
        <v>2</v>
      </c>
      <c r="FX23" s="1">
        <f t="shared" si="153"/>
        <v>0</v>
      </c>
      <c r="FY23" s="1">
        <f t="shared" si="154"/>
        <v>25</v>
      </c>
      <c r="FZ23" s="1">
        <f t="shared" si="182"/>
        <v>25</v>
      </c>
      <c r="GC23" s="1">
        <f t="shared" si="155"/>
        <v>0</v>
      </c>
      <c r="GD23" s="1">
        <f t="shared" si="156"/>
        <v>0</v>
      </c>
      <c r="GE23" s="1">
        <f t="shared" si="157"/>
        <v>25</v>
      </c>
      <c r="GF23" s="1">
        <f t="shared" si="158"/>
        <v>25</v>
      </c>
      <c r="GG23" s="1">
        <f t="shared" si="43"/>
        <v>0</v>
      </c>
      <c r="GH23" s="1">
        <f t="shared" si="159"/>
        <v>0</v>
      </c>
      <c r="GI23" s="1">
        <f t="shared" si="160"/>
        <v>25</v>
      </c>
      <c r="GJ23" s="1">
        <f t="shared" si="161"/>
        <v>25</v>
      </c>
      <c r="GK23" s="1">
        <f t="shared" si="45"/>
        <v>1</v>
      </c>
      <c r="GL23" s="1">
        <f t="shared" si="162"/>
        <v>0</v>
      </c>
      <c r="GM23" s="1">
        <f t="shared" si="163"/>
        <v>25</v>
      </c>
      <c r="GN23" s="1">
        <f t="shared" si="164"/>
        <v>25</v>
      </c>
      <c r="GO23" s="1">
        <f t="shared" si="47"/>
        <v>0</v>
      </c>
      <c r="GP23" s="1">
        <f t="shared" si="165"/>
        <v>0</v>
      </c>
      <c r="GQ23" s="1">
        <f t="shared" si="166"/>
        <v>25</v>
      </c>
      <c r="GR23" s="1">
        <f t="shared" si="167"/>
        <v>25</v>
      </c>
      <c r="GS23" s="1">
        <f t="shared" si="49"/>
        <v>0</v>
      </c>
      <c r="GT23" s="1">
        <f t="shared" si="168"/>
        <v>0</v>
      </c>
      <c r="GU23" s="1">
        <f t="shared" si="169"/>
        <v>25</v>
      </c>
      <c r="GV23" s="1">
        <f t="shared" si="170"/>
        <v>25</v>
      </c>
      <c r="GW23" s="1">
        <f t="shared" si="51"/>
        <v>1</v>
      </c>
      <c r="GX23" s="1">
        <f t="shared" si="171"/>
        <v>0</v>
      </c>
      <c r="GY23" s="1">
        <f t="shared" si="172"/>
        <v>25</v>
      </c>
      <c r="GZ23" s="1">
        <f t="shared" si="173"/>
        <v>25</v>
      </c>
      <c r="HA23" s="1">
        <f t="shared" si="53"/>
        <v>1</v>
      </c>
      <c r="HB23" s="1">
        <f t="shared" si="174"/>
        <v>0</v>
      </c>
      <c r="HC23" s="1">
        <f t="shared" si="175"/>
        <v>25</v>
      </c>
      <c r="HD23" s="1">
        <f t="shared" si="176"/>
        <v>25</v>
      </c>
      <c r="HF23" t="str">
        <f t="shared" si="55"/>
        <v>NATB</v>
      </c>
    </row>
    <row r="24" spans="1:214" customFormat="1" ht="15.6" x14ac:dyDescent="0.3">
      <c r="A24" t="str">
        <f t="shared" si="56"/>
        <v>NATB1</v>
      </c>
      <c r="B24" s="13">
        <v>18</v>
      </c>
      <c r="C24" s="35" t="s">
        <v>211</v>
      </c>
      <c r="D24" s="35" t="s">
        <v>245</v>
      </c>
      <c r="E24" s="35" t="s">
        <v>234</v>
      </c>
      <c r="F24" s="35">
        <v>1540</v>
      </c>
      <c r="G24" s="13" t="s">
        <v>47</v>
      </c>
      <c r="H24" s="12">
        <v>4</v>
      </c>
      <c r="I24" s="12"/>
      <c r="J24" s="12"/>
      <c r="K24" s="35"/>
      <c r="L24" s="12" t="s">
        <v>40</v>
      </c>
      <c r="M24" s="35">
        <v>0</v>
      </c>
      <c r="N24" s="35">
        <v>0</v>
      </c>
      <c r="O24" s="35">
        <v>2</v>
      </c>
      <c r="P24" s="35">
        <v>2</v>
      </c>
      <c r="Q24" s="35">
        <v>3</v>
      </c>
      <c r="R24" s="35">
        <v>4</v>
      </c>
      <c r="S24" s="12">
        <v>0</v>
      </c>
      <c r="T24" s="35">
        <v>0</v>
      </c>
      <c r="U24" s="12"/>
      <c r="V24" s="35"/>
      <c r="W24" s="5">
        <f t="shared" si="57"/>
        <v>11</v>
      </c>
      <c r="X24" s="12">
        <v>2</v>
      </c>
      <c r="Y24" s="12">
        <v>0</v>
      </c>
      <c r="Z24" s="12">
        <v>1</v>
      </c>
      <c r="AA24" s="12">
        <v>1</v>
      </c>
      <c r="AB24" s="12">
        <v>1</v>
      </c>
      <c r="AC24" s="12">
        <v>0</v>
      </c>
      <c r="AD24" s="12">
        <v>0</v>
      </c>
      <c r="AE24" s="12">
        <v>0</v>
      </c>
      <c r="AF24" s="12"/>
      <c r="AG24" s="12"/>
      <c r="AH24" s="5">
        <f t="shared" si="6"/>
        <v>5</v>
      </c>
      <c r="AI24" s="5">
        <f t="shared" si="2"/>
        <v>16</v>
      </c>
      <c r="AJ24" s="12">
        <v>1</v>
      </c>
      <c r="AK24" s="12">
        <v>0</v>
      </c>
      <c r="AL24" s="12">
        <v>1</v>
      </c>
      <c r="AM24" s="12">
        <v>1</v>
      </c>
      <c r="AN24" s="12">
        <v>0</v>
      </c>
      <c r="AO24" s="12">
        <v>1</v>
      </c>
      <c r="AP24" s="12">
        <v>0</v>
      </c>
      <c r="AQ24" s="12">
        <v>0</v>
      </c>
      <c r="AR24" s="12"/>
      <c r="AS24" s="12"/>
      <c r="AT24" s="5">
        <f t="shared" si="7"/>
        <v>4</v>
      </c>
      <c r="AU24" s="5">
        <f t="shared" si="4"/>
        <v>20</v>
      </c>
      <c r="AV24" s="12"/>
      <c r="AW24" s="12"/>
      <c r="AX24" s="12"/>
      <c r="AY24" s="12"/>
      <c r="AZ24" s="12"/>
      <c r="BA24" s="12"/>
      <c r="BB24" s="12"/>
      <c r="BC24" s="12"/>
      <c r="BD24" s="12"/>
      <c r="BE24" s="12"/>
      <c r="BF24" s="5">
        <f t="shared" si="8"/>
        <v>0</v>
      </c>
      <c r="BG24" s="5">
        <f t="shared" si="9"/>
        <v>20</v>
      </c>
      <c r="BH24" s="5">
        <f t="shared" si="177"/>
        <v>1</v>
      </c>
      <c r="BI24" s="5">
        <f t="shared" si="10"/>
        <v>1</v>
      </c>
      <c r="BJ24" s="5">
        <f t="shared" si="11"/>
        <v>1</v>
      </c>
      <c r="BK24" s="5">
        <f t="shared" si="58"/>
        <v>1</v>
      </c>
      <c r="BL24" s="5">
        <f t="shared" si="59"/>
        <v>1</v>
      </c>
      <c r="BM24" s="5">
        <f t="shared" si="183"/>
        <v>1</v>
      </c>
      <c r="BN24" s="5">
        <f t="shared" si="12"/>
        <v>1</v>
      </c>
      <c r="BO24" s="5">
        <f t="shared" si="13"/>
        <v>1</v>
      </c>
      <c r="BP24" s="3" t="str">
        <f t="shared" si="14"/>
        <v>-</v>
      </c>
      <c r="BQ24" s="3" t="str">
        <f t="shared" si="60"/>
        <v/>
      </c>
      <c r="BR24" s="3">
        <f t="shared" si="15"/>
        <v>1</v>
      </c>
      <c r="BS24" s="3">
        <f t="shared" si="61"/>
        <v>1</v>
      </c>
      <c r="BT24" s="3" t="str">
        <f t="shared" si="16"/>
        <v>-</v>
      </c>
      <c r="BU24" s="3" t="str">
        <f t="shared" si="62"/>
        <v/>
      </c>
      <c r="BV24" s="3" t="str">
        <f t="shared" si="17"/>
        <v>-</v>
      </c>
      <c r="BW24" s="3" t="str">
        <f t="shared" si="63"/>
        <v/>
      </c>
      <c r="BX24" s="3" t="str">
        <f t="shared" si="18"/>
        <v>-</v>
      </c>
      <c r="BY24" s="3" t="str">
        <f t="shared" si="64"/>
        <v/>
      </c>
      <c r="BZ24" s="3" t="str">
        <f t="shared" si="19"/>
        <v>-</v>
      </c>
      <c r="CA24" s="3" t="str">
        <f t="shared" si="65"/>
        <v/>
      </c>
      <c r="CB24" s="3" t="str">
        <f t="shared" si="20"/>
        <v>-</v>
      </c>
      <c r="CC24" s="3" t="str">
        <f t="shared" si="66"/>
        <v/>
      </c>
      <c r="CD24" s="3" t="str">
        <f t="shared" si="67"/>
        <v>-</v>
      </c>
      <c r="CE24" s="3" t="str">
        <f t="shared" si="68"/>
        <v/>
      </c>
      <c r="CF24" s="3">
        <f t="shared" si="69"/>
        <v>1</v>
      </c>
      <c r="CG24" s="3">
        <f t="shared" si="70"/>
        <v>1</v>
      </c>
      <c r="CH24" s="5" t="str">
        <f t="shared" si="178"/>
        <v>1</v>
      </c>
      <c r="CI24" s="5" t="str">
        <f t="shared" si="71"/>
        <v/>
      </c>
      <c r="CJ24" s="29"/>
      <c r="CK24" s="1"/>
      <c r="CL24" s="1">
        <f t="shared" si="72"/>
        <v>12</v>
      </c>
      <c r="CM24" s="1">
        <f t="shared" si="73"/>
        <v>0</v>
      </c>
      <c r="CN24" s="1">
        <f t="shared" si="74"/>
        <v>1</v>
      </c>
      <c r="CO24" s="1">
        <f t="shared" si="75"/>
        <v>1</v>
      </c>
      <c r="CP24" s="1">
        <f t="shared" si="76"/>
        <v>7</v>
      </c>
      <c r="CQ24" s="1">
        <f t="shared" si="77"/>
        <v>0</v>
      </c>
      <c r="CR24" s="1">
        <f t="shared" si="78"/>
        <v>1</v>
      </c>
      <c r="CS24" s="1">
        <f t="shared" si="79"/>
        <v>1</v>
      </c>
      <c r="CT24" s="1">
        <f t="shared" si="80"/>
        <v>3</v>
      </c>
      <c r="CU24" s="1">
        <f t="shared" si="81"/>
        <v>0</v>
      </c>
      <c r="CV24" s="1">
        <f t="shared" si="82"/>
        <v>1</v>
      </c>
      <c r="CW24" s="1">
        <f t="shared" si="83"/>
        <v>1</v>
      </c>
      <c r="CX24" s="1">
        <f t="shared" si="84"/>
        <v>1</v>
      </c>
      <c r="CY24" s="1">
        <f t="shared" si="85"/>
        <v>0</v>
      </c>
      <c r="CZ24" s="1">
        <f t="shared" si="86"/>
        <v>1</v>
      </c>
      <c r="DA24" s="1">
        <f t="shared" si="87"/>
        <v>1</v>
      </c>
      <c r="DB24" s="1">
        <f t="shared" si="88"/>
        <v>1</v>
      </c>
      <c r="DC24" s="1">
        <f t="shared" si="89"/>
        <v>0</v>
      </c>
      <c r="DD24" s="1">
        <f t="shared" si="90"/>
        <v>1</v>
      </c>
      <c r="DE24" s="1">
        <f t="shared" si="91"/>
        <v>1</v>
      </c>
      <c r="DF24" s="1">
        <f t="shared" si="92"/>
        <v>0</v>
      </c>
      <c r="DG24" s="1">
        <f t="shared" si="93"/>
        <v>0</v>
      </c>
      <c r="DH24" s="1">
        <f t="shared" si="94"/>
        <v>1</v>
      </c>
      <c r="DI24" s="1">
        <f t="shared" si="95"/>
        <v>1</v>
      </c>
      <c r="DJ24" s="1">
        <f t="shared" si="96"/>
        <v>0</v>
      </c>
      <c r="DK24" s="1">
        <f t="shared" si="97"/>
        <v>0</v>
      </c>
      <c r="DL24" s="1">
        <f t="shared" si="98"/>
        <v>1</v>
      </c>
      <c r="DM24" s="1">
        <f t="shared" si="99"/>
        <v>1</v>
      </c>
      <c r="DQ24">
        <f t="shared" si="100"/>
        <v>20</v>
      </c>
      <c r="DR24" t="str">
        <f t="shared" si="101"/>
        <v>YES</v>
      </c>
      <c r="DS24">
        <f t="shared" si="102"/>
        <v>20</v>
      </c>
      <c r="DT24" t="str">
        <f t="shared" si="103"/>
        <v>YES</v>
      </c>
      <c r="DV24" s="1">
        <f t="shared" si="27"/>
        <v>12</v>
      </c>
      <c r="DW24" s="1">
        <f t="shared" si="104"/>
        <v>0</v>
      </c>
      <c r="DX24" s="1">
        <f t="shared" si="105"/>
        <v>1</v>
      </c>
      <c r="DY24" s="1">
        <f t="shared" si="179"/>
        <v>1</v>
      </c>
      <c r="DZ24" s="1">
        <f t="shared" si="106"/>
        <v>7</v>
      </c>
      <c r="EA24" s="1">
        <f t="shared" si="107"/>
        <v>0</v>
      </c>
      <c r="EB24" s="1">
        <f t="shared" si="108"/>
        <v>1</v>
      </c>
      <c r="EC24" s="1">
        <f t="shared" si="109"/>
        <v>1</v>
      </c>
      <c r="ED24" s="1">
        <f t="shared" si="110"/>
        <v>3</v>
      </c>
      <c r="EE24" s="1">
        <f t="shared" si="111"/>
        <v>0</v>
      </c>
      <c r="EF24" s="1">
        <f t="shared" si="112"/>
        <v>1</v>
      </c>
      <c r="EG24" s="1">
        <f t="shared" si="113"/>
        <v>1</v>
      </c>
      <c r="EH24" s="1">
        <f t="shared" si="114"/>
        <v>1</v>
      </c>
      <c r="EI24" s="1">
        <f t="shared" si="115"/>
        <v>0</v>
      </c>
      <c r="EJ24" s="1">
        <f t="shared" si="116"/>
        <v>1</v>
      </c>
      <c r="EK24" s="1">
        <f t="shared" si="117"/>
        <v>1</v>
      </c>
      <c r="EL24" s="1">
        <f t="shared" si="118"/>
        <v>1</v>
      </c>
      <c r="EM24" s="1">
        <f t="shared" si="119"/>
        <v>0</v>
      </c>
      <c r="EN24" s="1">
        <f t="shared" si="120"/>
        <v>1</v>
      </c>
      <c r="EO24" s="1">
        <f t="shared" si="121"/>
        <v>1</v>
      </c>
      <c r="EP24" s="1">
        <f t="shared" si="122"/>
        <v>0</v>
      </c>
      <c r="EQ24" s="1">
        <f t="shared" si="123"/>
        <v>0</v>
      </c>
      <c r="ER24" s="1">
        <f t="shared" si="124"/>
        <v>1</v>
      </c>
      <c r="ES24" s="1">
        <f t="shared" si="125"/>
        <v>1</v>
      </c>
      <c r="ET24" s="1">
        <f t="shared" si="126"/>
        <v>0</v>
      </c>
      <c r="EU24" s="1">
        <f t="shared" si="127"/>
        <v>0</v>
      </c>
      <c r="EV24" s="1">
        <f t="shared" si="128"/>
        <v>1</v>
      </c>
      <c r="EW24" s="1">
        <f t="shared" si="129"/>
        <v>1</v>
      </c>
      <c r="EX24" s="1"/>
      <c r="EY24" s="1">
        <f t="shared" si="180"/>
        <v>8</v>
      </c>
      <c r="EZ24" s="1">
        <f t="shared" si="181"/>
        <v>0</v>
      </c>
      <c r="FA24" s="1">
        <f t="shared" si="130"/>
        <v>1</v>
      </c>
      <c r="FB24" s="1">
        <f t="shared" si="131"/>
        <v>1</v>
      </c>
      <c r="FC24" s="1">
        <f t="shared" si="132"/>
        <v>3</v>
      </c>
      <c r="FD24" s="1">
        <f t="shared" si="133"/>
        <v>0</v>
      </c>
      <c r="FE24" s="1">
        <f t="shared" si="134"/>
        <v>1</v>
      </c>
      <c r="FF24" s="1">
        <f t="shared" si="135"/>
        <v>1</v>
      </c>
      <c r="FG24" s="1">
        <f t="shared" si="136"/>
        <v>3</v>
      </c>
      <c r="FH24" s="1">
        <f t="shared" si="137"/>
        <v>0</v>
      </c>
      <c r="FI24" s="1">
        <f t="shared" si="138"/>
        <v>1</v>
      </c>
      <c r="FJ24" s="1">
        <f t="shared" si="139"/>
        <v>1</v>
      </c>
      <c r="FK24" s="1">
        <f t="shared" si="140"/>
        <v>1</v>
      </c>
      <c r="FL24" s="1">
        <f t="shared" si="141"/>
        <v>0</v>
      </c>
      <c r="FM24" s="1">
        <f t="shared" si="142"/>
        <v>1</v>
      </c>
      <c r="FN24" s="1">
        <f t="shared" si="143"/>
        <v>1</v>
      </c>
      <c r="FO24" s="1">
        <f t="shared" si="144"/>
        <v>1</v>
      </c>
      <c r="FP24" s="1">
        <f t="shared" si="145"/>
        <v>0</v>
      </c>
      <c r="FQ24" s="1">
        <f t="shared" si="146"/>
        <v>1</v>
      </c>
      <c r="FR24" s="1">
        <f t="shared" si="147"/>
        <v>1</v>
      </c>
      <c r="FS24" s="1">
        <f t="shared" si="148"/>
        <v>0</v>
      </c>
      <c r="FT24" s="1">
        <f t="shared" si="149"/>
        <v>0</v>
      </c>
      <c r="FU24" s="1">
        <f t="shared" si="150"/>
        <v>1</v>
      </c>
      <c r="FV24" s="1">
        <f t="shared" si="151"/>
        <v>1</v>
      </c>
      <c r="FW24" s="1">
        <f t="shared" si="152"/>
        <v>0</v>
      </c>
      <c r="FX24" s="1">
        <f t="shared" si="153"/>
        <v>0</v>
      </c>
      <c r="FY24" s="1">
        <f t="shared" si="154"/>
        <v>1</v>
      </c>
      <c r="FZ24" s="1">
        <f t="shared" si="182"/>
        <v>1</v>
      </c>
      <c r="GC24" s="1">
        <f t="shared" si="155"/>
        <v>4</v>
      </c>
      <c r="GD24" s="1">
        <f t="shared" si="156"/>
        <v>0</v>
      </c>
      <c r="GE24" s="1">
        <f t="shared" si="157"/>
        <v>1</v>
      </c>
      <c r="GF24" s="1">
        <f t="shared" si="158"/>
        <v>1</v>
      </c>
      <c r="GG24" s="1">
        <f t="shared" si="43"/>
        <v>0</v>
      </c>
      <c r="GH24" s="1">
        <f t="shared" si="159"/>
        <v>0</v>
      </c>
      <c r="GI24" s="1">
        <f t="shared" si="160"/>
        <v>1</v>
      </c>
      <c r="GJ24" s="1">
        <f t="shared" si="161"/>
        <v>1</v>
      </c>
      <c r="GK24" s="1">
        <f t="shared" si="45"/>
        <v>2</v>
      </c>
      <c r="GL24" s="1">
        <f t="shared" si="162"/>
        <v>0</v>
      </c>
      <c r="GM24" s="1">
        <f t="shared" si="163"/>
        <v>1</v>
      </c>
      <c r="GN24" s="1">
        <f t="shared" si="164"/>
        <v>1</v>
      </c>
      <c r="GO24" s="1">
        <f t="shared" si="47"/>
        <v>1</v>
      </c>
      <c r="GP24" s="1">
        <f t="shared" si="165"/>
        <v>0</v>
      </c>
      <c r="GQ24" s="1">
        <f t="shared" si="166"/>
        <v>1</v>
      </c>
      <c r="GR24" s="1">
        <f t="shared" si="167"/>
        <v>1</v>
      </c>
      <c r="GS24" s="1">
        <f t="shared" si="49"/>
        <v>1</v>
      </c>
      <c r="GT24" s="1">
        <f t="shared" si="168"/>
        <v>0</v>
      </c>
      <c r="GU24" s="1">
        <f t="shared" si="169"/>
        <v>1</v>
      </c>
      <c r="GV24" s="1">
        <f t="shared" si="170"/>
        <v>1</v>
      </c>
      <c r="GW24" s="1">
        <f t="shared" si="51"/>
        <v>0</v>
      </c>
      <c r="GX24" s="1">
        <f t="shared" si="171"/>
        <v>0</v>
      </c>
      <c r="GY24" s="1">
        <f t="shared" si="172"/>
        <v>1</v>
      </c>
      <c r="GZ24" s="1">
        <f t="shared" si="173"/>
        <v>1</v>
      </c>
      <c r="HA24" s="1">
        <f t="shared" si="53"/>
        <v>0</v>
      </c>
      <c r="HB24" s="1">
        <f t="shared" si="174"/>
        <v>0</v>
      </c>
      <c r="HC24" s="1">
        <f t="shared" si="175"/>
        <v>1</v>
      </c>
      <c r="HD24" s="1">
        <f t="shared" si="176"/>
        <v>1</v>
      </c>
      <c r="HF24" t="str">
        <f t="shared" si="55"/>
        <v>NATB</v>
      </c>
    </row>
    <row r="25" spans="1:214" customFormat="1" ht="15.6" x14ac:dyDescent="0.3">
      <c r="A25" t="str">
        <f t="shared" si="56"/>
        <v>NATB8</v>
      </c>
      <c r="B25" s="37">
        <v>19</v>
      </c>
      <c r="C25" s="36" t="s">
        <v>212</v>
      </c>
      <c r="D25" s="36" t="s">
        <v>213</v>
      </c>
      <c r="E25" s="36" t="s">
        <v>232</v>
      </c>
      <c r="F25" s="36">
        <v>1500</v>
      </c>
      <c r="G25" s="37" t="s">
        <v>47</v>
      </c>
      <c r="H25" s="36">
        <v>3</v>
      </c>
      <c r="I25" s="36"/>
      <c r="J25" s="36"/>
      <c r="K25" s="36"/>
      <c r="L25" s="36" t="s">
        <v>40</v>
      </c>
      <c r="M25" s="36">
        <v>0</v>
      </c>
      <c r="N25" s="36">
        <v>0</v>
      </c>
      <c r="O25" s="36">
        <v>3</v>
      </c>
      <c r="P25" s="36">
        <v>2</v>
      </c>
      <c r="Q25" s="36">
        <v>2</v>
      </c>
      <c r="R25" s="36">
        <v>4</v>
      </c>
      <c r="S25" s="36">
        <v>6</v>
      </c>
      <c r="T25" s="36">
        <v>0</v>
      </c>
      <c r="U25" s="36"/>
      <c r="V25" s="36"/>
      <c r="W25" s="38">
        <f t="shared" si="57"/>
        <v>17</v>
      </c>
      <c r="X25" s="36">
        <v>0</v>
      </c>
      <c r="Y25" s="36">
        <v>2</v>
      </c>
      <c r="Z25" s="36">
        <v>1</v>
      </c>
      <c r="AA25" s="36">
        <v>1</v>
      </c>
      <c r="AB25" s="36">
        <v>1</v>
      </c>
      <c r="AC25" s="36">
        <v>4</v>
      </c>
      <c r="AD25" s="36">
        <v>0</v>
      </c>
      <c r="AE25" s="36">
        <v>0</v>
      </c>
      <c r="AF25" s="36"/>
      <c r="AG25" s="36"/>
      <c r="AH25" s="38">
        <f t="shared" si="6"/>
        <v>9</v>
      </c>
      <c r="AI25" s="38">
        <f t="shared" si="2"/>
        <v>26</v>
      </c>
      <c r="AJ25" s="36">
        <v>1</v>
      </c>
      <c r="AK25" s="36">
        <v>5</v>
      </c>
      <c r="AL25" s="36">
        <v>1</v>
      </c>
      <c r="AM25" s="36">
        <v>3</v>
      </c>
      <c r="AN25" s="36">
        <v>1</v>
      </c>
      <c r="AO25" s="36">
        <v>2</v>
      </c>
      <c r="AP25" s="36">
        <v>0</v>
      </c>
      <c r="AQ25" s="36">
        <v>0</v>
      </c>
      <c r="AR25" s="36"/>
      <c r="AS25" s="36"/>
      <c r="AT25" s="38">
        <f t="shared" si="7"/>
        <v>13</v>
      </c>
      <c r="AU25" s="38">
        <f t="shared" si="4"/>
        <v>39</v>
      </c>
      <c r="AV25" s="36"/>
      <c r="AW25" s="36"/>
      <c r="AX25" s="36"/>
      <c r="AY25" s="36"/>
      <c r="AZ25" s="36"/>
      <c r="BA25" s="36"/>
      <c r="BB25" s="36"/>
      <c r="BC25" s="36"/>
      <c r="BD25" s="36"/>
      <c r="BE25" s="36"/>
      <c r="BF25" s="38">
        <f t="shared" si="8"/>
        <v>0</v>
      </c>
      <c r="BG25" s="38">
        <f t="shared" si="9"/>
        <v>39</v>
      </c>
      <c r="BH25" s="38">
        <f t="shared" si="177"/>
        <v>3</v>
      </c>
      <c r="BI25" s="38">
        <f t="shared" si="10"/>
        <v>5</v>
      </c>
      <c r="BJ25" s="38">
        <f t="shared" si="11"/>
        <v>9</v>
      </c>
      <c r="BK25" s="5">
        <f t="shared" si="58"/>
        <v>9</v>
      </c>
      <c r="BL25" s="5">
        <f t="shared" si="59"/>
        <v>3</v>
      </c>
      <c r="BM25" s="5">
        <f t="shared" si="183"/>
        <v>5</v>
      </c>
      <c r="BN25" s="5">
        <f t="shared" si="12"/>
        <v>9</v>
      </c>
      <c r="BO25" s="5">
        <f t="shared" si="13"/>
        <v>9</v>
      </c>
      <c r="BP25" s="3" t="str">
        <f t="shared" si="14"/>
        <v>-</v>
      </c>
      <c r="BQ25" s="3" t="str">
        <f t="shared" si="60"/>
        <v/>
      </c>
      <c r="BR25" s="3">
        <f t="shared" si="15"/>
        <v>9</v>
      </c>
      <c r="BS25" s="3">
        <f t="shared" si="61"/>
        <v>8</v>
      </c>
      <c r="BT25" s="3" t="str">
        <f t="shared" si="16"/>
        <v>-</v>
      </c>
      <c r="BU25" s="3" t="str">
        <f t="shared" si="62"/>
        <v/>
      </c>
      <c r="BV25" s="3" t="str">
        <f t="shared" si="17"/>
        <v>-</v>
      </c>
      <c r="BW25" s="3" t="str">
        <f t="shared" si="63"/>
        <v/>
      </c>
      <c r="BX25" s="3" t="str">
        <f t="shared" si="18"/>
        <v>-</v>
      </c>
      <c r="BY25" s="3" t="str">
        <f t="shared" si="64"/>
        <v/>
      </c>
      <c r="BZ25" s="3" t="str">
        <f t="shared" si="19"/>
        <v>-</v>
      </c>
      <c r="CA25" s="3" t="str">
        <f t="shared" si="65"/>
        <v/>
      </c>
      <c r="CB25" s="3" t="str">
        <f t="shared" si="20"/>
        <v>-</v>
      </c>
      <c r="CC25" s="3" t="str">
        <f t="shared" si="66"/>
        <v/>
      </c>
      <c r="CD25" s="3" t="str">
        <f t="shared" si="67"/>
        <v>-</v>
      </c>
      <c r="CE25" s="3" t="str">
        <f t="shared" si="68"/>
        <v/>
      </c>
      <c r="CF25" s="3">
        <f t="shared" si="69"/>
        <v>9</v>
      </c>
      <c r="CG25" s="3">
        <f t="shared" si="70"/>
        <v>8</v>
      </c>
      <c r="CH25" s="5" t="str">
        <f t="shared" si="178"/>
        <v>8</v>
      </c>
      <c r="CI25" s="5" t="str">
        <f t="shared" si="71"/>
        <v/>
      </c>
      <c r="CJ25" s="29"/>
      <c r="CK25" s="1"/>
      <c r="CL25" s="1">
        <f t="shared" si="72"/>
        <v>8</v>
      </c>
      <c r="CM25" s="1">
        <f t="shared" si="73"/>
        <v>0</v>
      </c>
      <c r="CN25" s="1">
        <f t="shared" si="74"/>
        <v>9</v>
      </c>
      <c r="CO25" s="1">
        <f t="shared" si="75"/>
        <v>9</v>
      </c>
      <c r="CP25" s="1">
        <f t="shared" si="76"/>
        <v>6</v>
      </c>
      <c r="CQ25" s="1">
        <f t="shared" si="77"/>
        <v>0</v>
      </c>
      <c r="CR25" s="1">
        <f t="shared" si="78"/>
        <v>9</v>
      </c>
      <c r="CS25" s="1">
        <f t="shared" si="79"/>
        <v>9</v>
      </c>
      <c r="CT25" s="1">
        <f t="shared" si="80"/>
        <v>4</v>
      </c>
      <c r="CU25" s="1">
        <f t="shared" si="81"/>
        <v>0</v>
      </c>
      <c r="CV25" s="1">
        <f t="shared" si="82"/>
        <v>9</v>
      </c>
      <c r="CW25" s="1">
        <f t="shared" si="83"/>
        <v>9</v>
      </c>
      <c r="CX25" s="1">
        <f t="shared" si="84"/>
        <v>2</v>
      </c>
      <c r="CY25" s="1">
        <f t="shared" si="85"/>
        <v>0</v>
      </c>
      <c r="CZ25" s="1">
        <f t="shared" si="86"/>
        <v>9</v>
      </c>
      <c r="DA25" s="1">
        <f t="shared" si="87"/>
        <v>9</v>
      </c>
      <c r="DB25" s="1">
        <f t="shared" si="88"/>
        <v>2</v>
      </c>
      <c r="DC25" s="1">
        <f t="shared" si="89"/>
        <v>0</v>
      </c>
      <c r="DD25" s="1">
        <f t="shared" si="90"/>
        <v>9</v>
      </c>
      <c r="DE25" s="1">
        <f t="shared" si="91"/>
        <v>9</v>
      </c>
      <c r="DF25" s="1">
        <f t="shared" si="92"/>
        <v>1</v>
      </c>
      <c r="DG25" s="1">
        <f t="shared" si="93"/>
        <v>0</v>
      </c>
      <c r="DH25" s="1">
        <f t="shared" si="94"/>
        <v>9</v>
      </c>
      <c r="DI25" s="1">
        <f t="shared" si="95"/>
        <v>9</v>
      </c>
      <c r="DJ25" s="1">
        <f t="shared" si="96"/>
        <v>1</v>
      </c>
      <c r="DK25" s="1">
        <f t="shared" si="97"/>
        <v>0</v>
      </c>
      <c r="DL25" s="1">
        <f t="shared" si="98"/>
        <v>9</v>
      </c>
      <c r="DM25" s="1">
        <f t="shared" si="99"/>
        <v>9</v>
      </c>
      <c r="DQ25">
        <f t="shared" si="100"/>
        <v>39</v>
      </c>
      <c r="DR25" t="str">
        <f t="shared" si="101"/>
        <v>YES</v>
      </c>
      <c r="DS25">
        <f t="shared" si="102"/>
        <v>39</v>
      </c>
      <c r="DT25" t="str">
        <f t="shared" si="103"/>
        <v>YES</v>
      </c>
      <c r="DV25" s="1">
        <f t="shared" si="27"/>
        <v>8</v>
      </c>
      <c r="DW25" s="1">
        <f t="shared" si="104"/>
        <v>0</v>
      </c>
      <c r="DX25" s="1">
        <f t="shared" si="105"/>
        <v>9</v>
      </c>
      <c r="DY25" s="1">
        <f t="shared" si="179"/>
        <v>9</v>
      </c>
      <c r="DZ25" s="1">
        <f t="shared" si="106"/>
        <v>6</v>
      </c>
      <c r="EA25" s="1">
        <f t="shared" si="107"/>
        <v>0</v>
      </c>
      <c r="EB25" s="1">
        <f t="shared" si="108"/>
        <v>9</v>
      </c>
      <c r="EC25" s="1">
        <f t="shared" si="109"/>
        <v>9</v>
      </c>
      <c r="ED25" s="1">
        <f t="shared" si="110"/>
        <v>4</v>
      </c>
      <c r="EE25" s="1">
        <f t="shared" si="111"/>
        <v>0</v>
      </c>
      <c r="EF25" s="1">
        <f t="shared" si="112"/>
        <v>9</v>
      </c>
      <c r="EG25" s="1">
        <f t="shared" si="113"/>
        <v>9</v>
      </c>
      <c r="EH25" s="1">
        <f t="shared" si="114"/>
        <v>2</v>
      </c>
      <c r="EI25" s="1">
        <f t="shared" si="115"/>
        <v>0</v>
      </c>
      <c r="EJ25" s="1">
        <f t="shared" si="116"/>
        <v>9</v>
      </c>
      <c r="EK25" s="1">
        <f t="shared" si="117"/>
        <v>9</v>
      </c>
      <c r="EL25" s="1">
        <f t="shared" si="118"/>
        <v>2</v>
      </c>
      <c r="EM25" s="1">
        <f t="shared" si="119"/>
        <v>0</v>
      </c>
      <c r="EN25" s="1">
        <f t="shared" si="120"/>
        <v>9</v>
      </c>
      <c r="EO25" s="1">
        <f t="shared" si="121"/>
        <v>9</v>
      </c>
      <c r="EP25" s="1">
        <f t="shared" si="122"/>
        <v>1</v>
      </c>
      <c r="EQ25" s="1">
        <f t="shared" si="123"/>
        <v>0</v>
      </c>
      <c r="ER25" s="1">
        <f t="shared" si="124"/>
        <v>9</v>
      </c>
      <c r="ES25" s="1">
        <f t="shared" si="125"/>
        <v>9</v>
      </c>
      <c r="ET25" s="1">
        <f t="shared" si="126"/>
        <v>1</v>
      </c>
      <c r="EU25" s="1">
        <f t="shared" si="127"/>
        <v>0</v>
      </c>
      <c r="EV25" s="1">
        <f t="shared" si="128"/>
        <v>9</v>
      </c>
      <c r="EW25" s="1">
        <f t="shared" si="129"/>
        <v>9</v>
      </c>
      <c r="EX25" s="1"/>
      <c r="EY25" s="1">
        <f t="shared" si="180"/>
        <v>6</v>
      </c>
      <c r="EZ25" s="1">
        <f t="shared" si="181"/>
        <v>2.0000000000000001E-4</v>
      </c>
      <c r="FA25" s="1">
        <f t="shared" si="130"/>
        <v>5.0002000000000004</v>
      </c>
      <c r="FB25" s="1">
        <f t="shared" si="131"/>
        <v>5</v>
      </c>
      <c r="FC25" s="1">
        <f t="shared" si="132"/>
        <v>3</v>
      </c>
      <c r="FD25" s="1">
        <f t="shared" si="133"/>
        <v>0</v>
      </c>
      <c r="FE25" s="1">
        <f t="shared" si="134"/>
        <v>5</v>
      </c>
      <c r="FF25" s="1">
        <f t="shared" si="135"/>
        <v>5</v>
      </c>
      <c r="FG25" s="1">
        <f t="shared" si="136"/>
        <v>3</v>
      </c>
      <c r="FH25" s="1">
        <f t="shared" si="137"/>
        <v>0</v>
      </c>
      <c r="FI25" s="1">
        <f t="shared" si="138"/>
        <v>5</v>
      </c>
      <c r="FJ25" s="1">
        <f t="shared" si="139"/>
        <v>5</v>
      </c>
      <c r="FK25" s="1">
        <f t="shared" si="140"/>
        <v>1</v>
      </c>
      <c r="FL25" s="1">
        <f t="shared" si="141"/>
        <v>0</v>
      </c>
      <c r="FM25" s="1">
        <f t="shared" si="142"/>
        <v>5</v>
      </c>
      <c r="FN25" s="1">
        <f t="shared" si="143"/>
        <v>5</v>
      </c>
      <c r="FO25" s="1">
        <f t="shared" si="144"/>
        <v>2</v>
      </c>
      <c r="FP25" s="1">
        <f t="shared" si="145"/>
        <v>0</v>
      </c>
      <c r="FQ25" s="1">
        <f t="shared" si="146"/>
        <v>5</v>
      </c>
      <c r="FR25" s="1">
        <f t="shared" si="147"/>
        <v>5</v>
      </c>
      <c r="FS25" s="1">
        <f t="shared" si="148"/>
        <v>0</v>
      </c>
      <c r="FT25" s="1">
        <f t="shared" si="149"/>
        <v>0</v>
      </c>
      <c r="FU25" s="1">
        <f t="shared" si="150"/>
        <v>5</v>
      </c>
      <c r="FV25" s="1">
        <f t="shared" si="151"/>
        <v>5</v>
      </c>
      <c r="FW25" s="1">
        <f t="shared" si="152"/>
        <v>1</v>
      </c>
      <c r="FX25" s="1">
        <f t="shared" si="153"/>
        <v>0</v>
      </c>
      <c r="FY25" s="1">
        <f t="shared" si="154"/>
        <v>5</v>
      </c>
      <c r="FZ25" s="1">
        <f t="shared" si="182"/>
        <v>5</v>
      </c>
      <c r="GC25" s="1">
        <f t="shared" si="155"/>
        <v>3</v>
      </c>
      <c r="GD25" s="1">
        <f t="shared" si="156"/>
        <v>2.0000000000000001E-4</v>
      </c>
      <c r="GE25" s="1">
        <f t="shared" si="157"/>
        <v>3.0002</v>
      </c>
      <c r="GF25" s="1">
        <f t="shared" si="158"/>
        <v>3</v>
      </c>
      <c r="GG25" s="1">
        <f t="shared" si="43"/>
        <v>0</v>
      </c>
      <c r="GH25" s="1">
        <f t="shared" si="159"/>
        <v>1.6999999999999999E-3</v>
      </c>
      <c r="GI25" s="1">
        <f t="shared" si="160"/>
        <v>3.0017</v>
      </c>
      <c r="GJ25" s="1">
        <f t="shared" si="161"/>
        <v>3</v>
      </c>
      <c r="GK25" s="1">
        <f t="shared" si="45"/>
        <v>2</v>
      </c>
      <c r="GL25" s="1">
        <f t="shared" si="162"/>
        <v>1E-4</v>
      </c>
      <c r="GM25" s="1">
        <f t="shared" si="163"/>
        <v>3.0001000000000002</v>
      </c>
      <c r="GN25" s="1">
        <f t="shared" si="164"/>
        <v>3</v>
      </c>
      <c r="GO25" s="1">
        <f t="shared" si="47"/>
        <v>1</v>
      </c>
      <c r="GP25" s="1">
        <f t="shared" si="165"/>
        <v>0</v>
      </c>
      <c r="GQ25" s="1">
        <f t="shared" si="166"/>
        <v>3</v>
      </c>
      <c r="GR25" s="1">
        <f t="shared" si="167"/>
        <v>3</v>
      </c>
      <c r="GS25" s="1">
        <f t="shared" si="49"/>
        <v>1</v>
      </c>
      <c r="GT25" s="1">
        <f t="shared" si="168"/>
        <v>0</v>
      </c>
      <c r="GU25" s="1">
        <f t="shared" si="169"/>
        <v>3</v>
      </c>
      <c r="GV25" s="1">
        <f t="shared" si="170"/>
        <v>3</v>
      </c>
      <c r="GW25" s="1">
        <f t="shared" si="51"/>
        <v>0</v>
      </c>
      <c r="GX25" s="1">
        <f t="shared" si="171"/>
        <v>0</v>
      </c>
      <c r="GY25" s="1">
        <f t="shared" si="172"/>
        <v>3</v>
      </c>
      <c r="GZ25" s="1">
        <f t="shared" si="173"/>
        <v>3</v>
      </c>
      <c r="HA25" s="1">
        <f t="shared" si="53"/>
        <v>1</v>
      </c>
      <c r="HB25" s="1">
        <f t="shared" si="174"/>
        <v>0</v>
      </c>
      <c r="HC25" s="1">
        <f t="shared" si="175"/>
        <v>3</v>
      </c>
      <c r="HD25" s="1">
        <f t="shared" si="176"/>
        <v>3</v>
      </c>
      <c r="HF25" t="str">
        <f t="shared" si="55"/>
        <v>NATB</v>
      </c>
    </row>
    <row r="26" spans="1:214" customFormat="1" ht="15.6" x14ac:dyDescent="0.3">
      <c r="A26" t="str">
        <f t="shared" si="56"/>
        <v>CLUB</v>
      </c>
      <c r="B26" s="13">
        <v>20</v>
      </c>
      <c r="C26" s="35" t="s">
        <v>214</v>
      </c>
      <c r="D26" s="35" t="s">
        <v>215</v>
      </c>
      <c r="E26" s="35" t="s">
        <v>239</v>
      </c>
      <c r="F26" s="35">
        <v>1565</v>
      </c>
      <c r="G26" s="13" t="s">
        <v>46</v>
      </c>
      <c r="H26" s="12">
        <v>3</v>
      </c>
      <c r="I26" s="12"/>
      <c r="J26" s="12"/>
      <c r="K26" s="35"/>
      <c r="L26" s="12" t="s">
        <v>56</v>
      </c>
      <c r="M26" s="35">
        <v>7</v>
      </c>
      <c r="N26" s="35">
        <v>0</v>
      </c>
      <c r="O26" s="35">
        <v>9</v>
      </c>
      <c r="P26" s="35">
        <v>6</v>
      </c>
      <c r="Q26" s="35">
        <v>6</v>
      </c>
      <c r="R26" s="35">
        <v>8</v>
      </c>
      <c r="S26" s="12">
        <v>8</v>
      </c>
      <c r="T26" s="35">
        <v>5</v>
      </c>
      <c r="U26" s="12"/>
      <c r="V26" s="35"/>
      <c r="W26" s="5">
        <f t="shared" si="57"/>
        <v>49</v>
      </c>
      <c r="X26" s="12">
        <v>5</v>
      </c>
      <c r="Y26" s="12">
        <v>5</v>
      </c>
      <c r="Z26" s="12">
        <v>2</v>
      </c>
      <c r="AA26" s="12">
        <v>6</v>
      </c>
      <c r="AB26" s="12">
        <v>1</v>
      </c>
      <c r="AC26" s="12">
        <v>4</v>
      </c>
      <c r="AD26" s="12">
        <v>9</v>
      </c>
      <c r="AE26" s="12">
        <v>0</v>
      </c>
      <c r="AF26" s="12"/>
      <c r="AG26" s="12"/>
      <c r="AH26" s="5">
        <f t="shared" si="6"/>
        <v>32</v>
      </c>
      <c r="AI26" s="5">
        <f t="shared" si="2"/>
        <v>81</v>
      </c>
      <c r="AJ26" s="12">
        <v>2</v>
      </c>
      <c r="AK26" s="12">
        <v>3</v>
      </c>
      <c r="AL26" s="12">
        <v>6</v>
      </c>
      <c r="AM26" s="12">
        <v>5</v>
      </c>
      <c r="AN26" s="12">
        <v>1</v>
      </c>
      <c r="AO26" s="12">
        <v>1</v>
      </c>
      <c r="AP26" s="12">
        <v>8</v>
      </c>
      <c r="AQ26" s="12">
        <v>0</v>
      </c>
      <c r="AR26" s="12"/>
      <c r="AS26" s="12"/>
      <c r="AT26" s="5">
        <f t="shared" si="7"/>
        <v>26</v>
      </c>
      <c r="AU26" s="5">
        <f t="shared" si="4"/>
        <v>107</v>
      </c>
      <c r="AV26" s="12"/>
      <c r="AW26" s="12"/>
      <c r="AX26" s="12"/>
      <c r="AY26" s="12"/>
      <c r="AZ26" s="12"/>
      <c r="BA26" s="12"/>
      <c r="BB26" s="12"/>
      <c r="BC26" s="12"/>
      <c r="BD26" s="12"/>
      <c r="BE26" s="12"/>
      <c r="BF26" s="5">
        <f t="shared" si="8"/>
        <v>0</v>
      </c>
      <c r="BG26" s="5">
        <f t="shared" si="9"/>
        <v>107</v>
      </c>
      <c r="BH26" s="5">
        <f t="shared" si="177"/>
        <v>23</v>
      </c>
      <c r="BI26" s="5">
        <f t="shared" si="10"/>
        <v>23</v>
      </c>
      <c r="BJ26" s="5">
        <f t="shared" si="11"/>
        <v>23</v>
      </c>
      <c r="BK26" s="5">
        <f t="shared" si="58"/>
        <v>23</v>
      </c>
      <c r="BL26" s="5">
        <f t="shared" si="59"/>
        <v>23</v>
      </c>
      <c r="BM26" s="5">
        <f t="shared" si="183"/>
        <v>23</v>
      </c>
      <c r="BN26" s="5">
        <f t="shared" si="12"/>
        <v>23</v>
      </c>
      <c r="BO26" s="5">
        <f t="shared" si="13"/>
        <v>23</v>
      </c>
      <c r="BP26" s="3" t="str">
        <f t="shared" si="14"/>
        <v>-</v>
      </c>
      <c r="BQ26" s="3" t="str">
        <f t="shared" si="60"/>
        <v/>
      </c>
      <c r="BR26" s="3" t="str">
        <f t="shared" si="15"/>
        <v>-</v>
      </c>
      <c r="BS26" s="3" t="str">
        <f t="shared" si="61"/>
        <v/>
      </c>
      <c r="BT26" s="3" t="str">
        <f t="shared" si="16"/>
        <v>-</v>
      </c>
      <c r="BU26" s="3" t="str">
        <f t="shared" si="62"/>
        <v/>
      </c>
      <c r="BV26" s="3" t="str">
        <f t="shared" si="17"/>
        <v>-</v>
      </c>
      <c r="BW26" s="3" t="str">
        <f t="shared" si="63"/>
        <v/>
      </c>
      <c r="BX26" s="3" t="str">
        <f t="shared" si="18"/>
        <v>-</v>
      </c>
      <c r="BY26" s="3" t="str">
        <f t="shared" si="64"/>
        <v/>
      </c>
      <c r="BZ26" s="3" t="str">
        <f t="shared" si="19"/>
        <v>-</v>
      </c>
      <c r="CA26" s="3" t="str">
        <f t="shared" si="65"/>
        <v/>
      </c>
      <c r="CB26" s="3">
        <f t="shared" si="20"/>
        <v>23</v>
      </c>
      <c r="CC26" s="3">
        <f t="shared" si="66"/>
        <v>2</v>
      </c>
      <c r="CD26" s="3" t="str">
        <f t="shared" si="67"/>
        <v>-</v>
      </c>
      <c r="CE26" s="3" t="str">
        <f t="shared" si="68"/>
        <v/>
      </c>
      <c r="CF26" s="3" t="str">
        <f t="shared" si="69"/>
        <v>-</v>
      </c>
      <c r="CG26" s="3" t="str">
        <f t="shared" si="70"/>
        <v/>
      </c>
      <c r="CH26" s="5" t="str">
        <f t="shared" si="178"/>
        <v>2</v>
      </c>
      <c r="CI26" s="5" t="str">
        <f t="shared" si="71"/>
        <v/>
      </c>
      <c r="CJ26" s="29"/>
      <c r="CK26" s="1"/>
      <c r="CL26" s="1">
        <f t="shared" si="72"/>
        <v>3</v>
      </c>
      <c r="CM26" s="1">
        <f t="shared" si="73"/>
        <v>0</v>
      </c>
      <c r="CN26" s="1">
        <f t="shared" si="74"/>
        <v>23</v>
      </c>
      <c r="CO26" s="1">
        <f t="shared" si="75"/>
        <v>23</v>
      </c>
      <c r="CP26" s="1">
        <f t="shared" si="76"/>
        <v>3</v>
      </c>
      <c r="CQ26" s="1">
        <f t="shared" si="77"/>
        <v>0</v>
      </c>
      <c r="CR26" s="1">
        <f t="shared" si="78"/>
        <v>23</v>
      </c>
      <c r="CS26" s="1">
        <f t="shared" si="79"/>
        <v>23</v>
      </c>
      <c r="CT26" s="1">
        <f t="shared" si="80"/>
        <v>2</v>
      </c>
      <c r="CU26" s="1">
        <f t="shared" si="81"/>
        <v>0</v>
      </c>
      <c r="CV26" s="1">
        <f t="shared" si="82"/>
        <v>23</v>
      </c>
      <c r="CW26" s="1">
        <f t="shared" si="83"/>
        <v>23</v>
      </c>
      <c r="CX26" s="1">
        <f t="shared" si="84"/>
        <v>1</v>
      </c>
      <c r="CY26" s="1">
        <f t="shared" si="85"/>
        <v>0</v>
      </c>
      <c r="CZ26" s="1">
        <f t="shared" si="86"/>
        <v>23</v>
      </c>
      <c r="DA26" s="1">
        <f t="shared" si="87"/>
        <v>23</v>
      </c>
      <c r="DB26" s="1">
        <f t="shared" si="88"/>
        <v>1</v>
      </c>
      <c r="DC26" s="1">
        <f t="shared" si="89"/>
        <v>0</v>
      </c>
      <c r="DD26" s="1">
        <f t="shared" si="90"/>
        <v>23</v>
      </c>
      <c r="DE26" s="1">
        <f t="shared" si="91"/>
        <v>23</v>
      </c>
      <c r="DF26" s="1">
        <f t="shared" si="92"/>
        <v>4</v>
      </c>
      <c r="DG26" s="1">
        <f t="shared" si="93"/>
        <v>0</v>
      </c>
      <c r="DH26" s="1">
        <f t="shared" si="94"/>
        <v>23</v>
      </c>
      <c r="DI26" s="1">
        <f t="shared" si="95"/>
        <v>23</v>
      </c>
      <c r="DJ26" s="1">
        <f t="shared" si="96"/>
        <v>4</v>
      </c>
      <c r="DK26" s="1">
        <f t="shared" si="97"/>
        <v>0</v>
      </c>
      <c r="DL26" s="1">
        <f t="shared" si="98"/>
        <v>23</v>
      </c>
      <c r="DM26" s="1">
        <f t="shared" si="99"/>
        <v>23</v>
      </c>
      <c r="DQ26">
        <f t="shared" si="100"/>
        <v>107</v>
      </c>
      <c r="DR26" t="str">
        <f t="shared" si="101"/>
        <v>YES</v>
      </c>
      <c r="DS26">
        <f t="shared" si="102"/>
        <v>107</v>
      </c>
      <c r="DT26" t="str">
        <f t="shared" si="103"/>
        <v>YES</v>
      </c>
      <c r="DV26" s="1">
        <f t="shared" si="27"/>
        <v>3</v>
      </c>
      <c r="DW26" s="1">
        <f t="shared" si="104"/>
        <v>0</v>
      </c>
      <c r="DX26" s="1">
        <f t="shared" si="105"/>
        <v>23</v>
      </c>
      <c r="DY26" s="1">
        <f t="shared" si="179"/>
        <v>23</v>
      </c>
      <c r="DZ26" s="1">
        <f t="shared" si="106"/>
        <v>3</v>
      </c>
      <c r="EA26" s="1">
        <f t="shared" si="107"/>
        <v>0</v>
      </c>
      <c r="EB26" s="1">
        <f t="shared" si="108"/>
        <v>23</v>
      </c>
      <c r="EC26" s="1">
        <f t="shared" si="109"/>
        <v>23</v>
      </c>
      <c r="ED26" s="1">
        <f t="shared" si="110"/>
        <v>2</v>
      </c>
      <c r="EE26" s="1">
        <f t="shared" si="111"/>
        <v>0</v>
      </c>
      <c r="EF26" s="1">
        <f t="shared" si="112"/>
        <v>23</v>
      </c>
      <c r="EG26" s="1">
        <f t="shared" si="113"/>
        <v>23</v>
      </c>
      <c r="EH26" s="1">
        <f t="shared" si="114"/>
        <v>1</v>
      </c>
      <c r="EI26" s="1">
        <f t="shared" si="115"/>
        <v>0</v>
      </c>
      <c r="EJ26" s="1">
        <f t="shared" si="116"/>
        <v>23</v>
      </c>
      <c r="EK26" s="1">
        <f t="shared" si="117"/>
        <v>23</v>
      </c>
      <c r="EL26" s="1">
        <f t="shared" si="118"/>
        <v>1</v>
      </c>
      <c r="EM26" s="1">
        <f t="shared" si="119"/>
        <v>0</v>
      </c>
      <c r="EN26" s="1">
        <f t="shared" si="120"/>
        <v>23</v>
      </c>
      <c r="EO26" s="1">
        <f t="shared" si="121"/>
        <v>23</v>
      </c>
      <c r="EP26" s="1">
        <f t="shared" si="122"/>
        <v>4</v>
      </c>
      <c r="EQ26" s="1">
        <f t="shared" si="123"/>
        <v>0</v>
      </c>
      <c r="ER26" s="1">
        <f t="shared" si="124"/>
        <v>23</v>
      </c>
      <c r="ES26" s="1">
        <f t="shared" si="125"/>
        <v>23</v>
      </c>
      <c r="ET26" s="1">
        <f t="shared" si="126"/>
        <v>4</v>
      </c>
      <c r="EU26" s="1">
        <f t="shared" si="127"/>
        <v>0</v>
      </c>
      <c r="EV26" s="1">
        <f t="shared" si="128"/>
        <v>23</v>
      </c>
      <c r="EW26" s="1">
        <f t="shared" si="129"/>
        <v>23</v>
      </c>
      <c r="EX26" s="1"/>
      <c r="EY26" s="1">
        <f t="shared" si="180"/>
        <v>2</v>
      </c>
      <c r="EZ26" s="1">
        <f t="shared" si="181"/>
        <v>0</v>
      </c>
      <c r="FA26" s="1">
        <f t="shared" si="130"/>
        <v>23</v>
      </c>
      <c r="FB26" s="1">
        <f t="shared" si="131"/>
        <v>23</v>
      </c>
      <c r="FC26" s="1">
        <f t="shared" si="132"/>
        <v>1</v>
      </c>
      <c r="FD26" s="1">
        <f t="shared" si="133"/>
        <v>0</v>
      </c>
      <c r="FE26" s="1">
        <f t="shared" si="134"/>
        <v>23</v>
      </c>
      <c r="FF26" s="1">
        <f t="shared" si="135"/>
        <v>23</v>
      </c>
      <c r="FG26" s="1">
        <f t="shared" si="136"/>
        <v>1</v>
      </c>
      <c r="FH26" s="1">
        <f t="shared" si="137"/>
        <v>0</v>
      </c>
      <c r="FI26" s="1">
        <f t="shared" si="138"/>
        <v>23</v>
      </c>
      <c r="FJ26" s="1">
        <f t="shared" si="139"/>
        <v>23</v>
      </c>
      <c r="FK26" s="1">
        <f t="shared" si="140"/>
        <v>0</v>
      </c>
      <c r="FL26" s="1">
        <f t="shared" si="141"/>
        <v>0</v>
      </c>
      <c r="FM26" s="1">
        <f t="shared" si="142"/>
        <v>23</v>
      </c>
      <c r="FN26" s="1">
        <f t="shared" si="143"/>
        <v>23</v>
      </c>
      <c r="FO26" s="1">
        <f t="shared" si="144"/>
        <v>1</v>
      </c>
      <c r="FP26" s="1">
        <f t="shared" si="145"/>
        <v>0</v>
      </c>
      <c r="FQ26" s="1">
        <f t="shared" si="146"/>
        <v>23</v>
      </c>
      <c r="FR26" s="1">
        <f t="shared" si="147"/>
        <v>23</v>
      </c>
      <c r="FS26" s="1">
        <f t="shared" si="148"/>
        <v>3</v>
      </c>
      <c r="FT26" s="1">
        <f t="shared" si="149"/>
        <v>0</v>
      </c>
      <c r="FU26" s="1">
        <f t="shared" si="150"/>
        <v>23</v>
      </c>
      <c r="FV26" s="1">
        <f t="shared" si="151"/>
        <v>23</v>
      </c>
      <c r="FW26" s="1">
        <f t="shared" si="152"/>
        <v>3</v>
      </c>
      <c r="FX26" s="1">
        <f t="shared" si="153"/>
        <v>0</v>
      </c>
      <c r="FY26" s="1">
        <f t="shared" si="154"/>
        <v>23</v>
      </c>
      <c r="FZ26" s="1">
        <f t="shared" si="182"/>
        <v>23</v>
      </c>
      <c r="GC26" s="1">
        <f t="shared" si="155"/>
        <v>1</v>
      </c>
      <c r="GD26" s="1">
        <f t="shared" si="156"/>
        <v>8.0000000000000004E-4</v>
      </c>
      <c r="GE26" s="1">
        <f t="shared" si="157"/>
        <v>23.000800000000002</v>
      </c>
      <c r="GF26" s="1">
        <f t="shared" si="158"/>
        <v>23</v>
      </c>
      <c r="GG26" s="1">
        <f t="shared" si="43"/>
        <v>0</v>
      </c>
      <c r="GH26" s="1">
        <f t="shared" si="159"/>
        <v>0</v>
      </c>
      <c r="GI26" s="1">
        <f t="shared" si="160"/>
        <v>23</v>
      </c>
      <c r="GJ26" s="1">
        <f t="shared" si="161"/>
        <v>23</v>
      </c>
      <c r="GK26" s="1">
        <f t="shared" si="45"/>
        <v>0</v>
      </c>
      <c r="GL26" s="1">
        <f t="shared" si="162"/>
        <v>0</v>
      </c>
      <c r="GM26" s="1">
        <f t="shared" si="163"/>
        <v>23</v>
      </c>
      <c r="GN26" s="1">
        <f t="shared" si="164"/>
        <v>23</v>
      </c>
      <c r="GO26" s="1">
        <f t="shared" si="47"/>
        <v>0</v>
      </c>
      <c r="GP26" s="1">
        <f t="shared" si="165"/>
        <v>0</v>
      </c>
      <c r="GQ26" s="1">
        <f t="shared" si="166"/>
        <v>23</v>
      </c>
      <c r="GR26" s="1">
        <f t="shared" si="167"/>
        <v>23</v>
      </c>
      <c r="GS26" s="1">
        <f t="shared" si="49"/>
        <v>0</v>
      </c>
      <c r="GT26" s="1">
        <f t="shared" si="168"/>
        <v>0</v>
      </c>
      <c r="GU26" s="1">
        <f t="shared" si="169"/>
        <v>23</v>
      </c>
      <c r="GV26" s="1">
        <f t="shared" si="170"/>
        <v>23</v>
      </c>
      <c r="GW26" s="1">
        <f t="shared" si="51"/>
        <v>1</v>
      </c>
      <c r="GX26" s="1">
        <f t="shared" si="171"/>
        <v>0</v>
      </c>
      <c r="GY26" s="1">
        <f t="shared" si="172"/>
        <v>23</v>
      </c>
      <c r="GZ26" s="1">
        <f t="shared" si="173"/>
        <v>23</v>
      </c>
      <c r="HA26" s="1">
        <f t="shared" si="53"/>
        <v>2</v>
      </c>
      <c r="HB26" s="1">
        <f t="shared" si="174"/>
        <v>0</v>
      </c>
      <c r="HC26" s="1">
        <f t="shared" si="175"/>
        <v>23</v>
      </c>
      <c r="HD26" s="1">
        <f t="shared" si="176"/>
        <v>23</v>
      </c>
      <c r="HF26" t="str">
        <f t="shared" si="55"/>
        <v>CLUB</v>
      </c>
    </row>
    <row r="27" spans="1:214" customFormat="1" ht="15.6" x14ac:dyDescent="0.3">
      <c r="A27" t="str">
        <f t="shared" si="56"/>
        <v>NATB13</v>
      </c>
      <c r="B27" s="37">
        <v>21</v>
      </c>
      <c r="C27" s="36" t="s">
        <v>216</v>
      </c>
      <c r="D27" s="36" t="s">
        <v>217</v>
      </c>
      <c r="E27" s="36" t="s">
        <v>235</v>
      </c>
      <c r="F27" s="36">
        <v>1440</v>
      </c>
      <c r="G27" s="37" t="s">
        <v>46</v>
      </c>
      <c r="H27" s="36">
        <v>3</v>
      </c>
      <c r="I27" s="36"/>
      <c r="J27" s="36"/>
      <c r="K27" s="36"/>
      <c r="L27" s="36" t="s">
        <v>41</v>
      </c>
      <c r="M27" s="36">
        <v>4</v>
      </c>
      <c r="N27" s="36">
        <v>0</v>
      </c>
      <c r="O27" s="36">
        <v>7</v>
      </c>
      <c r="P27" s="36">
        <v>2</v>
      </c>
      <c r="Q27" s="36">
        <v>4</v>
      </c>
      <c r="R27" s="36">
        <v>4</v>
      </c>
      <c r="S27" s="36">
        <v>7</v>
      </c>
      <c r="T27" s="36">
        <v>1</v>
      </c>
      <c r="U27" s="36"/>
      <c r="V27" s="36"/>
      <c r="W27" s="38">
        <f t="shared" si="57"/>
        <v>29</v>
      </c>
      <c r="X27" s="36">
        <v>5</v>
      </c>
      <c r="Y27" s="36">
        <v>1</v>
      </c>
      <c r="Z27" s="36">
        <v>1</v>
      </c>
      <c r="AA27" s="36">
        <v>1</v>
      </c>
      <c r="AB27" s="36">
        <v>1</v>
      </c>
      <c r="AC27" s="36">
        <v>4</v>
      </c>
      <c r="AD27" s="36">
        <v>7</v>
      </c>
      <c r="AE27" s="36">
        <v>0</v>
      </c>
      <c r="AF27" s="36"/>
      <c r="AG27" s="36"/>
      <c r="AH27" s="38">
        <f t="shared" si="6"/>
        <v>20</v>
      </c>
      <c r="AI27" s="38">
        <f t="shared" si="2"/>
        <v>49</v>
      </c>
      <c r="AJ27" s="36">
        <v>1</v>
      </c>
      <c r="AK27" s="36">
        <v>5</v>
      </c>
      <c r="AL27" s="36">
        <v>1</v>
      </c>
      <c r="AM27" s="36">
        <v>4</v>
      </c>
      <c r="AN27" s="36">
        <v>1</v>
      </c>
      <c r="AO27" s="36">
        <v>2</v>
      </c>
      <c r="AP27" s="36">
        <v>2</v>
      </c>
      <c r="AQ27" s="36">
        <v>0</v>
      </c>
      <c r="AR27" s="36"/>
      <c r="AS27" s="36"/>
      <c r="AT27" s="38">
        <f t="shared" si="7"/>
        <v>16</v>
      </c>
      <c r="AU27" s="38">
        <f t="shared" si="4"/>
        <v>65</v>
      </c>
      <c r="AV27" s="36"/>
      <c r="AW27" s="36"/>
      <c r="AX27" s="36"/>
      <c r="AY27" s="36"/>
      <c r="AZ27" s="36"/>
      <c r="BA27" s="36"/>
      <c r="BB27" s="36"/>
      <c r="BC27" s="36"/>
      <c r="BD27" s="36"/>
      <c r="BE27" s="36"/>
      <c r="BF27" s="38">
        <f t="shared" si="8"/>
        <v>0</v>
      </c>
      <c r="BG27" s="38">
        <f t="shared" si="9"/>
        <v>65</v>
      </c>
      <c r="BH27" s="38">
        <f t="shared" si="177"/>
        <v>14</v>
      </c>
      <c r="BI27" s="38">
        <f t="shared" si="10"/>
        <v>14</v>
      </c>
      <c r="BJ27" s="38">
        <f t="shared" si="11"/>
        <v>14</v>
      </c>
      <c r="BK27" s="5">
        <f t="shared" si="58"/>
        <v>14</v>
      </c>
      <c r="BL27" s="5">
        <f t="shared" si="59"/>
        <v>14</v>
      </c>
      <c r="BM27" s="5">
        <f t="shared" si="183"/>
        <v>14</v>
      </c>
      <c r="BN27" s="5">
        <f t="shared" si="12"/>
        <v>14</v>
      </c>
      <c r="BO27" s="5">
        <f t="shared" si="13"/>
        <v>14</v>
      </c>
      <c r="BP27" s="3" t="str">
        <f t="shared" si="14"/>
        <v>-</v>
      </c>
      <c r="BQ27" s="3" t="str">
        <f t="shared" si="60"/>
        <v/>
      </c>
      <c r="BR27" s="3" t="str">
        <f t="shared" si="15"/>
        <v>-</v>
      </c>
      <c r="BS27" s="3" t="str">
        <f t="shared" si="61"/>
        <v/>
      </c>
      <c r="BT27" s="3">
        <f t="shared" si="16"/>
        <v>14</v>
      </c>
      <c r="BU27" s="3">
        <f t="shared" si="62"/>
        <v>1</v>
      </c>
      <c r="BV27" s="3" t="str">
        <f t="shared" si="17"/>
        <v>-</v>
      </c>
      <c r="BW27" s="3" t="str">
        <f t="shared" si="63"/>
        <v/>
      </c>
      <c r="BX27" s="3" t="str">
        <f t="shared" si="18"/>
        <v>-</v>
      </c>
      <c r="BY27" s="3" t="str">
        <f t="shared" si="64"/>
        <v/>
      </c>
      <c r="BZ27" s="3" t="str">
        <f t="shared" si="19"/>
        <v>-</v>
      </c>
      <c r="CA27" s="3" t="str">
        <f t="shared" si="65"/>
        <v/>
      </c>
      <c r="CB27" s="3" t="str">
        <f t="shared" si="20"/>
        <v>-</v>
      </c>
      <c r="CC27" s="3" t="str">
        <f t="shared" si="66"/>
        <v/>
      </c>
      <c r="CD27" s="3">
        <f t="shared" si="67"/>
        <v>14</v>
      </c>
      <c r="CE27" s="3">
        <f t="shared" si="68"/>
        <v>1</v>
      </c>
      <c r="CF27" s="3">
        <f t="shared" si="69"/>
        <v>14</v>
      </c>
      <c r="CG27" s="3">
        <f t="shared" si="70"/>
        <v>13</v>
      </c>
      <c r="CH27" s="5" t="str">
        <f t="shared" si="178"/>
        <v>1</v>
      </c>
      <c r="CI27" s="5">
        <f t="shared" si="71"/>
        <v>1</v>
      </c>
      <c r="CJ27" s="29"/>
      <c r="CK27" s="1"/>
      <c r="CL27" s="1">
        <f t="shared" si="72"/>
        <v>3</v>
      </c>
      <c r="CM27" s="1">
        <f t="shared" si="73"/>
        <v>0</v>
      </c>
      <c r="CN27" s="1">
        <f t="shared" si="74"/>
        <v>14</v>
      </c>
      <c r="CO27" s="1">
        <f t="shared" si="75"/>
        <v>14</v>
      </c>
      <c r="CP27" s="1">
        <f t="shared" si="76"/>
        <v>8</v>
      </c>
      <c r="CQ27" s="1">
        <f t="shared" si="77"/>
        <v>0</v>
      </c>
      <c r="CR27" s="1">
        <f t="shared" si="78"/>
        <v>14</v>
      </c>
      <c r="CS27" s="1">
        <f t="shared" si="79"/>
        <v>14</v>
      </c>
      <c r="CT27" s="1">
        <f t="shared" si="80"/>
        <v>3</v>
      </c>
      <c r="CU27" s="1">
        <f t="shared" si="81"/>
        <v>0</v>
      </c>
      <c r="CV27" s="1">
        <f t="shared" si="82"/>
        <v>14</v>
      </c>
      <c r="CW27" s="1">
        <f t="shared" si="83"/>
        <v>14</v>
      </c>
      <c r="CX27" s="1">
        <f t="shared" si="84"/>
        <v>0</v>
      </c>
      <c r="CY27" s="1">
        <f t="shared" si="85"/>
        <v>0</v>
      </c>
      <c r="CZ27" s="1">
        <f t="shared" si="86"/>
        <v>14</v>
      </c>
      <c r="DA27" s="1">
        <f t="shared" si="87"/>
        <v>14</v>
      </c>
      <c r="DB27" s="1">
        <f t="shared" si="88"/>
        <v>5</v>
      </c>
      <c r="DC27" s="1">
        <f t="shared" si="89"/>
        <v>0</v>
      </c>
      <c r="DD27" s="1">
        <f t="shared" si="90"/>
        <v>14</v>
      </c>
      <c r="DE27" s="1">
        <f t="shared" si="91"/>
        <v>14</v>
      </c>
      <c r="DF27" s="1">
        <f t="shared" si="92"/>
        <v>2</v>
      </c>
      <c r="DG27" s="1">
        <f t="shared" si="93"/>
        <v>0</v>
      </c>
      <c r="DH27" s="1">
        <f t="shared" si="94"/>
        <v>14</v>
      </c>
      <c r="DI27" s="1">
        <f t="shared" si="95"/>
        <v>14</v>
      </c>
      <c r="DJ27" s="1">
        <f t="shared" si="96"/>
        <v>0</v>
      </c>
      <c r="DK27" s="1">
        <f t="shared" si="97"/>
        <v>0</v>
      </c>
      <c r="DL27" s="1">
        <f t="shared" si="98"/>
        <v>14</v>
      </c>
      <c r="DM27" s="1">
        <f t="shared" si="99"/>
        <v>14</v>
      </c>
      <c r="DQ27">
        <f t="shared" si="100"/>
        <v>65</v>
      </c>
      <c r="DR27" t="str">
        <f t="shared" si="101"/>
        <v>YES</v>
      </c>
      <c r="DS27">
        <f t="shared" si="102"/>
        <v>65</v>
      </c>
      <c r="DT27" t="str">
        <f t="shared" si="103"/>
        <v>YES</v>
      </c>
      <c r="DV27" s="1">
        <f t="shared" si="27"/>
        <v>3</v>
      </c>
      <c r="DW27" s="1">
        <f t="shared" si="104"/>
        <v>0</v>
      </c>
      <c r="DX27" s="1">
        <f t="shared" si="105"/>
        <v>14</v>
      </c>
      <c r="DY27" s="1">
        <f t="shared" si="179"/>
        <v>14</v>
      </c>
      <c r="DZ27" s="1">
        <f t="shared" si="106"/>
        <v>8</v>
      </c>
      <c r="EA27" s="1">
        <f t="shared" si="107"/>
        <v>0</v>
      </c>
      <c r="EB27" s="1">
        <f t="shared" si="108"/>
        <v>14</v>
      </c>
      <c r="EC27" s="1">
        <f t="shared" si="109"/>
        <v>14</v>
      </c>
      <c r="ED27" s="1">
        <f t="shared" si="110"/>
        <v>3</v>
      </c>
      <c r="EE27" s="1">
        <f t="shared" si="111"/>
        <v>0</v>
      </c>
      <c r="EF27" s="1">
        <f t="shared" si="112"/>
        <v>14</v>
      </c>
      <c r="EG27" s="1">
        <f t="shared" si="113"/>
        <v>14</v>
      </c>
      <c r="EH27" s="1">
        <f t="shared" si="114"/>
        <v>0</v>
      </c>
      <c r="EI27" s="1">
        <f t="shared" si="115"/>
        <v>0</v>
      </c>
      <c r="EJ27" s="1">
        <f t="shared" si="116"/>
        <v>14</v>
      </c>
      <c r="EK27" s="1">
        <f t="shared" si="117"/>
        <v>14</v>
      </c>
      <c r="EL27" s="1">
        <f t="shared" si="118"/>
        <v>5</v>
      </c>
      <c r="EM27" s="1">
        <f t="shared" si="119"/>
        <v>0</v>
      </c>
      <c r="EN27" s="1">
        <f t="shared" si="120"/>
        <v>14</v>
      </c>
      <c r="EO27" s="1">
        <f t="shared" si="121"/>
        <v>14</v>
      </c>
      <c r="EP27" s="1">
        <f t="shared" si="122"/>
        <v>2</v>
      </c>
      <c r="EQ27" s="1">
        <f t="shared" si="123"/>
        <v>0</v>
      </c>
      <c r="ER27" s="1">
        <f t="shared" si="124"/>
        <v>14</v>
      </c>
      <c r="ES27" s="1">
        <f t="shared" si="125"/>
        <v>14</v>
      </c>
      <c r="ET27" s="1">
        <f t="shared" si="126"/>
        <v>0</v>
      </c>
      <c r="EU27" s="1">
        <f t="shared" si="127"/>
        <v>0</v>
      </c>
      <c r="EV27" s="1">
        <f t="shared" si="128"/>
        <v>14</v>
      </c>
      <c r="EW27" s="1">
        <f t="shared" si="129"/>
        <v>14</v>
      </c>
      <c r="EX27" s="1"/>
      <c r="EY27" s="1">
        <f t="shared" si="180"/>
        <v>2</v>
      </c>
      <c r="EZ27" s="1">
        <f t="shared" si="181"/>
        <v>0</v>
      </c>
      <c r="FA27" s="1">
        <f t="shared" si="130"/>
        <v>14</v>
      </c>
      <c r="FB27" s="1">
        <f t="shared" si="131"/>
        <v>14</v>
      </c>
      <c r="FC27" s="1">
        <f t="shared" si="132"/>
        <v>5</v>
      </c>
      <c r="FD27" s="1">
        <f t="shared" si="133"/>
        <v>0</v>
      </c>
      <c r="FE27" s="1">
        <f t="shared" si="134"/>
        <v>14</v>
      </c>
      <c r="FF27" s="1">
        <f t="shared" si="135"/>
        <v>14</v>
      </c>
      <c r="FG27" s="1">
        <f t="shared" si="136"/>
        <v>1</v>
      </c>
      <c r="FH27" s="1">
        <f t="shared" si="137"/>
        <v>0</v>
      </c>
      <c r="FI27" s="1">
        <f t="shared" si="138"/>
        <v>14</v>
      </c>
      <c r="FJ27" s="1">
        <f t="shared" si="139"/>
        <v>14</v>
      </c>
      <c r="FK27" s="1">
        <f t="shared" si="140"/>
        <v>0</v>
      </c>
      <c r="FL27" s="1">
        <f t="shared" si="141"/>
        <v>0</v>
      </c>
      <c r="FM27" s="1">
        <f t="shared" si="142"/>
        <v>14</v>
      </c>
      <c r="FN27" s="1">
        <f t="shared" si="143"/>
        <v>14</v>
      </c>
      <c r="FO27" s="1">
        <f t="shared" si="144"/>
        <v>4</v>
      </c>
      <c r="FP27" s="1">
        <f t="shared" si="145"/>
        <v>0</v>
      </c>
      <c r="FQ27" s="1">
        <f t="shared" si="146"/>
        <v>14</v>
      </c>
      <c r="FR27" s="1">
        <f t="shared" si="147"/>
        <v>14</v>
      </c>
      <c r="FS27" s="1">
        <f t="shared" si="148"/>
        <v>1</v>
      </c>
      <c r="FT27" s="1">
        <f t="shared" si="149"/>
        <v>0</v>
      </c>
      <c r="FU27" s="1">
        <f t="shared" si="150"/>
        <v>14</v>
      </c>
      <c r="FV27" s="1">
        <f t="shared" si="151"/>
        <v>14</v>
      </c>
      <c r="FW27" s="1">
        <f t="shared" si="152"/>
        <v>0</v>
      </c>
      <c r="FX27" s="1">
        <f t="shared" si="153"/>
        <v>0</v>
      </c>
      <c r="FY27" s="1">
        <f t="shared" si="154"/>
        <v>14</v>
      </c>
      <c r="FZ27" s="1">
        <f t="shared" si="182"/>
        <v>14</v>
      </c>
      <c r="GC27" s="1">
        <f t="shared" si="155"/>
        <v>1</v>
      </c>
      <c r="GD27" s="1">
        <f t="shared" si="156"/>
        <v>0</v>
      </c>
      <c r="GE27" s="1">
        <f t="shared" si="157"/>
        <v>14</v>
      </c>
      <c r="GF27" s="1">
        <f t="shared" si="158"/>
        <v>14</v>
      </c>
      <c r="GG27" s="1">
        <f t="shared" si="43"/>
        <v>1</v>
      </c>
      <c r="GH27" s="1">
        <f t="shared" si="159"/>
        <v>0</v>
      </c>
      <c r="GI27" s="1">
        <f t="shared" si="160"/>
        <v>14</v>
      </c>
      <c r="GJ27" s="1">
        <f t="shared" si="161"/>
        <v>14</v>
      </c>
      <c r="GK27" s="1">
        <f t="shared" si="45"/>
        <v>1</v>
      </c>
      <c r="GL27" s="1">
        <f t="shared" si="162"/>
        <v>0</v>
      </c>
      <c r="GM27" s="1">
        <f t="shared" si="163"/>
        <v>14</v>
      </c>
      <c r="GN27" s="1">
        <f t="shared" si="164"/>
        <v>14</v>
      </c>
      <c r="GO27" s="1">
        <f t="shared" si="47"/>
        <v>0</v>
      </c>
      <c r="GP27" s="1">
        <f t="shared" si="165"/>
        <v>0</v>
      </c>
      <c r="GQ27" s="1">
        <f t="shared" si="166"/>
        <v>14</v>
      </c>
      <c r="GR27" s="1">
        <f t="shared" si="167"/>
        <v>14</v>
      </c>
      <c r="GS27" s="1">
        <f t="shared" si="49"/>
        <v>3</v>
      </c>
      <c r="GT27" s="1">
        <f t="shared" si="168"/>
        <v>0</v>
      </c>
      <c r="GU27" s="1">
        <f t="shared" si="169"/>
        <v>14</v>
      </c>
      <c r="GV27" s="1">
        <f t="shared" si="170"/>
        <v>14</v>
      </c>
      <c r="GW27" s="1">
        <f t="shared" si="51"/>
        <v>0</v>
      </c>
      <c r="GX27" s="1">
        <f t="shared" si="171"/>
        <v>0</v>
      </c>
      <c r="GY27" s="1">
        <f t="shared" si="172"/>
        <v>14</v>
      </c>
      <c r="GZ27" s="1">
        <f t="shared" si="173"/>
        <v>14</v>
      </c>
      <c r="HA27" s="1">
        <f t="shared" si="53"/>
        <v>0</v>
      </c>
      <c r="HB27" s="1">
        <f t="shared" si="174"/>
        <v>0</v>
      </c>
      <c r="HC27" s="1">
        <f t="shared" si="175"/>
        <v>14</v>
      </c>
      <c r="HD27" s="1">
        <f t="shared" si="176"/>
        <v>14</v>
      </c>
      <c r="HF27" t="str">
        <f t="shared" si="55"/>
        <v>NATB</v>
      </c>
    </row>
    <row r="28" spans="1:214" customFormat="1" ht="15.6" x14ac:dyDescent="0.3">
      <c r="A28" t="str">
        <f t="shared" si="56"/>
        <v>CLUB</v>
      </c>
      <c r="B28" s="13">
        <v>22</v>
      </c>
      <c r="C28" s="35" t="s">
        <v>215</v>
      </c>
      <c r="D28" s="35" t="s">
        <v>214</v>
      </c>
      <c r="E28" s="35" t="s">
        <v>239</v>
      </c>
      <c r="F28" s="35">
        <v>1565</v>
      </c>
      <c r="G28" s="13" t="s">
        <v>46</v>
      </c>
      <c r="H28" s="12">
        <v>3</v>
      </c>
      <c r="I28" s="12"/>
      <c r="J28" s="12"/>
      <c r="K28" s="35"/>
      <c r="L28" s="12" t="s">
        <v>56</v>
      </c>
      <c r="M28" s="35">
        <v>6</v>
      </c>
      <c r="N28" s="35">
        <v>1</v>
      </c>
      <c r="O28" s="35">
        <v>7</v>
      </c>
      <c r="P28" s="35">
        <v>7</v>
      </c>
      <c r="Q28" s="35">
        <v>6</v>
      </c>
      <c r="R28" s="35">
        <v>6</v>
      </c>
      <c r="S28" s="12">
        <v>6</v>
      </c>
      <c r="T28" s="35">
        <v>1</v>
      </c>
      <c r="U28" s="12"/>
      <c r="V28" s="35"/>
      <c r="W28" s="5">
        <f t="shared" si="57"/>
        <v>40</v>
      </c>
      <c r="X28" s="12">
        <v>2</v>
      </c>
      <c r="Y28" s="12">
        <v>3</v>
      </c>
      <c r="Z28" s="12">
        <v>3</v>
      </c>
      <c r="AA28" s="12">
        <v>2</v>
      </c>
      <c r="AB28" s="12">
        <v>3</v>
      </c>
      <c r="AC28" s="12">
        <v>4</v>
      </c>
      <c r="AD28" s="12">
        <v>7</v>
      </c>
      <c r="AE28" s="12">
        <v>0</v>
      </c>
      <c r="AF28" s="12"/>
      <c r="AG28" s="12"/>
      <c r="AH28" s="5">
        <f t="shared" si="6"/>
        <v>24</v>
      </c>
      <c r="AI28" s="5">
        <f t="shared" si="2"/>
        <v>64</v>
      </c>
      <c r="AJ28" s="12">
        <v>2</v>
      </c>
      <c r="AK28" s="12">
        <v>5</v>
      </c>
      <c r="AL28" s="12">
        <v>2</v>
      </c>
      <c r="AM28" s="12">
        <v>6</v>
      </c>
      <c r="AN28" s="12">
        <v>1</v>
      </c>
      <c r="AO28" s="12">
        <v>3</v>
      </c>
      <c r="AP28" s="12">
        <v>7</v>
      </c>
      <c r="AQ28" s="12">
        <v>0</v>
      </c>
      <c r="AR28" s="12"/>
      <c r="AS28" s="12"/>
      <c r="AT28" s="5">
        <f t="shared" si="7"/>
        <v>26</v>
      </c>
      <c r="AU28" s="5">
        <f t="shared" si="4"/>
        <v>90</v>
      </c>
      <c r="AV28" s="12"/>
      <c r="AW28" s="12"/>
      <c r="AX28" s="12"/>
      <c r="AY28" s="12"/>
      <c r="AZ28" s="12"/>
      <c r="BA28" s="12"/>
      <c r="BB28" s="12"/>
      <c r="BC28" s="12"/>
      <c r="BD28" s="12"/>
      <c r="BE28" s="12"/>
      <c r="BF28" s="5">
        <f t="shared" si="8"/>
        <v>0</v>
      </c>
      <c r="BG28" s="5">
        <f t="shared" si="9"/>
        <v>90</v>
      </c>
      <c r="BH28" s="5">
        <f t="shared" si="177"/>
        <v>18</v>
      </c>
      <c r="BI28" s="5">
        <f t="shared" si="10"/>
        <v>18</v>
      </c>
      <c r="BJ28" s="5">
        <f t="shared" si="11"/>
        <v>19</v>
      </c>
      <c r="BK28" s="5">
        <f t="shared" si="58"/>
        <v>19</v>
      </c>
      <c r="BL28" s="5">
        <f t="shared" si="59"/>
        <v>18</v>
      </c>
      <c r="BM28" s="5">
        <f t="shared" si="183"/>
        <v>18</v>
      </c>
      <c r="BN28" s="5">
        <f t="shared" si="12"/>
        <v>19</v>
      </c>
      <c r="BO28" s="5">
        <f t="shared" si="13"/>
        <v>19</v>
      </c>
      <c r="BP28" s="3" t="str">
        <f t="shared" si="14"/>
        <v>-</v>
      </c>
      <c r="BQ28" s="3" t="str">
        <f t="shared" si="60"/>
        <v/>
      </c>
      <c r="BR28" s="3" t="str">
        <f t="shared" si="15"/>
        <v>-</v>
      </c>
      <c r="BS28" s="3" t="str">
        <f t="shared" si="61"/>
        <v/>
      </c>
      <c r="BT28" s="3" t="str">
        <f t="shared" si="16"/>
        <v>-</v>
      </c>
      <c r="BU28" s="3" t="str">
        <f t="shared" si="62"/>
        <v/>
      </c>
      <c r="BV28" s="3" t="str">
        <f t="shared" si="17"/>
        <v>-</v>
      </c>
      <c r="BW28" s="3" t="str">
        <f t="shared" si="63"/>
        <v/>
      </c>
      <c r="BX28" s="3" t="str">
        <f t="shared" si="18"/>
        <v>-</v>
      </c>
      <c r="BY28" s="3" t="str">
        <f t="shared" si="64"/>
        <v/>
      </c>
      <c r="BZ28" s="3" t="str">
        <f t="shared" si="19"/>
        <v>-</v>
      </c>
      <c r="CA28" s="3" t="str">
        <f t="shared" si="65"/>
        <v/>
      </c>
      <c r="CB28" s="3">
        <f t="shared" si="20"/>
        <v>19</v>
      </c>
      <c r="CC28" s="3">
        <f t="shared" si="66"/>
        <v>1</v>
      </c>
      <c r="CD28" s="3" t="str">
        <f t="shared" si="67"/>
        <v>-</v>
      </c>
      <c r="CE28" s="3" t="str">
        <f t="shared" si="68"/>
        <v/>
      </c>
      <c r="CF28" s="3" t="str">
        <f t="shared" si="69"/>
        <v>-</v>
      </c>
      <c r="CG28" s="3" t="str">
        <f t="shared" si="70"/>
        <v/>
      </c>
      <c r="CH28" s="5" t="str">
        <f t="shared" si="178"/>
        <v>1</v>
      </c>
      <c r="CI28" s="5" t="str">
        <f t="shared" si="71"/>
        <v/>
      </c>
      <c r="CJ28" s="29"/>
      <c r="CK28" s="1"/>
      <c r="CL28" s="1">
        <f t="shared" si="72"/>
        <v>2</v>
      </c>
      <c r="CM28" s="1">
        <f t="shared" si="73"/>
        <v>0</v>
      </c>
      <c r="CN28" s="1">
        <f t="shared" si="74"/>
        <v>19</v>
      </c>
      <c r="CO28" s="1">
        <f t="shared" si="75"/>
        <v>19</v>
      </c>
      <c r="CP28" s="1">
        <f t="shared" si="76"/>
        <v>3</v>
      </c>
      <c r="CQ28" s="1">
        <f t="shared" si="77"/>
        <v>0</v>
      </c>
      <c r="CR28" s="1">
        <f t="shared" si="78"/>
        <v>19</v>
      </c>
      <c r="CS28" s="1">
        <f t="shared" si="79"/>
        <v>19</v>
      </c>
      <c r="CT28" s="1">
        <f t="shared" si="80"/>
        <v>4</v>
      </c>
      <c r="CU28" s="1">
        <f t="shared" si="81"/>
        <v>0</v>
      </c>
      <c r="CV28" s="1">
        <f t="shared" si="82"/>
        <v>19</v>
      </c>
      <c r="CW28" s="1">
        <f t="shared" si="83"/>
        <v>19</v>
      </c>
      <c r="CX28" s="1">
        <f t="shared" si="84"/>
        <v>4</v>
      </c>
      <c r="CY28" s="1">
        <f t="shared" si="85"/>
        <v>0</v>
      </c>
      <c r="CZ28" s="1">
        <f t="shared" si="86"/>
        <v>19</v>
      </c>
      <c r="DA28" s="1">
        <f t="shared" si="87"/>
        <v>19</v>
      </c>
      <c r="DB28" s="1">
        <f t="shared" si="88"/>
        <v>1</v>
      </c>
      <c r="DC28" s="1">
        <f t="shared" si="89"/>
        <v>0</v>
      </c>
      <c r="DD28" s="1">
        <f t="shared" si="90"/>
        <v>19</v>
      </c>
      <c r="DE28" s="1">
        <f t="shared" si="91"/>
        <v>19</v>
      </c>
      <c r="DF28" s="1">
        <f t="shared" si="92"/>
        <v>1</v>
      </c>
      <c r="DG28" s="1">
        <f t="shared" si="93"/>
        <v>0</v>
      </c>
      <c r="DH28" s="1">
        <f t="shared" si="94"/>
        <v>19</v>
      </c>
      <c r="DI28" s="1">
        <f t="shared" si="95"/>
        <v>19</v>
      </c>
      <c r="DJ28" s="1">
        <f t="shared" si="96"/>
        <v>5</v>
      </c>
      <c r="DK28" s="1">
        <f t="shared" si="97"/>
        <v>0</v>
      </c>
      <c r="DL28" s="1">
        <f t="shared" si="98"/>
        <v>19</v>
      </c>
      <c r="DM28" s="1">
        <f t="shared" si="99"/>
        <v>19</v>
      </c>
      <c r="DQ28">
        <f t="shared" si="100"/>
        <v>90</v>
      </c>
      <c r="DR28" t="str">
        <f t="shared" si="101"/>
        <v>YES</v>
      </c>
      <c r="DS28">
        <f t="shared" si="102"/>
        <v>90</v>
      </c>
      <c r="DT28" t="str">
        <f t="shared" si="103"/>
        <v>YES</v>
      </c>
      <c r="DV28" s="1">
        <f t="shared" si="27"/>
        <v>2</v>
      </c>
      <c r="DW28" s="1">
        <f t="shared" si="104"/>
        <v>0</v>
      </c>
      <c r="DX28" s="1">
        <f t="shared" si="105"/>
        <v>19</v>
      </c>
      <c r="DY28" s="1">
        <f t="shared" si="179"/>
        <v>19</v>
      </c>
      <c r="DZ28" s="1">
        <f t="shared" si="106"/>
        <v>3</v>
      </c>
      <c r="EA28" s="1">
        <f t="shared" si="107"/>
        <v>0</v>
      </c>
      <c r="EB28" s="1">
        <f t="shared" si="108"/>
        <v>19</v>
      </c>
      <c r="EC28" s="1">
        <f t="shared" si="109"/>
        <v>19</v>
      </c>
      <c r="ED28" s="1">
        <f t="shared" si="110"/>
        <v>4</v>
      </c>
      <c r="EE28" s="1">
        <f t="shared" si="111"/>
        <v>0</v>
      </c>
      <c r="EF28" s="1">
        <f t="shared" si="112"/>
        <v>19</v>
      </c>
      <c r="EG28" s="1">
        <f t="shared" si="113"/>
        <v>19</v>
      </c>
      <c r="EH28" s="1">
        <f t="shared" si="114"/>
        <v>4</v>
      </c>
      <c r="EI28" s="1">
        <f t="shared" si="115"/>
        <v>0</v>
      </c>
      <c r="EJ28" s="1">
        <f t="shared" si="116"/>
        <v>19</v>
      </c>
      <c r="EK28" s="1">
        <f t="shared" si="117"/>
        <v>19</v>
      </c>
      <c r="EL28" s="1">
        <f t="shared" si="118"/>
        <v>1</v>
      </c>
      <c r="EM28" s="1">
        <f t="shared" si="119"/>
        <v>0</v>
      </c>
      <c r="EN28" s="1">
        <f t="shared" si="120"/>
        <v>19</v>
      </c>
      <c r="EO28" s="1">
        <f t="shared" si="121"/>
        <v>19</v>
      </c>
      <c r="EP28" s="1">
        <f t="shared" si="122"/>
        <v>1</v>
      </c>
      <c r="EQ28" s="1">
        <f t="shared" si="123"/>
        <v>0</v>
      </c>
      <c r="ER28" s="1">
        <f t="shared" si="124"/>
        <v>19</v>
      </c>
      <c r="ES28" s="1">
        <f t="shared" si="125"/>
        <v>19</v>
      </c>
      <c r="ET28" s="1">
        <f t="shared" si="126"/>
        <v>5</v>
      </c>
      <c r="EU28" s="1">
        <f t="shared" si="127"/>
        <v>0</v>
      </c>
      <c r="EV28" s="1">
        <f t="shared" si="128"/>
        <v>19</v>
      </c>
      <c r="EW28" s="1">
        <f t="shared" si="129"/>
        <v>19</v>
      </c>
      <c r="EX28" s="1"/>
      <c r="EY28" s="1">
        <f t="shared" si="180"/>
        <v>1</v>
      </c>
      <c r="EZ28" s="1">
        <f t="shared" si="181"/>
        <v>1.6999999999999999E-3</v>
      </c>
      <c r="FA28" s="1">
        <f t="shared" si="130"/>
        <v>18.0017</v>
      </c>
      <c r="FB28" s="1">
        <f t="shared" si="131"/>
        <v>18</v>
      </c>
      <c r="FC28" s="1">
        <f t="shared" si="132"/>
        <v>2</v>
      </c>
      <c r="FD28" s="1">
        <f t="shared" si="133"/>
        <v>1.2999999999999999E-3</v>
      </c>
      <c r="FE28" s="1">
        <f t="shared" si="134"/>
        <v>18.001300000000001</v>
      </c>
      <c r="FF28" s="1">
        <f t="shared" si="135"/>
        <v>18</v>
      </c>
      <c r="FG28" s="1">
        <f t="shared" si="136"/>
        <v>2</v>
      </c>
      <c r="FH28" s="1">
        <f t="shared" si="137"/>
        <v>0</v>
      </c>
      <c r="FI28" s="1">
        <f t="shared" si="138"/>
        <v>18</v>
      </c>
      <c r="FJ28" s="1">
        <f t="shared" si="139"/>
        <v>18</v>
      </c>
      <c r="FK28" s="1">
        <f t="shared" si="140"/>
        <v>3</v>
      </c>
      <c r="FL28" s="1">
        <f t="shared" si="141"/>
        <v>0</v>
      </c>
      <c r="FM28" s="1">
        <f t="shared" si="142"/>
        <v>18</v>
      </c>
      <c r="FN28" s="1">
        <f t="shared" si="143"/>
        <v>18</v>
      </c>
      <c r="FO28" s="1">
        <f t="shared" si="144"/>
        <v>1</v>
      </c>
      <c r="FP28" s="1">
        <f t="shared" si="145"/>
        <v>0</v>
      </c>
      <c r="FQ28" s="1">
        <f t="shared" si="146"/>
        <v>18</v>
      </c>
      <c r="FR28" s="1">
        <f t="shared" si="147"/>
        <v>18</v>
      </c>
      <c r="FS28" s="1">
        <f t="shared" si="148"/>
        <v>0</v>
      </c>
      <c r="FT28" s="1">
        <f t="shared" si="149"/>
        <v>0</v>
      </c>
      <c r="FU28" s="1">
        <f t="shared" si="150"/>
        <v>18</v>
      </c>
      <c r="FV28" s="1">
        <f t="shared" si="151"/>
        <v>18</v>
      </c>
      <c r="FW28" s="1">
        <f t="shared" si="152"/>
        <v>4</v>
      </c>
      <c r="FX28" s="1">
        <f t="shared" si="153"/>
        <v>0</v>
      </c>
      <c r="FY28" s="1">
        <f t="shared" si="154"/>
        <v>18</v>
      </c>
      <c r="FZ28" s="1">
        <f t="shared" si="182"/>
        <v>18</v>
      </c>
      <c r="GC28" s="1">
        <f t="shared" si="155"/>
        <v>0</v>
      </c>
      <c r="GD28" s="1">
        <f t="shared" si="156"/>
        <v>1.6999999999999999E-3</v>
      </c>
      <c r="GE28" s="1">
        <f t="shared" si="157"/>
        <v>18.0017</v>
      </c>
      <c r="GF28" s="1">
        <f t="shared" si="158"/>
        <v>18</v>
      </c>
      <c r="GG28" s="1">
        <f t="shared" si="43"/>
        <v>2</v>
      </c>
      <c r="GH28" s="1">
        <f t="shared" si="159"/>
        <v>2.9999999999999997E-4</v>
      </c>
      <c r="GI28" s="1">
        <f t="shared" si="160"/>
        <v>18.000299999999999</v>
      </c>
      <c r="GJ28" s="1">
        <f t="shared" si="161"/>
        <v>18</v>
      </c>
      <c r="GK28" s="1">
        <f t="shared" si="45"/>
        <v>0</v>
      </c>
      <c r="GL28" s="1">
        <f t="shared" si="162"/>
        <v>0</v>
      </c>
      <c r="GM28" s="1">
        <f t="shared" si="163"/>
        <v>18</v>
      </c>
      <c r="GN28" s="1">
        <f t="shared" si="164"/>
        <v>18</v>
      </c>
      <c r="GO28" s="1">
        <f t="shared" si="47"/>
        <v>0</v>
      </c>
      <c r="GP28" s="1">
        <f t="shared" si="165"/>
        <v>0</v>
      </c>
      <c r="GQ28" s="1">
        <f t="shared" si="166"/>
        <v>18</v>
      </c>
      <c r="GR28" s="1">
        <f t="shared" si="167"/>
        <v>18</v>
      </c>
      <c r="GS28" s="1">
        <f t="shared" si="49"/>
        <v>0</v>
      </c>
      <c r="GT28" s="1">
        <f t="shared" si="168"/>
        <v>0</v>
      </c>
      <c r="GU28" s="1">
        <f t="shared" si="169"/>
        <v>18</v>
      </c>
      <c r="GV28" s="1">
        <f t="shared" si="170"/>
        <v>18</v>
      </c>
      <c r="GW28" s="1">
        <f t="shared" si="51"/>
        <v>0</v>
      </c>
      <c r="GX28" s="1">
        <f t="shared" si="171"/>
        <v>0</v>
      </c>
      <c r="GY28" s="1">
        <f t="shared" si="172"/>
        <v>18</v>
      </c>
      <c r="GZ28" s="1">
        <f t="shared" si="173"/>
        <v>18</v>
      </c>
      <c r="HA28" s="1">
        <f t="shared" si="53"/>
        <v>4</v>
      </c>
      <c r="HB28" s="1">
        <f t="shared" si="174"/>
        <v>0</v>
      </c>
      <c r="HC28" s="1">
        <f t="shared" si="175"/>
        <v>18</v>
      </c>
      <c r="HD28" s="1">
        <f t="shared" si="176"/>
        <v>18</v>
      </c>
      <c r="HF28" t="str">
        <f t="shared" si="55"/>
        <v>CLUB</v>
      </c>
    </row>
    <row r="29" spans="1:214" customFormat="1" ht="15.6" x14ac:dyDescent="0.3">
      <c r="A29" t="str">
        <f t="shared" si="56"/>
        <v>NATB14</v>
      </c>
      <c r="B29" s="37">
        <v>23</v>
      </c>
      <c r="C29" s="36" t="s">
        <v>218</v>
      </c>
      <c r="D29" s="36" t="s">
        <v>219</v>
      </c>
      <c r="E29" s="36" t="s">
        <v>233</v>
      </c>
      <c r="F29" s="36">
        <v>1410</v>
      </c>
      <c r="G29" s="37" t="s">
        <v>47</v>
      </c>
      <c r="H29" s="36">
        <v>2</v>
      </c>
      <c r="I29" s="36"/>
      <c r="J29" s="36"/>
      <c r="K29" s="36"/>
      <c r="L29" s="36" t="s">
        <v>40</v>
      </c>
      <c r="M29" s="36">
        <v>5</v>
      </c>
      <c r="N29" s="36">
        <v>5</v>
      </c>
      <c r="O29" s="36">
        <v>9</v>
      </c>
      <c r="P29" s="36">
        <v>3</v>
      </c>
      <c r="Q29" s="36">
        <v>5</v>
      </c>
      <c r="R29" s="36">
        <v>4</v>
      </c>
      <c r="S29" s="36">
        <v>8</v>
      </c>
      <c r="T29" s="36">
        <v>1</v>
      </c>
      <c r="U29" s="36"/>
      <c r="V29" s="36"/>
      <c r="W29" s="38">
        <f t="shared" si="57"/>
        <v>40</v>
      </c>
      <c r="X29" s="36">
        <v>2</v>
      </c>
      <c r="Y29" s="36">
        <v>2</v>
      </c>
      <c r="Z29" s="36">
        <v>1</v>
      </c>
      <c r="AA29" s="36">
        <v>2</v>
      </c>
      <c r="AB29" s="36">
        <v>2</v>
      </c>
      <c r="AC29" s="36">
        <v>3</v>
      </c>
      <c r="AD29" s="36">
        <v>5</v>
      </c>
      <c r="AE29" s="36">
        <v>0</v>
      </c>
      <c r="AF29" s="36"/>
      <c r="AG29" s="36"/>
      <c r="AH29" s="38">
        <f t="shared" si="6"/>
        <v>17</v>
      </c>
      <c r="AI29" s="38">
        <f t="shared" si="2"/>
        <v>57</v>
      </c>
      <c r="AJ29" s="36">
        <v>1</v>
      </c>
      <c r="AK29" s="36">
        <v>0</v>
      </c>
      <c r="AL29" s="36">
        <v>1</v>
      </c>
      <c r="AM29" s="36">
        <v>1</v>
      </c>
      <c r="AN29" s="36">
        <v>3</v>
      </c>
      <c r="AO29" s="36">
        <v>3</v>
      </c>
      <c r="AP29" s="36">
        <v>3</v>
      </c>
      <c r="AQ29" s="36">
        <v>0</v>
      </c>
      <c r="AR29" s="36"/>
      <c r="AS29" s="36"/>
      <c r="AT29" s="38">
        <f t="shared" si="7"/>
        <v>12</v>
      </c>
      <c r="AU29" s="38">
        <f t="shared" si="4"/>
        <v>69</v>
      </c>
      <c r="AV29" s="36"/>
      <c r="AW29" s="36"/>
      <c r="AX29" s="36"/>
      <c r="AY29" s="36"/>
      <c r="AZ29" s="36"/>
      <c r="BA29" s="36"/>
      <c r="BB29" s="36"/>
      <c r="BC29" s="36"/>
      <c r="BD29" s="36"/>
      <c r="BE29" s="36"/>
      <c r="BF29" s="38">
        <f t="shared" si="8"/>
        <v>0</v>
      </c>
      <c r="BG29" s="38">
        <f t="shared" si="9"/>
        <v>69</v>
      </c>
      <c r="BH29" s="38">
        <f t="shared" si="177"/>
        <v>19</v>
      </c>
      <c r="BI29" s="38">
        <f t="shared" si="10"/>
        <v>16</v>
      </c>
      <c r="BJ29" s="38">
        <f t="shared" si="11"/>
        <v>15</v>
      </c>
      <c r="BK29" s="5">
        <f t="shared" si="58"/>
        <v>15</v>
      </c>
      <c r="BL29" s="5">
        <f t="shared" si="59"/>
        <v>18</v>
      </c>
      <c r="BM29" s="5">
        <f t="shared" si="183"/>
        <v>15</v>
      </c>
      <c r="BN29" s="5">
        <f t="shared" si="12"/>
        <v>15</v>
      </c>
      <c r="BO29" s="5">
        <f t="shared" si="13"/>
        <v>15</v>
      </c>
      <c r="BP29" s="3" t="str">
        <f t="shared" si="14"/>
        <v>-</v>
      </c>
      <c r="BQ29" s="3" t="str">
        <f t="shared" si="60"/>
        <v/>
      </c>
      <c r="BR29" s="3">
        <f t="shared" si="15"/>
        <v>15</v>
      </c>
      <c r="BS29" s="3">
        <f t="shared" si="61"/>
        <v>12</v>
      </c>
      <c r="BT29" s="3" t="str">
        <f t="shared" si="16"/>
        <v>-</v>
      </c>
      <c r="BU29" s="3" t="str">
        <f t="shared" si="62"/>
        <v/>
      </c>
      <c r="BV29" s="3" t="str">
        <f t="shared" si="17"/>
        <v>-</v>
      </c>
      <c r="BW29" s="3" t="str">
        <f t="shared" si="63"/>
        <v/>
      </c>
      <c r="BX29" s="3" t="str">
        <f t="shared" si="18"/>
        <v>-</v>
      </c>
      <c r="BY29" s="3" t="str">
        <f t="shared" si="64"/>
        <v/>
      </c>
      <c r="BZ29" s="3" t="str">
        <f t="shared" si="19"/>
        <v>-</v>
      </c>
      <c r="CA29" s="3" t="str">
        <f t="shared" si="65"/>
        <v/>
      </c>
      <c r="CB29" s="3" t="str">
        <f t="shared" si="20"/>
        <v>-</v>
      </c>
      <c r="CC29" s="3" t="str">
        <f t="shared" si="66"/>
        <v/>
      </c>
      <c r="CD29" s="3" t="str">
        <f t="shared" si="67"/>
        <v>-</v>
      </c>
      <c r="CE29" s="3" t="str">
        <f t="shared" si="68"/>
        <v/>
      </c>
      <c r="CF29" s="3">
        <f t="shared" si="69"/>
        <v>15</v>
      </c>
      <c r="CG29" s="3">
        <f t="shared" si="70"/>
        <v>14</v>
      </c>
      <c r="CH29" s="5" t="str">
        <f t="shared" si="178"/>
        <v>12</v>
      </c>
      <c r="CI29" s="5" t="str">
        <f t="shared" si="71"/>
        <v/>
      </c>
      <c r="CJ29" s="29"/>
      <c r="CK29" s="1"/>
      <c r="CL29" s="1">
        <f t="shared" si="72"/>
        <v>3</v>
      </c>
      <c r="CM29" s="1">
        <f t="shared" si="73"/>
        <v>0</v>
      </c>
      <c r="CN29" s="1">
        <f t="shared" si="74"/>
        <v>15</v>
      </c>
      <c r="CO29" s="1">
        <f t="shared" si="75"/>
        <v>15</v>
      </c>
      <c r="CP29" s="1">
        <f t="shared" si="76"/>
        <v>5</v>
      </c>
      <c r="CQ29" s="1">
        <f t="shared" si="77"/>
        <v>0</v>
      </c>
      <c r="CR29" s="1">
        <f t="shared" si="78"/>
        <v>15</v>
      </c>
      <c r="CS29" s="1">
        <f t="shared" si="79"/>
        <v>15</v>
      </c>
      <c r="CT29" s="1">
        <f t="shared" si="80"/>
        <v>4</v>
      </c>
      <c r="CU29" s="1">
        <f t="shared" si="81"/>
        <v>0</v>
      </c>
      <c r="CV29" s="1">
        <f t="shared" si="82"/>
        <v>15</v>
      </c>
      <c r="CW29" s="1">
        <f t="shared" si="83"/>
        <v>15</v>
      </c>
      <c r="CX29" s="1">
        <f t="shared" si="84"/>
        <v>5</v>
      </c>
      <c r="CY29" s="1">
        <f t="shared" si="85"/>
        <v>0</v>
      </c>
      <c r="CZ29" s="1">
        <f t="shared" si="86"/>
        <v>15</v>
      </c>
      <c r="DA29" s="1">
        <f t="shared" si="87"/>
        <v>15</v>
      </c>
      <c r="DB29" s="1">
        <f t="shared" si="88"/>
        <v>1</v>
      </c>
      <c r="DC29" s="1">
        <f t="shared" si="89"/>
        <v>0</v>
      </c>
      <c r="DD29" s="1">
        <f t="shared" si="90"/>
        <v>15</v>
      </c>
      <c r="DE29" s="1">
        <f t="shared" si="91"/>
        <v>15</v>
      </c>
      <c r="DF29" s="1">
        <f t="shared" si="92"/>
        <v>4</v>
      </c>
      <c r="DG29" s="1">
        <f t="shared" si="93"/>
        <v>0</v>
      </c>
      <c r="DH29" s="1">
        <f t="shared" si="94"/>
        <v>15</v>
      </c>
      <c r="DI29" s="1">
        <f t="shared" si="95"/>
        <v>15</v>
      </c>
      <c r="DJ29" s="1">
        <f t="shared" si="96"/>
        <v>0</v>
      </c>
      <c r="DK29" s="1">
        <f t="shared" si="97"/>
        <v>0</v>
      </c>
      <c r="DL29" s="1">
        <f t="shared" si="98"/>
        <v>15</v>
      </c>
      <c r="DM29" s="1">
        <f t="shared" si="99"/>
        <v>15</v>
      </c>
      <c r="DQ29">
        <f t="shared" si="100"/>
        <v>69</v>
      </c>
      <c r="DR29" t="str">
        <f t="shared" si="101"/>
        <v>YES</v>
      </c>
      <c r="DS29">
        <f t="shared" si="102"/>
        <v>69</v>
      </c>
      <c r="DT29" t="str">
        <f t="shared" si="103"/>
        <v>YES</v>
      </c>
      <c r="DV29" s="1">
        <f t="shared" si="27"/>
        <v>3</v>
      </c>
      <c r="DW29" s="1">
        <f t="shared" si="104"/>
        <v>0</v>
      </c>
      <c r="DX29" s="1">
        <f t="shared" si="105"/>
        <v>15</v>
      </c>
      <c r="DY29" s="1">
        <f t="shared" si="179"/>
        <v>15</v>
      </c>
      <c r="DZ29" s="1">
        <f t="shared" si="106"/>
        <v>5</v>
      </c>
      <c r="EA29" s="1">
        <f t="shared" si="107"/>
        <v>0</v>
      </c>
      <c r="EB29" s="1">
        <f t="shared" si="108"/>
        <v>15</v>
      </c>
      <c r="EC29" s="1">
        <f t="shared" si="109"/>
        <v>15</v>
      </c>
      <c r="ED29" s="1">
        <f t="shared" si="110"/>
        <v>4</v>
      </c>
      <c r="EE29" s="1">
        <f t="shared" si="111"/>
        <v>0</v>
      </c>
      <c r="EF29" s="1">
        <f t="shared" si="112"/>
        <v>15</v>
      </c>
      <c r="EG29" s="1">
        <f t="shared" si="113"/>
        <v>15</v>
      </c>
      <c r="EH29" s="1">
        <f t="shared" si="114"/>
        <v>5</v>
      </c>
      <c r="EI29" s="1">
        <f t="shared" si="115"/>
        <v>0</v>
      </c>
      <c r="EJ29" s="1">
        <f t="shared" si="116"/>
        <v>15</v>
      </c>
      <c r="EK29" s="1">
        <f t="shared" si="117"/>
        <v>15</v>
      </c>
      <c r="EL29" s="1">
        <f t="shared" si="118"/>
        <v>1</v>
      </c>
      <c r="EM29" s="1">
        <f t="shared" si="119"/>
        <v>0</v>
      </c>
      <c r="EN29" s="1">
        <f t="shared" si="120"/>
        <v>15</v>
      </c>
      <c r="EO29" s="1">
        <f t="shared" si="121"/>
        <v>15</v>
      </c>
      <c r="EP29" s="1">
        <f t="shared" si="122"/>
        <v>4</v>
      </c>
      <c r="EQ29" s="1">
        <f t="shared" si="123"/>
        <v>0</v>
      </c>
      <c r="ER29" s="1">
        <f t="shared" si="124"/>
        <v>15</v>
      </c>
      <c r="ES29" s="1">
        <f t="shared" si="125"/>
        <v>15</v>
      </c>
      <c r="ET29" s="1">
        <f t="shared" si="126"/>
        <v>0</v>
      </c>
      <c r="EU29" s="1">
        <f t="shared" si="127"/>
        <v>0</v>
      </c>
      <c r="EV29" s="1">
        <f t="shared" si="128"/>
        <v>15</v>
      </c>
      <c r="EW29" s="1">
        <f t="shared" si="129"/>
        <v>15</v>
      </c>
      <c r="EX29" s="1"/>
      <c r="EY29" s="1">
        <f t="shared" si="180"/>
        <v>1</v>
      </c>
      <c r="EZ29" s="1">
        <f t="shared" si="181"/>
        <v>1.6999999999999999E-3</v>
      </c>
      <c r="FA29" s="1">
        <f t="shared" si="130"/>
        <v>15.0017</v>
      </c>
      <c r="FB29" s="1">
        <f t="shared" si="131"/>
        <v>16</v>
      </c>
      <c r="FC29" s="1">
        <f t="shared" si="132"/>
        <v>2</v>
      </c>
      <c r="FD29" s="1">
        <f t="shared" si="133"/>
        <v>0</v>
      </c>
      <c r="FE29" s="1">
        <f t="shared" si="134"/>
        <v>16</v>
      </c>
      <c r="FF29" s="1">
        <f t="shared" si="135"/>
        <v>16</v>
      </c>
      <c r="FG29" s="1">
        <f t="shared" si="136"/>
        <v>4</v>
      </c>
      <c r="FH29" s="1">
        <f t="shared" si="137"/>
        <v>0</v>
      </c>
      <c r="FI29" s="1">
        <f t="shared" si="138"/>
        <v>16</v>
      </c>
      <c r="FJ29" s="1">
        <f t="shared" si="139"/>
        <v>16</v>
      </c>
      <c r="FK29" s="1">
        <f t="shared" si="140"/>
        <v>2</v>
      </c>
      <c r="FL29" s="1">
        <f t="shared" si="141"/>
        <v>0</v>
      </c>
      <c r="FM29" s="1">
        <f t="shared" si="142"/>
        <v>16</v>
      </c>
      <c r="FN29" s="1">
        <f t="shared" si="143"/>
        <v>16</v>
      </c>
      <c r="FO29" s="1">
        <f t="shared" si="144"/>
        <v>1</v>
      </c>
      <c r="FP29" s="1">
        <f t="shared" si="145"/>
        <v>0</v>
      </c>
      <c r="FQ29" s="1">
        <f t="shared" si="146"/>
        <v>16</v>
      </c>
      <c r="FR29" s="1">
        <f t="shared" si="147"/>
        <v>16</v>
      </c>
      <c r="FS29" s="1">
        <f t="shared" si="148"/>
        <v>4</v>
      </c>
      <c r="FT29" s="1">
        <f t="shared" si="149"/>
        <v>0</v>
      </c>
      <c r="FU29" s="1">
        <f t="shared" si="150"/>
        <v>16</v>
      </c>
      <c r="FV29" s="1">
        <f t="shared" si="151"/>
        <v>16</v>
      </c>
      <c r="FW29" s="1">
        <f t="shared" si="152"/>
        <v>0</v>
      </c>
      <c r="FX29" s="1">
        <f t="shared" si="153"/>
        <v>0</v>
      </c>
      <c r="FY29" s="1">
        <f t="shared" si="154"/>
        <v>16</v>
      </c>
      <c r="FZ29" s="1">
        <f t="shared" si="182"/>
        <v>16</v>
      </c>
      <c r="GC29" s="1">
        <f t="shared" si="155"/>
        <v>0</v>
      </c>
      <c r="GD29" s="1">
        <f t="shared" si="156"/>
        <v>1.6999999999999999E-3</v>
      </c>
      <c r="GE29" s="1">
        <f t="shared" si="157"/>
        <v>18.0017</v>
      </c>
      <c r="GF29" s="1">
        <f t="shared" si="158"/>
        <v>18</v>
      </c>
      <c r="GG29" s="1">
        <f t="shared" si="43"/>
        <v>1</v>
      </c>
      <c r="GH29" s="1">
        <f t="shared" si="159"/>
        <v>1E-3</v>
      </c>
      <c r="GI29" s="1">
        <f t="shared" si="160"/>
        <v>18.001000000000001</v>
      </c>
      <c r="GJ29" s="1">
        <f t="shared" si="161"/>
        <v>19</v>
      </c>
      <c r="GK29" s="1">
        <f t="shared" si="45"/>
        <v>0</v>
      </c>
      <c r="GL29" s="1">
        <f t="shared" si="162"/>
        <v>0</v>
      </c>
      <c r="GM29" s="1">
        <f t="shared" si="163"/>
        <v>19</v>
      </c>
      <c r="GN29" s="1">
        <f t="shared" si="164"/>
        <v>19</v>
      </c>
      <c r="GO29" s="1">
        <f t="shared" si="47"/>
        <v>1</v>
      </c>
      <c r="GP29" s="1">
        <f t="shared" si="165"/>
        <v>0</v>
      </c>
      <c r="GQ29" s="1">
        <f t="shared" si="166"/>
        <v>19</v>
      </c>
      <c r="GR29" s="1">
        <f t="shared" si="167"/>
        <v>19</v>
      </c>
      <c r="GS29" s="1">
        <f t="shared" si="49"/>
        <v>1</v>
      </c>
      <c r="GT29" s="1">
        <f t="shared" si="168"/>
        <v>0</v>
      </c>
      <c r="GU29" s="1">
        <f t="shared" si="169"/>
        <v>19</v>
      </c>
      <c r="GV29" s="1">
        <f t="shared" si="170"/>
        <v>19</v>
      </c>
      <c r="GW29" s="1">
        <f t="shared" si="51"/>
        <v>3</v>
      </c>
      <c r="GX29" s="1">
        <f t="shared" si="171"/>
        <v>0</v>
      </c>
      <c r="GY29" s="1">
        <f t="shared" si="172"/>
        <v>19</v>
      </c>
      <c r="GZ29" s="1">
        <f t="shared" si="173"/>
        <v>19</v>
      </c>
      <c r="HA29" s="1">
        <f t="shared" si="53"/>
        <v>0</v>
      </c>
      <c r="HB29" s="1">
        <f t="shared" si="174"/>
        <v>0</v>
      </c>
      <c r="HC29" s="1">
        <f t="shared" si="175"/>
        <v>19</v>
      </c>
      <c r="HD29" s="1">
        <f t="shared" si="176"/>
        <v>19</v>
      </c>
      <c r="HF29" t="str">
        <f t="shared" si="55"/>
        <v>NATB</v>
      </c>
    </row>
    <row r="30" spans="1:214" customFormat="1" ht="15.6" x14ac:dyDescent="0.3">
      <c r="A30" t="str">
        <f t="shared" si="56"/>
        <v>NATB2</v>
      </c>
      <c r="B30" s="13">
        <v>24</v>
      </c>
      <c r="C30" s="35" t="s">
        <v>220</v>
      </c>
      <c r="D30" s="35" t="s">
        <v>221</v>
      </c>
      <c r="E30" s="35" t="s">
        <v>240</v>
      </c>
      <c r="F30" s="35">
        <v>1600</v>
      </c>
      <c r="G30" s="13" t="s">
        <v>47</v>
      </c>
      <c r="H30" s="12">
        <v>2</v>
      </c>
      <c r="I30" s="12"/>
      <c r="J30" s="12"/>
      <c r="K30" s="35"/>
      <c r="L30" s="12" t="s">
        <v>40</v>
      </c>
      <c r="M30" s="35">
        <v>0</v>
      </c>
      <c r="N30" s="35">
        <v>5</v>
      </c>
      <c r="O30" s="35">
        <v>3</v>
      </c>
      <c r="P30" s="35">
        <v>1</v>
      </c>
      <c r="Q30" s="35">
        <v>1</v>
      </c>
      <c r="R30" s="35">
        <v>4</v>
      </c>
      <c r="S30" s="12">
        <v>0</v>
      </c>
      <c r="T30" s="35">
        <v>0</v>
      </c>
      <c r="U30" s="12"/>
      <c r="V30" s="35"/>
      <c r="W30" s="5">
        <f t="shared" si="57"/>
        <v>14</v>
      </c>
      <c r="X30" s="12">
        <v>2</v>
      </c>
      <c r="Y30" s="12">
        <v>1</v>
      </c>
      <c r="Z30" s="12">
        <v>1</v>
      </c>
      <c r="AA30" s="12">
        <v>0</v>
      </c>
      <c r="AB30" s="12">
        <v>1</v>
      </c>
      <c r="AC30" s="12">
        <v>1</v>
      </c>
      <c r="AD30" s="12">
        <v>0</v>
      </c>
      <c r="AE30" s="12">
        <v>0</v>
      </c>
      <c r="AF30" s="12"/>
      <c r="AG30" s="12"/>
      <c r="AH30" s="5">
        <f t="shared" si="6"/>
        <v>6</v>
      </c>
      <c r="AI30" s="5">
        <f t="shared" si="2"/>
        <v>20</v>
      </c>
      <c r="AJ30" s="12">
        <v>1</v>
      </c>
      <c r="AK30" s="12">
        <v>0</v>
      </c>
      <c r="AL30" s="12">
        <v>2</v>
      </c>
      <c r="AM30" s="12">
        <v>1</v>
      </c>
      <c r="AN30" s="12">
        <v>1</v>
      </c>
      <c r="AO30" s="12">
        <v>2</v>
      </c>
      <c r="AP30" s="12">
        <v>4</v>
      </c>
      <c r="AQ30" s="12">
        <v>0</v>
      </c>
      <c r="AR30" s="12"/>
      <c r="AS30" s="12"/>
      <c r="AT30" s="5">
        <f t="shared" si="7"/>
        <v>11</v>
      </c>
      <c r="AU30" s="5">
        <f t="shared" si="4"/>
        <v>31</v>
      </c>
      <c r="AV30" s="12"/>
      <c r="AW30" s="12"/>
      <c r="AX30" s="12"/>
      <c r="AY30" s="12"/>
      <c r="AZ30" s="12"/>
      <c r="BA30" s="12"/>
      <c r="BB30" s="12"/>
      <c r="BC30" s="12"/>
      <c r="BD30" s="12"/>
      <c r="BE30" s="12"/>
      <c r="BF30" s="5">
        <f t="shared" si="8"/>
        <v>0</v>
      </c>
      <c r="BG30" s="5">
        <f t="shared" si="9"/>
        <v>31</v>
      </c>
      <c r="BH30" s="5">
        <f t="shared" si="177"/>
        <v>2</v>
      </c>
      <c r="BI30" s="5">
        <f t="shared" si="10"/>
        <v>2</v>
      </c>
      <c r="BJ30" s="5">
        <f t="shared" si="11"/>
        <v>2</v>
      </c>
      <c r="BK30" s="5">
        <f t="shared" si="58"/>
        <v>2</v>
      </c>
      <c r="BL30" s="5">
        <f t="shared" si="59"/>
        <v>2</v>
      </c>
      <c r="BM30" s="5">
        <f t="shared" si="183"/>
        <v>2</v>
      </c>
      <c r="BN30" s="5">
        <f t="shared" si="12"/>
        <v>2</v>
      </c>
      <c r="BO30" s="5">
        <f t="shared" si="13"/>
        <v>2</v>
      </c>
      <c r="BP30" s="3" t="str">
        <f t="shared" si="14"/>
        <v>-</v>
      </c>
      <c r="BQ30" s="3" t="str">
        <f t="shared" si="60"/>
        <v/>
      </c>
      <c r="BR30" s="3">
        <f t="shared" si="15"/>
        <v>2</v>
      </c>
      <c r="BS30" s="3">
        <f t="shared" si="61"/>
        <v>2</v>
      </c>
      <c r="BT30" s="3" t="str">
        <f t="shared" si="16"/>
        <v>-</v>
      </c>
      <c r="BU30" s="3" t="str">
        <f t="shared" si="62"/>
        <v/>
      </c>
      <c r="BV30" s="3" t="str">
        <f t="shared" si="17"/>
        <v>-</v>
      </c>
      <c r="BW30" s="3" t="str">
        <f t="shared" si="63"/>
        <v/>
      </c>
      <c r="BX30" s="3" t="str">
        <f t="shared" si="18"/>
        <v>-</v>
      </c>
      <c r="BY30" s="3" t="str">
        <f t="shared" si="64"/>
        <v/>
      </c>
      <c r="BZ30" s="3" t="str">
        <f t="shared" si="19"/>
        <v>-</v>
      </c>
      <c r="CA30" s="3" t="str">
        <f t="shared" si="65"/>
        <v/>
      </c>
      <c r="CB30" s="3" t="str">
        <f t="shared" si="20"/>
        <v>-</v>
      </c>
      <c r="CC30" s="3" t="str">
        <f t="shared" si="66"/>
        <v/>
      </c>
      <c r="CD30" s="3" t="str">
        <f t="shared" si="67"/>
        <v>-</v>
      </c>
      <c r="CE30" s="3" t="str">
        <f t="shared" si="68"/>
        <v/>
      </c>
      <c r="CF30" s="3">
        <f t="shared" si="69"/>
        <v>2</v>
      </c>
      <c r="CG30" s="3">
        <f t="shared" si="70"/>
        <v>2</v>
      </c>
      <c r="CH30" s="5" t="str">
        <f t="shared" si="178"/>
        <v>2</v>
      </c>
      <c r="CI30" s="5" t="str">
        <f t="shared" si="71"/>
        <v/>
      </c>
      <c r="CJ30" s="29"/>
      <c r="CK30" s="1"/>
      <c r="CL30" s="1">
        <f t="shared" si="72"/>
        <v>8</v>
      </c>
      <c r="CM30" s="1">
        <f t="shared" si="73"/>
        <v>0</v>
      </c>
      <c r="CN30" s="1">
        <f t="shared" si="74"/>
        <v>2</v>
      </c>
      <c r="CO30" s="1">
        <f t="shared" si="75"/>
        <v>2</v>
      </c>
      <c r="CP30" s="1">
        <f t="shared" si="76"/>
        <v>9</v>
      </c>
      <c r="CQ30" s="1">
        <f t="shared" si="77"/>
        <v>0</v>
      </c>
      <c r="CR30" s="1">
        <f t="shared" si="78"/>
        <v>2</v>
      </c>
      <c r="CS30" s="1">
        <f t="shared" si="79"/>
        <v>2</v>
      </c>
      <c r="CT30" s="1">
        <f t="shared" si="80"/>
        <v>3</v>
      </c>
      <c r="CU30" s="1">
        <f t="shared" si="81"/>
        <v>0</v>
      </c>
      <c r="CV30" s="1">
        <f t="shared" si="82"/>
        <v>2</v>
      </c>
      <c r="CW30" s="1">
        <f t="shared" si="83"/>
        <v>2</v>
      </c>
      <c r="CX30" s="1">
        <f t="shared" si="84"/>
        <v>1</v>
      </c>
      <c r="CY30" s="1">
        <f t="shared" si="85"/>
        <v>0</v>
      </c>
      <c r="CZ30" s="1">
        <f t="shared" si="86"/>
        <v>2</v>
      </c>
      <c r="DA30" s="1">
        <f t="shared" si="87"/>
        <v>2</v>
      </c>
      <c r="DB30" s="1">
        <f t="shared" si="88"/>
        <v>2</v>
      </c>
      <c r="DC30" s="1">
        <f t="shared" si="89"/>
        <v>0</v>
      </c>
      <c r="DD30" s="1">
        <f t="shared" si="90"/>
        <v>2</v>
      </c>
      <c r="DE30" s="1">
        <f t="shared" si="91"/>
        <v>2</v>
      </c>
      <c r="DF30" s="1">
        <f t="shared" si="92"/>
        <v>1</v>
      </c>
      <c r="DG30" s="1">
        <f t="shared" si="93"/>
        <v>0</v>
      </c>
      <c r="DH30" s="1">
        <f t="shared" si="94"/>
        <v>2</v>
      </c>
      <c r="DI30" s="1">
        <f t="shared" si="95"/>
        <v>2</v>
      </c>
      <c r="DJ30" s="1">
        <f t="shared" si="96"/>
        <v>0</v>
      </c>
      <c r="DK30" s="1">
        <f t="shared" si="97"/>
        <v>0</v>
      </c>
      <c r="DL30" s="1">
        <f t="shared" si="98"/>
        <v>2</v>
      </c>
      <c r="DM30" s="1">
        <f t="shared" si="99"/>
        <v>2</v>
      </c>
      <c r="DQ30">
        <f t="shared" si="100"/>
        <v>31</v>
      </c>
      <c r="DR30" t="str">
        <f t="shared" si="101"/>
        <v>YES</v>
      </c>
      <c r="DS30">
        <f t="shared" si="102"/>
        <v>31</v>
      </c>
      <c r="DT30" t="str">
        <f t="shared" si="103"/>
        <v>YES</v>
      </c>
      <c r="DV30" s="1">
        <f t="shared" si="27"/>
        <v>8</v>
      </c>
      <c r="DW30" s="1">
        <f t="shared" si="104"/>
        <v>0</v>
      </c>
      <c r="DX30" s="1">
        <f t="shared" si="105"/>
        <v>2</v>
      </c>
      <c r="DY30" s="1">
        <f t="shared" si="179"/>
        <v>2</v>
      </c>
      <c r="DZ30" s="1">
        <f t="shared" si="106"/>
        <v>9</v>
      </c>
      <c r="EA30" s="1">
        <f t="shared" si="107"/>
        <v>0</v>
      </c>
      <c r="EB30" s="1">
        <f t="shared" si="108"/>
        <v>2</v>
      </c>
      <c r="EC30" s="1">
        <f t="shared" si="109"/>
        <v>2</v>
      </c>
      <c r="ED30" s="1">
        <f t="shared" si="110"/>
        <v>3</v>
      </c>
      <c r="EE30" s="1">
        <f t="shared" si="111"/>
        <v>0</v>
      </c>
      <c r="EF30" s="1">
        <f t="shared" si="112"/>
        <v>2</v>
      </c>
      <c r="EG30" s="1">
        <f t="shared" si="113"/>
        <v>2</v>
      </c>
      <c r="EH30" s="1">
        <f t="shared" si="114"/>
        <v>1</v>
      </c>
      <c r="EI30" s="1">
        <f t="shared" si="115"/>
        <v>0</v>
      </c>
      <c r="EJ30" s="1">
        <f t="shared" si="116"/>
        <v>2</v>
      </c>
      <c r="EK30" s="1">
        <f t="shared" si="117"/>
        <v>2</v>
      </c>
      <c r="EL30" s="1">
        <f t="shared" si="118"/>
        <v>2</v>
      </c>
      <c r="EM30" s="1">
        <f t="shared" si="119"/>
        <v>0</v>
      </c>
      <c r="EN30" s="1">
        <f t="shared" si="120"/>
        <v>2</v>
      </c>
      <c r="EO30" s="1">
        <f t="shared" si="121"/>
        <v>2</v>
      </c>
      <c r="EP30" s="1">
        <f t="shared" si="122"/>
        <v>1</v>
      </c>
      <c r="EQ30" s="1">
        <f t="shared" si="123"/>
        <v>0</v>
      </c>
      <c r="ER30" s="1">
        <f t="shared" si="124"/>
        <v>2</v>
      </c>
      <c r="ES30" s="1">
        <f t="shared" si="125"/>
        <v>2</v>
      </c>
      <c r="ET30" s="1">
        <f t="shared" si="126"/>
        <v>0</v>
      </c>
      <c r="EU30" s="1">
        <f t="shared" si="127"/>
        <v>0</v>
      </c>
      <c r="EV30" s="1">
        <f t="shared" si="128"/>
        <v>2</v>
      </c>
      <c r="EW30" s="1">
        <f t="shared" si="129"/>
        <v>2</v>
      </c>
      <c r="EX30" s="1"/>
      <c r="EY30" s="1">
        <f t="shared" si="180"/>
        <v>6</v>
      </c>
      <c r="EZ30" s="1">
        <f t="shared" si="181"/>
        <v>0</v>
      </c>
      <c r="FA30" s="1">
        <f t="shared" si="130"/>
        <v>2</v>
      </c>
      <c r="FB30" s="1">
        <f t="shared" si="131"/>
        <v>2</v>
      </c>
      <c r="FC30" s="1">
        <f t="shared" si="132"/>
        <v>6</v>
      </c>
      <c r="FD30" s="1">
        <f t="shared" si="133"/>
        <v>0</v>
      </c>
      <c r="FE30" s="1">
        <f t="shared" si="134"/>
        <v>2</v>
      </c>
      <c r="FF30" s="1">
        <f t="shared" si="135"/>
        <v>2</v>
      </c>
      <c r="FG30" s="1">
        <f t="shared" si="136"/>
        <v>1</v>
      </c>
      <c r="FH30" s="1">
        <f t="shared" si="137"/>
        <v>0</v>
      </c>
      <c r="FI30" s="1">
        <f t="shared" si="138"/>
        <v>2</v>
      </c>
      <c r="FJ30" s="1">
        <f t="shared" si="139"/>
        <v>2</v>
      </c>
      <c r="FK30" s="1">
        <f t="shared" si="140"/>
        <v>1</v>
      </c>
      <c r="FL30" s="1">
        <f t="shared" si="141"/>
        <v>0</v>
      </c>
      <c r="FM30" s="1">
        <f t="shared" si="142"/>
        <v>2</v>
      </c>
      <c r="FN30" s="1">
        <f t="shared" si="143"/>
        <v>2</v>
      </c>
      <c r="FO30" s="1">
        <f t="shared" si="144"/>
        <v>1</v>
      </c>
      <c r="FP30" s="1">
        <f t="shared" si="145"/>
        <v>0</v>
      </c>
      <c r="FQ30" s="1">
        <f t="shared" si="146"/>
        <v>2</v>
      </c>
      <c r="FR30" s="1">
        <f t="shared" si="147"/>
        <v>2</v>
      </c>
      <c r="FS30" s="1">
        <f t="shared" si="148"/>
        <v>1</v>
      </c>
      <c r="FT30" s="1">
        <f t="shared" si="149"/>
        <v>0</v>
      </c>
      <c r="FU30" s="1">
        <f t="shared" si="150"/>
        <v>2</v>
      </c>
      <c r="FV30" s="1">
        <f t="shared" si="151"/>
        <v>2</v>
      </c>
      <c r="FW30" s="1">
        <f t="shared" si="152"/>
        <v>0</v>
      </c>
      <c r="FX30" s="1">
        <f t="shared" si="153"/>
        <v>0</v>
      </c>
      <c r="FY30" s="1">
        <f t="shared" si="154"/>
        <v>2</v>
      </c>
      <c r="FZ30" s="1">
        <f t="shared" si="182"/>
        <v>2</v>
      </c>
      <c r="GC30" s="1">
        <f t="shared" si="155"/>
        <v>3</v>
      </c>
      <c r="GD30" s="1">
        <f t="shared" si="156"/>
        <v>0</v>
      </c>
      <c r="GE30" s="1">
        <f t="shared" si="157"/>
        <v>2</v>
      </c>
      <c r="GF30" s="1">
        <f t="shared" si="158"/>
        <v>2</v>
      </c>
      <c r="GG30" s="1">
        <f t="shared" si="43"/>
        <v>2</v>
      </c>
      <c r="GH30" s="1">
        <f t="shared" si="159"/>
        <v>0</v>
      </c>
      <c r="GI30" s="1">
        <f t="shared" si="160"/>
        <v>2</v>
      </c>
      <c r="GJ30" s="1">
        <f t="shared" si="161"/>
        <v>2</v>
      </c>
      <c r="GK30" s="1">
        <f t="shared" si="45"/>
        <v>0</v>
      </c>
      <c r="GL30" s="1">
        <f t="shared" si="162"/>
        <v>0</v>
      </c>
      <c r="GM30" s="1">
        <f t="shared" si="163"/>
        <v>2</v>
      </c>
      <c r="GN30" s="1">
        <f t="shared" si="164"/>
        <v>2</v>
      </c>
      <c r="GO30" s="1">
        <f t="shared" si="47"/>
        <v>1</v>
      </c>
      <c r="GP30" s="1">
        <f t="shared" si="165"/>
        <v>0</v>
      </c>
      <c r="GQ30" s="1">
        <f t="shared" si="166"/>
        <v>2</v>
      </c>
      <c r="GR30" s="1">
        <f t="shared" si="167"/>
        <v>2</v>
      </c>
      <c r="GS30" s="1">
        <f t="shared" si="49"/>
        <v>1</v>
      </c>
      <c r="GT30" s="1">
        <f t="shared" si="168"/>
        <v>0</v>
      </c>
      <c r="GU30" s="1">
        <f t="shared" si="169"/>
        <v>2</v>
      </c>
      <c r="GV30" s="1">
        <f t="shared" si="170"/>
        <v>2</v>
      </c>
      <c r="GW30" s="1">
        <f t="shared" si="51"/>
        <v>1</v>
      </c>
      <c r="GX30" s="1">
        <f t="shared" si="171"/>
        <v>0</v>
      </c>
      <c r="GY30" s="1">
        <f t="shared" si="172"/>
        <v>2</v>
      </c>
      <c r="GZ30" s="1">
        <f t="shared" si="173"/>
        <v>2</v>
      </c>
      <c r="HA30" s="1">
        <f t="shared" si="53"/>
        <v>0</v>
      </c>
      <c r="HB30" s="1">
        <f t="shared" si="174"/>
        <v>0</v>
      </c>
      <c r="HC30" s="1">
        <f t="shared" si="175"/>
        <v>2</v>
      </c>
      <c r="HD30" s="1">
        <f t="shared" si="176"/>
        <v>2</v>
      </c>
      <c r="HF30" t="str">
        <f t="shared" si="55"/>
        <v>NATB</v>
      </c>
    </row>
    <row r="31" spans="1:214" customFormat="1" ht="15.6" x14ac:dyDescent="0.3">
      <c r="A31" t="str">
        <f t="shared" si="56"/>
        <v>NATB16</v>
      </c>
      <c r="B31" s="37">
        <v>25</v>
      </c>
      <c r="C31" s="36" t="s">
        <v>222</v>
      </c>
      <c r="D31" s="36" t="s">
        <v>224</v>
      </c>
      <c r="E31" s="36" t="s">
        <v>241</v>
      </c>
      <c r="F31" s="36">
        <v>1200</v>
      </c>
      <c r="G31" s="37" t="s">
        <v>46</v>
      </c>
      <c r="H31" s="36">
        <v>2</v>
      </c>
      <c r="I31" s="36"/>
      <c r="J31" s="36"/>
      <c r="K31" s="36"/>
      <c r="L31" s="36" t="s">
        <v>41</v>
      </c>
      <c r="M31" s="36">
        <v>6</v>
      </c>
      <c r="N31" s="36">
        <v>5</v>
      </c>
      <c r="O31" s="36">
        <v>9</v>
      </c>
      <c r="P31" s="36">
        <v>2</v>
      </c>
      <c r="Q31" s="36">
        <v>5</v>
      </c>
      <c r="R31" s="36">
        <v>4</v>
      </c>
      <c r="S31" s="36">
        <v>8</v>
      </c>
      <c r="T31" s="36">
        <v>0</v>
      </c>
      <c r="U31" s="36"/>
      <c r="V31" s="36"/>
      <c r="W31" s="38">
        <f t="shared" si="57"/>
        <v>39</v>
      </c>
      <c r="X31" s="36">
        <v>5</v>
      </c>
      <c r="Y31" s="36">
        <v>3</v>
      </c>
      <c r="Z31" s="36">
        <v>1</v>
      </c>
      <c r="AA31" s="36">
        <v>1</v>
      </c>
      <c r="AB31" s="36">
        <v>2</v>
      </c>
      <c r="AC31" s="36">
        <v>4</v>
      </c>
      <c r="AD31" s="36">
        <v>8</v>
      </c>
      <c r="AE31" s="36">
        <v>0</v>
      </c>
      <c r="AF31" s="36"/>
      <c r="AG31" s="36"/>
      <c r="AH31" s="38">
        <f t="shared" si="6"/>
        <v>24</v>
      </c>
      <c r="AI31" s="38">
        <f t="shared" si="2"/>
        <v>63</v>
      </c>
      <c r="AJ31" s="36">
        <v>1</v>
      </c>
      <c r="AK31" s="36">
        <v>3</v>
      </c>
      <c r="AL31" s="36">
        <v>1</v>
      </c>
      <c r="AM31" s="36">
        <v>3</v>
      </c>
      <c r="AN31" s="36">
        <v>1</v>
      </c>
      <c r="AO31" s="36">
        <v>3</v>
      </c>
      <c r="AP31" s="36">
        <v>5</v>
      </c>
      <c r="AQ31" s="36">
        <v>1</v>
      </c>
      <c r="AR31" s="36"/>
      <c r="AS31" s="36"/>
      <c r="AT31" s="38">
        <f t="shared" si="7"/>
        <v>18</v>
      </c>
      <c r="AU31" s="38">
        <f t="shared" si="4"/>
        <v>81</v>
      </c>
      <c r="AV31" s="36"/>
      <c r="AW31" s="36"/>
      <c r="AX31" s="36"/>
      <c r="AY31" s="36"/>
      <c r="AZ31" s="36"/>
      <c r="BA31" s="36"/>
      <c r="BB31" s="36"/>
      <c r="BC31" s="36"/>
      <c r="BD31" s="36"/>
      <c r="BE31" s="36"/>
      <c r="BF31" s="38">
        <f t="shared" si="8"/>
        <v>0</v>
      </c>
      <c r="BG31" s="38">
        <f t="shared" si="9"/>
        <v>81</v>
      </c>
      <c r="BH31" s="38">
        <f t="shared" si="177"/>
        <v>17</v>
      </c>
      <c r="BI31" s="38">
        <f t="shared" si="10"/>
        <v>17</v>
      </c>
      <c r="BJ31" s="38">
        <f t="shared" si="11"/>
        <v>17</v>
      </c>
      <c r="BK31" s="5">
        <f t="shared" si="58"/>
        <v>17</v>
      </c>
      <c r="BL31" s="5">
        <f t="shared" si="59"/>
        <v>17</v>
      </c>
      <c r="BM31" s="5">
        <f t="shared" si="183"/>
        <v>17</v>
      </c>
      <c r="BN31" s="5">
        <f t="shared" si="12"/>
        <v>17</v>
      </c>
      <c r="BO31" s="5">
        <f t="shared" si="13"/>
        <v>17</v>
      </c>
      <c r="BP31" s="3" t="str">
        <f t="shared" si="14"/>
        <v>-</v>
      </c>
      <c r="BQ31" s="3" t="str">
        <f t="shared" si="60"/>
        <v/>
      </c>
      <c r="BR31" s="3" t="str">
        <f t="shared" si="15"/>
        <v>-</v>
      </c>
      <c r="BS31" s="3" t="str">
        <f t="shared" si="61"/>
        <v/>
      </c>
      <c r="BT31" s="3">
        <f t="shared" si="16"/>
        <v>17</v>
      </c>
      <c r="BU31" s="3">
        <f t="shared" si="62"/>
        <v>2</v>
      </c>
      <c r="BV31" s="3" t="str">
        <f t="shared" si="17"/>
        <v>-</v>
      </c>
      <c r="BW31" s="3" t="str">
        <f t="shared" si="63"/>
        <v/>
      </c>
      <c r="BX31" s="3" t="str">
        <f t="shared" si="18"/>
        <v>-</v>
      </c>
      <c r="BY31" s="3" t="str">
        <f t="shared" si="64"/>
        <v/>
      </c>
      <c r="BZ31" s="3" t="str">
        <f t="shared" si="19"/>
        <v>-</v>
      </c>
      <c r="CA31" s="3" t="str">
        <f t="shared" si="65"/>
        <v/>
      </c>
      <c r="CB31" s="3" t="str">
        <f t="shared" si="20"/>
        <v>-</v>
      </c>
      <c r="CC31" s="3" t="str">
        <f t="shared" si="66"/>
        <v/>
      </c>
      <c r="CD31" s="3">
        <f t="shared" si="67"/>
        <v>17</v>
      </c>
      <c r="CE31" s="3">
        <f t="shared" si="68"/>
        <v>3</v>
      </c>
      <c r="CF31" s="3">
        <f t="shared" si="69"/>
        <v>17</v>
      </c>
      <c r="CG31" s="3">
        <f t="shared" si="70"/>
        <v>16</v>
      </c>
      <c r="CH31" s="5" t="str">
        <f t="shared" si="178"/>
        <v>2</v>
      </c>
      <c r="CI31" s="5">
        <f t="shared" si="71"/>
        <v>3</v>
      </c>
      <c r="CJ31" s="29"/>
      <c r="CK31" s="1"/>
      <c r="CL31" s="1">
        <f t="shared" si="72"/>
        <v>2</v>
      </c>
      <c r="CM31" s="1">
        <f t="shared" si="73"/>
        <v>0</v>
      </c>
      <c r="CN31" s="1">
        <f t="shared" si="74"/>
        <v>17</v>
      </c>
      <c r="CO31" s="1">
        <f t="shared" si="75"/>
        <v>17</v>
      </c>
      <c r="CP31" s="1">
        <f t="shared" si="76"/>
        <v>6</v>
      </c>
      <c r="CQ31" s="1">
        <f t="shared" si="77"/>
        <v>0</v>
      </c>
      <c r="CR31" s="1">
        <f t="shared" si="78"/>
        <v>17</v>
      </c>
      <c r="CS31" s="1">
        <f t="shared" si="79"/>
        <v>17</v>
      </c>
      <c r="CT31" s="1">
        <f t="shared" si="80"/>
        <v>2</v>
      </c>
      <c r="CU31" s="1">
        <f t="shared" si="81"/>
        <v>0</v>
      </c>
      <c r="CV31" s="1">
        <f t="shared" si="82"/>
        <v>17</v>
      </c>
      <c r="CW31" s="1">
        <f t="shared" si="83"/>
        <v>17</v>
      </c>
      <c r="CX31" s="1">
        <f t="shared" si="84"/>
        <v>4</v>
      </c>
      <c r="CY31" s="1">
        <f t="shared" si="85"/>
        <v>0</v>
      </c>
      <c r="CZ31" s="1">
        <f t="shared" si="86"/>
        <v>17</v>
      </c>
      <c r="DA31" s="1">
        <f t="shared" si="87"/>
        <v>17</v>
      </c>
      <c r="DB31" s="1">
        <f t="shared" si="88"/>
        <v>2</v>
      </c>
      <c r="DC31" s="1">
        <f t="shared" si="89"/>
        <v>0</v>
      </c>
      <c r="DD31" s="1">
        <f t="shared" si="90"/>
        <v>17</v>
      </c>
      <c r="DE31" s="1">
        <f t="shared" si="91"/>
        <v>17</v>
      </c>
      <c r="DF31" s="1">
        <f t="shared" si="92"/>
        <v>4</v>
      </c>
      <c r="DG31" s="1">
        <f t="shared" si="93"/>
        <v>0</v>
      </c>
      <c r="DH31" s="1">
        <f t="shared" si="94"/>
        <v>17</v>
      </c>
      <c r="DI31" s="1">
        <f t="shared" si="95"/>
        <v>17</v>
      </c>
      <c r="DJ31" s="1">
        <f t="shared" si="96"/>
        <v>1</v>
      </c>
      <c r="DK31" s="1">
        <f t="shared" si="97"/>
        <v>0</v>
      </c>
      <c r="DL31" s="1">
        <f t="shared" si="98"/>
        <v>17</v>
      </c>
      <c r="DM31" s="1">
        <f t="shared" si="99"/>
        <v>17</v>
      </c>
      <c r="DQ31">
        <f t="shared" si="100"/>
        <v>81</v>
      </c>
      <c r="DR31" t="str">
        <f t="shared" si="101"/>
        <v>YES</v>
      </c>
      <c r="DS31">
        <f t="shared" si="102"/>
        <v>81</v>
      </c>
      <c r="DT31" t="str">
        <f t="shared" si="103"/>
        <v>YES</v>
      </c>
      <c r="DV31" s="1">
        <f t="shared" si="27"/>
        <v>2</v>
      </c>
      <c r="DW31" s="1">
        <f t="shared" si="104"/>
        <v>0</v>
      </c>
      <c r="DX31" s="1">
        <f t="shared" si="105"/>
        <v>17</v>
      </c>
      <c r="DY31" s="1">
        <f t="shared" si="179"/>
        <v>17</v>
      </c>
      <c r="DZ31" s="1">
        <f t="shared" si="106"/>
        <v>6</v>
      </c>
      <c r="EA31" s="1">
        <f t="shared" si="107"/>
        <v>0</v>
      </c>
      <c r="EB31" s="1">
        <f t="shared" si="108"/>
        <v>17</v>
      </c>
      <c r="EC31" s="1">
        <f t="shared" si="109"/>
        <v>17</v>
      </c>
      <c r="ED31" s="1">
        <f t="shared" si="110"/>
        <v>2</v>
      </c>
      <c r="EE31" s="1">
        <f t="shared" si="111"/>
        <v>0</v>
      </c>
      <c r="EF31" s="1">
        <f t="shared" si="112"/>
        <v>17</v>
      </c>
      <c r="EG31" s="1">
        <f t="shared" si="113"/>
        <v>17</v>
      </c>
      <c r="EH31" s="1">
        <f t="shared" si="114"/>
        <v>4</v>
      </c>
      <c r="EI31" s="1">
        <f t="shared" si="115"/>
        <v>0</v>
      </c>
      <c r="EJ31" s="1">
        <f t="shared" si="116"/>
        <v>17</v>
      </c>
      <c r="EK31" s="1">
        <f t="shared" si="117"/>
        <v>17</v>
      </c>
      <c r="EL31" s="1">
        <f t="shared" si="118"/>
        <v>2</v>
      </c>
      <c r="EM31" s="1">
        <f t="shared" si="119"/>
        <v>0</v>
      </c>
      <c r="EN31" s="1">
        <f t="shared" si="120"/>
        <v>17</v>
      </c>
      <c r="EO31" s="1">
        <f t="shared" si="121"/>
        <v>17</v>
      </c>
      <c r="EP31" s="1">
        <f t="shared" si="122"/>
        <v>4</v>
      </c>
      <c r="EQ31" s="1">
        <f t="shared" si="123"/>
        <v>0</v>
      </c>
      <c r="ER31" s="1">
        <f t="shared" si="124"/>
        <v>17</v>
      </c>
      <c r="ES31" s="1">
        <f t="shared" si="125"/>
        <v>17</v>
      </c>
      <c r="ET31" s="1">
        <f t="shared" si="126"/>
        <v>1</v>
      </c>
      <c r="EU31" s="1">
        <f t="shared" si="127"/>
        <v>0</v>
      </c>
      <c r="EV31" s="1">
        <f t="shared" si="128"/>
        <v>17</v>
      </c>
      <c r="EW31" s="1">
        <f t="shared" si="129"/>
        <v>17</v>
      </c>
      <c r="EX31" s="1"/>
      <c r="EY31" s="1">
        <f t="shared" si="180"/>
        <v>2</v>
      </c>
      <c r="EZ31" s="1">
        <f t="shared" si="181"/>
        <v>0</v>
      </c>
      <c r="FA31" s="1">
        <f t="shared" si="130"/>
        <v>17</v>
      </c>
      <c r="FB31" s="1">
        <f t="shared" si="131"/>
        <v>17</v>
      </c>
      <c r="FC31" s="1">
        <f t="shared" si="132"/>
        <v>2</v>
      </c>
      <c r="FD31" s="1">
        <f t="shared" si="133"/>
        <v>0</v>
      </c>
      <c r="FE31" s="1">
        <f t="shared" si="134"/>
        <v>17</v>
      </c>
      <c r="FF31" s="1">
        <f t="shared" si="135"/>
        <v>17</v>
      </c>
      <c r="FG31" s="1">
        <f t="shared" si="136"/>
        <v>2</v>
      </c>
      <c r="FH31" s="1">
        <f t="shared" si="137"/>
        <v>0</v>
      </c>
      <c r="FI31" s="1">
        <f t="shared" si="138"/>
        <v>17</v>
      </c>
      <c r="FJ31" s="1">
        <f t="shared" si="139"/>
        <v>17</v>
      </c>
      <c r="FK31" s="1">
        <f t="shared" si="140"/>
        <v>1</v>
      </c>
      <c r="FL31" s="1">
        <f t="shared" si="141"/>
        <v>0</v>
      </c>
      <c r="FM31" s="1">
        <f t="shared" si="142"/>
        <v>17</v>
      </c>
      <c r="FN31" s="1">
        <f t="shared" si="143"/>
        <v>17</v>
      </c>
      <c r="FO31" s="1">
        <f t="shared" si="144"/>
        <v>2</v>
      </c>
      <c r="FP31" s="1">
        <f t="shared" si="145"/>
        <v>0</v>
      </c>
      <c r="FQ31" s="1">
        <f t="shared" si="146"/>
        <v>17</v>
      </c>
      <c r="FR31" s="1">
        <f t="shared" si="147"/>
        <v>17</v>
      </c>
      <c r="FS31" s="1">
        <f t="shared" si="148"/>
        <v>3</v>
      </c>
      <c r="FT31" s="1">
        <f t="shared" si="149"/>
        <v>0</v>
      </c>
      <c r="FU31" s="1">
        <f t="shared" si="150"/>
        <v>17</v>
      </c>
      <c r="FV31" s="1">
        <f t="shared" si="151"/>
        <v>17</v>
      </c>
      <c r="FW31" s="1">
        <f t="shared" si="152"/>
        <v>1</v>
      </c>
      <c r="FX31" s="1">
        <f t="shared" si="153"/>
        <v>0</v>
      </c>
      <c r="FY31" s="1">
        <f t="shared" si="154"/>
        <v>17</v>
      </c>
      <c r="FZ31" s="1">
        <f t="shared" si="182"/>
        <v>17</v>
      </c>
      <c r="GC31" s="1">
        <f t="shared" si="155"/>
        <v>1</v>
      </c>
      <c r="GD31" s="1">
        <f t="shared" si="156"/>
        <v>0</v>
      </c>
      <c r="GE31" s="1">
        <f t="shared" si="157"/>
        <v>17</v>
      </c>
      <c r="GF31" s="1">
        <f t="shared" si="158"/>
        <v>17</v>
      </c>
      <c r="GG31" s="1">
        <f t="shared" si="43"/>
        <v>0</v>
      </c>
      <c r="GH31" s="1">
        <f t="shared" si="159"/>
        <v>0</v>
      </c>
      <c r="GI31" s="1">
        <f t="shared" si="160"/>
        <v>17</v>
      </c>
      <c r="GJ31" s="1">
        <f t="shared" si="161"/>
        <v>17</v>
      </c>
      <c r="GK31" s="1">
        <f t="shared" si="45"/>
        <v>1</v>
      </c>
      <c r="GL31" s="1">
        <f t="shared" si="162"/>
        <v>0</v>
      </c>
      <c r="GM31" s="1">
        <f t="shared" si="163"/>
        <v>17</v>
      </c>
      <c r="GN31" s="1">
        <f t="shared" si="164"/>
        <v>17</v>
      </c>
      <c r="GO31" s="1">
        <f t="shared" si="47"/>
        <v>0</v>
      </c>
      <c r="GP31" s="1">
        <f t="shared" si="165"/>
        <v>0</v>
      </c>
      <c r="GQ31" s="1">
        <f t="shared" si="166"/>
        <v>17</v>
      </c>
      <c r="GR31" s="1">
        <f t="shared" si="167"/>
        <v>17</v>
      </c>
      <c r="GS31" s="1">
        <f t="shared" si="49"/>
        <v>1</v>
      </c>
      <c r="GT31" s="1">
        <f t="shared" si="168"/>
        <v>0</v>
      </c>
      <c r="GU31" s="1">
        <f t="shared" si="169"/>
        <v>17</v>
      </c>
      <c r="GV31" s="1">
        <f t="shared" si="170"/>
        <v>17</v>
      </c>
      <c r="GW31" s="1">
        <f t="shared" si="51"/>
        <v>2</v>
      </c>
      <c r="GX31" s="1">
        <f t="shared" si="171"/>
        <v>0</v>
      </c>
      <c r="GY31" s="1">
        <f t="shared" si="172"/>
        <v>17</v>
      </c>
      <c r="GZ31" s="1">
        <f t="shared" si="173"/>
        <v>17</v>
      </c>
      <c r="HA31" s="1">
        <f t="shared" si="53"/>
        <v>1</v>
      </c>
      <c r="HB31" s="1">
        <f t="shared" si="174"/>
        <v>0</v>
      </c>
      <c r="HC31" s="1">
        <f t="shared" si="175"/>
        <v>17</v>
      </c>
      <c r="HD31" s="1">
        <f t="shared" si="176"/>
        <v>17</v>
      </c>
      <c r="HF31" t="str">
        <f t="shared" si="55"/>
        <v>NATB</v>
      </c>
    </row>
    <row r="32" spans="1:214" customFormat="1" ht="15.6" x14ac:dyDescent="0.3">
      <c r="A32" t="str">
        <f t="shared" si="56"/>
        <v>NATB21</v>
      </c>
      <c r="B32" s="13">
        <v>26</v>
      </c>
      <c r="C32" s="35" t="s">
        <v>223</v>
      </c>
      <c r="D32" s="35" t="s">
        <v>224</v>
      </c>
      <c r="E32" s="35" t="s">
        <v>233</v>
      </c>
      <c r="F32" s="35">
        <v>1340</v>
      </c>
      <c r="G32" s="13" t="s">
        <v>46</v>
      </c>
      <c r="H32" s="12">
        <v>2</v>
      </c>
      <c r="I32" s="12"/>
      <c r="J32" s="12"/>
      <c r="K32" s="35"/>
      <c r="L32" s="12" t="s">
        <v>52</v>
      </c>
      <c r="M32" s="35">
        <v>5</v>
      </c>
      <c r="N32" s="35">
        <v>5</v>
      </c>
      <c r="O32" s="35">
        <v>9</v>
      </c>
      <c r="P32" s="35">
        <v>5</v>
      </c>
      <c r="Q32" s="35">
        <v>5</v>
      </c>
      <c r="R32" s="35">
        <v>8</v>
      </c>
      <c r="S32" s="12">
        <v>8</v>
      </c>
      <c r="T32" s="35">
        <v>3</v>
      </c>
      <c r="U32" s="12"/>
      <c r="V32" s="35"/>
      <c r="W32" s="5">
        <f t="shared" si="57"/>
        <v>48</v>
      </c>
      <c r="X32" s="12">
        <v>5</v>
      </c>
      <c r="Y32" s="12">
        <v>3</v>
      </c>
      <c r="Z32" s="12">
        <v>3</v>
      </c>
      <c r="AA32" s="12">
        <v>5</v>
      </c>
      <c r="AB32" s="12">
        <v>5</v>
      </c>
      <c r="AC32" s="12">
        <v>4</v>
      </c>
      <c r="AD32" s="12">
        <v>8</v>
      </c>
      <c r="AE32" s="12">
        <v>1</v>
      </c>
      <c r="AF32" s="12"/>
      <c r="AG32" s="12"/>
      <c r="AH32" s="5">
        <f t="shared" si="6"/>
        <v>34</v>
      </c>
      <c r="AI32" s="5">
        <f t="shared" si="2"/>
        <v>82</v>
      </c>
      <c r="AJ32" s="12">
        <v>5</v>
      </c>
      <c r="AK32" s="12">
        <v>3</v>
      </c>
      <c r="AL32" s="12">
        <v>3</v>
      </c>
      <c r="AM32" s="12">
        <v>4</v>
      </c>
      <c r="AN32" s="12">
        <v>3</v>
      </c>
      <c r="AO32" s="12">
        <v>3</v>
      </c>
      <c r="AP32" s="12">
        <v>8</v>
      </c>
      <c r="AQ32" s="12">
        <v>5</v>
      </c>
      <c r="AR32" s="12"/>
      <c r="AS32" s="12"/>
      <c r="AT32" s="5">
        <f t="shared" si="7"/>
        <v>34</v>
      </c>
      <c r="AU32" s="5">
        <f t="shared" si="4"/>
        <v>116</v>
      </c>
      <c r="AV32" s="12"/>
      <c r="AW32" s="12"/>
      <c r="AX32" s="12"/>
      <c r="AY32" s="12"/>
      <c r="AZ32" s="12"/>
      <c r="BA32" s="12"/>
      <c r="BB32" s="12"/>
      <c r="BC32" s="12"/>
      <c r="BD32" s="12"/>
      <c r="BE32" s="12"/>
      <c r="BF32" s="5">
        <f t="shared" si="8"/>
        <v>0</v>
      </c>
      <c r="BG32" s="5">
        <f t="shared" si="9"/>
        <v>116</v>
      </c>
      <c r="BH32" s="5">
        <f t="shared" si="177"/>
        <v>22</v>
      </c>
      <c r="BI32" s="5">
        <f t="shared" si="10"/>
        <v>24</v>
      </c>
      <c r="BJ32" s="5">
        <f t="shared" si="11"/>
        <v>24</v>
      </c>
      <c r="BK32" s="5">
        <f t="shared" si="58"/>
        <v>24</v>
      </c>
      <c r="BL32" s="5">
        <f t="shared" si="59"/>
        <v>22</v>
      </c>
      <c r="BM32" s="5">
        <f t="shared" si="183"/>
        <v>24</v>
      </c>
      <c r="BN32" s="5">
        <f t="shared" si="12"/>
        <v>24</v>
      </c>
      <c r="BO32" s="5">
        <f t="shared" si="13"/>
        <v>24</v>
      </c>
      <c r="BP32" s="3" t="str">
        <f t="shared" si="14"/>
        <v>-</v>
      </c>
      <c r="BQ32" s="3" t="str">
        <f t="shared" si="60"/>
        <v/>
      </c>
      <c r="BR32" s="3" t="str">
        <f t="shared" si="15"/>
        <v>-</v>
      </c>
      <c r="BS32" s="3" t="str">
        <f t="shared" si="61"/>
        <v/>
      </c>
      <c r="BT32" s="3" t="str">
        <f t="shared" si="16"/>
        <v>-</v>
      </c>
      <c r="BU32" s="3" t="str">
        <f t="shared" si="62"/>
        <v/>
      </c>
      <c r="BV32" s="3" t="str">
        <f t="shared" si="17"/>
        <v>-</v>
      </c>
      <c r="BW32" s="3" t="str">
        <f t="shared" si="63"/>
        <v/>
      </c>
      <c r="BX32" s="3">
        <f t="shared" si="18"/>
        <v>24</v>
      </c>
      <c r="BY32" s="3">
        <f t="shared" si="64"/>
        <v>3</v>
      </c>
      <c r="BZ32" s="3" t="str">
        <f t="shared" si="19"/>
        <v>-</v>
      </c>
      <c r="CA32" s="3" t="str">
        <f t="shared" si="65"/>
        <v/>
      </c>
      <c r="CB32" s="3" t="str">
        <f t="shared" si="20"/>
        <v>-</v>
      </c>
      <c r="CC32" s="3" t="str">
        <f t="shared" si="66"/>
        <v/>
      </c>
      <c r="CD32" s="3">
        <f t="shared" si="67"/>
        <v>24</v>
      </c>
      <c r="CE32" s="3">
        <f t="shared" si="68"/>
        <v>5</v>
      </c>
      <c r="CF32" s="3">
        <f t="shared" si="69"/>
        <v>24</v>
      </c>
      <c r="CG32" s="3">
        <f t="shared" si="70"/>
        <v>21</v>
      </c>
      <c r="CH32" s="5" t="str">
        <f t="shared" si="178"/>
        <v>3</v>
      </c>
      <c r="CI32" s="5">
        <f t="shared" si="71"/>
        <v>5</v>
      </c>
      <c r="CJ32" s="29"/>
      <c r="CK32" s="1"/>
      <c r="CL32" s="1">
        <f t="shared" si="72"/>
        <v>0</v>
      </c>
      <c r="CM32" s="1">
        <f t="shared" si="73"/>
        <v>0</v>
      </c>
      <c r="CN32" s="1">
        <f t="shared" si="74"/>
        <v>24</v>
      </c>
      <c r="CO32" s="1">
        <f t="shared" si="75"/>
        <v>24</v>
      </c>
      <c r="CP32" s="1">
        <f t="shared" si="76"/>
        <v>1</v>
      </c>
      <c r="CQ32" s="1">
        <f t="shared" si="77"/>
        <v>0</v>
      </c>
      <c r="CR32" s="1">
        <f t="shared" si="78"/>
        <v>24</v>
      </c>
      <c r="CS32" s="1">
        <f t="shared" si="79"/>
        <v>24</v>
      </c>
      <c r="CT32" s="1">
        <f t="shared" si="80"/>
        <v>0</v>
      </c>
      <c r="CU32" s="1">
        <f t="shared" si="81"/>
        <v>0</v>
      </c>
      <c r="CV32" s="1">
        <f t="shared" si="82"/>
        <v>24</v>
      </c>
      <c r="CW32" s="1">
        <f t="shared" si="83"/>
        <v>24</v>
      </c>
      <c r="CX32" s="1">
        <f t="shared" si="84"/>
        <v>7</v>
      </c>
      <c r="CY32" s="1">
        <f t="shared" si="85"/>
        <v>0</v>
      </c>
      <c r="CZ32" s="1">
        <f t="shared" si="86"/>
        <v>24</v>
      </c>
      <c r="DA32" s="1">
        <f t="shared" si="87"/>
        <v>24</v>
      </c>
      <c r="DB32" s="1">
        <f t="shared" si="88"/>
        <v>2</v>
      </c>
      <c r="DC32" s="1">
        <f t="shared" si="89"/>
        <v>0</v>
      </c>
      <c r="DD32" s="1">
        <f t="shared" si="90"/>
        <v>24</v>
      </c>
      <c r="DE32" s="1">
        <f t="shared" si="91"/>
        <v>24</v>
      </c>
      <c r="DF32" s="1">
        <f t="shared" si="92"/>
        <v>9</v>
      </c>
      <c r="DG32" s="1">
        <f t="shared" si="93"/>
        <v>0</v>
      </c>
      <c r="DH32" s="1">
        <f t="shared" si="94"/>
        <v>24</v>
      </c>
      <c r="DI32" s="1">
        <f t="shared" si="95"/>
        <v>24</v>
      </c>
      <c r="DJ32" s="1">
        <f t="shared" si="96"/>
        <v>0</v>
      </c>
      <c r="DK32" s="1">
        <f t="shared" si="97"/>
        <v>0</v>
      </c>
      <c r="DL32" s="1">
        <f t="shared" si="98"/>
        <v>24</v>
      </c>
      <c r="DM32" s="1">
        <f t="shared" si="99"/>
        <v>24</v>
      </c>
      <c r="DQ32">
        <f t="shared" si="100"/>
        <v>116</v>
      </c>
      <c r="DR32" t="str">
        <f t="shared" si="101"/>
        <v>YES</v>
      </c>
      <c r="DS32">
        <f t="shared" si="102"/>
        <v>116</v>
      </c>
      <c r="DT32" t="str">
        <f t="shared" si="103"/>
        <v>YES</v>
      </c>
      <c r="DV32" s="1">
        <f t="shared" si="27"/>
        <v>0</v>
      </c>
      <c r="DW32" s="1">
        <f t="shared" si="104"/>
        <v>0</v>
      </c>
      <c r="DX32" s="1">
        <f t="shared" si="105"/>
        <v>24</v>
      </c>
      <c r="DY32" s="1">
        <f t="shared" si="179"/>
        <v>24</v>
      </c>
      <c r="DZ32" s="1">
        <f t="shared" si="106"/>
        <v>1</v>
      </c>
      <c r="EA32" s="1">
        <f t="shared" si="107"/>
        <v>0</v>
      </c>
      <c r="EB32" s="1">
        <f t="shared" si="108"/>
        <v>24</v>
      </c>
      <c r="EC32" s="1">
        <f t="shared" si="109"/>
        <v>24</v>
      </c>
      <c r="ED32" s="1">
        <f t="shared" si="110"/>
        <v>0</v>
      </c>
      <c r="EE32" s="1">
        <f t="shared" si="111"/>
        <v>0</v>
      </c>
      <c r="EF32" s="1">
        <f t="shared" si="112"/>
        <v>24</v>
      </c>
      <c r="EG32" s="1">
        <f t="shared" si="113"/>
        <v>24</v>
      </c>
      <c r="EH32" s="1">
        <f t="shared" si="114"/>
        <v>7</v>
      </c>
      <c r="EI32" s="1">
        <f t="shared" si="115"/>
        <v>0</v>
      </c>
      <c r="EJ32" s="1">
        <f t="shared" si="116"/>
        <v>24</v>
      </c>
      <c r="EK32" s="1">
        <f t="shared" si="117"/>
        <v>24</v>
      </c>
      <c r="EL32" s="1">
        <f t="shared" si="118"/>
        <v>2</v>
      </c>
      <c r="EM32" s="1">
        <f t="shared" si="119"/>
        <v>0</v>
      </c>
      <c r="EN32" s="1">
        <f t="shared" si="120"/>
        <v>24</v>
      </c>
      <c r="EO32" s="1">
        <f t="shared" si="121"/>
        <v>24</v>
      </c>
      <c r="EP32" s="1">
        <f t="shared" si="122"/>
        <v>9</v>
      </c>
      <c r="EQ32" s="1">
        <f t="shared" si="123"/>
        <v>0</v>
      </c>
      <c r="ER32" s="1">
        <f t="shared" si="124"/>
        <v>24</v>
      </c>
      <c r="ES32" s="1">
        <f t="shared" si="125"/>
        <v>24</v>
      </c>
      <c r="ET32" s="1">
        <f t="shared" si="126"/>
        <v>0</v>
      </c>
      <c r="EU32" s="1">
        <f t="shared" si="127"/>
        <v>0</v>
      </c>
      <c r="EV32" s="1">
        <f t="shared" si="128"/>
        <v>24</v>
      </c>
      <c r="EW32" s="1">
        <f t="shared" si="129"/>
        <v>24</v>
      </c>
      <c r="EX32" s="1"/>
      <c r="EY32" s="1">
        <f t="shared" si="180"/>
        <v>0</v>
      </c>
      <c r="EZ32" s="1">
        <f t="shared" si="181"/>
        <v>0</v>
      </c>
      <c r="FA32" s="1">
        <f t="shared" si="130"/>
        <v>24</v>
      </c>
      <c r="FB32" s="1">
        <f t="shared" si="131"/>
        <v>24</v>
      </c>
      <c r="FC32" s="1">
        <f t="shared" si="132"/>
        <v>1</v>
      </c>
      <c r="FD32" s="1">
        <f t="shared" si="133"/>
        <v>0</v>
      </c>
      <c r="FE32" s="1">
        <f t="shared" si="134"/>
        <v>24</v>
      </c>
      <c r="FF32" s="1">
        <f t="shared" si="135"/>
        <v>24</v>
      </c>
      <c r="FG32" s="1">
        <f t="shared" si="136"/>
        <v>0</v>
      </c>
      <c r="FH32" s="1">
        <f t="shared" si="137"/>
        <v>0</v>
      </c>
      <c r="FI32" s="1">
        <f t="shared" si="138"/>
        <v>24</v>
      </c>
      <c r="FJ32" s="1">
        <f t="shared" si="139"/>
        <v>24</v>
      </c>
      <c r="FK32" s="1">
        <f t="shared" si="140"/>
        <v>3</v>
      </c>
      <c r="FL32" s="1">
        <f t="shared" si="141"/>
        <v>0</v>
      </c>
      <c r="FM32" s="1">
        <f t="shared" si="142"/>
        <v>24</v>
      </c>
      <c r="FN32" s="1">
        <f t="shared" si="143"/>
        <v>24</v>
      </c>
      <c r="FO32" s="1">
        <f t="shared" si="144"/>
        <v>1</v>
      </c>
      <c r="FP32" s="1">
        <f t="shared" si="145"/>
        <v>0</v>
      </c>
      <c r="FQ32" s="1">
        <f t="shared" si="146"/>
        <v>24</v>
      </c>
      <c r="FR32" s="1">
        <f t="shared" si="147"/>
        <v>24</v>
      </c>
      <c r="FS32" s="1">
        <f t="shared" si="148"/>
        <v>7</v>
      </c>
      <c r="FT32" s="1">
        <f t="shared" si="149"/>
        <v>0</v>
      </c>
      <c r="FU32" s="1">
        <f t="shared" si="150"/>
        <v>24</v>
      </c>
      <c r="FV32" s="1">
        <f t="shared" si="151"/>
        <v>24</v>
      </c>
      <c r="FW32" s="1">
        <f t="shared" si="152"/>
        <v>0</v>
      </c>
      <c r="FX32" s="1">
        <f t="shared" si="153"/>
        <v>0</v>
      </c>
      <c r="FY32" s="1">
        <f t="shared" si="154"/>
        <v>24</v>
      </c>
      <c r="FZ32" s="1">
        <f t="shared" si="182"/>
        <v>24</v>
      </c>
      <c r="GC32" s="1">
        <f t="shared" si="155"/>
        <v>0</v>
      </c>
      <c r="GD32" s="1">
        <f t="shared" si="156"/>
        <v>0</v>
      </c>
      <c r="GE32" s="1">
        <f t="shared" si="157"/>
        <v>22</v>
      </c>
      <c r="GF32" s="1">
        <f t="shared" si="158"/>
        <v>22</v>
      </c>
      <c r="GG32" s="1">
        <f t="shared" si="43"/>
        <v>0</v>
      </c>
      <c r="GH32" s="1">
        <f t="shared" si="159"/>
        <v>0</v>
      </c>
      <c r="GI32" s="1">
        <f t="shared" si="160"/>
        <v>22</v>
      </c>
      <c r="GJ32" s="1">
        <f t="shared" si="161"/>
        <v>22</v>
      </c>
      <c r="GK32" s="1">
        <f t="shared" si="45"/>
        <v>0</v>
      </c>
      <c r="GL32" s="1">
        <f t="shared" si="162"/>
        <v>0</v>
      </c>
      <c r="GM32" s="1">
        <f t="shared" si="163"/>
        <v>22</v>
      </c>
      <c r="GN32" s="1">
        <f t="shared" si="164"/>
        <v>22</v>
      </c>
      <c r="GO32" s="1">
        <f t="shared" si="47"/>
        <v>1</v>
      </c>
      <c r="GP32" s="1">
        <f t="shared" si="165"/>
        <v>0</v>
      </c>
      <c r="GQ32" s="1">
        <f t="shared" si="166"/>
        <v>22</v>
      </c>
      <c r="GR32" s="1">
        <f t="shared" si="167"/>
        <v>22</v>
      </c>
      <c r="GS32" s="1">
        <f t="shared" si="49"/>
        <v>0</v>
      </c>
      <c r="GT32" s="1">
        <f t="shared" si="168"/>
        <v>0</v>
      </c>
      <c r="GU32" s="1">
        <f t="shared" si="169"/>
        <v>22</v>
      </c>
      <c r="GV32" s="1">
        <f t="shared" si="170"/>
        <v>22</v>
      </c>
      <c r="GW32" s="1">
        <f t="shared" si="51"/>
        <v>4</v>
      </c>
      <c r="GX32" s="1">
        <f t="shared" si="171"/>
        <v>0</v>
      </c>
      <c r="GY32" s="1">
        <f t="shared" si="172"/>
        <v>22</v>
      </c>
      <c r="GZ32" s="1">
        <f t="shared" si="173"/>
        <v>22</v>
      </c>
      <c r="HA32" s="1">
        <f t="shared" si="53"/>
        <v>0</v>
      </c>
      <c r="HB32" s="1">
        <f t="shared" si="174"/>
        <v>0</v>
      </c>
      <c r="HC32" s="1">
        <f t="shared" si="175"/>
        <v>22</v>
      </c>
      <c r="HD32" s="1">
        <f t="shared" si="176"/>
        <v>22</v>
      </c>
      <c r="HF32" t="str">
        <f t="shared" si="55"/>
        <v>NATB</v>
      </c>
    </row>
    <row r="33" spans="1:214" customFormat="1" ht="15.6" x14ac:dyDescent="0.3">
      <c r="A33" t="str">
        <f t="shared" si="56"/>
        <v>NATB9</v>
      </c>
      <c r="B33" s="37">
        <v>27</v>
      </c>
      <c r="C33" s="36" t="s">
        <v>225</v>
      </c>
      <c r="D33" s="36" t="s">
        <v>226</v>
      </c>
      <c r="E33" s="36" t="s">
        <v>233</v>
      </c>
      <c r="F33" s="36">
        <v>1490</v>
      </c>
      <c r="G33" s="37" t="s">
        <v>47</v>
      </c>
      <c r="H33" s="36">
        <v>1</v>
      </c>
      <c r="I33" s="36"/>
      <c r="J33" s="36"/>
      <c r="K33" s="36"/>
      <c r="L33" s="36" t="s">
        <v>40</v>
      </c>
      <c r="M33" s="36">
        <v>5</v>
      </c>
      <c r="N33" s="36">
        <v>4</v>
      </c>
      <c r="O33" s="36">
        <v>3</v>
      </c>
      <c r="P33" s="36">
        <v>1</v>
      </c>
      <c r="Q33" s="36">
        <v>2</v>
      </c>
      <c r="R33" s="36">
        <v>4</v>
      </c>
      <c r="S33" s="36">
        <v>7</v>
      </c>
      <c r="T33" s="36">
        <v>0</v>
      </c>
      <c r="U33" s="36"/>
      <c r="V33" s="36"/>
      <c r="W33" s="38">
        <f t="shared" si="57"/>
        <v>26</v>
      </c>
      <c r="X33" s="36">
        <v>0</v>
      </c>
      <c r="Y33" s="36">
        <v>1</v>
      </c>
      <c r="Z33" s="36">
        <v>0</v>
      </c>
      <c r="AA33" s="36">
        <v>2</v>
      </c>
      <c r="AB33" s="36">
        <v>3</v>
      </c>
      <c r="AC33" s="36">
        <v>2</v>
      </c>
      <c r="AD33" s="36">
        <v>0</v>
      </c>
      <c r="AE33" s="36">
        <v>0</v>
      </c>
      <c r="AF33" s="36"/>
      <c r="AG33" s="36"/>
      <c r="AH33" s="38">
        <f t="shared" si="6"/>
        <v>8</v>
      </c>
      <c r="AI33" s="38">
        <f t="shared" si="2"/>
        <v>34</v>
      </c>
      <c r="AJ33" s="36">
        <v>1</v>
      </c>
      <c r="AK33" s="36">
        <v>0</v>
      </c>
      <c r="AL33" s="36">
        <v>1</v>
      </c>
      <c r="AM33" s="36">
        <v>1</v>
      </c>
      <c r="AN33" s="36">
        <v>1</v>
      </c>
      <c r="AO33" s="36">
        <v>2</v>
      </c>
      <c r="AP33" s="36">
        <v>0</v>
      </c>
      <c r="AQ33" s="36">
        <v>1</v>
      </c>
      <c r="AR33" s="36"/>
      <c r="AS33" s="36"/>
      <c r="AT33" s="38">
        <f t="shared" si="7"/>
        <v>7</v>
      </c>
      <c r="AU33" s="38">
        <f t="shared" si="4"/>
        <v>41</v>
      </c>
      <c r="AV33" s="36"/>
      <c r="AW33" s="36"/>
      <c r="AX33" s="36"/>
      <c r="AY33" s="36"/>
      <c r="AZ33" s="36"/>
      <c r="BA33" s="36"/>
      <c r="BB33" s="36"/>
      <c r="BC33" s="36"/>
      <c r="BD33" s="36"/>
      <c r="BE33" s="36"/>
      <c r="BF33" s="38">
        <f t="shared" si="8"/>
        <v>0</v>
      </c>
      <c r="BG33" s="38">
        <f t="shared" si="9"/>
        <v>41</v>
      </c>
      <c r="BH33" s="38">
        <f t="shared" si="177"/>
        <v>12</v>
      </c>
      <c r="BI33" s="38">
        <f t="shared" si="10"/>
        <v>10</v>
      </c>
      <c r="BJ33" s="38">
        <f t="shared" si="11"/>
        <v>10</v>
      </c>
      <c r="BK33" s="5">
        <f t="shared" si="58"/>
        <v>10</v>
      </c>
      <c r="BL33" s="5">
        <f t="shared" si="59"/>
        <v>12</v>
      </c>
      <c r="BM33" s="5">
        <f t="shared" si="183"/>
        <v>10</v>
      </c>
      <c r="BN33" s="5">
        <f t="shared" si="12"/>
        <v>10</v>
      </c>
      <c r="BO33" s="5">
        <f t="shared" si="13"/>
        <v>10</v>
      </c>
      <c r="BP33" s="3" t="str">
        <f t="shared" si="14"/>
        <v>-</v>
      </c>
      <c r="BQ33" s="3" t="str">
        <f t="shared" si="60"/>
        <v/>
      </c>
      <c r="BR33" s="3">
        <f t="shared" si="15"/>
        <v>10</v>
      </c>
      <c r="BS33" s="3">
        <f t="shared" si="61"/>
        <v>9</v>
      </c>
      <c r="BT33" s="3" t="str">
        <f t="shared" si="16"/>
        <v>-</v>
      </c>
      <c r="BU33" s="3" t="str">
        <f t="shared" si="62"/>
        <v/>
      </c>
      <c r="BV33" s="3" t="str">
        <f t="shared" si="17"/>
        <v>-</v>
      </c>
      <c r="BW33" s="3" t="str">
        <f t="shared" si="63"/>
        <v/>
      </c>
      <c r="BX33" s="3" t="str">
        <f t="shared" si="18"/>
        <v>-</v>
      </c>
      <c r="BY33" s="3" t="str">
        <f t="shared" si="64"/>
        <v/>
      </c>
      <c r="BZ33" s="3" t="str">
        <f t="shared" si="19"/>
        <v>-</v>
      </c>
      <c r="CA33" s="3" t="str">
        <f t="shared" si="65"/>
        <v/>
      </c>
      <c r="CB33" s="3" t="str">
        <f t="shared" si="20"/>
        <v>-</v>
      </c>
      <c r="CC33" s="3" t="str">
        <f t="shared" si="66"/>
        <v/>
      </c>
      <c r="CD33" s="3" t="str">
        <f t="shared" si="67"/>
        <v>-</v>
      </c>
      <c r="CE33" s="3" t="str">
        <f t="shared" si="68"/>
        <v/>
      </c>
      <c r="CF33" s="3">
        <f t="shared" si="69"/>
        <v>10</v>
      </c>
      <c r="CG33" s="3">
        <f t="shared" si="70"/>
        <v>9</v>
      </c>
      <c r="CH33" s="5" t="str">
        <f t="shared" si="178"/>
        <v>9</v>
      </c>
      <c r="CI33" s="5" t="str">
        <f t="shared" si="71"/>
        <v/>
      </c>
      <c r="CJ33" s="29"/>
      <c r="CK33" s="1"/>
      <c r="CL33" s="1">
        <f t="shared" si="72"/>
        <v>7</v>
      </c>
      <c r="CM33" s="1">
        <f t="shared" si="73"/>
        <v>0</v>
      </c>
      <c r="CN33" s="1">
        <f t="shared" si="74"/>
        <v>10</v>
      </c>
      <c r="CO33" s="1">
        <f t="shared" si="75"/>
        <v>10</v>
      </c>
      <c r="CP33" s="1">
        <f t="shared" si="76"/>
        <v>7</v>
      </c>
      <c r="CQ33" s="1">
        <f t="shared" si="77"/>
        <v>0</v>
      </c>
      <c r="CR33" s="1">
        <f t="shared" si="78"/>
        <v>10</v>
      </c>
      <c r="CS33" s="1">
        <f t="shared" si="79"/>
        <v>10</v>
      </c>
      <c r="CT33" s="1">
        <f t="shared" si="80"/>
        <v>4</v>
      </c>
      <c r="CU33" s="1">
        <f t="shared" si="81"/>
        <v>0</v>
      </c>
      <c r="CV33" s="1">
        <f t="shared" si="82"/>
        <v>10</v>
      </c>
      <c r="CW33" s="1">
        <f t="shared" si="83"/>
        <v>10</v>
      </c>
      <c r="CX33" s="1">
        <f t="shared" si="84"/>
        <v>2</v>
      </c>
      <c r="CY33" s="1">
        <f t="shared" si="85"/>
        <v>0</v>
      </c>
      <c r="CZ33" s="1">
        <f t="shared" si="86"/>
        <v>10</v>
      </c>
      <c r="DA33" s="1">
        <f t="shared" si="87"/>
        <v>10</v>
      </c>
      <c r="DB33" s="1">
        <f t="shared" si="88"/>
        <v>2</v>
      </c>
      <c r="DC33" s="1">
        <f t="shared" si="89"/>
        <v>0</v>
      </c>
      <c r="DD33" s="1">
        <f t="shared" si="90"/>
        <v>10</v>
      </c>
      <c r="DE33" s="1">
        <f t="shared" si="91"/>
        <v>10</v>
      </c>
      <c r="DF33" s="1">
        <f t="shared" si="92"/>
        <v>1</v>
      </c>
      <c r="DG33" s="1">
        <f t="shared" si="93"/>
        <v>0</v>
      </c>
      <c r="DH33" s="1">
        <f t="shared" si="94"/>
        <v>10</v>
      </c>
      <c r="DI33" s="1">
        <f t="shared" si="95"/>
        <v>10</v>
      </c>
      <c r="DJ33" s="1">
        <f t="shared" si="96"/>
        <v>0</v>
      </c>
      <c r="DK33" s="1">
        <f t="shared" si="97"/>
        <v>0</v>
      </c>
      <c r="DL33" s="1">
        <f t="shared" si="98"/>
        <v>10</v>
      </c>
      <c r="DM33" s="1">
        <f t="shared" si="99"/>
        <v>10</v>
      </c>
      <c r="DQ33">
        <f t="shared" si="100"/>
        <v>41</v>
      </c>
      <c r="DR33" t="str">
        <f t="shared" si="101"/>
        <v>YES</v>
      </c>
      <c r="DS33">
        <f t="shared" si="102"/>
        <v>41</v>
      </c>
      <c r="DT33" t="str">
        <f t="shared" si="103"/>
        <v>YES</v>
      </c>
      <c r="DV33" s="1">
        <f t="shared" si="27"/>
        <v>7</v>
      </c>
      <c r="DW33" s="1">
        <f t="shared" si="104"/>
        <v>0</v>
      </c>
      <c r="DX33" s="1">
        <f t="shared" si="105"/>
        <v>10</v>
      </c>
      <c r="DY33" s="1">
        <f t="shared" si="179"/>
        <v>10</v>
      </c>
      <c r="DZ33" s="1">
        <f t="shared" si="106"/>
        <v>7</v>
      </c>
      <c r="EA33" s="1">
        <f t="shared" si="107"/>
        <v>0</v>
      </c>
      <c r="EB33" s="1">
        <f t="shared" si="108"/>
        <v>10</v>
      </c>
      <c r="EC33" s="1">
        <f t="shared" si="109"/>
        <v>10</v>
      </c>
      <c r="ED33" s="1">
        <f t="shared" si="110"/>
        <v>4</v>
      </c>
      <c r="EE33" s="1">
        <f t="shared" si="111"/>
        <v>0</v>
      </c>
      <c r="EF33" s="1">
        <f t="shared" si="112"/>
        <v>10</v>
      </c>
      <c r="EG33" s="1">
        <f t="shared" si="113"/>
        <v>10</v>
      </c>
      <c r="EH33" s="1">
        <f t="shared" si="114"/>
        <v>2</v>
      </c>
      <c r="EI33" s="1">
        <f t="shared" si="115"/>
        <v>0</v>
      </c>
      <c r="EJ33" s="1">
        <f t="shared" si="116"/>
        <v>10</v>
      </c>
      <c r="EK33" s="1">
        <f t="shared" si="117"/>
        <v>10</v>
      </c>
      <c r="EL33" s="1">
        <f t="shared" si="118"/>
        <v>2</v>
      </c>
      <c r="EM33" s="1">
        <f t="shared" si="119"/>
        <v>0</v>
      </c>
      <c r="EN33" s="1">
        <f t="shared" si="120"/>
        <v>10</v>
      </c>
      <c r="EO33" s="1">
        <f t="shared" si="121"/>
        <v>10</v>
      </c>
      <c r="EP33" s="1">
        <f t="shared" si="122"/>
        <v>1</v>
      </c>
      <c r="EQ33" s="1">
        <f t="shared" si="123"/>
        <v>0</v>
      </c>
      <c r="ER33" s="1">
        <f t="shared" si="124"/>
        <v>10</v>
      </c>
      <c r="ES33" s="1">
        <f t="shared" si="125"/>
        <v>10</v>
      </c>
      <c r="ET33" s="1">
        <f t="shared" si="126"/>
        <v>0</v>
      </c>
      <c r="EU33" s="1">
        <f t="shared" si="127"/>
        <v>0</v>
      </c>
      <c r="EV33" s="1">
        <f t="shared" si="128"/>
        <v>10</v>
      </c>
      <c r="EW33" s="1">
        <f t="shared" si="129"/>
        <v>10</v>
      </c>
      <c r="EX33" s="1"/>
      <c r="EY33" s="1">
        <f t="shared" si="180"/>
        <v>5</v>
      </c>
      <c r="EZ33" s="1">
        <f t="shared" si="181"/>
        <v>0</v>
      </c>
      <c r="FA33" s="1">
        <f t="shared" si="130"/>
        <v>10</v>
      </c>
      <c r="FB33" s="1">
        <f t="shared" si="131"/>
        <v>10</v>
      </c>
      <c r="FC33" s="1">
        <f t="shared" si="132"/>
        <v>2</v>
      </c>
      <c r="FD33" s="1">
        <f t="shared" si="133"/>
        <v>0</v>
      </c>
      <c r="FE33" s="1">
        <f t="shared" si="134"/>
        <v>10</v>
      </c>
      <c r="FF33" s="1">
        <f t="shared" si="135"/>
        <v>10</v>
      </c>
      <c r="FG33" s="1">
        <f t="shared" si="136"/>
        <v>3</v>
      </c>
      <c r="FH33" s="1">
        <f t="shared" si="137"/>
        <v>0</v>
      </c>
      <c r="FI33" s="1">
        <f t="shared" si="138"/>
        <v>10</v>
      </c>
      <c r="FJ33" s="1">
        <f t="shared" si="139"/>
        <v>10</v>
      </c>
      <c r="FK33" s="1">
        <f t="shared" si="140"/>
        <v>2</v>
      </c>
      <c r="FL33" s="1">
        <f t="shared" si="141"/>
        <v>0</v>
      </c>
      <c r="FM33" s="1">
        <f t="shared" si="142"/>
        <v>10</v>
      </c>
      <c r="FN33" s="1">
        <f t="shared" si="143"/>
        <v>10</v>
      </c>
      <c r="FO33" s="1">
        <f t="shared" si="144"/>
        <v>2</v>
      </c>
      <c r="FP33" s="1">
        <f t="shared" si="145"/>
        <v>0</v>
      </c>
      <c r="FQ33" s="1">
        <f t="shared" si="146"/>
        <v>10</v>
      </c>
      <c r="FR33" s="1">
        <f t="shared" si="147"/>
        <v>10</v>
      </c>
      <c r="FS33" s="1">
        <f t="shared" si="148"/>
        <v>1</v>
      </c>
      <c r="FT33" s="1">
        <f t="shared" si="149"/>
        <v>0</v>
      </c>
      <c r="FU33" s="1">
        <f t="shared" si="150"/>
        <v>10</v>
      </c>
      <c r="FV33" s="1">
        <f t="shared" si="151"/>
        <v>10</v>
      </c>
      <c r="FW33" s="1">
        <f t="shared" si="152"/>
        <v>0</v>
      </c>
      <c r="FX33" s="1">
        <f t="shared" si="153"/>
        <v>0</v>
      </c>
      <c r="FY33" s="1">
        <f t="shared" si="154"/>
        <v>10</v>
      </c>
      <c r="FZ33" s="1">
        <f t="shared" si="182"/>
        <v>10</v>
      </c>
      <c r="GC33" s="1">
        <f t="shared" si="155"/>
        <v>1</v>
      </c>
      <c r="GD33" s="1">
        <f t="shared" si="156"/>
        <v>0</v>
      </c>
      <c r="GE33" s="1">
        <f t="shared" si="157"/>
        <v>12</v>
      </c>
      <c r="GF33" s="1">
        <f t="shared" si="158"/>
        <v>12</v>
      </c>
      <c r="GG33" s="1">
        <f t="shared" si="43"/>
        <v>1</v>
      </c>
      <c r="GH33" s="1">
        <f t="shared" si="159"/>
        <v>0</v>
      </c>
      <c r="GI33" s="1">
        <f t="shared" si="160"/>
        <v>12</v>
      </c>
      <c r="GJ33" s="1">
        <f t="shared" si="161"/>
        <v>12</v>
      </c>
      <c r="GK33" s="1">
        <f t="shared" si="45"/>
        <v>1</v>
      </c>
      <c r="GL33" s="1">
        <f t="shared" si="162"/>
        <v>0</v>
      </c>
      <c r="GM33" s="1">
        <f t="shared" si="163"/>
        <v>12</v>
      </c>
      <c r="GN33" s="1">
        <f t="shared" si="164"/>
        <v>12</v>
      </c>
      <c r="GO33" s="1">
        <f t="shared" si="47"/>
        <v>1</v>
      </c>
      <c r="GP33" s="1">
        <f t="shared" si="165"/>
        <v>0</v>
      </c>
      <c r="GQ33" s="1">
        <f t="shared" si="166"/>
        <v>12</v>
      </c>
      <c r="GR33" s="1">
        <f t="shared" si="167"/>
        <v>12</v>
      </c>
      <c r="GS33" s="1">
        <f t="shared" si="49"/>
        <v>2</v>
      </c>
      <c r="GT33" s="1">
        <f t="shared" si="168"/>
        <v>0</v>
      </c>
      <c r="GU33" s="1">
        <f t="shared" si="169"/>
        <v>12</v>
      </c>
      <c r="GV33" s="1">
        <f t="shared" si="170"/>
        <v>12</v>
      </c>
      <c r="GW33" s="1">
        <f t="shared" si="51"/>
        <v>1</v>
      </c>
      <c r="GX33" s="1">
        <f t="shared" si="171"/>
        <v>0</v>
      </c>
      <c r="GY33" s="1">
        <f t="shared" si="172"/>
        <v>12</v>
      </c>
      <c r="GZ33" s="1">
        <f t="shared" si="173"/>
        <v>12</v>
      </c>
      <c r="HA33" s="1">
        <f t="shared" si="53"/>
        <v>0</v>
      </c>
      <c r="HB33" s="1">
        <f t="shared" si="174"/>
        <v>0</v>
      </c>
      <c r="HC33" s="1">
        <f t="shared" si="175"/>
        <v>12</v>
      </c>
      <c r="HD33" s="1">
        <f t="shared" si="176"/>
        <v>12</v>
      </c>
      <c r="HF33" t="str">
        <f t="shared" si="55"/>
        <v>NATB</v>
      </c>
    </row>
    <row r="34" spans="1:214" customFormat="1" ht="15.6" x14ac:dyDescent="0.3">
      <c r="A34" t="str">
        <f t="shared" si="56"/>
        <v>CLUB</v>
      </c>
      <c r="B34" s="13">
        <v>28</v>
      </c>
      <c r="C34" s="35" t="s">
        <v>227</v>
      </c>
      <c r="D34" s="35" t="s">
        <v>228</v>
      </c>
      <c r="E34" s="35" t="s">
        <v>242</v>
      </c>
      <c r="F34" s="35">
        <v>948</v>
      </c>
      <c r="G34" s="13" t="s">
        <v>46</v>
      </c>
      <c r="H34" s="12">
        <v>1</v>
      </c>
      <c r="I34" s="12"/>
      <c r="J34" s="12"/>
      <c r="K34" s="35"/>
      <c r="L34" s="12" t="s">
        <v>56</v>
      </c>
      <c r="M34" s="35">
        <v>9</v>
      </c>
      <c r="N34" s="35">
        <v>8</v>
      </c>
      <c r="O34" s="35">
        <v>10</v>
      </c>
      <c r="P34" s="35">
        <v>6</v>
      </c>
      <c r="Q34" s="35">
        <v>9</v>
      </c>
      <c r="R34" s="35">
        <v>9</v>
      </c>
      <c r="S34" s="12">
        <v>9</v>
      </c>
      <c r="T34" s="35">
        <v>9</v>
      </c>
      <c r="U34" s="12"/>
      <c r="V34" s="35"/>
      <c r="W34" s="5">
        <f t="shared" si="57"/>
        <v>69</v>
      </c>
      <c r="X34" s="12">
        <v>7</v>
      </c>
      <c r="Y34" s="12">
        <v>7</v>
      </c>
      <c r="Z34" s="12">
        <v>9</v>
      </c>
      <c r="AA34" s="12">
        <v>6</v>
      </c>
      <c r="AB34" s="12">
        <v>10</v>
      </c>
      <c r="AC34" s="12">
        <v>8</v>
      </c>
      <c r="AD34" s="12">
        <v>9</v>
      </c>
      <c r="AE34" s="12">
        <v>6</v>
      </c>
      <c r="AF34" s="12"/>
      <c r="AG34" s="12"/>
      <c r="AH34" s="5">
        <f t="shared" si="6"/>
        <v>62</v>
      </c>
      <c r="AI34" s="5">
        <f t="shared" si="2"/>
        <v>131</v>
      </c>
      <c r="AJ34" s="12">
        <v>7</v>
      </c>
      <c r="AK34" s="12">
        <v>6</v>
      </c>
      <c r="AL34" s="12">
        <v>8</v>
      </c>
      <c r="AM34" s="12">
        <v>7</v>
      </c>
      <c r="AN34" s="12">
        <v>4</v>
      </c>
      <c r="AO34" s="12">
        <v>6</v>
      </c>
      <c r="AP34" s="12">
        <v>9</v>
      </c>
      <c r="AQ34" s="12">
        <v>2</v>
      </c>
      <c r="AR34" s="12"/>
      <c r="AS34" s="12"/>
      <c r="AT34" s="5">
        <f t="shared" si="7"/>
        <v>49</v>
      </c>
      <c r="AU34" s="5">
        <f t="shared" si="4"/>
        <v>180</v>
      </c>
      <c r="AV34" s="12"/>
      <c r="AW34" s="12"/>
      <c r="AX34" s="12"/>
      <c r="AY34" s="12"/>
      <c r="AZ34" s="12"/>
      <c r="BA34" s="12"/>
      <c r="BB34" s="12"/>
      <c r="BC34" s="12"/>
      <c r="BD34" s="12"/>
      <c r="BE34" s="12"/>
      <c r="BF34" s="5">
        <f t="shared" si="8"/>
        <v>0</v>
      </c>
      <c r="BG34" s="5">
        <f t="shared" si="9"/>
        <v>180</v>
      </c>
      <c r="BH34" s="5">
        <f t="shared" si="177"/>
        <v>27</v>
      </c>
      <c r="BI34" s="5">
        <f t="shared" si="10"/>
        <v>27</v>
      </c>
      <c r="BJ34" s="5">
        <f t="shared" si="11"/>
        <v>27</v>
      </c>
      <c r="BK34" s="5">
        <f t="shared" si="58"/>
        <v>27</v>
      </c>
      <c r="BL34" s="5">
        <f t="shared" si="59"/>
        <v>27</v>
      </c>
      <c r="BM34" s="5">
        <f t="shared" si="183"/>
        <v>27</v>
      </c>
      <c r="BN34" s="5">
        <f t="shared" si="12"/>
        <v>27</v>
      </c>
      <c r="BO34" s="5">
        <f t="shared" si="13"/>
        <v>27</v>
      </c>
      <c r="BP34" s="3" t="str">
        <f t="shared" si="14"/>
        <v>-</v>
      </c>
      <c r="BQ34" s="3" t="str">
        <f t="shared" si="60"/>
        <v/>
      </c>
      <c r="BR34" s="3" t="str">
        <f t="shared" si="15"/>
        <v>-</v>
      </c>
      <c r="BS34" s="3" t="str">
        <f t="shared" si="61"/>
        <v/>
      </c>
      <c r="BT34" s="3" t="str">
        <f t="shared" si="16"/>
        <v>-</v>
      </c>
      <c r="BU34" s="3" t="str">
        <f t="shared" si="62"/>
        <v/>
      </c>
      <c r="BV34" s="3" t="str">
        <f t="shared" si="17"/>
        <v>-</v>
      </c>
      <c r="BW34" s="3" t="str">
        <f t="shared" si="63"/>
        <v/>
      </c>
      <c r="BX34" s="3" t="str">
        <f t="shared" si="18"/>
        <v>-</v>
      </c>
      <c r="BY34" s="3" t="str">
        <f t="shared" si="64"/>
        <v/>
      </c>
      <c r="BZ34" s="3" t="str">
        <f t="shared" si="19"/>
        <v>-</v>
      </c>
      <c r="CA34" s="3" t="str">
        <f t="shared" si="65"/>
        <v/>
      </c>
      <c r="CB34" s="3">
        <f t="shared" si="20"/>
        <v>27</v>
      </c>
      <c r="CC34" s="3">
        <f t="shared" si="66"/>
        <v>3</v>
      </c>
      <c r="CD34" s="3" t="str">
        <f t="shared" si="67"/>
        <v>-</v>
      </c>
      <c r="CE34" s="3" t="str">
        <f t="shared" si="68"/>
        <v/>
      </c>
      <c r="CF34" s="3" t="str">
        <f t="shared" si="69"/>
        <v>-</v>
      </c>
      <c r="CG34" s="3" t="str">
        <f t="shared" si="70"/>
        <v/>
      </c>
      <c r="CH34" s="5" t="str">
        <f t="shared" si="178"/>
        <v>3</v>
      </c>
      <c r="CI34" s="5" t="str">
        <f t="shared" si="71"/>
        <v/>
      </c>
      <c r="CJ34" s="29"/>
      <c r="CK34" s="1"/>
      <c r="CL34" s="1">
        <f t="shared" si="72"/>
        <v>0</v>
      </c>
      <c r="CM34" s="1">
        <f t="shared" si="73"/>
        <v>0</v>
      </c>
      <c r="CN34" s="1">
        <f t="shared" si="74"/>
        <v>27</v>
      </c>
      <c r="CO34" s="1">
        <f t="shared" si="75"/>
        <v>27</v>
      </c>
      <c r="CP34" s="1">
        <f t="shared" si="76"/>
        <v>0</v>
      </c>
      <c r="CQ34" s="1">
        <f t="shared" si="77"/>
        <v>0</v>
      </c>
      <c r="CR34" s="1">
        <f t="shared" si="78"/>
        <v>27</v>
      </c>
      <c r="CS34" s="1">
        <f t="shared" si="79"/>
        <v>27</v>
      </c>
      <c r="CT34" s="1">
        <f t="shared" si="80"/>
        <v>1</v>
      </c>
      <c r="CU34" s="1">
        <f t="shared" si="81"/>
        <v>0</v>
      </c>
      <c r="CV34" s="1">
        <f t="shared" si="82"/>
        <v>27</v>
      </c>
      <c r="CW34" s="1">
        <f t="shared" si="83"/>
        <v>27</v>
      </c>
      <c r="CX34" s="1">
        <f t="shared" si="84"/>
        <v>0</v>
      </c>
      <c r="CY34" s="1">
        <f t="shared" si="85"/>
        <v>0</v>
      </c>
      <c r="CZ34" s="1">
        <f t="shared" si="86"/>
        <v>27</v>
      </c>
      <c r="DA34" s="1">
        <f t="shared" si="87"/>
        <v>27</v>
      </c>
      <c r="DB34" s="1">
        <f t="shared" si="88"/>
        <v>1</v>
      </c>
      <c r="DC34" s="1">
        <f t="shared" si="89"/>
        <v>0</v>
      </c>
      <c r="DD34" s="1">
        <f t="shared" si="90"/>
        <v>27</v>
      </c>
      <c r="DE34" s="1">
        <f t="shared" si="91"/>
        <v>27</v>
      </c>
      <c r="DF34" s="1">
        <f t="shared" si="92"/>
        <v>0</v>
      </c>
      <c r="DG34" s="1">
        <f t="shared" si="93"/>
        <v>0</v>
      </c>
      <c r="DH34" s="1">
        <f t="shared" si="94"/>
        <v>27</v>
      </c>
      <c r="DI34" s="1">
        <f t="shared" si="95"/>
        <v>27</v>
      </c>
      <c r="DJ34" s="1">
        <f t="shared" si="96"/>
        <v>5</v>
      </c>
      <c r="DK34" s="1">
        <f t="shared" si="97"/>
        <v>0</v>
      </c>
      <c r="DL34" s="1">
        <f t="shared" si="98"/>
        <v>27</v>
      </c>
      <c r="DM34" s="1">
        <f t="shared" si="99"/>
        <v>27</v>
      </c>
      <c r="DQ34">
        <f t="shared" si="100"/>
        <v>180</v>
      </c>
      <c r="DR34" t="str">
        <f t="shared" si="101"/>
        <v>YES</v>
      </c>
      <c r="DS34">
        <f t="shared" si="102"/>
        <v>180</v>
      </c>
      <c r="DT34" t="str">
        <f t="shared" si="103"/>
        <v>YES</v>
      </c>
      <c r="DV34" s="1">
        <f t="shared" si="27"/>
        <v>0</v>
      </c>
      <c r="DW34" s="1">
        <f t="shared" si="104"/>
        <v>0</v>
      </c>
      <c r="DX34" s="1">
        <f t="shared" si="105"/>
        <v>27</v>
      </c>
      <c r="DY34" s="1">
        <f t="shared" si="179"/>
        <v>27</v>
      </c>
      <c r="DZ34" s="1">
        <f t="shared" si="106"/>
        <v>0</v>
      </c>
      <c r="EA34" s="1">
        <f t="shared" si="107"/>
        <v>0</v>
      </c>
      <c r="EB34" s="1">
        <f t="shared" si="108"/>
        <v>27</v>
      </c>
      <c r="EC34" s="1">
        <f t="shared" si="109"/>
        <v>27</v>
      </c>
      <c r="ED34" s="1">
        <f t="shared" si="110"/>
        <v>1</v>
      </c>
      <c r="EE34" s="1">
        <f t="shared" si="111"/>
        <v>0</v>
      </c>
      <c r="EF34" s="1">
        <f t="shared" si="112"/>
        <v>27</v>
      </c>
      <c r="EG34" s="1">
        <f t="shared" si="113"/>
        <v>27</v>
      </c>
      <c r="EH34" s="1">
        <f t="shared" si="114"/>
        <v>0</v>
      </c>
      <c r="EI34" s="1">
        <f t="shared" si="115"/>
        <v>0</v>
      </c>
      <c r="EJ34" s="1">
        <f t="shared" si="116"/>
        <v>27</v>
      </c>
      <c r="EK34" s="1">
        <f t="shared" si="117"/>
        <v>27</v>
      </c>
      <c r="EL34" s="1">
        <f t="shared" si="118"/>
        <v>1</v>
      </c>
      <c r="EM34" s="1">
        <f t="shared" si="119"/>
        <v>0</v>
      </c>
      <c r="EN34" s="1">
        <f t="shared" si="120"/>
        <v>27</v>
      </c>
      <c r="EO34" s="1">
        <f t="shared" si="121"/>
        <v>27</v>
      </c>
      <c r="EP34" s="1">
        <f t="shared" si="122"/>
        <v>0</v>
      </c>
      <c r="EQ34" s="1">
        <f t="shared" si="123"/>
        <v>0</v>
      </c>
      <c r="ER34" s="1">
        <f t="shared" si="124"/>
        <v>27</v>
      </c>
      <c r="ES34" s="1">
        <f t="shared" si="125"/>
        <v>27</v>
      </c>
      <c r="ET34" s="1">
        <f t="shared" si="126"/>
        <v>5</v>
      </c>
      <c r="EU34" s="1">
        <f t="shared" si="127"/>
        <v>0</v>
      </c>
      <c r="EV34" s="1">
        <f t="shared" si="128"/>
        <v>27</v>
      </c>
      <c r="EW34" s="1">
        <f t="shared" si="129"/>
        <v>27</v>
      </c>
      <c r="EX34" s="1"/>
      <c r="EY34" s="1">
        <f t="shared" si="180"/>
        <v>0</v>
      </c>
      <c r="EZ34" s="1">
        <f t="shared" si="181"/>
        <v>0</v>
      </c>
      <c r="FA34" s="1">
        <f t="shared" si="130"/>
        <v>27</v>
      </c>
      <c r="FB34" s="1">
        <f t="shared" si="131"/>
        <v>27</v>
      </c>
      <c r="FC34" s="1">
        <f t="shared" si="132"/>
        <v>0</v>
      </c>
      <c r="FD34" s="1">
        <f t="shared" si="133"/>
        <v>0</v>
      </c>
      <c r="FE34" s="1">
        <f t="shared" si="134"/>
        <v>27</v>
      </c>
      <c r="FF34" s="1">
        <f t="shared" si="135"/>
        <v>27</v>
      </c>
      <c r="FG34" s="1">
        <f t="shared" si="136"/>
        <v>0</v>
      </c>
      <c r="FH34" s="1">
        <f t="shared" si="137"/>
        <v>0</v>
      </c>
      <c r="FI34" s="1">
        <f t="shared" si="138"/>
        <v>27</v>
      </c>
      <c r="FJ34" s="1">
        <f t="shared" si="139"/>
        <v>27</v>
      </c>
      <c r="FK34" s="1">
        <f t="shared" si="140"/>
        <v>0</v>
      </c>
      <c r="FL34" s="1">
        <f t="shared" si="141"/>
        <v>0</v>
      </c>
      <c r="FM34" s="1">
        <f t="shared" si="142"/>
        <v>27</v>
      </c>
      <c r="FN34" s="1">
        <f t="shared" si="143"/>
        <v>27</v>
      </c>
      <c r="FO34" s="1">
        <f t="shared" si="144"/>
        <v>0</v>
      </c>
      <c r="FP34" s="1">
        <f t="shared" si="145"/>
        <v>0</v>
      </c>
      <c r="FQ34" s="1">
        <f t="shared" si="146"/>
        <v>27</v>
      </c>
      <c r="FR34" s="1">
        <f t="shared" si="147"/>
        <v>27</v>
      </c>
      <c r="FS34" s="1">
        <f t="shared" si="148"/>
        <v>0</v>
      </c>
      <c r="FT34" s="1">
        <f t="shared" si="149"/>
        <v>0</v>
      </c>
      <c r="FU34" s="1">
        <f t="shared" si="150"/>
        <v>27</v>
      </c>
      <c r="FV34" s="1">
        <f t="shared" si="151"/>
        <v>27</v>
      </c>
      <c r="FW34" s="1">
        <f t="shared" si="152"/>
        <v>3</v>
      </c>
      <c r="FX34" s="1">
        <f t="shared" si="153"/>
        <v>0</v>
      </c>
      <c r="FY34" s="1">
        <f t="shared" si="154"/>
        <v>27</v>
      </c>
      <c r="FZ34" s="1">
        <f t="shared" si="182"/>
        <v>27</v>
      </c>
      <c r="GC34" s="1">
        <f t="shared" si="155"/>
        <v>0</v>
      </c>
      <c r="GD34" s="1">
        <f t="shared" si="156"/>
        <v>0</v>
      </c>
      <c r="GE34" s="1">
        <f t="shared" si="157"/>
        <v>27</v>
      </c>
      <c r="GF34" s="1">
        <f t="shared" si="158"/>
        <v>27</v>
      </c>
      <c r="GG34" s="1">
        <f t="shared" si="43"/>
        <v>0</v>
      </c>
      <c r="GH34" s="1">
        <f t="shared" si="159"/>
        <v>0</v>
      </c>
      <c r="GI34" s="1">
        <f t="shared" si="160"/>
        <v>27</v>
      </c>
      <c r="GJ34" s="1">
        <f t="shared" si="161"/>
        <v>27</v>
      </c>
      <c r="GK34" s="1">
        <f t="shared" si="45"/>
        <v>0</v>
      </c>
      <c r="GL34" s="1">
        <f t="shared" si="162"/>
        <v>0</v>
      </c>
      <c r="GM34" s="1">
        <f t="shared" si="163"/>
        <v>27</v>
      </c>
      <c r="GN34" s="1">
        <f t="shared" si="164"/>
        <v>27</v>
      </c>
      <c r="GO34" s="1">
        <f t="shared" si="47"/>
        <v>0</v>
      </c>
      <c r="GP34" s="1">
        <f t="shared" si="165"/>
        <v>0</v>
      </c>
      <c r="GQ34" s="1">
        <f t="shared" si="166"/>
        <v>27</v>
      </c>
      <c r="GR34" s="1">
        <f t="shared" si="167"/>
        <v>27</v>
      </c>
      <c r="GS34" s="1">
        <f t="shared" si="49"/>
        <v>0</v>
      </c>
      <c r="GT34" s="1">
        <f t="shared" si="168"/>
        <v>0</v>
      </c>
      <c r="GU34" s="1">
        <f t="shared" si="169"/>
        <v>27</v>
      </c>
      <c r="GV34" s="1">
        <f t="shared" si="170"/>
        <v>27</v>
      </c>
      <c r="GW34" s="1">
        <f t="shared" si="51"/>
        <v>0</v>
      </c>
      <c r="GX34" s="1">
        <f t="shared" si="171"/>
        <v>0</v>
      </c>
      <c r="GY34" s="1">
        <f t="shared" si="172"/>
        <v>27</v>
      </c>
      <c r="GZ34" s="1">
        <f t="shared" si="173"/>
        <v>27</v>
      </c>
      <c r="HA34" s="1">
        <f t="shared" si="53"/>
        <v>1</v>
      </c>
      <c r="HB34" s="1">
        <f t="shared" si="174"/>
        <v>0</v>
      </c>
      <c r="HC34" s="1">
        <f t="shared" si="175"/>
        <v>27</v>
      </c>
      <c r="HD34" s="1">
        <f t="shared" si="176"/>
        <v>27</v>
      </c>
      <c r="HF34" t="str">
        <f t="shared" si="55"/>
        <v>CLUB</v>
      </c>
    </row>
    <row r="35" spans="1:214" customFormat="1" ht="15.6" x14ac:dyDescent="0.3">
      <c r="A35" t="str">
        <f t="shared" si="56"/>
        <v>CLUB</v>
      </c>
      <c r="B35" s="37">
        <v>29</v>
      </c>
      <c r="C35" s="36" t="s">
        <v>229</v>
      </c>
      <c r="D35" s="36" t="s">
        <v>246</v>
      </c>
      <c r="E35" s="36" t="s">
        <v>232</v>
      </c>
      <c r="F35" s="36">
        <v>1500</v>
      </c>
      <c r="G35" s="37" t="s">
        <v>47</v>
      </c>
      <c r="H35" s="36">
        <v>1</v>
      </c>
      <c r="I35" s="36"/>
      <c r="J35" s="36"/>
      <c r="K35" s="36"/>
      <c r="L35" s="36" t="s">
        <v>42</v>
      </c>
      <c r="M35" s="36">
        <v>5</v>
      </c>
      <c r="N35" s="36">
        <v>0</v>
      </c>
      <c r="O35" s="36">
        <v>3</v>
      </c>
      <c r="P35" s="36">
        <v>1</v>
      </c>
      <c r="Q35" s="36">
        <v>2</v>
      </c>
      <c r="R35" s="36">
        <v>3</v>
      </c>
      <c r="S35" s="36">
        <v>6</v>
      </c>
      <c r="T35" s="36">
        <v>0</v>
      </c>
      <c r="U35" s="36"/>
      <c r="V35" s="36"/>
      <c r="W35" s="38">
        <f t="shared" si="57"/>
        <v>20</v>
      </c>
      <c r="X35" s="36">
        <v>5</v>
      </c>
      <c r="Y35" s="36">
        <v>0</v>
      </c>
      <c r="Z35" s="36">
        <v>1</v>
      </c>
      <c r="AA35" s="36">
        <v>1</v>
      </c>
      <c r="AB35" s="36">
        <v>1</v>
      </c>
      <c r="AC35" s="36">
        <v>3</v>
      </c>
      <c r="AD35" s="36">
        <v>0</v>
      </c>
      <c r="AE35" s="36">
        <v>0</v>
      </c>
      <c r="AF35" s="36"/>
      <c r="AG35" s="36"/>
      <c r="AH35" s="38">
        <f t="shared" si="6"/>
        <v>11</v>
      </c>
      <c r="AI35" s="38">
        <f t="shared" si="2"/>
        <v>31</v>
      </c>
      <c r="AJ35" s="36">
        <v>1</v>
      </c>
      <c r="AK35" s="36">
        <v>0</v>
      </c>
      <c r="AL35" s="36">
        <v>1</v>
      </c>
      <c r="AM35" s="36">
        <v>1</v>
      </c>
      <c r="AN35" s="36">
        <v>0</v>
      </c>
      <c r="AO35" s="36">
        <v>2</v>
      </c>
      <c r="AP35" s="36">
        <v>0</v>
      </c>
      <c r="AQ35" s="36">
        <v>2</v>
      </c>
      <c r="AR35" s="36"/>
      <c r="AS35" s="36"/>
      <c r="AT35" s="38">
        <f t="shared" si="7"/>
        <v>7</v>
      </c>
      <c r="AU35" s="38">
        <f t="shared" si="4"/>
        <v>38</v>
      </c>
      <c r="AV35" s="36"/>
      <c r="AW35" s="36"/>
      <c r="AX35" s="36"/>
      <c r="AY35" s="36"/>
      <c r="AZ35" s="36"/>
      <c r="BA35" s="36"/>
      <c r="BB35" s="36"/>
      <c r="BC35" s="36"/>
      <c r="BD35" s="36"/>
      <c r="BE35" s="36"/>
      <c r="BF35" s="38">
        <f t="shared" si="8"/>
        <v>0</v>
      </c>
      <c r="BG35" s="38">
        <f t="shared" si="9"/>
        <v>38</v>
      </c>
      <c r="BH35" s="38">
        <f t="shared" si="177"/>
        <v>8</v>
      </c>
      <c r="BI35" s="38">
        <f t="shared" si="10"/>
        <v>8</v>
      </c>
      <c r="BJ35" s="38">
        <f t="shared" si="11"/>
        <v>8</v>
      </c>
      <c r="BK35" s="5">
        <f t="shared" si="58"/>
        <v>8</v>
      </c>
      <c r="BL35" s="5">
        <f t="shared" si="59"/>
        <v>8</v>
      </c>
      <c r="BM35" s="5">
        <f t="shared" si="183"/>
        <v>8</v>
      </c>
      <c r="BN35" s="5">
        <f t="shared" si="12"/>
        <v>8</v>
      </c>
      <c r="BO35" s="5">
        <f t="shared" si="13"/>
        <v>8</v>
      </c>
      <c r="BP35" s="3" t="str">
        <f t="shared" si="14"/>
        <v>-</v>
      </c>
      <c r="BQ35" s="3" t="str">
        <f t="shared" si="60"/>
        <v/>
      </c>
      <c r="BR35" s="3" t="str">
        <f t="shared" si="15"/>
        <v>-</v>
      </c>
      <c r="BS35" s="3" t="str">
        <f t="shared" si="61"/>
        <v/>
      </c>
      <c r="BT35" s="3" t="str">
        <f t="shared" si="16"/>
        <v>-</v>
      </c>
      <c r="BU35" s="3" t="str">
        <f t="shared" si="62"/>
        <v/>
      </c>
      <c r="BV35" s="3" t="str">
        <f t="shared" si="17"/>
        <v>-</v>
      </c>
      <c r="BW35" s="3" t="str">
        <f t="shared" si="63"/>
        <v/>
      </c>
      <c r="BX35" s="3" t="str">
        <f t="shared" si="18"/>
        <v>-</v>
      </c>
      <c r="BY35" s="3" t="str">
        <f t="shared" si="64"/>
        <v/>
      </c>
      <c r="BZ35" s="3">
        <f t="shared" si="19"/>
        <v>8</v>
      </c>
      <c r="CA35" s="3">
        <f t="shared" si="65"/>
        <v>1</v>
      </c>
      <c r="CB35" s="3" t="str">
        <f t="shared" si="20"/>
        <v>-</v>
      </c>
      <c r="CC35" s="3" t="str">
        <f t="shared" si="66"/>
        <v/>
      </c>
      <c r="CD35" s="3" t="str">
        <f t="shared" si="67"/>
        <v>-</v>
      </c>
      <c r="CE35" s="3" t="str">
        <f t="shared" si="68"/>
        <v/>
      </c>
      <c r="CF35" s="3" t="str">
        <f t="shared" si="69"/>
        <v>-</v>
      </c>
      <c r="CG35" s="3" t="str">
        <f t="shared" si="70"/>
        <v/>
      </c>
      <c r="CH35" s="5" t="str">
        <f t="shared" si="178"/>
        <v>1</v>
      </c>
      <c r="CI35" s="5" t="str">
        <f t="shared" si="71"/>
        <v/>
      </c>
      <c r="CJ35" s="29"/>
      <c r="CK35" s="1"/>
      <c r="CL35" s="1">
        <f t="shared" si="72"/>
        <v>8</v>
      </c>
      <c r="CM35" s="1">
        <f t="shared" si="73"/>
        <v>0</v>
      </c>
      <c r="CN35" s="1">
        <f t="shared" si="74"/>
        <v>8</v>
      </c>
      <c r="CO35" s="1">
        <f t="shared" si="75"/>
        <v>8</v>
      </c>
      <c r="CP35" s="1">
        <f t="shared" si="76"/>
        <v>7</v>
      </c>
      <c r="CQ35" s="1">
        <f t="shared" si="77"/>
        <v>0</v>
      </c>
      <c r="CR35" s="1">
        <f t="shared" si="78"/>
        <v>8</v>
      </c>
      <c r="CS35" s="1">
        <f t="shared" si="79"/>
        <v>8</v>
      </c>
      <c r="CT35" s="1">
        <f t="shared" si="80"/>
        <v>3</v>
      </c>
      <c r="CU35" s="1">
        <f t="shared" si="81"/>
        <v>0</v>
      </c>
      <c r="CV35" s="1">
        <f t="shared" si="82"/>
        <v>8</v>
      </c>
      <c r="CW35" s="1">
        <f t="shared" si="83"/>
        <v>8</v>
      </c>
      <c r="CX35" s="1">
        <f t="shared" si="84"/>
        <v>3</v>
      </c>
      <c r="CY35" s="1">
        <f t="shared" si="85"/>
        <v>0</v>
      </c>
      <c r="CZ35" s="1">
        <f t="shared" si="86"/>
        <v>8</v>
      </c>
      <c r="DA35" s="1">
        <f t="shared" si="87"/>
        <v>8</v>
      </c>
      <c r="DB35" s="1">
        <f t="shared" si="88"/>
        <v>0</v>
      </c>
      <c r="DC35" s="1">
        <f t="shared" si="89"/>
        <v>0</v>
      </c>
      <c r="DD35" s="1">
        <f t="shared" si="90"/>
        <v>8</v>
      </c>
      <c r="DE35" s="1">
        <f t="shared" si="91"/>
        <v>8</v>
      </c>
      <c r="DF35" s="1">
        <f t="shared" si="92"/>
        <v>2</v>
      </c>
      <c r="DG35" s="1">
        <f t="shared" si="93"/>
        <v>0</v>
      </c>
      <c r="DH35" s="1">
        <f t="shared" si="94"/>
        <v>8</v>
      </c>
      <c r="DI35" s="1">
        <f t="shared" si="95"/>
        <v>8</v>
      </c>
      <c r="DJ35" s="1">
        <f t="shared" si="96"/>
        <v>1</v>
      </c>
      <c r="DK35" s="1">
        <f t="shared" si="97"/>
        <v>0</v>
      </c>
      <c r="DL35" s="1">
        <f t="shared" si="98"/>
        <v>8</v>
      </c>
      <c r="DM35" s="1">
        <f t="shared" si="99"/>
        <v>8</v>
      </c>
      <c r="DQ35">
        <f t="shared" si="100"/>
        <v>38</v>
      </c>
      <c r="DR35" t="str">
        <f t="shared" si="101"/>
        <v>YES</v>
      </c>
      <c r="DS35">
        <f t="shared" si="102"/>
        <v>38</v>
      </c>
      <c r="DT35" t="str">
        <f t="shared" si="103"/>
        <v>YES</v>
      </c>
      <c r="DV35" s="1">
        <f t="shared" si="27"/>
        <v>8</v>
      </c>
      <c r="DW35" s="1">
        <f t="shared" si="104"/>
        <v>0</v>
      </c>
      <c r="DX35" s="1">
        <f t="shared" si="105"/>
        <v>8</v>
      </c>
      <c r="DY35" s="1">
        <f t="shared" si="179"/>
        <v>8</v>
      </c>
      <c r="DZ35" s="1">
        <f t="shared" si="106"/>
        <v>7</v>
      </c>
      <c r="EA35" s="1">
        <f t="shared" si="107"/>
        <v>0</v>
      </c>
      <c r="EB35" s="1">
        <f t="shared" si="108"/>
        <v>8</v>
      </c>
      <c r="EC35" s="1">
        <f t="shared" si="109"/>
        <v>8</v>
      </c>
      <c r="ED35" s="1">
        <f t="shared" si="110"/>
        <v>3</v>
      </c>
      <c r="EE35" s="1">
        <f t="shared" si="111"/>
        <v>0</v>
      </c>
      <c r="EF35" s="1">
        <f t="shared" si="112"/>
        <v>8</v>
      </c>
      <c r="EG35" s="1">
        <f t="shared" si="113"/>
        <v>8</v>
      </c>
      <c r="EH35" s="1">
        <f t="shared" si="114"/>
        <v>3</v>
      </c>
      <c r="EI35" s="1">
        <f t="shared" si="115"/>
        <v>0</v>
      </c>
      <c r="EJ35" s="1">
        <f t="shared" si="116"/>
        <v>8</v>
      </c>
      <c r="EK35" s="1">
        <f t="shared" si="117"/>
        <v>8</v>
      </c>
      <c r="EL35" s="1">
        <f t="shared" si="118"/>
        <v>0</v>
      </c>
      <c r="EM35" s="1">
        <f t="shared" si="119"/>
        <v>0</v>
      </c>
      <c r="EN35" s="1">
        <f t="shared" si="120"/>
        <v>8</v>
      </c>
      <c r="EO35" s="1">
        <f t="shared" si="121"/>
        <v>8</v>
      </c>
      <c r="EP35" s="1">
        <f t="shared" si="122"/>
        <v>2</v>
      </c>
      <c r="EQ35" s="1">
        <f t="shared" si="123"/>
        <v>0</v>
      </c>
      <c r="ER35" s="1">
        <f t="shared" si="124"/>
        <v>8</v>
      </c>
      <c r="ES35" s="1">
        <f t="shared" si="125"/>
        <v>8</v>
      </c>
      <c r="ET35" s="1">
        <f t="shared" si="126"/>
        <v>1</v>
      </c>
      <c r="EU35" s="1">
        <f t="shared" si="127"/>
        <v>0</v>
      </c>
      <c r="EV35" s="1">
        <f t="shared" si="128"/>
        <v>8</v>
      </c>
      <c r="EW35" s="1">
        <f t="shared" si="129"/>
        <v>8</v>
      </c>
      <c r="EX35" s="1"/>
      <c r="EY35" s="1">
        <f t="shared" si="180"/>
        <v>5</v>
      </c>
      <c r="EZ35" s="1">
        <f t="shared" si="181"/>
        <v>5.0000000000000001E-4</v>
      </c>
      <c r="FA35" s="1">
        <f t="shared" si="130"/>
        <v>8.0005000000000006</v>
      </c>
      <c r="FB35" s="1">
        <f t="shared" si="131"/>
        <v>8</v>
      </c>
      <c r="FC35" s="1">
        <f t="shared" si="132"/>
        <v>4</v>
      </c>
      <c r="FD35" s="1">
        <f t="shared" si="133"/>
        <v>0</v>
      </c>
      <c r="FE35" s="1">
        <f t="shared" si="134"/>
        <v>8</v>
      </c>
      <c r="FF35" s="1">
        <f t="shared" si="135"/>
        <v>8</v>
      </c>
      <c r="FG35" s="1">
        <f t="shared" si="136"/>
        <v>1</v>
      </c>
      <c r="FH35" s="1">
        <f t="shared" si="137"/>
        <v>0</v>
      </c>
      <c r="FI35" s="1">
        <f t="shared" si="138"/>
        <v>8</v>
      </c>
      <c r="FJ35" s="1">
        <f t="shared" si="139"/>
        <v>8</v>
      </c>
      <c r="FK35" s="1">
        <f t="shared" si="140"/>
        <v>3</v>
      </c>
      <c r="FL35" s="1">
        <f t="shared" si="141"/>
        <v>0</v>
      </c>
      <c r="FM35" s="1">
        <f t="shared" si="142"/>
        <v>8</v>
      </c>
      <c r="FN35" s="1">
        <f t="shared" si="143"/>
        <v>8</v>
      </c>
      <c r="FO35" s="1">
        <f t="shared" si="144"/>
        <v>0</v>
      </c>
      <c r="FP35" s="1">
        <f t="shared" si="145"/>
        <v>0</v>
      </c>
      <c r="FQ35" s="1">
        <f t="shared" si="146"/>
        <v>8</v>
      </c>
      <c r="FR35" s="1">
        <f t="shared" si="147"/>
        <v>8</v>
      </c>
      <c r="FS35" s="1">
        <f t="shared" si="148"/>
        <v>2</v>
      </c>
      <c r="FT35" s="1">
        <f t="shared" si="149"/>
        <v>0</v>
      </c>
      <c r="FU35" s="1">
        <f t="shared" si="150"/>
        <v>8</v>
      </c>
      <c r="FV35" s="1">
        <f t="shared" si="151"/>
        <v>8</v>
      </c>
      <c r="FW35" s="1">
        <f t="shared" si="152"/>
        <v>1</v>
      </c>
      <c r="FX35" s="1">
        <f t="shared" si="153"/>
        <v>0</v>
      </c>
      <c r="FY35" s="1">
        <f t="shared" si="154"/>
        <v>8</v>
      </c>
      <c r="FZ35" s="1">
        <f t="shared" si="182"/>
        <v>8</v>
      </c>
      <c r="GC35" s="1">
        <f t="shared" si="155"/>
        <v>2</v>
      </c>
      <c r="GD35" s="1">
        <f t="shared" si="156"/>
        <v>0</v>
      </c>
      <c r="GE35" s="1">
        <f t="shared" si="157"/>
        <v>8</v>
      </c>
      <c r="GF35" s="1">
        <f t="shared" si="158"/>
        <v>8</v>
      </c>
      <c r="GG35" s="1">
        <f t="shared" si="43"/>
        <v>1</v>
      </c>
      <c r="GH35" s="1">
        <f t="shared" si="159"/>
        <v>0</v>
      </c>
      <c r="GI35" s="1">
        <f t="shared" si="160"/>
        <v>8</v>
      </c>
      <c r="GJ35" s="1">
        <f t="shared" si="161"/>
        <v>8</v>
      </c>
      <c r="GK35" s="1">
        <f t="shared" si="45"/>
        <v>1</v>
      </c>
      <c r="GL35" s="1">
        <f t="shared" si="162"/>
        <v>0</v>
      </c>
      <c r="GM35" s="1">
        <f t="shared" si="163"/>
        <v>8</v>
      </c>
      <c r="GN35" s="1">
        <f t="shared" si="164"/>
        <v>8</v>
      </c>
      <c r="GO35" s="1">
        <f t="shared" si="47"/>
        <v>2</v>
      </c>
      <c r="GP35" s="1">
        <f t="shared" si="165"/>
        <v>0</v>
      </c>
      <c r="GQ35" s="1">
        <f t="shared" si="166"/>
        <v>8</v>
      </c>
      <c r="GR35" s="1">
        <f t="shared" si="167"/>
        <v>8</v>
      </c>
      <c r="GS35" s="1">
        <f t="shared" si="49"/>
        <v>0</v>
      </c>
      <c r="GT35" s="1">
        <f t="shared" si="168"/>
        <v>0</v>
      </c>
      <c r="GU35" s="1">
        <f t="shared" si="169"/>
        <v>8</v>
      </c>
      <c r="GV35" s="1">
        <f t="shared" si="170"/>
        <v>8</v>
      </c>
      <c r="GW35" s="1">
        <f t="shared" si="51"/>
        <v>1</v>
      </c>
      <c r="GX35" s="1">
        <f t="shared" si="171"/>
        <v>0</v>
      </c>
      <c r="GY35" s="1">
        <f t="shared" si="172"/>
        <v>8</v>
      </c>
      <c r="GZ35" s="1">
        <f t="shared" si="173"/>
        <v>8</v>
      </c>
      <c r="HA35" s="1">
        <f t="shared" si="53"/>
        <v>1</v>
      </c>
      <c r="HB35" s="1">
        <f t="shared" si="174"/>
        <v>0</v>
      </c>
      <c r="HC35" s="1">
        <f t="shared" si="175"/>
        <v>8</v>
      </c>
      <c r="HD35" s="1">
        <f t="shared" si="176"/>
        <v>8</v>
      </c>
      <c r="HF35" t="str">
        <f t="shared" si="55"/>
        <v>CLUB</v>
      </c>
    </row>
    <row r="36" spans="1:214" customFormat="1" x14ac:dyDescent="0.3">
      <c r="A36" t="str">
        <f t="shared" si="56"/>
        <v>CLUB</v>
      </c>
      <c r="B36" s="13">
        <v>30</v>
      </c>
      <c r="C36" s="35" t="s">
        <v>228</v>
      </c>
      <c r="D36" s="35" t="s">
        <v>227</v>
      </c>
      <c r="E36" s="35" t="s">
        <v>242</v>
      </c>
      <c r="F36" s="35">
        <v>948</v>
      </c>
      <c r="G36" s="13" t="s">
        <v>46</v>
      </c>
      <c r="H36" s="12">
        <v>1</v>
      </c>
      <c r="I36" s="12"/>
      <c r="J36" s="12"/>
      <c r="K36" s="35" t="s">
        <v>34</v>
      </c>
      <c r="L36" s="12" t="s">
        <v>56</v>
      </c>
      <c r="M36" s="35"/>
      <c r="N36" s="35"/>
      <c r="O36" s="35"/>
      <c r="P36" s="35"/>
      <c r="Q36" s="35"/>
      <c r="R36" s="35"/>
      <c r="S36" s="12"/>
      <c r="T36" s="35"/>
      <c r="U36" s="12"/>
      <c r="V36" s="35"/>
      <c r="W36" s="5">
        <f t="shared" si="57"/>
        <v>1000</v>
      </c>
      <c r="X36" s="12"/>
      <c r="Y36" s="12"/>
      <c r="Z36" s="12"/>
      <c r="AA36" s="12"/>
      <c r="AB36" s="12"/>
      <c r="AC36" s="12"/>
      <c r="AD36" s="12"/>
      <c r="AE36" s="12"/>
      <c r="AF36" s="12"/>
      <c r="AG36" s="12"/>
      <c r="AH36" s="5">
        <f t="shared" si="6"/>
        <v>1000</v>
      </c>
      <c r="AI36" s="5">
        <f t="shared" si="2"/>
        <v>2000</v>
      </c>
      <c r="AJ36" s="12"/>
      <c r="AK36" s="12"/>
      <c r="AL36" s="12"/>
      <c r="AM36" s="12"/>
      <c r="AN36" s="12"/>
      <c r="AO36" s="12"/>
      <c r="AP36" s="12"/>
      <c r="AQ36" s="12"/>
      <c r="AR36" s="12"/>
      <c r="AS36" s="12"/>
      <c r="AT36" s="5">
        <f t="shared" si="7"/>
        <v>1000</v>
      </c>
      <c r="AU36" s="5">
        <f t="shared" si="4"/>
        <v>3000</v>
      </c>
      <c r="AV36" s="12"/>
      <c r="AW36" s="12"/>
      <c r="AX36" s="12"/>
      <c r="AY36" s="12"/>
      <c r="AZ36" s="12"/>
      <c r="BA36" s="12"/>
      <c r="BB36" s="12"/>
      <c r="BC36" s="12"/>
      <c r="BD36" s="12"/>
      <c r="BE36" s="12"/>
      <c r="BF36" s="5">
        <f t="shared" si="8"/>
        <v>1000</v>
      </c>
      <c r="BG36" s="5">
        <f t="shared" si="9"/>
        <v>4000</v>
      </c>
      <c r="BH36" s="5">
        <f t="shared" si="177"/>
        <v>29</v>
      </c>
      <c r="BI36" s="5">
        <f t="shared" si="10"/>
        <v>29</v>
      </c>
      <c r="BJ36" s="5">
        <f t="shared" si="11"/>
        <v>29</v>
      </c>
      <c r="BK36" s="5">
        <f t="shared" si="58"/>
        <v>29</v>
      </c>
      <c r="BL36" s="5">
        <f t="shared" si="59"/>
        <v>28</v>
      </c>
      <c r="BM36" s="5">
        <f t="shared" si="183"/>
        <v>28</v>
      </c>
      <c r="BN36" s="5">
        <f t="shared" si="12"/>
        <v>28</v>
      </c>
      <c r="BO36" s="5">
        <f t="shared" si="13"/>
        <v>28</v>
      </c>
      <c r="BP36" s="3" t="str">
        <f t="shared" si="14"/>
        <v>-</v>
      </c>
      <c r="BQ36" s="3" t="str">
        <f t="shared" si="60"/>
        <v/>
      </c>
      <c r="BR36" s="3" t="str">
        <f t="shared" si="15"/>
        <v>-</v>
      </c>
      <c r="BS36" s="3" t="str">
        <f t="shared" si="61"/>
        <v/>
      </c>
      <c r="BT36" s="3" t="str">
        <f t="shared" si="16"/>
        <v>-</v>
      </c>
      <c r="BU36" s="3" t="str">
        <f t="shared" si="62"/>
        <v/>
      </c>
      <c r="BV36" s="3" t="str">
        <f t="shared" si="17"/>
        <v>-</v>
      </c>
      <c r="BW36" s="3" t="str">
        <f t="shared" si="63"/>
        <v/>
      </c>
      <c r="BX36" s="3" t="str">
        <f t="shared" si="18"/>
        <v>-</v>
      </c>
      <c r="BY36" s="3" t="str">
        <f t="shared" si="64"/>
        <v/>
      </c>
      <c r="BZ36" s="3" t="str">
        <f t="shared" si="19"/>
        <v>-</v>
      </c>
      <c r="CA36" s="3" t="str">
        <f t="shared" si="65"/>
        <v/>
      </c>
      <c r="CB36" s="3">
        <f t="shared" si="20"/>
        <v>29</v>
      </c>
      <c r="CC36" s="3">
        <f t="shared" si="66"/>
        <v>4</v>
      </c>
      <c r="CD36" s="3" t="str">
        <f t="shared" si="67"/>
        <v>-</v>
      </c>
      <c r="CE36" s="3" t="str">
        <f t="shared" si="68"/>
        <v/>
      </c>
      <c r="CF36" s="3" t="str">
        <f t="shared" si="69"/>
        <v>-</v>
      </c>
      <c r="CG36" s="3" t="str">
        <f t="shared" si="70"/>
        <v/>
      </c>
      <c r="CH36" s="5" t="str">
        <f t="shared" si="178"/>
        <v>4</v>
      </c>
      <c r="CI36" s="5" t="str">
        <f t="shared" si="71"/>
        <v/>
      </c>
      <c r="CJ36" s="30"/>
      <c r="CK36" s="1"/>
      <c r="CL36" s="1">
        <f t="shared" si="72"/>
        <v>0</v>
      </c>
      <c r="CM36" s="1">
        <f t="shared" si="73"/>
        <v>2.5999999999999998E-4</v>
      </c>
      <c r="CN36" s="1">
        <f t="shared" si="74"/>
        <v>28.000260000000001</v>
      </c>
      <c r="CO36" s="1">
        <f t="shared" si="75"/>
        <v>29</v>
      </c>
      <c r="CP36" s="1">
        <f t="shared" si="76"/>
        <v>0</v>
      </c>
      <c r="CQ36" s="1">
        <f t="shared" si="77"/>
        <v>2.7999999999999998E-4</v>
      </c>
      <c r="CR36" s="1">
        <f t="shared" si="78"/>
        <v>29.00028</v>
      </c>
      <c r="CS36" s="1">
        <f t="shared" si="79"/>
        <v>29</v>
      </c>
      <c r="CT36" s="1">
        <f t="shared" si="80"/>
        <v>0</v>
      </c>
      <c r="CU36" s="1">
        <f t="shared" si="81"/>
        <v>2.7000000000000001E-3</v>
      </c>
      <c r="CV36" s="1">
        <f t="shared" si="82"/>
        <v>29.002700000000001</v>
      </c>
      <c r="CW36" s="1">
        <f t="shared" si="83"/>
        <v>29</v>
      </c>
      <c r="CX36" s="1">
        <f t="shared" si="84"/>
        <v>0</v>
      </c>
      <c r="CY36" s="1">
        <f t="shared" si="85"/>
        <v>2.5000000000000001E-3</v>
      </c>
      <c r="CZ36" s="1">
        <f t="shared" si="86"/>
        <v>29.002500000000001</v>
      </c>
      <c r="DA36" s="1">
        <f t="shared" si="87"/>
        <v>29</v>
      </c>
      <c r="DB36" s="1">
        <f t="shared" si="88"/>
        <v>0</v>
      </c>
      <c r="DC36" s="1">
        <f t="shared" si="89"/>
        <v>2.5999999999999999E-3</v>
      </c>
      <c r="DD36" s="1">
        <f t="shared" si="90"/>
        <v>29.002600000000001</v>
      </c>
      <c r="DE36" s="1">
        <f t="shared" si="91"/>
        <v>29</v>
      </c>
      <c r="DF36" s="1">
        <f t="shared" si="92"/>
        <v>0</v>
      </c>
      <c r="DG36" s="1">
        <f t="shared" si="93"/>
        <v>2.5999999999999999E-3</v>
      </c>
      <c r="DH36" s="1">
        <f t="shared" si="94"/>
        <v>29.002600000000001</v>
      </c>
      <c r="DI36" s="1">
        <f t="shared" si="95"/>
        <v>29</v>
      </c>
      <c r="DJ36" s="1">
        <f t="shared" si="96"/>
        <v>0</v>
      </c>
      <c r="DK36" s="1">
        <f t="shared" si="97"/>
        <v>1.6999999999999999E-3</v>
      </c>
      <c r="DL36" s="1">
        <f t="shared" si="98"/>
        <v>29.0017</v>
      </c>
      <c r="DM36" s="1">
        <f t="shared" si="99"/>
        <v>29</v>
      </c>
      <c r="DQ36">
        <f t="shared" si="100"/>
        <v>0</v>
      </c>
      <c r="DR36" t="str">
        <f t="shared" si="101"/>
        <v>NO</v>
      </c>
      <c r="DS36">
        <f t="shared" si="102"/>
        <v>3000</v>
      </c>
      <c r="DT36" t="str">
        <f t="shared" si="103"/>
        <v>NO</v>
      </c>
      <c r="DV36" s="1">
        <f t="shared" si="27"/>
        <v>0</v>
      </c>
      <c r="DW36" s="1">
        <f t="shared" si="104"/>
        <v>2.5999999999999999E-3</v>
      </c>
      <c r="DX36" s="1">
        <f t="shared" si="105"/>
        <v>28.002600000000001</v>
      </c>
      <c r="DY36" s="1">
        <f t="shared" si="179"/>
        <v>29</v>
      </c>
      <c r="DZ36" s="1">
        <f t="shared" si="106"/>
        <v>0</v>
      </c>
      <c r="EA36" s="1">
        <f t="shared" si="107"/>
        <v>2.8E-3</v>
      </c>
      <c r="EB36" s="1">
        <f t="shared" si="108"/>
        <v>29.002800000000001</v>
      </c>
      <c r="EC36" s="1">
        <f t="shared" si="109"/>
        <v>29</v>
      </c>
      <c r="ED36" s="1">
        <f t="shared" si="110"/>
        <v>0</v>
      </c>
      <c r="EE36" s="1">
        <f t="shared" si="111"/>
        <v>2.7000000000000001E-3</v>
      </c>
      <c r="EF36" s="1">
        <f t="shared" si="112"/>
        <v>29.002700000000001</v>
      </c>
      <c r="EG36" s="1">
        <f t="shared" si="113"/>
        <v>29</v>
      </c>
      <c r="EH36" s="1">
        <f t="shared" si="114"/>
        <v>0</v>
      </c>
      <c r="EI36" s="1">
        <f t="shared" si="115"/>
        <v>2.5000000000000001E-3</v>
      </c>
      <c r="EJ36" s="1">
        <f t="shared" si="116"/>
        <v>29.002500000000001</v>
      </c>
      <c r="EK36" s="1">
        <f t="shared" si="117"/>
        <v>29</v>
      </c>
      <c r="EL36" s="1">
        <f t="shared" si="118"/>
        <v>0</v>
      </c>
      <c r="EM36" s="1">
        <f t="shared" si="119"/>
        <v>2.5999999999999999E-3</v>
      </c>
      <c r="EN36" s="1">
        <f t="shared" si="120"/>
        <v>29.002600000000001</v>
      </c>
      <c r="EO36" s="1">
        <f t="shared" si="121"/>
        <v>29</v>
      </c>
      <c r="EP36" s="1">
        <f t="shared" si="122"/>
        <v>0</v>
      </c>
      <c r="EQ36" s="1">
        <f t="shared" si="123"/>
        <v>2.5999999999999999E-3</v>
      </c>
      <c r="ER36" s="1">
        <f t="shared" si="124"/>
        <v>29.002600000000001</v>
      </c>
      <c r="ES36" s="1">
        <f t="shared" si="125"/>
        <v>29</v>
      </c>
      <c r="ET36" s="1">
        <f t="shared" si="126"/>
        <v>0</v>
      </c>
      <c r="EU36" s="1">
        <f t="shared" si="127"/>
        <v>1.6999999999999999E-3</v>
      </c>
      <c r="EV36" s="1">
        <f t="shared" si="128"/>
        <v>29.0017</v>
      </c>
      <c r="EW36" s="1">
        <f t="shared" si="129"/>
        <v>29</v>
      </c>
      <c r="EX36" s="1"/>
      <c r="EY36" s="1">
        <f t="shared" si="180"/>
        <v>0</v>
      </c>
      <c r="EZ36" s="1">
        <f t="shared" si="181"/>
        <v>2.5999999999999999E-3</v>
      </c>
      <c r="FA36" s="1">
        <f t="shared" si="130"/>
        <v>28.002600000000001</v>
      </c>
      <c r="FB36" s="1">
        <f t="shared" si="131"/>
        <v>29</v>
      </c>
      <c r="FC36" s="1">
        <f t="shared" si="132"/>
        <v>0</v>
      </c>
      <c r="FD36" s="1">
        <f t="shared" si="133"/>
        <v>2.5000000000000001E-3</v>
      </c>
      <c r="FE36" s="1">
        <f t="shared" si="134"/>
        <v>29.002500000000001</v>
      </c>
      <c r="FF36" s="1">
        <f t="shared" si="135"/>
        <v>29</v>
      </c>
      <c r="FG36" s="1">
        <f t="shared" si="136"/>
        <v>0</v>
      </c>
      <c r="FH36" s="1">
        <f t="shared" si="137"/>
        <v>2.3999999999999998E-3</v>
      </c>
      <c r="FI36" s="1">
        <f t="shared" si="138"/>
        <v>29.002400000000002</v>
      </c>
      <c r="FJ36" s="1">
        <f t="shared" si="139"/>
        <v>29</v>
      </c>
      <c r="FK36" s="1">
        <f t="shared" si="140"/>
        <v>0</v>
      </c>
      <c r="FL36" s="1">
        <f t="shared" si="141"/>
        <v>2.3999999999999998E-3</v>
      </c>
      <c r="FM36" s="1">
        <f t="shared" si="142"/>
        <v>29.002400000000002</v>
      </c>
      <c r="FN36" s="1">
        <f t="shared" si="143"/>
        <v>29</v>
      </c>
      <c r="FO36" s="1">
        <f t="shared" si="144"/>
        <v>0</v>
      </c>
      <c r="FP36" s="1">
        <f t="shared" si="145"/>
        <v>2.5000000000000001E-3</v>
      </c>
      <c r="FQ36" s="1">
        <f t="shared" si="146"/>
        <v>29.002500000000001</v>
      </c>
      <c r="FR36" s="1">
        <f t="shared" si="147"/>
        <v>29</v>
      </c>
      <c r="FS36" s="1">
        <f t="shared" si="148"/>
        <v>0</v>
      </c>
      <c r="FT36" s="1">
        <f t="shared" si="149"/>
        <v>2.3999999999999998E-3</v>
      </c>
      <c r="FU36" s="1">
        <f t="shared" si="150"/>
        <v>29.002400000000002</v>
      </c>
      <c r="FV36" s="1">
        <f t="shared" si="151"/>
        <v>29</v>
      </c>
      <c r="FW36" s="1">
        <f t="shared" si="152"/>
        <v>0</v>
      </c>
      <c r="FX36" s="1">
        <f t="shared" si="153"/>
        <v>1.6999999999999999E-3</v>
      </c>
      <c r="FY36" s="1">
        <f t="shared" si="154"/>
        <v>29.0017</v>
      </c>
      <c r="FZ36" s="1">
        <f t="shared" si="182"/>
        <v>29</v>
      </c>
      <c r="GC36" s="1">
        <f t="shared" si="155"/>
        <v>0</v>
      </c>
      <c r="GD36" s="1">
        <f t="shared" si="156"/>
        <v>1.6999999999999999E-3</v>
      </c>
      <c r="GE36" s="1">
        <f t="shared" si="157"/>
        <v>28.0017</v>
      </c>
      <c r="GF36" s="1">
        <f t="shared" si="158"/>
        <v>28</v>
      </c>
      <c r="GG36" s="1">
        <f t="shared" si="43"/>
        <v>0</v>
      </c>
      <c r="GH36" s="1">
        <f t="shared" si="159"/>
        <v>1.6999999999999999E-3</v>
      </c>
      <c r="GI36" s="1">
        <f t="shared" si="160"/>
        <v>28.0017</v>
      </c>
      <c r="GJ36" s="1">
        <f t="shared" si="161"/>
        <v>29</v>
      </c>
      <c r="GK36" s="1">
        <f t="shared" si="45"/>
        <v>0</v>
      </c>
      <c r="GL36" s="1">
        <f t="shared" si="162"/>
        <v>1.5E-3</v>
      </c>
      <c r="GM36" s="1">
        <f t="shared" si="163"/>
        <v>29.0015</v>
      </c>
      <c r="GN36" s="1">
        <f t="shared" si="164"/>
        <v>29</v>
      </c>
      <c r="GO36" s="1">
        <f t="shared" si="47"/>
        <v>0</v>
      </c>
      <c r="GP36" s="1">
        <f t="shared" si="165"/>
        <v>1.9E-3</v>
      </c>
      <c r="GQ36" s="1">
        <f t="shared" si="166"/>
        <v>29.001899999999999</v>
      </c>
      <c r="GR36" s="1">
        <f t="shared" si="167"/>
        <v>29</v>
      </c>
      <c r="GS36" s="1">
        <f t="shared" si="49"/>
        <v>0</v>
      </c>
      <c r="GT36" s="1">
        <f t="shared" si="168"/>
        <v>1.9E-3</v>
      </c>
      <c r="GU36" s="1">
        <f t="shared" si="169"/>
        <v>29.001899999999999</v>
      </c>
      <c r="GV36" s="1">
        <f t="shared" si="170"/>
        <v>29</v>
      </c>
      <c r="GW36" s="1">
        <f t="shared" si="51"/>
        <v>0</v>
      </c>
      <c r="GX36" s="1">
        <f t="shared" si="171"/>
        <v>2.3E-3</v>
      </c>
      <c r="GY36" s="1">
        <f t="shared" si="172"/>
        <v>29.002300000000002</v>
      </c>
      <c r="GZ36" s="1">
        <f t="shared" si="173"/>
        <v>29</v>
      </c>
      <c r="HA36" s="1">
        <f t="shared" si="53"/>
        <v>0</v>
      </c>
      <c r="HB36" s="1">
        <f t="shared" si="174"/>
        <v>1.5E-3</v>
      </c>
      <c r="HC36" s="1">
        <f t="shared" si="175"/>
        <v>29.0015</v>
      </c>
      <c r="HD36" s="1">
        <f t="shared" si="176"/>
        <v>29</v>
      </c>
      <c r="HF36" t="str">
        <f t="shared" si="55"/>
        <v>CLUB</v>
      </c>
    </row>
    <row r="37" spans="1:214" customFormat="1" ht="15.6" x14ac:dyDescent="0.3">
      <c r="A37" t="str">
        <f t="shared" si="56"/>
        <v>FALSE</v>
      </c>
      <c r="B37" s="37">
        <v>31</v>
      </c>
      <c r="C37" s="36"/>
      <c r="D37" s="36"/>
      <c r="E37" s="36"/>
      <c r="F37" s="36"/>
      <c r="G37" s="37"/>
      <c r="H37" s="36"/>
      <c r="I37" s="36"/>
      <c r="J37" s="36"/>
      <c r="K37" s="36"/>
      <c r="L37" s="36"/>
      <c r="M37" s="36"/>
      <c r="N37" s="36"/>
      <c r="O37" s="36"/>
      <c r="P37" s="36"/>
      <c r="Q37" s="36"/>
      <c r="R37" s="36"/>
      <c r="S37" s="36"/>
      <c r="T37" s="36"/>
      <c r="U37" s="36"/>
      <c r="V37" s="36"/>
      <c r="W37" s="38">
        <f t="shared" si="57"/>
        <v>1000</v>
      </c>
      <c r="X37" s="36"/>
      <c r="Y37" s="36"/>
      <c r="Z37" s="36"/>
      <c r="AA37" s="36"/>
      <c r="AB37" s="36"/>
      <c r="AC37" s="36"/>
      <c r="AD37" s="36"/>
      <c r="AE37" s="36"/>
      <c r="AF37" s="36"/>
      <c r="AG37" s="36"/>
      <c r="AH37" s="38">
        <f t="shared" si="6"/>
        <v>1000</v>
      </c>
      <c r="AI37" s="38">
        <f t="shared" si="2"/>
        <v>2000</v>
      </c>
      <c r="AJ37" s="36"/>
      <c r="AK37" s="36"/>
      <c r="AL37" s="36"/>
      <c r="AM37" s="36"/>
      <c r="AN37" s="36"/>
      <c r="AO37" s="36"/>
      <c r="AP37" s="36"/>
      <c r="AQ37" s="36"/>
      <c r="AR37" s="36"/>
      <c r="AS37" s="36"/>
      <c r="AT37" s="38">
        <f t="shared" si="7"/>
        <v>1000</v>
      </c>
      <c r="AU37" s="38">
        <f t="shared" si="4"/>
        <v>3000</v>
      </c>
      <c r="AV37" s="36"/>
      <c r="AW37" s="36"/>
      <c r="AX37" s="36"/>
      <c r="AY37" s="36"/>
      <c r="AZ37" s="36"/>
      <c r="BA37" s="36"/>
      <c r="BB37" s="36"/>
      <c r="BC37" s="36"/>
      <c r="BD37" s="36"/>
      <c r="BE37" s="36"/>
      <c r="BF37" s="38">
        <f t="shared" si="8"/>
        <v>1000</v>
      </c>
      <c r="BG37" s="38">
        <f t="shared" si="9"/>
        <v>4000</v>
      </c>
      <c r="BH37" s="38">
        <f t="shared" si="177"/>
        <v>29</v>
      </c>
      <c r="BI37" s="38">
        <f t="shared" si="10"/>
        <v>29</v>
      </c>
      <c r="BJ37" s="38">
        <f t="shared" si="11"/>
        <v>29</v>
      </c>
      <c r="BK37" s="5">
        <f t="shared" si="58"/>
        <v>29</v>
      </c>
      <c r="BL37" s="5">
        <f t="shared" si="59"/>
        <v>28</v>
      </c>
      <c r="BM37" s="5">
        <f t="shared" si="183"/>
        <v>28</v>
      </c>
      <c r="BN37" s="5">
        <f t="shared" si="12"/>
        <v>28</v>
      </c>
      <c r="BO37" s="5">
        <f t="shared" si="13"/>
        <v>28</v>
      </c>
      <c r="BP37" s="3" t="str">
        <f t="shared" si="14"/>
        <v>-</v>
      </c>
      <c r="BQ37" s="3" t="str">
        <f t="shared" si="60"/>
        <v/>
      </c>
      <c r="BR37" s="3" t="str">
        <f t="shared" si="15"/>
        <v>-</v>
      </c>
      <c r="BS37" s="3" t="str">
        <f t="shared" si="61"/>
        <v/>
      </c>
      <c r="BT37" s="3" t="str">
        <f t="shared" si="16"/>
        <v>-</v>
      </c>
      <c r="BU37" s="3" t="str">
        <f t="shared" si="62"/>
        <v/>
      </c>
      <c r="BV37" s="3" t="str">
        <f t="shared" si="17"/>
        <v>-</v>
      </c>
      <c r="BW37" s="3" t="str">
        <f t="shared" si="63"/>
        <v/>
      </c>
      <c r="BX37" s="3" t="str">
        <f t="shared" si="18"/>
        <v>-</v>
      </c>
      <c r="BY37" s="3" t="str">
        <f t="shared" si="64"/>
        <v/>
      </c>
      <c r="BZ37" s="3" t="str">
        <f t="shared" si="19"/>
        <v>-</v>
      </c>
      <c r="CA37" s="3" t="str">
        <f t="shared" si="65"/>
        <v/>
      </c>
      <c r="CB37" s="3" t="str">
        <f t="shared" si="20"/>
        <v>-</v>
      </c>
      <c r="CC37" s="3" t="str">
        <f t="shared" si="66"/>
        <v/>
      </c>
      <c r="CD37" s="3" t="str">
        <f t="shared" si="67"/>
        <v>-</v>
      </c>
      <c r="CE37" s="3" t="str">
        <f t="shared" si="68"/>
        <v/>
      </c>
      <c r="CF37" s="3" t="str">
        <f t="shared" si="69"/>
        <v>-</v>
      </c>
      <c r="CG37" s="3" t="str">
        <f t="shared" si="70"/>
        <v/>
      </c>
      <c r="CH37" s="5" t="str">
        <f t="shared" si="178"/>
        <v/>
      </c>
      <c r="CI37" s="5" t="str">
        <f t="shared" si="71"/>
        <v/>
      </c>
      <c r="CJ37" s="29"/>
      <c r="CK37" s="1"/>
      <c r="CL37" s="1">
        <f t="shared" si="72"/>
        <v>0</v>
      </c>
      <c r="CM37" s="1">
        <f t="shared" si="73"/>
        <v>2.5999999999999998E-4</v>
      </c>
      <c r="CN37" s="1">
        <f t="shared" si="74"/>
        <v>28.000260000000001</v>
      </c>
      <c r="CO37" s="1">
        <f t="shared" si="75"/>
        <v>29</v>
      </c>
      <c r="CP37" s="1">
        <f t="shared" si="76"/>
        <v>0</v>
      </c>
      <c r="CQ37" s="1">
        <f t="shared" si="77"/>
        <v>2.7999999999999998E-4</v>
      </c>
      <c r="CR37" s="1">
        <f t="shared" si="78"/>
        <v>29.00028</v>
      </c>
      <c r="CS37" s="1">
        <f t="shared" si="79"/>
        <v>29</v>
      </c>
      <c r="CT37" s="1">
        <f t="shared" si="80"/>
        <v>0</v>
      </c>
      <c r="CU37" s="1">
        <f t="shared" si="81"/>
        <v>2.7000000000000001E-3</v>
      </c>
      <c r="CV37" s="1">
        <f t="shared" si="82"/>
        <v>29.002700000000001</v>
      </c>
      <c r="CW37" s="1">
        <f t="shared" si="83"/>
        <v>29</v>
      </c>
      <c r="CX37" s="1">
        <f t="shared" si="84"/>
        <v>0</v>
      </c>
      <c r="CY37" s="1">
        <f t="shared" si="85"/>
        <v>2.5000000000000001E-3</v>
      </c>
      <c r="CZ37" s="1">
        <f t="shared" si="86"/>
        <v>29.002500000000001</v>
      </c>
      <c r="DA37" s="1">
        <f t="shared" si="87"/>
        <v>29</v>
      </c>
      <c r="DB37" s="1">
        <f t="shared" si="88"/>
        <v>0</v>
      </c>
      <c r="DC37" s="1">
        <f t="shared" si="89"/>
        <v>2.5999999999999999E-3</v>
      </c>
      <c r="DD37" s="1">
        <f t="shared" si="90"/>
        <v>29.002600000000001</v>
      </c>
      <c r="DE37" s="1">
        <f t="shared" si="91"/>
        <v>29</v>
      </c>
      <c r="DF37" s="1">
        <f t="shared" si="92"/>
        <v>0</v>
      </c>
      <c r="DG37" s="1">
        <f t="shared" si="93"/>
        <v>2.5999999999999999E-3</v>
      </c>
      <c r="DH37" s="1">
        <f t="shared" si="94"/>
        <v>29.002600000000001</v>
      </c>
      <c r="DI37" s="1">
        <f t="shared" si="95"/>
        <v>29</v>
      </c>
      <c r="DJ37" s="1">
        <f t="shared" si="96"/>
        <v>0</v>
      </c>
      <c r="DK37" s="1">
        <f t="shared" si="97"/>
        <v>1.6999999999999999E-3</v>
      </c>
      <c r="DL37" s="1">
        <f t="shared" si="98"/>
        <v>29.0017</v>
      </c>
      <c r="DM37" s="1">
        <f t="shared" si="99"/>
        <v>29</v>
      </c>
      <c r="DQ37">
        <f t="shared" si="100"/>
        <v>0</v>
      </c>
      <c r="DR37" t="str">
        <f t="shared" si="101"/>
        <v>NO</v>
      </c>
      <c r="DS37">
        <f t="shared" si="102"/>
        <v>3000</v>
      </c>
      <c r="DT37" t="str">
        <f t="shared" si="103"/>
        <v>NO</v>
      </c>
      <c r="DV37" s="1">
        <f t="shared" si="27"/>
        <v>0</v>
      </c>
      <c r="DW37" s="1">
        <f t="shared" si="104"/>
        <v>2.5999999999999999E-3</v>
      </c>
      <c r="DX37" s="1">
        <f t="shared" si="105"/>
        <v>28.002600000000001</v>
      </c>
      <c r="DY37" s="1">
        <f t="shared" si="179"/>
        <v>29</v>
      </c>
      <c r="DZ37" s="1">
        <f t="shared" si="106"/>
        <v>0</v>
      </c>
      <c r="EA37" s="1">
        <f t="shared" si="107"/>
        <v>2.8E-3</v>
      </c>
      <c r="EB37" s="1">
        <f t="shared" si="108"/>
        <v>29.002800000000001</v>
      </c>
      <c r="EC37" s="1">
        <f t="shared" si="109"/>
        <v>29</v>
      </c>
      <c r="ED37" s="1">
        <f t="shared" si="110"/>
        <v>0</v>
      </c>
      <c r="EE37" s="1">
        <f t="shared" si="111"/>
        <v>2.7000000000000001E-3</v>
      </c>
      <c r="EF37" s="1">
        <f t="shared" si="112"/>
        <v>29.002700000000001</v>
      </c>
      <c r="EG37" s="1">
        <f t="shared" si="113"/>
        <v>29</v>
      </c>
      <c r="EH37" s="1">
        <f t="shared" si="114"/>
        <v>0</v>
      </c>
      <c r="EI37" s="1">
        <f t="shared" si="115"/>
        <v>2.5000000000000001E-3</v>
      </c>
      <c r="EJ37" s="1">
        <f t="shared" si="116"/>
        <v>29.002500000000001</v>
      </c>
      <c r="EK37" s="1">
        <f t="shared" si="117"/>
        <v>29</v>
      </c>
      <c r="EL37" s="1">
        <f t="shared" si="118"/>
        <v>0</v>
      </c>
      <c r="EM37" s="1">
        <f t="shared" si="119"/>
        <v>2.5999999999999999E-3</v>
      </c>
      <c r="EN37" s="1">
        <f t="shared" si="120"/>
        <v>29.002600000000001</v>
      </c>
      <c r="EO37" s="1">
        <f t="shared" si="121"/>
        <v>29</v>
      </c>
      <c r="EP37" s="1">
        <f t="shared" si="122"/>
        <v>0</v>
      </c>
      <c r="EQ37" s="1">
        <f t="shared" si="123"/>
        <v>2.5999999999999999E-3</v>
      </c>
      <c r="ER37" s="1">
        <f t="shared" si="124"/>
        <v>29.002600000000001</v>
      </c>
      <c r="ES37" s="1">
        <f t="shared" si="125"/>
        <v>29</v>
      </c>
      <c r="ET37" s="1">
        <f t="shared" si="126"/>
        <v>0</v>
      </c>
      <c r="EU37" s="1">
        <f t="shared" si="127"/>
        <v>1.6999999999999999E-3</v>
      </c>
      <c r="EV37" s="1">
        <f t="shared" si="128"/>
        <v>29.0017</v>
      </c>
      <c r="EW37" s="1">
        <f t="shared" si="129"/>
        <v>29</v>
      </c>
      <c r="EX37" s="1"/>
      <c r="EY37" s="1">
        <f t="shared" si="180"/>
        <v>0</v>
      </c>
      <c r="EZ37" s="1">
        <f t="shared" si="181"/>
        <v>2.5999999999999999E-3</v>
      </c>
      <c r="FA37" s="1">
        <f t="shared" si="130"/>
        <v>28.002600000000001</v>
      </c>
      <c r="FB37" s="1">
        <f t="shared" si="131"/>
        <v>29</v>
      </c>
      <c r="FC37" s="1">
        <f t="shared" si="132"/>
        <v>0</v>
      </c>
      <c r="FD37" s="1">
        <f t="shared" si="133"/>
        <v>2.5000000000000001E-3</v>
      </c>
      <c r="FE37" s="1">
        <f t="shared" si="134"/>
        <v>29.002500000000001</v>
      </c>
      <c r="FF37" s="1">
        <f t="shared" si="135"/>
        <v>29</v>
      </c>
      <c r="FG37" s="1">
        <f t="shared" si="136"/>
        <v>0</v>
      </c>
      <c r="FH37" s="1">
        <f t="shared" si="137"/>
        <v>2.3999999999999998E-3</v>
      </c>
      <c r="FI37" s="1">
        <f t="shared" si="138"/>
        <v>29.002400000000002</v>
      </c>
      <c r="FJ37" s="1">
        <f t="shared" si="139"/>
        <v>29</v>
      </c>
      <c r="FK37" s="1">
        <f t="shared" si="140"/>
        <v>0</v>
      </c>
      <c r="FL37" s="1">
        <f t="shared" si="141"/>
        <v>2.3999999999999998E-3</v>
      </c>
      <c r="FM37" s="1">
        <f t="shared" si="142"/>
        <v>29.002400000000002</v>
      </c>
      <c r="FN37" s="1">
        <f t="shared" si="143"/>
        <v>29</v>
      </c>
      <c r="FO37" s="1">
        <f t="shared" si="144"/>
        <v>0</v>
      </c>
      <c r="FP37" s="1">
        <f t="shared" si="145"/>
        <v>2.5000000000000001E-3</v>
      </c>
      <c r="FQ37" s="1">
        <f t="shared" si="146"/>
        <v>29.002500000000001</v>
      </c>
      <c r="FR37" s="1">
        <f t="shared" si="147"/>
        <v>29</v>
      </c>
      <c r="FS37" s="1">
        <f t="shared" si="148"/>
        <v>0</v>
      </c>
      <c r="FT37" s="1">
        <f t="shared" si="149"/>
        <v>2.3999999999999998E-3</v>
      </c>
      <c r="FU37" s="1">
        <f t="shared" si="150"/>
        <v>29.002400000000002</v>
      </c>
      <c r="FV37" s="1">
        <f t="shared" si="151"/>
        <v>29</v>
      </c>
      <c r="FW37" s="1">
        <f t="shared" si="152"/>
        <v>0</v>
      </c>
      <c r="FX37" s="1">
        <f t="shared" si="153"/>
        <v>1.6999999999999999E-3</v>
      </c>
      <c r="FY37" s="1">
        <f t="shared" si="154"/>
        <v>29.0017</v>
      </c>
      <c r="FZ37" s="1">
        <f t="shared" si="182"/>
        <v>29</v>
      </c>
      <c r="GC37" s="1">
        <f t="shared" si="155"/>
        <v>0</v>
      </c>
      <c r="GD37" s="1">
        <f t="shared" si="156"/>
        <v>1.6999999999999999E-3</v>
      </c>
      <c r="GE37" s="1">
        <f t="shared" si="157"/>
        <v>28.0017</v>
      </c>
      <c r="GF37" s="1">
        <f t="shared" si="158"/>
        <v>28</v>
      </c>
      <c r="GG37" s="1">
        <f t="shared" si="43"/>
        <v>0</v>
      </c>
      <c r="GH37" s="1">
        <f t="shared" si="159"/>
        <v>1.6999999999999999E-3</v>
      </c>
      <c r="GI37" s="1">
        <f t="shared" si="160"/>
        <v>28.0017</v>
      </c>
      <c r="GJ37" s="1">
        <f t="shared" si="161"/>
        <v>29</v>
      </c>
      <c r="GK37" s="1">
        <f t="shared" si="45"/>
        <v>0</v>
      </c>
      <c r="GL37" s="1">
        <f t="shared" si="162"/>
        <v>1.5E-3</v>
      </c>
      <c r="GM37" s="1">
        <f t="shared" si="163"/>
        <v>29.0015</v>
      </c>
      <c r="GN37" s="1">
        <f t="shared" si="164"/>
        <v>29</v>
      </c>
      <c r="GO37" s="1">
        <f t="shared" si="47"/>
        <v>0</v>
      </c>
      <c r="GP37" s="1">
        <f t="shared" si="165"/>
        <v>1.9E-3</v>
      </c>
      <c r="GQ37" s="1">
        <f t="shared" si="166"/>
        <v>29.001899999999999</v>
      </c>
      <c r="GR37" s="1">
        <f t="shared" si="167"/>
        <v>29</v>
      </c>
      <c r="GS37" s="1">
        <f t="shared" si="49"/>
        <v>0</v>
      </c>
      <c r="GT37" s="1">
        <f t="shared" si="168"/>
        <v>1.9E-3</v>
      </c>
      <c r="GU37" s="1">
        <f t="shared" si="169"/>
        <v>29.001899999999999</v>
      </c>
      <c r="GV37" s="1">
        <f t="shared" si="170"/>
        <v>29</v>
      </c>
      <c r="GW37" s="1">
        <f t="shared" si="51"/>
        <v>0</v>
      </c>
      <c r="GX37" s="1">
        <f t="shared" si="171"/>
        <v>2.3E-3</v>
      </c>
      <c r="GY37" s="1">
        <f t="shared" si="172"/>
        <v>29.002300000000002</v>
      </c>
      <c r="GZ37" s="1">
        <f t="shared" si="173"/>
        <v>29</v>
      </c>
      <c r="HA37" s="1">
        <f t="shared" si="53"/>
        <v>0</v>
      </c>
      <c r="HB37" s="1">
        <f t="shared" si="174"/>
        <v>1.5E-3</v>
      </c>
      <c r="HC37" s="1">
        <f t="shared" si="175"/>
        <v>29.0015</v>
      </c>
      <c r="HD37" s="1">
        <f t="shared" si="176"/>
        <v>29</v>
      </c>
      <c r="HF37" t="b">
        <f t="shared" si="55"/>
        <v>0</v>
      </c>
    </row>
    <row r="38" spans="1:214" customFormat="1" ht="15.6" x14ac:dyDescent="0.3">
      <c r="A38" t="str">
        <f t="shared" si="56"/>
        <v>FALSE</v>
      </c>
      <c r="B38" s="13">
        <v>32</v>
      </c>
      <c r="C38" s="35"/>
      <c r="D38" s="35"/>
      <c r="E38" s="35"/>
      <c r="F38" s="35"/>
      <c r="G38" s="13"/>
      <c r="H38" s="12"/>
      <c r="I38" s="12"/>
      <c r="J38" s="12"/>
      <c r="K38" s="35"/>
      <c r="L38" s="12"/>
      <c r="M38" s="35"/>
      <c r="N38" s="35"/>
      <c r="O38" s="35"/>
      <c r="P38" s="35"/>
      <c r="Q38" s="35"/>
      <c r="R38" s="35"/>
      <c r="S38" s="12"/>
      <c r="T38" s="35"/>
      <c r="U38" s="12"/>
      <c r="V38" s="35"/>
      <c r="W38" s="5">
        <f t="shared" si="57"/>
        <v>1000</v>
      </c>
      <c r="X38" s="12"/>
      <c r="Y38" s="12"/>
      <c r="Z38" s="12"/>
      <c r="AA38" s="12"/>
      <c r="AB38" s="12"/>
      <c r="AC38" s="12"/>
      <c r="AD38" s="12"/>
      <c r="AE38" s="12"/>
      <c r="AF38" s="12"/>
      <c r="AG38" s="12"/>
      <c r="AH38" s="5">
        <f t="shared" si="6"/>
        <v>1000</v>
      </c>
      <c r="AI38" s="5">
        <f t="shared" si="2"/>
        <v>2000</v>
      </c>
      <c r="AJ38" s="12"/>
      <c r="AK38" s="12"/>
      <c r="AL38" s="12"/>
      <c r="AM38" s="12"/>
      <c r="AN38" s="12"/>
      <c r="AO38" s="12"/>
      <c r="AP38" s="12"/>
      <c r="AQ38" s="12"/>
      <c r="AR38" s="12"/>
      <c r="AS38" s="12"/>
      <c r="AT38" s="5">
        <f t="shared" si="7"/>
        <v>1000</v>
      </c>
      <c r="AU38" s="5">
        <f t="shared" si="4"/>
        <v>3000</v>
      </c>
      <c r="AV38" s="12"/>
      <c r="AW38" s="12"/>
      <c r="AX38" s="12"/>
      <c r="AY38" s="12"/>
      <c r="AZ38" s="12"/>
      <c r="BA38" s="12"/>
      <c r="BB38" s="12"/>
      <c r="BC38" s="12"/>
      <c r="BD38" s="12"/>
      <c r="BE38" s="12"/>
      <c r="BF38" s="5">
        <f t="shared" si="8"/>
        <v>1000</v>
      </c>
      <c r="BG38" s="5">
        <f t="shared" si="9"/>
        <v>4000</v>
      </c>
      <c r="BH38" s="5">
        <f t="shared" si="177"/>
        <v>29</v>
      </c>
      <c r="BI38" s="5">
        <f t="shared" si="10"/>
        <v>29</v>
      </c>
      <c r="BJ38" s="5">
        <f t="shared" si="11"/>
        <v>29</v>
      </c>
      <c r="BK38" s="5">
        <f t="shared" si="58"/>
        <v>29</v>
      </c>
      <c r="BL38" s="5">
        <f t="shared" si="59"/>
        <v>28</v>
      </c>
      <c r="BM38" s="5">
        <f t="shared" si="183"/>
        <v>28</v>
      </c>
      <c r="BN38" s="5">
        <f t="shared" si="12"/>
        <v>28</v>
      </c>
      <c r="BO38" s="5">
        <f t="shared" si="13"/>
        <v>28</v>
      </c>
      <c r="BP38" s="3" t="str">
        <f t="shared" si="14"/>
        <v>-</v>
      </c>
      <c r="BQ38" s="3" t="str">
        <f t="shared" si="60"/>
        <v/>
      </c>
      <c r="BR38" s="3" t="str">
        <f t="shared" si="15"/>
        <v>-</v>
      </c>
      <c r="BS38" s="3" t="str">
        <f t="shared" si="61"/>
        <v/>
      </c>
      <c r="BT38" s="3" t="str">
        <f t="shared" si="16"/>
        <v>-</v>
      </c>
      <c r="BU38" s="3" t="str">
        <f t="shared" si="62"/>
        <v/>
      </c>
      <c r="BV38" s="3" t="str">
        <f t="shared" si="17"/>
        <v>-</v>
      </c>
      <c r="BW38" s="3" t="str">
        <f t="shared" si="63"/>
        <v/>
      </c>
      <c r="BX38" s="3" t="str">
        <f t="shared" si="18"/>
        <v>-</v>
      </c>
      <c r="BY38" s="3" t="str">
        <f t="shared" si="64"/>
        <v/>
      </c>
      <c r="BZ38" s="3" t="str">
        <f t="shared" si="19"/>
        <v>-</v>
      </c>
      <c r="CA38" s="3" t="str">
        <f t="shared" si="65"/>
        <v/>
      </c>
      <c r="CB38" s="3" t="str">
        <f t="shared" si="20"/>
        <v>-</v>
      </c>
      <c r="CC38" s="3" t="str">
        <f t="shared" si="66"/>
        <v/>
      </c>
      <c r="CD38" s="3" t="str">
        <f t="shared" si="67"/>
        <v>-</v>
      </c>
      <c r="CE38" s="3" t="str">
        <f t="shared" si="68"/>
        <v/>
      </c>
      <c r="CF38" s="3" t="str">
        <f t="shared" si="69"/>
        <v>-</v>
      </c>
      <c r="CG38" s="3" t="str">
        <f t="shared" si="70"/>
        <v/>
      </c>
      <c r="CH38" s="5" t="str">
        <f t="shared" si="178"/>
        <v/>
      </c>
      <c r="CI38" s="5" t="str">
        <f t="shared" si="71"/>
        <v/>
      </c>
      <c r="CJ38" s="29"/>
      <c r="CK38" s="1"/>
      <c r="CL38" s="1">
        <f t="shared" si="72"/>
        <v>0</v>
      </c>
      <c r="CM38" s="1">
        <f t="shared" si="73"/>
        <v>2.5999999999999998E-4</v>
      </c>
      <c r="CN38" s="1">
        <f t="shared" si="74"/>
        <v>28.000260000000001</v>
      </c>
      <c r="CO38" s="1">
        <f t="shared" si="75"/>
        <v>29</v>
      </c>
      <c r="CP38" s="1">
        <f t="shared" si="76"/>
        <v>0</v>
      </c>
      <c r="CQ38" s="1">
        <f t="shared" si="77"/>
        <v>2.7999999999999998E-4</v>
      </c>
      <c r="CR38" s="1">
        <f t="shared" si="78"/>
        <v>29.00028</v>
      </c>
      <c r="CS38" s="1">
        <f t="shared" si="79"/>
        <v>29</v>
      </c>
      <c r="CT38" s="1">
        <f t="shared" si="80"/>
        <v>0</v>
      </c>
      <c r="CU38" s="1">
        <f t="shared" si="81"/>
        <v>2.7000000000000001E-3</v>
      </c>
      <c r="CV38" s="1">
        <f t="shared" si="82"/>
        <v>29.002700000000001</v>
      </c>
      <c r="CW38" s="1">
        <f t="shared" si="83"/>
        <v>29</v>
      </c>
      <c r="CX38" s="1">
        <f t="shared" si="84"/>
        <v>0</v>
      </c>
      <c r="CY38" s="1">
        <f t="shared" si="85"/>
        <v>2.5000000000000001E-3</v>
      </c>
      <c r="CZ38" s="1">
        <f t="shared" si="86"/>
        <v>29.002500000000001</v>
      </c>
      <c r="DA38" s="1">
        <f t="shared" si="87"/>
        <v>29</v>
      </c>
      <c r="DB38" s="1">
        <f t="shared" si="88"/>
        <v>0</v>
      </c>
      <c r="DC38" s="1">
        <f t="shared" si="89"/>
        <v>2.5999999999999999E-3</v>
      </c>
      <c r="DD38" s="1">
        <f t="shared" si="90"/>
        <v>29.002600000000001</v>
      </c>
      <c r="DE38" s="1">
        <f t="shared" si="91"/>
        <v>29</v>
      </c>
      <c r="DF38" s="1">
        <f t="shared" si="92"/>
        <v>0</v>
      </c>
      <c r="DG38" s="1">
        <f t="shared" si="93"/>
        <v>2.5999999999999999E-3</v>
      </c>
      <c r="DH38" s="1">
        <f t="shared" si="94"/>
        <v>29.002600000000001</v>
      </c>
      <c r="DI38" s="1">
        <f t="shared" si="95"/>
        <v>29</v>
      </c>
      <c r="DJ38" s="1">
        <f t="shared" si="96"/>
        <v>0</v>
      </c>
      <c r="DK38" s="1">
        <f t="shared" si="97"/>
        <v>1.6999999999999999E-3</v>
      </c>
      <c r="DL38" s="1">
        <f t="shared" si="98"/>
        <v>29.0017</v>
      </c>
      <c r="DM38" s="1">
        <f t="shared" si="99"/>
        <v>29</v>
      </c>
      <c r="DQ38">
        <f t="shared" si="100"/>
        <v>0</v>
      </c>
      <c r="DR38" t="str">
        <f t="shared" si="101"/>
        <v>NO</v>
      </c>
      <c r="DS38">
        <f t="shared" si="102"/>
        <v>3000</v>
      </c>
      <c r="DT38" t="str">
        <f t="shared" si="103"/>
        <v>NO</v>
      </c>
      <c r="DV38" s="1">
        <f t="shared" si="27"/>
        <v>0</v>
      </c>
      <c r="DW38" s="1">
        <f t="shared" si="104"/>
        <v>2.5999999999999999E-3</v>
      </c>
      <c r="DX38" s="1">
        <f t="shared" si="105"/>
        <v>28.002600000000001</v>
      </c>
      <c r="DY38" s="1">
        <f t="shared" si="179"/>
        <v>29</v>
      </c>
      <c r="DZ38" s="1">
        <f t="shared" si="106"/>
        <v>0</v>
      </c>
      <c r="EA38" s="1">
        <f t="shared" si="107"/>
        <v>2.8E-3</v>
      </c>
      <c r="EB38" s="1">
        <f t="shared" si="108"/>
        <v>29.002800000000001</v>
      </c>
      <c r="EC38" s="1">
        <f t="shared" si="109"/>
        <v>29</v>
      </c>
      <c r="ED38" s="1">
        <f t="shared" si="110"/>
        <v>0</v>
      </c>
      <c r="EE38" s="1">
        <f t="shared" si="111"/>
        <v>2.7000000000000001E-3</v>
      </c>
      <c r="EF38" s="1">
        <f t="shared" si="112"/>
        <v>29.002700000000001</v>
      </c>
      <c r="EG38" s="1">
        <f t="shared" si="113"/>
        <v>29</v>
      </c>
      <c r="EH38" s="1">
        <f t="shared" si="114"/>
        <v>0</v>
      </c>
      <c r="EI38" s="1">
        <f t="shared" si="115"/>
        <v>2.5000000000000001E-3</v>
      </c>
      <c r="EJ38" s="1">
        <f t="shared" si="116"/>
        <v>29.002500000000001</v>
      </c>
      <c r="EK38" s="1">
        <f t="shared" si="117"/>
        <v>29</v>
      </c>
      <c r="EL38" s="1">
        <f t="shared" si="118"/>
        <v>0</v>
      </c>
      <c r="EM38" s="1">
        <f t="shared" si="119"/>
        <v>2.5999999999999999E-3</v>
      </c>
      <c r="EN38" s="1">
        <f t="shared" si="120"/>
        <v>29.002600000000001</v>
      </c>
      <c r="EO38" s="1">
        <f t="shared" si="121"/>
        <v>29</v>
      </c>
      <c r="EP38" s="1">
        <f t="shared" si="122"/>
        <v>0</v>
      </c>
      <c r="EQ38" s="1">
        <f t="shared" si="123"/>
        <v>2.5999999999999999E-3</v>
      </c>
      <c r="ER38" s="1">
        <f t="shared" si="124"/>
        <v>29.002600000000001</v>
      </c>
      <c r="ES38" s="1">
        <f t="shared" si="125"/>
        <v>29</v>
      </c>
      <c r="ET38" s="1">
        <f t="shared" si="126"/>
        <v>0</v>
      </c>
      <c r="EU38" s="1">
        <f t="shared" si="127"/>
        <v>1.6999999999999999E-3</v>
      </c>
      <c r="EV38" s="1">
        <f t="shared" si="128"/>
        <v>29.0017</v>
      </c>
      <c r="EW38" s="1">
        <f t="shared" si="129"/>
        <v>29</v>
      </c>
      <c r="EX38" s="1"/>
      <c r="EY38" s="1">
        <f t="shared" si="180"/>
        <v>0</v>
      </c>
      <c r="EZ38" s="1">
        <f t="shared" si="181"/>
        <v>2.5999999999999999E-3</v>
      </c>
      <c r="FA38" s="1">
        <f t="shared" si="130"/>
        <v>28.002600000000001</v>
      </c>
      <c r="FB38" s="1">
        <f t="shared" si="131"/>
        <v>29</v>
      </c>
      <c r="FC38" s="1">
        <f t="shared" si="132"/>
        <v>0</v>
      </c>
      <c r="FD38" s="1">
        <f t="shared" si="133"/>
        <v>2.5000000000000001E-3</v>
      </c>
      <c r="FE38" s="1">
        <f t="shared" si="134"/>
        <v>29.002500000000001</v>
      </c>
      <c r="FF38" s="1">
        <f t="shared" si="135"/>
        <v>29</v>
      </c>
      <c r="FG38" s="1">
        <f t="shared" si="136"/>
        <v>0</v>
      </c>
      <c r="FH38" s="1">
        <f t="shared" si="137"/>
        <v>2.3999999999999998E-3</v>
      </c>
      <c r="FI38" s="1">
        <f t="shared" si="138"/>
        <v>29.002400000000002</v>
      </c>
      <c r="FJ38" s="1">
        <f t="shared" si="139"/>
        <v>29</v>
      </c>
      <c r="FK38" s="1">
        <f t="shared" si="140"/>
        <v>0</v>
      </c>
      <c r="FL38" s="1">
        <f t="shared" si="141"/>
        <v>2.3999999999999998E-3</v>
      </c>
      <c r="FM38" s="1">
        <f t="shared" si="142"/>
        <v>29.002400000000002</v>
      </c>
      <c r="FN38" s="1">
        <f t="shared" si="143"/>
        <v>29</v>
      </c>
      <c r="FO38" s="1">
        <f t="shared" si="144"/>
        <v>0</v>
      </c>
      <c r="FP38" s="1">
        <f t="shared" si="145"/>
        <v>2.5000000000000001E-3</v>
      </c>
      <c r="FQ38" s="1">
        <f t="shared" si="146"/>
        <v>29.002500000000001</v>
      </c>
      <c r="FR38" s="1">
        <f t="shared" si="147"/>
        <v>29</v>
      </c>
      <c r="FS38" s="1">
        <f t="shared" si="148"/>
        <v>0</v>
      </c>
      <c r="FT38" s="1">
        <f t="shared" si="149"/>
        <v>2.3999999999999998E-3</v>
      </c>
      <c r="FU38" s="1">
        <f t="shared" si="150"/>
        <v>29.002400000000002</v>
      </c>
      <c r="FV38" s="1">
        <f t="shared" si="151"/>
        <v>29</v>
      </c>
      <c r="FW38" s="1">
        <f t="shared" si="152"/>
        <v>0</v>
      </c>
      <c r="FX38" s="1">
        <f t="shared" si="153"/>
        <v>1.6999999999999999E-3</v>
      </c>
      <c r="FY38" s="1">
        <f t="shared" si="154"/>
        <v>29.0017</v>
      </c>
      <c r="FZ38" s="1">
        <f t="shared" si="182"/>
        <v>29</v>
      </c>
      <c r="GC38" s="1">
        <f t="shared" si="155"/>
        <v>0</v>
      </c>
      <c r="GD38" s="1">
        <f t="shared" si="156"/>
        <v>1.6999999999999999E-3</v>
      </c>
      <c r="GE38" s="1">
        <f t="shared" si="157"/>
        <v>28.0017</v>
      </c>
      <c r="GF38" s="1">
        <f t="shared" si="158"/>
        <v>28</v>
      </c>
      <c r="GG38" s="1">
        <f t="shared" si="43"/>
        <v>0</v>
      </c>
      <c r="GH38" s="1">
        <f t="shared" si="159"/>
        <v>1.6999999999999999E-3</v>
      </c>
      <c r="GI38" s="1">
        <f t="shared" si="160"/>
        <v>28.0017</v>
      </c>
      <c r="GJ38" s="1">
        <f t="shared" si="161"/>
        <v>29</v>
      </c>
      <c r="GK38" s="1">
        <f t="shared" si="45"/>
        <v>0</v>
      </c>
      <c r="GL38" s="1">
        <f t="shared" si="162"/>
        <v>1.5E-3</v>
      </c>
      <c r="GM38" s="1">
        <f t="shared" si="163"/>
        <v>29.0015</v>
      </c>
      <c r="GN38" s="1">
        <f t="shared" si="164"/>
        <v>29</v>
      </c>
      <c r="GO38" s="1">
        <f t="shared" si="47"/>
        <v>0</v>
      </c>
      <c r="GP38" s="1">
        <f t="shared" si="165"/>
        <v>1.9E-3</v>
      </c>
      <c r="GQ38" s="1">
        <f t="shared" si="166"/>
        <v>29.001899999999999</v>
      </c>
      <c r="GR38" s="1">
        <f t="shared" si="167"/>
        <v>29</v>
      </c>
      <c r="GS38" s="1">
        <f t="shared" si="49"/>
        <v>0</v>
      </c>
      <c r="GT38" s="1">
        <f t="shared" si="168"/>
        <v>1.9E-3</v>
      </c>
      <c r="GU38" s="1">
        <f t="shared" si="169"/>
        <v>29.001899999999999</v>
      </c>
      <c r="GV38" s="1">
        <f t="shared" si="170"/>
        <v>29</v>
      </c>
      <c r="GW38" s="1">
        <f t="shared" si="51"/>
        <v>0</v>
      </c>
      <c r="GX38" s="1">
        <f t="shared" si="171"/>
        <v>2.3E-3</v>
      </c>
      <c r="GY38" s="1">
        <f t="shared" si="172"/>
        <v>29.002300000000002</v>
      </c>
      <c r="GZ38" s="1">
        <f t="shared" si="173"/>
        <v>29</v>
      </c>
      <c r="HA38" s="1">
        <f t="shared" si="53"/>
        <v>0</v>
      </c>
      <c r="HB38" s="1">
        <f t="shared" si="174"/>
        <v>1.5E-3</v>
      </c>
      <c r="HC38" s="1">
        <f t="shared" si="175"/>
        <v>29.0015</v>
      </c>
      <c r="HD38" s="1">
        <f t="shared" si="176"/>
        <v>29</v>
      </c>
      <c r="HF38" t="b">
        <f t="shared" si="55"/>
        <v>0</v>
      </c>
    </row>
    <row r="39" spans="1:214" customFormat="1" x14ac:dyDescent="0.3">
      <c r="A39" t="str">
        <f t="shared" si="56"/>
        <v>FALSE</v>
      </c>
      <c r="B39" s="37">
        <v>33</v>
      </c>
      <c r="C39" s="36"/>
      <c r="D39" s="36"/>
      <c r="E39" s="36"/>
      <c r="F39" s="36"/>
      <c r="G39" s="37"/>
      <c r="H39" s="36"/>
      <c r="I39" s="36"/>
      <c r="J39" s="36"/>
      <c r="K39" s="36"/>
      <c r="L39" s="36"/>
      <c r="M39" s="36"/>
      <c r="N39" s="36"/>
      <c r="O39" s="36"/>
      <c r="P39" s="36"/>
      <c r="Q39" s="36"/>
      <c r="R39" s="36"/>
      <c r="S39" s="36"/>
      <c r="T39" s="36"/>
      <c r="U39" s="36"/>
      <c r="V39" s="36"/>
      <c r="W39" s="38">
        <f t="shared" si="57"/>
        <v>1000</v>
      </c>
      <c r="X39" s="36"/>
      <c r="Y39" s="36"/>
      <c r="Z39" s="36"/>
      <c r="AA39" s="36"/>
      <c r="AB39" s="36"/>
      <c r="AC39" s="36"/>
      <c r="AD39" s="36"/>
      <c r="AE39" s="36"/>
      <c r="AF39" s="36"/>
      <c r="AG39" s="36"/>
      <c r="AH39" s="38">
        <f t="shared" si="6"/>
        <v>1000</v>
      </c>
      <c r="AI39" s="38">
        <f t="shared" ref="AI39:AI64" si="184">AH39+W39</f>
        <v>2000</v>
      </c>
      <c r="AJ39" s="36"/>
      <c r="AK39" s="36"/>
      <c r="AL39" s="36"/>
      <c r="AM39" s="36"/>
      <c r="AN39" s="36"/>
      <c r="AO39" s="36"/>
      <c r="AP39" s="36"/>
      <c r="AQ39" s="36"/>
      <c r="AR39" s="36"/>
      <c r="AS39" s="36"/>
      <c r="AT39" s="38">
        <f t="shared" si="7"/>
        <v>1000</v>
      </c>
      <c r="AU39" s="38">
        <f t="shared" ref="AU39:AU64" si="185">AT39+AI39</f>
        <v>3000</v>
      </c>
      <c r="AV39" s="36"/>
      <c r="AW39" s="36"/>
      <c r="AX39" s="36"/>
      <c r="AY39" s="36"/>
      <c r="AZ39" s="36"/>
      <c r="BA39" s="36"/>
      <c r="BB39" s="36"/>
      <c r="BC39" s="36"/>
      <c r="BD39" s="36"/>
      <c r="BE39" s="36"/>
      <c r="BF39" s="38">
        <f t="shared" si="8"/>
        <v>1000</v>
      </c>
      <c r="BG39" s="38">
        <f t="shared" si="9"/>
        <v>4000</v>
      </c>
      <c r="BH39" s="38">
        <f t="shared" si="177"/>
        <v>29</v>
      </c>
      <c r="BI39" s="38">
        <f t="shared" si="10"/>
        <v>29</v>
      </c>
      <c r="BJ39" s="38">
        <f t="shared" si="11"/>
        <v>29</v>
      </c>
      <c r="BK39" s="5">
        <f t="shared" si="58"/>
        <v>29</v>
      </c>
      <c r="BL39" s="5">
        <f t="shared" si="59"/>
        <v>28</v>
      </c>
      <c r="BM39" s="5">
        <f t="shared" si="183"/>
        <v>28</v>
      </c>
      <c r="BN39" s="5">
        <f t="shared" si="12"/>
        <v>28</v>
      </c>
      <c r="BO39" s="5">
        <f t="shared" si="13"/>
        <v>28</v>
      </c>
      <c r="BP39" s="3" t="str">
        <f t="shared" si="14"/>
        <v>-</v>
      </c>
      <c r="BQ39" s="3" t="str">
        <f t="shared" si="60"/>
        <v/>
      </c>
      <c r="BR39" s="3" t="str">
        <f t="shared" si="15"/>
        <v>-</v>
      </c>
      <c r="BS39" s="3" t="str">
        <f t="shared" si="61"/>
        <v/>
      </c>
      <c r="BT39" s="3" t="str">
        <f t="shared" si="16"/>
        <v>-</v>
      </c>
      <c r="BU39" s="3" t="str">
        <f t="shared" si="62"/>
        <v/>
      </c>
      <c r="BV39" s="3" t="str">
        <f t="shared" si="17"/>
        <v>-</v>
      </c>
      <c r="BW39" s="3" t="str">
        <f t="shared" si="63"/>
        <v/>
      </c>
      <c r="BX39" s="3" t="str">
        <f t="shared" si="18"/>
        <v>-</v>
      </c>
      <c r="BY39" s="3" t="str">
        <f t="shared" si="64"/>
        <v/>
      </c>
      <c r="BZ39" s="3" t="str">
        <f t="shared" si="19"/>
        <v>-</v>
      </c>
      <c r="CA39" s="3" t="str">
        <f t="shared" si="65"/>
        <v/>
      </c>
      <c r="CB39" s="3" t="str">
        <f t="shared" si="20"/>
        <v>-</v>
      </c>
      <c r="CC39" s="3" t="str">
        <f t="shared" si="66"/>
        <v/>
      </c>
      <c r="CD39" s="3" t="str">
        <f t="shared" si="67"/>
        <v>-</v>
      </c>
      <c r="CE39" s="3" t="str">
        <f t="shared" si="68"/>
        <v/>
      </c>
      <c r="CF39" s="3" t="str">
        <f t="shared" si="69"/>
        <v>-</v>
      </c>
      <c r="CG39" s="3" t="str">
        <f t="shared" si="70"/>
        <v/>
      </c>
      <c r="CH39" s="5" t="str">
        <f t="shared" si="178"/>
        <v/>
      </c>
      <c r="CI39" s="5" t="str">
        <f t="shared" si="71"/>
        <v/>
      </c>
      <c r="CJ39" s="30"/>
      <c r="CK39" s="1"/>
      <c r="CL39" s="1">
        <f t="shared" si="72"/>
        <v>0</v>
      </c>
      <c r="CM39" s="1">
        <f t="shared" si="73"/>
        <v>2.5999999999999998E-4</v>
      </c>
      <c r="CN39" s="1">
        <f t="shared" si="74"/>
        <v>28.000260000000001</v>
      </c>
      <c r="CO39" s="1">
        <f t="shared" si="75"/>
        <v>29</v>
      </c>
      <c r="CP39" s="1">
        <f t="shared" si="76"/>
        <v>0</v>
      </c>
      <c r="CQ39" s="1">
        <f t="shared" si="77"/>
        <v>2.7999999999999998E-4</v>
      </c>
      <c r="CR39" s="1">
        <f t="shared" si="78"/>
        <v>29.00028</v>
      </c>
      <c r="CS39" s="1">
        <f t="shared" si="79"/>
        <v>29</v>
      </c>
      <c r="CT39" s="1">
        <f t="shared" si="80"/>
        <v>0</v>
      </c>
      <c r="CU39" s="1">
        <f t="shared" si="81"/>
        <v>2.7000000000000001E-3</v>
      </c>
      <c r="CV39" s="1">
        <f t="shared" si="82"/>
        <v>29.002700000000001</v>
      </c>
      <c r="CW39" s="1">
        <f t="shared" si="83"/>
        <v>29</v>
      </c>
      <c r="CX39" s="1">
        <f t="shared" si="84"/>
        <v>0</v>
      </c>
      <c r="CY39" s="1">
        <f t="shared" si="85"/>
        <v>2.5000000000000001E-3</v>
      </c>
      <c r="CZ39" s="1">
        <f t="shared" si="86"/>
        <v>29.002500000000001</v>
      </c>
      <c r="DA39" s="1">
        <f t="shared" si="87"/>
        <v>29</v>
      </c>
      <c r="DB39" s="1">
        <f t="shared" si="88"/>
        <v>0</v>
      </c>
      <c r="DC39" s="1">
        <f t="shared" si="89"/>
        <v>2.5999999999999999E-3</v>
      </c>
      <c r="DD39" s="1">
        <f t="shared" si="90"/>
        <v>29.002600000000001</v>
      </c>
      <c r="DE39" s="1">
        <f t="shared" si="91"/>
        <v>29</v>
      </c>
      <c r="DF39" s="1">
        <f t="shared" si="92"/>
        <v>0</v>
      </c>
      <c r="DG39" s="1">
        <f t="shared" si="93"/>
        <v>2.5999999999999999E-3</v>
      </c>
      <c r="DH39" s="1">
        <f t="shared" si="94"/>
        <v>29.002600000000001</v>
      </c>
      <c r="DI39" s="1">
        <f t="shared" si="95"/>
        <v>29</v>
      </c>
      <c r="DJ39" s="1">
        <f t="shared" si="96"/>
        <v>0</v>
      </c>
      <c r="DK39" s="1">
        <f t="shared" si="97"/>
        <v>1.6999999999999999E-3</v>
      </c>
      <c r="DL39" s="1">
        <f t="shared" si="98"/>
        <v>29.0017</v>
      </c>
      <c r="DM39" s="1">
        <f t="shared" si="99"/>
        <v>29</v>
      </c>
      <c r="DQ39">
        <f t="shared" si="100"/>
        <v>0</v>
      </c>
      <c r="DR39" t="str">
        <f t="shared" si="101"/>
        <v>NO</v>
      </c>
      <c r="DS39">
        <f t="shared" si="102"/>
        <v>3000</v>
      </c>
      <c r="DT39" t="str">
        <f t="shared" si="103"/>
        <v>NO</v>
      </c>
      <c r="DV39" s="1">
        <f t="shared" si="27"/>
        <v>0</v>
      </c>
      <c r="DW39" s="1">
        <f t="shared" si="104"/>
        <v>2.5999999999999999E-3</v>
      </c>
      <c r="DX39" s="1">
        <f t="shared" si="105"/>
        <v>28.002600000000001</v>
      </c>
      <c r="DY39" s="1">
        <f t="shared" si="179"/>
        <v>29</v>
      </c>
      <c r="DZ39" s="1">
        <f t="shared" si="106"/>
        <v>0</v>
      </c>
      <c r="EA39" s="1">
        <f t="shared" si="107"/>
        <v>2.8E-3</v>
      </c>
      <c r="EB39" s="1">
        <f t="shared" si="108"/>
        <v>29.002800000000001</v>
      </c>
      <c r="EC39" s="1">
        <f t="shared" si="109"/>
        <v>29</v>
      </c>
      <c r="ED39" s="1">
        <f t="shared" si="110"/>
        <v>0</v>
      </c>
      <c r="EE39" s="1">
        <f t="shared" si="111"/>
        <v>2.7000000000000001E-3</v>
      </c>
      <c r="EF39" s="1">
        <f t="shared" si="112"/>
        <v>29.002700000000001</v>
      </c>
      <c r="EG39" s="1">
        <f t="shared" si="113"/>
        <v>29</v>
      </c>
      <c r="EH39" s="1">
        <f t="shared" si="114"/>
        <v>0</v>
      </c>
      <c r="EI39" s="1">
        <f t="shared" si="115"/>
        <v>2.5000000000000001E-3</v>
      </c>
      <c r="EJ39" s="1">
        <f t="shared" si="116"/>
        <v>29.002500000000001</v>
      </c>
      <c r="EK39" s="1">
        <f t="shared" si="117"/>
        <v>29</v>
      </c>
      <c r="EL39" s="1">
        <f t="shared" si="118"/>
        <v>0</v>
      </c>
      <c r="EM39" s="1">
        <f t="shared" si="119"/>
        <v>2.5999999999999999E-3</v>
      </c>
      <c r="EN39" s="1">
        <f t="shared" si="120"/>
        <v>29.002600000000001</v>
      </c>
      <c r="EO39" s="1">
        <f t="shared" si="121"/>
        <v>29</v>
      </c>
      <c r="EP39" s="1">
        <f t="shared" si="122"/>
        <v>0</v>
      </c>
      <c r="EQ39" s="1">
        <f t="shared" si="123"/>
        <v>2.5999999999999999E-3</v>
      </c>
      <c r="ER39" s="1">
        <f t="shared" si="124"/>
        <v>29.002600000000001</v>
      </c>
      <c r="ES39" s="1">
        <f t="shared" si="125"/>
        <v>29</v>
      </c>
      <c r="ET39" s="1">
        <f t="shared" si="126"/>
        <v>0</v>
      </c>
      <c r="EU39" s="1">
        <f t="shared" si="127"/>
        <v>1.6999999999999999E-3</v>
      </c>
      <c r="EV39" s="1">
        <f t="shared" si="128"/>
        <v>29.0017</v>
      </c>
      <c r="EW39" s="1">
        <f t="shared" si="129"/>
        <v>29</v>
      </c>
      <c r="EX39" s="1"/>
      <c r="EY39" s="1">
        <f t="shared" si="180"/>
        <v>0</v>
      </c>
      <c r="EZ39" s="1">
        <f t="shared" si="181"/>
        <v>2.5999999999999999E-3</v>
      </c>
      <c r="FA39" s="1">
        <f t="shared" si="130"/>
        <v>28.002600000000001</v>
      </c>
      <c r="FB39" s="1">
        <f t="shared" si="131"/>
        <v>29</v>
      </c>
      <c r="FC39" s="1">
        <f t="shared" si="132"/>
        <v>0</v>
      </c>
      <c r="FD39" s="1">
        <f t="shared" si="133"/>
        <v>2.5000000000000001E-3</v>
      </c>
      <c r="FE39" s="1">
        <f t="shared" si="134"/>
        <v>29.002500000000001</v>
      </c>
      <c r="FF39" s="1">
        <f t="shared" si="135"/>
        <v>29</v>
      </c>
      <c r="FG39" s="1">
        <f t="shared" si="136"/>
        <v>0</v>
      </c>
      <c r="FH39" s="1">
        <f t="shared" si="137"/>
        <v>2.3999999999999998E-3</v>
      </c>
      <c r="FI39" s="1">
        <f t="shared" si="138"/>
        <v>29.002400000000002</v>
      </c>
      <c r="FJ39" s="1">
        <f t="shared" si="139"/>
        <v>29</v>
      </c>
      <c r="FK39" s="1">
        <f t="shared" si="140"/>
        <v>0</v>
      </c>
      <c r="FL39" s="1">
        <f t="shared" si="141"/>
        <v>2.3999999999999998E-3</v>
      </c>
      <c r="FM39" s="1">
        <f t="shared" si="142"/>
        <v>29.002400000000002</v>
      </c>
      <c r="FN39" s="1">
        <f t="shared" si="143"/>
        <v>29</v>
      </c>
      <c r="FO39" s="1">
        <f t="shared" si="144"/>
        <v>0</v>
      </c>
      <c r="FP39" s="1">
        <f t="shared" si="145"/>
        <v>2.5000000000000001E-3</v>
      </c>
      <c r="FQ39" s="1">
        <f t="shared" si="146"/>
        <v>29.002500000000001</v>
      </c>
      <c r="FR39" s="1">
        <f t="shared" si="147"/>
        <v>29</v>
      </c>
      <c r="FS39" s="1">
        <f t="shared" si="148"/>
        <v>0</v>
      </c>
      <c r="FT39" s="1">
        <f t="shared" si="149"/>
        <v>2.3999999999999998E-3</v>
      </c>
      <c r="FU39" s="1">
        <f t="shared" si="150"/>
        <v>29.002400000000002</v>
      </c>
      <c r="FV39" s="1">
        <f t="shared" si="151"/>
        <v>29</v>
      </c>
      <c r="FW39" s="1">
        <f t="shared" si="152"/>
        <v>0</v>
      </c>
      <c r="FX39" s="1">
        <f t="shared" si="153"/>
        <v>1.6999999999999999E-3</v>
      </c>
      <c r="FY39" s="1">
        <f t="shared" si="154"/>
        <v>29.0017</v>
      </c>
      <c r="FZ39" s="1">
        <f t="shared" si="182"/>
        <v>29</v>
      </c>
      <c r="GC39" s="1">
        <f t="shared" si="155"/>
        <v>0</v>
      </c>
      <c r="GD39" s="1">
        <f t="shared" si="156"/>
        <v>1.6999999999999999E-3</v>
      </c>
      <c r="GE39" s="1">
        <f t="shared" si="157"/>
        <v>28.0017</v>
      </c>
      <c r="GF39" s="1">
        <f t="shared" si="158"/>
        <v>28</v>
      </c>
      <c r="GG39" s="1">
        <f t="shared" si="43"/>
        <v>0</v>
      </c>
      <c r="GH39" s="1">
        <f t="shared" si="159"/>
        <v>1.6999999999999999E-3</v>
      </c>
      <c r="GI39" s="1">
        <f t="shared" si="160"/>
        <v>28.0017</v>
      </c>
      <c r="GJ39" s="1">
        <f t="shared" si="161"/>
        <v>29</v>
      </c>
      <c r="GK39" s="1">
        <f t="shared" si="45"/>
        <v>0</v>
      </c>
      <c r="GL39" s="1">
        <f t="shared" si="162"/>
        <v>1.5E-3</v>
      </c>
      <c r="GM39" s="1">
        <f t="shared" si="163"/>
        <v>29.0015</v>
      </c>
      <c r="GN39" s="1">
        <f t="shared" si="164"/>
        <v>29</v>
      </c>
      <c r="GO39" s="1">
        <f t="shared" si="47"/>
        <v>0</v>
      </c>
      <c r="GP39" s="1">
        <f t="shared" si="165"/>
        <v>1.9E-3</v>
      </c>
      <c r="GQ39" s="1">
        <f t="shared" si="166"/>
        <v>29.001899999999999</v>
      </c>
      <c r="GR39" s="1">
        <f t="shared" si="167"/>
        <v>29</v>
      </c>
      <c r="GS39" s="1">
        <f t="shared" si="49"/>
        <v>0</v>
      </c>
      <c r="GT39" s="1">
        <f t="shared" si="168"/>
        <v>1.9E-3</v>
      </c>
      <c r="GU39" s="1">
        <f t="shared" si="169"/>
        <v>29.001899999999999</v>
      </c>
      <c r="GV39" s="1">
        <f t="shared" si="170"/>
        <v>29</v>
      </c>
      <c r="GW39" s="1">
        <f t="shared" si="51"/>
        <v>0</v>
      </c>
      <c r="GX39" s="1">
        <f t="shared" si="171"/>
        <v>2.3E-3</v>
      </c>
      <c r="GY39" s="1">
        <f t="shared" si="172"/>
        <v>29.002300000000002</v>
      </c>
      <c r="GZ39" s="1">
        <f t="shared" si="173"/>
        <v>29</v>
      </c>
      <c r="HA39" s="1">
        <f t="shared" si="53"/>
        <v>0</v>
      </c>
      <c r="HB39" s="1">
        <f t="shared" si="174"/>
        <v>1.5E-3</v>
      </c>
      <c r="HC39" s="1">
        <f t="shared" si="175"/>
        <v>29.0015</v>
      </c>
      <c r="HD39" s="1">
        <f t="shared" si="176"/>
        <v>29</v>
      </c>
      <c r="HF39" t="b">
        <f t="shared" si="55"/>
        <v>0</v>
      </c>
    </row>
    <row r="40" spans="1:214" customFormat="1" x14ac:dyDescent="0.3">
      <c r="A40" t="str">
        <f t="shared" si="56"/>
        <v>FALSE</v>
      </c>
      <c r="B40" s="13">
        <v>34</v>
      </c>
      <c r="C40" s="35"/>
      <c r="D40" s="35"/>
      <c r="E40" s="35"/>
      <c r="F40" s="35"/>
      <c r="G40" s="13"/>
      <c r="H40" s="12"/>
      <c r="I40" s="12"/>
      <c r="J40" s="12"/>
      <c r="K40" s="35"/>
      <c r="L40" s="12"/>
      <c r="M40" s="35"/>
      <c r="N40" s="35"/>
      <c r="O40" s="35"/>
      <c r="P40" s="35"/>
      <c r="Q40" s="35"/>
      <c r="R40" s="35"/>
      <c r="S40" s="12"/>
      <c r="T40" s="35"/>
      <c r="U40" s="12"/>
      <c r="V40" s="35"/>
      <c r="W40" s="5">
        <f t="shared" si="57"/>
        <v>1000</v>
      </c>
      <c r="X40" s="12"/>
      <c r="Y40" s="12"/>
      <c r="Z40" s="12"/>
      <c r="AA40" s="12"/>
      <c r="AB40" s="12"/>
      <c r="AC40" s="12"/>
      <c r="AD40" s="12"/>
      <c r="AE40" s="12"/>
      <c r="AF40" s="12"/>
      <c r="AG40" s="12"/>
      <c r="AH40" s="5">
        <f t="shared" ref="AH40:AH64" si="186">IF(K40="Ret/NS",1000,IF(C40="",1000,SUM(X40:AG40)))</f>
        <v>1000</v>
      </c>
      <c r="AI40" s="5">
        <f t="shared" si="184"/>
        <v>2000</v>
      </c>
      <c r="AJ40" s="12"/>
      <c r="AK40" s="12"/>
      <c r="AL40" s="12"/>
      <c r="AM40" s="12"/>
      <c r="AN40" s="12"/>
      <c r="AO40" s="12"/>
      <c r="AP40" s="12"/>
      <c r="AQ40" s="12"/>
      <c r="AR40" s="12"/>
      <c r="AS40" s="12"/>
      <c r="AT40" s="5">
        <f t="shared" ref="AT40:AT64" si="187">IF(K40="Ret/NS",1000,IF(C40="",1000,SUM(AJ40:AS40)))</f>
        <v>1000</v>
      </c>
      <c r="AU40" s="5">
        <f t="shared" si="185"/>
        <v>3000</v>
      </c>
      <c r="AV40" s="12"/>
      <c r="AW40" s="12"/>
      <c r="AX40" s="12"/>
      <c r="AY40" s="12"/>
      <c r="AZ40" s="12"/>
      <c r="BA40" s="12"/>
      <c r="BB40" s="12"/>
      <c r="BC40" s="12"/>
      <c r="BD40" s="12"/>
      <c r="BE40" s="12"/>
      <c r="BF40" s="5">
        <f t="shared" ref="BF40:BF64" si="188">IF(K40="Ret/NS",1000,IF(C40="",1000,SUM(AV40:BE40)))</f>
        <v>1000</v>
      </c>
      <c r="BG40" s="5">
        <f t="shared" ref="BG40:BG64" si="189">IF(K40="Ret/NS",4000,AI40+AT40+BF40)</f>
        <v>4000</v>
      </c>
      <c r="BH40" s="5">
        <f t="shared" ref="BH40:BH64" si="190">HD40</f>
        <v>29</v>
      </c>
      <c r="BI40" s="5">
        <f t="shared" ref="BI40:BI64" si="191">FZ40</f>
        <v>29</v>
      </c>
      <c r="BJ40" s="5">
        <f t="shared" ref="BJ40:BJ64" si="192">EW40</f>
        <v>29</v>
      </c>
      <c r="BK40" s="5">
        <f t="shared" ref="BK40:BK64" si="193">DM40</f>
        <v>29</v>
      </c>
      <c r="BL40" s="5">
        <f t="shared" si="59"/>
        <v>28</v>
      </c>
      <c r="BM40" s="5">
        <f t="shared" si="183"/>
        <v>28</v>
      </c>
      <c r="BN40" s="5">
        <f t="shared" ref="BN40:BN64" si="194">RANK(AU40,$AU$8:$AU$64,1)</f>
        <v>28</v>
      </c>
      <c r="BO40" s="5">
        <f t="shared" ref="BO40:BO64" si="195">RANK(BG40,$BG$8:$BG$64,1)</f>
        <v>28</v>
      </c>
      <c r="BP40" s="3" t="str">
        <f t="shared" ref="BP40:BP64" si="196">IF($L40=$E$1007,IF($G40=$F$1007,RANK($BK40,$BK$8:$BK$64,1),"-"),"-")</f>
        <v>-</v>
      </c>
      <c r="BQ40" s="3" t="str">
        <f t="shared" si="60"/>
        <v/>
      </c>
      <c r="BR40" s="3" t="str">
        <f t="shared" ref="BR40:BR64" si="197">IF($L40=$E$1007,IF($G40=$F$1008,RANK($BK40,$BK$8:$BK$64,1),"-"),"-")</f>
        <v>-</v>
      </c>
      <c r="BS40" s="3" t="str">
        <f t="shared" si="61"/>
        <v/>
      </c>
      <c r="BT40" s="3" t="str">
        <f t="shared" ref="BT40:BT64" si="198">IF($L40=$E$1008,IF($G40=$F$1007,RANK($BK40,$BK$8:$BK$64,1),"-"),"-")</f>
        <v>-</v>
      </c>
      <c r="BU40" s="3" t="str">
        <f t="shared" si="62"/>
        <v/>
      </c>
      <c r="BV40" s="3" t="str">
        <f t="shared" ref="BV40:BV64" si="199">IF($L40=$E$1008,IF($G40=$F$1008,RANK($BK40,$BK$8:$BK$64,1),"-"),"-")</f>
        <v>-</v>
      </c>
      <c r="BW40" s="3" t="str">
        <f t="shared" si="63"/>
        <v/>
      </c>
      <c r="BX40" s="3" t="str">
        <f t="shared" ref="BX40:BX64" si="200">IF($L40=$E$1009,RANK($BK40,$BK$8:$BK$64,1),"-")</f>
        <v>-</v>
      </c>
      <c r="BY40" s="3" t="str">
        <f t="shared" si="64"/>
        <v/>
      </c>
      <c r="BZ40" s="3" t="str">
        <f t="shared" ref="BZ40:BZ64" si="201">IF($L40=$E$1010,RANK($BK40,$BK$8:$BK$64,1),"-")</f>
        <v>-</v>
      </c>
      <c r="CA40" s="3" t="str">
        <f t="shared" si="65"/>
        <v/>
      </c>
      <c r="CB40" s="3" t="str">
        <f t="shared" ref="CB40:CB64" si="202">IF($L40=$E$1011,RANK($BK40,$BK$8:$BK$64,1),"-")</f>
        <v>-</v>
      </c>
      <c r="CC40" s="3" t="str">
        <f t="shared" si="66"/>
        <v/>
      </c>
      <c r="CD40" s="3" t="str">
        <f t="shared" si="67"/>
        <v>-</v>
      </c>
      <c r="CE40" s="3" t="str">
        <f t="shared" si="68"/>
        <v/>
      </c>
      <c r="CF40" s="3" t="str">
        <f t="shared" si="69"/>
        <v>-</v>
      </c>
      <c r="CG40" s="3" t="str">
        <f t="shared" si="70"/>
        <v/>
      </c>
      <c r="CH40" s="5" t="str">
        <f t="shared" si="178"/>
        <v/>
      </c>
      <c r="CI40" s="5" t="str">
        <f t="shared" si="71"/>
        <v/>
      </c>
      <c r="CJ40" s="1"/>
      <c r="CK40" s="1"/>
      <c r="CL40" s="1">
        <f t="shared" si="72"/>
        <v>0</v>
      </c>
      <c r="CM40" s="1">
        <f t="shared" si="73"/>
        <v>2.5999999999999998E-4</v>
      </c>
      <c r="CN40" s="1">
        <f t="shared" si="74"/>
        <v>28.000260000000001</v>
      </c>
      <c r="CO40" s="1">
        <f t="shared" si="75"/>
        <v>29</v>
      </c>
      <c r="CP40" s="1">
        <f t="shared" si="76"/>
        <v>0</v>
      </c>
      <c r="CQ40" s="1">
        <f t="shared" si="77"/>
        <v>2.7999999999999998E-4</v>
      </c>
      <c r="CR40" s="1">
        <f t="shared" si="78"/>
        <v>29.00028</v>
      </c>
      <c r="CS40" s="1">
        <f t="shared" si="79"/>
        <v>29</v>
      </c>
      <c r="CT40" s="1">
        <f t="shared" si="80"/>
        <v>0</v>
      </c>
      <c r="CU40" s="1">
        <f t="shared" si="81"/>
        <v>2.7000000000000001E-3</v>
      </c>
      <c r="CV40" s="1">
        <f t="shared" si="82"/>
        <v>29.002700000000001</v>
      </c>
      <c r="CW40" s="1">
        <f t="shared" si="83"/>
        <v>29</v>
      </c>
      <c r="CX40" s="1">
        <f t="shared" si="84"/>
        <v>0</v>
      </c>
      <c r="CY40" s="1">
        <f t="shared" si="85"/>
        <v>2.5000000000000001E-3</v>
      </c>
      <c r="CZ40" s="1">
        <f t="shared" si="86"/>
        <v>29.002500000000001</v>
      </c>
      <c r="DA40" s="1">
        <f t="shared" si="87"/>
        <v>29</v>
      </c>
      <c r="DB40" s="1">
        <f t="shared" si="88"/>
        <v>0</v>
      </c>
      <c r="DC40" s="1">
        <f t="shared" si="89"/>
        <v>2.5999999999999999E-3</v>
      </c>
      <c r="DD40" s="1">
        <f t="shared" si="90"/>
        <v>29.002600000000001</v>
      </c>
      <c r="DE40" s="1">
        <f t="shared" si="91"/>
        <v>29</v>
      </c>
      <c r="DF40" s="1">
        <f t="shared" si="92"/>
        <v>0</v>
      </c>
      <c r="DG40" s="1">
        <f t="shared" si="93"/>
        <v>2.5999999999999999E-3</v>
      </c>
      <c r="DH40" s="1">
        <f t="shared" si="94"/>
        <v>29.002600000000001</v>
      </c>
      <c r="DI40" s="1">
        <f t="shared" si="95"/>
        <v>29</v>
      </c>
      <c r="DJ40" s="1">
        <f t="shared" si="96"/>
        <v>0</v>
      </c>
      <c r="DK40" s="1">
        <f t="shared" si="97"/>
        <v>1.6999999999999999E-3</v>
      </c>
      <c r="DL40" s="1">
        <f t="shared" si="98"/>
        <v>29.0017</v>
      </c>
      <c r="DM40" s="1">
        <f t="shared" si="99"/>
        <v>29</v>
      </c>
      <c r="DQ40">
        <f t="shared" si="100"/>
        <v>0</v>
      </c>
      <c r="DR40" t="str">
        <f t="shared" si="101"/>
        <v>NO</v>
      </c>
      <c r="DS40">
        <f t="shared" si="102"/>
        <v>3000</v>
      </c>
      <c r="DT40" t="str">
        <f t="shared" si="103"/>
        <v>NO</v>
      </c>
      <c r="DV40" s="1">
        <f t="shared" si="27"/>
        <v>0</v>
      </c>
      <c r="DW40" s="1">
        <f t="shared" si="104"/>
        <v>2.5999999999999999E-3</v>
      </c>
      <c r="DX40" s="1">
        <f t="shared" si="105"/>
        <v>28.002600000000001</v>
      </c>
      <c r="DY40" s="1">
        <f t="shared" si="179"/>
        <v>29</v>
      </c>
      <c r="DZ40" s="1">
        <f t="shared" si="106"/>
        <v>0</v>
      </c>
      <c r="EA40" s="1">
        <f t="shared" si="107"/>
        <v>2.8E-3</v>
      </c>
      <c r="EB40" s="1">
        <f t="shared" si="108"/>
        <v>29.002800000000001</v>
      </c>
      <c r="EC40" s="1">
        <f t="shared" si="109"/>
        <v>29</v>
      </c>
      <c r="ED40" s="1">
        <f t="shared" si="110"/>
        <v>0</v>
      </c>
      <c r="EE40" s="1">
        <f t="shared" si="111"/>
        <v>2.7000000000000001E-3</v>
      </c>
      <c r="EF40" s="1">
        <f t="shared" si="112"/>
        <v>29.002700000000001</v>
      </c>
      <c r="EG40" s="1">
        <f t="shared" si="113"/>
        <v>29</v>
      </c>
      <c r="EH40" s="1">
        <f t="shared" si="114"/>
        <v>0</v>
      </c>
      <c r="EI40" s="1">
        <f t="shared" si="115"/>
        <v>2.5000000000000001E-3</v>
      </c>
      <c r="EJ40" s="1">
        <f t="shared" si="116"/>
        <v>29.002500000000001</v>
      </c>
      <c r="EK40" s="1">
        <f t="shared" si="117"/>
        <v>29</v>
      </c>
      <c r="EL40" s="1">
        <f t="shared" si="118"/>
        <v>0</v>
      </c>
      <c r="EM40" s="1">
        <f t="shared" si="119"/>
        <v>2.5999999999999999E-3</v>
      </c>
      <c r="EN40" s="1">
        <f t="shared" si="120"/>
        <v>29.002600000000001</v>
      </c>
      <c r="EO40" s="1">
        <f t="shared" si="121"/>
        <v>29</v>
      </c>
      <c r="EP40" s="1">
        <f t="shared" si="122"/>
        <v>0</v>
      </c>
      <c r="EQ40" s="1">
        <f t="shared" si="123"/>
        <v>2.5999999999999999E-3</v>
      </c>
      <c r="ER40" s="1">
        <f t="shared" si="124"/>
        <v>29.002600000000001</v>
      </c>
      <c r="ES40" s="1">
        <f t="shared" si="125"/>
        <v>29</v>
      </c>
      <c r="ET40" s="1">
        <f t="shared" si="126"/>
        <v>0</v>
      </c>
      <c r="EU40" s="1">
        <f t="shared" si="127"/>
        <v>1.6999999999999999E-3</v>
      </c>
      <c r="EV40" s="1">
        <f t="shared" si="128"/>
        <v>29.0017</v>
      </c>
      <c r="EW40" s="1">
        <f t="shared" si="129"/>
        <v>29</v>
      </c>
      <c r="EX40" s="1"/>
      <c r="EY40" s="1">
        <f t="shared" si="180"/>
        <v>0</v>
      </c>
      <c r="EZ40" s="1">
        <f t="shared" si="181"/>
        <v>2.5999999999999999E-3</v>
      </c>
      <c r="FA40" s="1">
        <f t="shared" si="130"/>
        <v>28.002600000000001</v>
      </c>
      <c r="FB40" s="1">
        <f t="shared" si="131"/>
        <v>29</v>
      </c>
      <c r="FC40" s="1">
        <f t="shared" si="132"/>
        <v>0</v>
      </c>
      <c r="FD40" s="1">
        <f t="shared" si="133"/>
        <v>2.5000000000000001E-3</v>
      </c>
      <c r="FE40" s="1">
        <f t="shared" si="134"/>
        <v>29.002500000000001</v>
      </c>
      <c r="FF40" s="1">
        <f t="shared" si="135"/>
        <v>29</v>
      </c>
      <c r="FG40" s="1">
        <f t="shared" si="136"/>
        <v>0</v>
      </c>
      <c r="FH40" s="1">
        <f t="shared" si="137"/>
        <v>2.3999999999999998E-3</v>
      </c>
      <c r="FI40" s="1">
        <f t="shared" si="138"/>
        <v>29.002400000000002</v>
      </c>
      <c r="FJ40" s="1">
        <f t="shared" si="139"/>
        <v>29</v>
      </c>
      <c r="FK40" s="1">
        <f t="shared" si="140"/>
        <v>0</v>
      </c>
      <c r="FL40" s="1">
        <f t="shared" si="141"/>
        <v>2.3999999999999998E-3</v>
      </c>
      <c r="FM40" s="1">
        <f t="shared" si="142"/>
        <v>29.002400000000002</v>
      </c>
      <c r="FN40" s="1">
        <f t="shared" si="143"/>
        <v>29</v>
      </c>
      <c r="FO40" s="1">
        <f t="shared" si="144"/>
        <v>0</v>
      </c>
      <c r="FP40" s="1">
        <f t="shared" si="145"/>
        <v>2.5000000000000001E-3</v>
      </c>
      <c r="FQ40" s="1">
        <f t="shared" si="146"/>
        <v>29.002500000000001</v>
      </c>
      <c r="FR40" s="1">
        <f t="shared" si="147"/>
        <v>29</v>
      </c>
      <c r="FS40" s="1">
        <f t="shared" si="148"/>
        <v>0</v>
      </c>
      <c r="FT40" s="1">
        <f t="shared" si="149"/>
        <v>2.3999999999999998E-3</v>
      </c>
      <c r="FU40" s="1">
        <f t="shared" si="150"/>
        <v>29.002400000000002</v>
      </c>
      <c r="FV40" s="1">
        <f t="shared" si="151"/>
        <v>29</v>
      </c>
      <c r="FW40" s="1">
        <f t="shared" si="152"/>
        <v>0</v>
      </c>
      <c r="FX40" s="1">
        <f t="shared" si="153"/>
        <v>1.6999999999999999E-3</v>
      </c>
      <c r="FY40" s="1">
        <f t="shared" si="154"/>
        <v>29.0017</v>
      </c>
      <c r="FZ40" s="1">
        <f t="shared" si="182"/>
        <v>29</v>
      </c>
      <c r="GC40" s="1">
        <f t="shared" ref="GC40:GC64" si="203">COUNTIF($M40:$V40,"0")</f>
        <v>0</v>
      </c>
      <c r="GD40" s="1">
        <f t="shared" si="156"/>
        <v>1.6999999999999999E-3</v>
      </c>
      <c r="GE40" s="1">
        <f t="shared" si="157"/>
        <v>28.0017</v>
      </c>
      <c r="GF40" s="1">
        <f t="shared" si="158"/>
        <v>28</v>
      </c>
      <c r="GG40" s="1">
        <f t="shared" ref="GG40:GG64" si="204">COUNTIF($M40:$V40,"1")</f>
        <v>0</v>
      </c>
      <c r="GH40" s="1">
        <f t="shared" si="159"/>
        <v>1.6999999999999999E-3</v>
      </c>
      <c r="GI40" s="1">
        <f t="shared" si="160"/>
        <v>28.0017</v>
      </c>
      <c r="GJ40" s="1">
        <f t="shared" si="161"/>
        <v>29</v>
      </c>
      <c r="GK40" s="1">
        <f t="shared" ref="GK40:GK64" si="205">COUNTIF($M40:$V40,"2")</f>
        <v>0</v>
      </c>
      <c r="GL40" s="1">
        <f t="shared" si="162"/>
        <v>1.5E-3</v>
      </c>
      <c r="GM40" s="1">
        <f t="shared" si="163"/>
        <v>29.0015</v>
      </c>
      <c r="GN40" s="1">
        <f t="shared" si="164"/>
        <v>29</v>
      </c>
      <c r="GO40" s="1">
        <f t="shared" ref="GO40:GO64" si="206">COUNTIF($M40:$V40,"3")</f>
        <v>0</v>
      </c>
      <c r="GP40" s="1">
        <f t="shared" si="165"/>
        <v>1.9E-3</v>
      </c>
      <c r="GQ40" s="1">
        <f t="shared" si="166"/>
        <v>29.001899999999999</v>
      </c>
      <c r="GR40" s="1">
        <f t="shared" si="167"/>
        <v>29</v>
      </c>
      <c r="GS40" s="1">
        <f t="shared" ref="GS40:GS64" si="207">COUNTIF($M40:$V40,"4")</f>
        <v>0</v>
      </c>
      <c r="GT40" s="1">
        <f t="shared" si="168"/>
        <v>1.9E-3</v>
      </c>
      <c r="GU40" s="1">
        <f t="shared" si="169"/>
        <v>29.001899999999999</v>
      </c>
      <c r="GV40" s="1">
        <f t="shared" si="170"/>
        <v>29</v>
      </c>
      <c r="GW40" s="1">
        <f t="shared" ref="GW40:GW64" si="208">COUNTIF($M40:$V40,"5")</f>
        <v>0</v>
      </c>
      <c r="GX40" s="1">
        <f t="shared" si="171"/>
        <v>2.3E-3</v>
      </c>
      <c r="GY40" s="1">
        <f t="shared" si="172"/>
        <v>29.002300000000002</v>
      </c>
      <c r="GZ40" s="1">
        <f t="shared" si="173"/>
        <v>29</v>
      </c>
      <c r="HA40" s="1">
        <f t="shared" ref="HA40:HA64" si="209">COUNTIF($M40:$V40,"6")</f>
        <v>0</v>
      </c>
      <c r="HB40" s="1">
        <f t="shared" si="174"/>
        <v>1.5E-3</v>
      </c>
      <c r="HC40" s="1">
        <f t="shared" si="175"/>
        <v>29.0015</v>
      </c>
      <c r="HD40" s="1">
        <f t="shared" si="176"/>
        <v>29</v>
      </c>
      <c r="HF40" t="b">
        <f t="shared" ref="HF40:HF64" si="210">IF(L40="Red","NATB",IF(L40="Blue","NATB",IF(L40="Rookie","NATB",IF(L40="PH","CLUB",IF(L40="club","CLUB")))))</f>
        <v>0</v>
      </c>
    </row>
    <row r="41" spans="1:214" customFormat="1" x14ac:dyDescent="0.3">
      <c r="A41" t="str">
        <f t="shared" si="56"/>
        <v>FALSE</v>
      </c>
      <c r="B41" s="37">
        <v>35</v>
      </c>
      <c r="C41" s="36"/>
      <c r="D41" s="36"/>
      <c r="E41" s="36"/>
      <c r="F41" s="36"/>
      <c r="G41" s="37"/>
      <c r="H41" s="36"/>
      <c r="I41" s="36"/>
      <c r="J41" s="36"/>
      <c r="K41" s="36"/>
      <c r="L41" s="36"/>
      <c r="M41" s="36"/>
      <c r="N41" s="36"/>
      <c r="O41" s="36"/>
      <c r="P41" s="36"/>
      <c r="Q41" s="36"/>
      <c r="R41" s="36"/>
      <c r="S41" s="36"/>
      <c r="T41" s="36"/>
      <c r="U41" s="36"/>
      <c r="V41" s="36"/>
      <c r="W41" s="38">
        <f t="shared" si="57"/>
        <v>1000</v>
      </c>
      <c r="X41" s="36"/>
      <c r="Y41" s="36"/>
      <c r="Z41" s="36"/>
      <c r="AA41" s="36"/>
      <c r="AB41" s="36"/>
      <c r="AC41" s="36"/>
      <c r="AD41" s="36"/>
      <c r="AE41" s="36"/>
      <c r="AF41" s="36"/>
      <c r="AG41" s="36"/>
      <c r="AH41" s="38">
        <f t="shared" si="186"/>
        <v>1000</v>
      </c>
      <c r="AI41" s="38">
        <f t="shared" si="184"/>
        <v>2000</v>
      </c>
      <c r="AJ41" s="36"/>
      <c r="AK41" s="36"/>
      <c r="AL41" s="36"/>
      <c r="AM41" s="36"/>
      <c r="AN41" s="36"/>
      <c r="AO41" s="36"/>
      <c r="AP41" s="36"/>
      <c r="AQ41" s="36"/>
      <c r="AR41" s="36"/>
      <c r="AS41" s="36"/>
      <c r="AT41" s="38">
        <f t="shared" si="187"/>
        <v>1000</v>
      </c>
      <c r="AU41" s="38">
        <f t="shared" si="185"/>
        <v>3000</v>
      </c>
      <c r="AV41" s="36"/>
      <c r="AW41" s="36"/>
      <c r="AX41" s="36"/>
      <c r="AY41" s="36"/>
      <c r="AZ41" s="36"/>
      <c r="BA41" s="36"/>
      <c r="BB41" s="36"/>
      <c r="BC41" s="36"/>
      <c r="BD41" s="36"/>
      <c r="BE41" s="36"/>
      <c r="BF41" s="38">
        <f t="shared" si="188"/>
        <v>1000</v>
      </c>
      <c r="BG41" s="38">
        <f t="shared" si="189"/>
        <v>4000</v>
      </c>
      <c r="BH41" s="38">
        <f t="shared" si="190"/>
        <v>29</v>
      </c>
      <c r="BI41" s="38">
        <f t="shared" si="191"/>
        <v>29</v>
      </c>
      <c r="BJ41" s="38">
        <f t="shared" si="192"/>
        <v>29</v>
      </c>
      <c r="BK41" s="5">
        <f t="shared" si="193"/>
        <v>29</v>
      </c>
      <c r="BL41" s="5">
        <f t="shared" si="59"/>
        <v>28</v>
      </c>
      <c r="BM41" s="5">
        <f t="shared" si="183"/>
        <v>28</v>
      </c>
      <c r="BN41" s="5">
        <f t="shared" si="194"/>
        <v>28</v>
      </c>
      <c r="BO41" s="5">
        <f t="shared" si="195"/>
        <v>28</v>
      </c>
      <c r="BP41" s="3" t="str">
        <f t="shared" si="196"/>
        <v>-</v>
      </c>
      <c r="BQ41" s="3" t="str">
        <f t="shared" si="60"/>
        <v/>
      </c>
      <c r="BR41" s="3" t="str">
        <f t="shared" si="197"/>
        <v>-</v>
      </c>
      <c r="BS41" s="3" t="str">
        <f t="shared" si="61"/>
        <v/>
      </c>
      <c r="BT41" s="3" t="str">
        <f t="shared" si="198"/>
        <v>-</v>
      </c>
      <c r="BU41" s="3" t="str">
        <f t="shared" si="62"/>
        <v/>
      </c>
      <c r="BV41" s="3" t="str">
        <f t="shared" si="199"/>
        <v>-</v>
      </c>
      <c r="BW41" s="3" t="str">
        <f t="shared" si="63"/>
        <v/>
      </c>
      <c r="BX41" s="3" t="str">
        <f t="shared" si="200"/>
        <v>-</v>
      </c>
      <c r="BY41" s="3" t="str">
        <f t="shared" si="64"/>
        <v/>
      </c>
      <c r="BZ41" s="3" t="str">
        <f t="shared" si="201"/>
        <v>-</v>
      </c>
      <c r="CA41" s="3" t="str">
        <f t="shared" si="65"/>
        <v/>
      </c>
      <c r="CB41" s="3" t="str">
        <f t="shared" si="202"/>
        <v>-</v>
      </c>
      <c r="CC41" s="3" t="str">
        <f t="shared" si="66"/>
        <v/>
      </c>
      <c r="CD41" s="3" t="str">
        <f t="shared" si="67"/>
        <v>-</v>
      </c>
      <c r="CE41" s="3" t="str">
        <f t="shared" si="68"/>
        <v/>
      </c>
      <c r="CF41" s="3" t="str">
        <f t="shared" si="69"/>
        <v>-</v>
      </c>
      <c r="CG41" s="3" t="str">
        <f t="shared" si="70"/>
        <v/>
      </c>
      <c r="CH41" s="5" t="str">
        <f t="shared" si="178"/>
        <v/>
      </c>
      <c r="CI41" s="5" t="str">
        <f t="shared" si="71"/>
        <v/>
      </c>
      <c r="CJ41" s="1"/>
      <c r="CK41" s="1"/>
      <c r="CL41" s="1">
        <f t="shared" si="72"/>
        <v>0</v>
      </c>
      <c r="CM41" s="1">
        <f t="shared" si="73"/>
        <v>2.5999999999999998E-4</v>
      </c>
      <c r="CN41" s="1">
        <f t="shared" si="74"/>
        <v>28.000260000000001</v>
      </c>
      <c r="CO41" s="1">
        <f t="shared" si="75"/>
        <v>29</v>
      </c>
      <c r="CP41" s="1">
        <f t="shared" si="76"/>
        <v>0</v>
      </c>
      <c r="CQ41" s="1">
        <f t="shared" si="77"/>
        <v>2.7999999999999998E-4</v>
      </c>
      <c r="CR41" s="1">
        <f t="shared" si="78"/>
        <v>29.00028</v>
      </c>
      <c r="CS41" s="1">
        <f t="shared" si="79"/>
        <v>29</v>
      </c>
      <c r="CT41" s="1">
        <f t="shared" si="80"/>
        <v>0</v>
      </c>
      <c r="CU41" s="1">
        <f t="shared" si="81"/>
        <v>2.7000000000000001E-3</v>
      </c>
      <c r="CV41" s="1">
        <f t="shared" si="82"/>
        <v>29.002700000000001</v>
      </c>
      <c r="CW41" s="1">
        <f t="shared" si="83"/>
        <v>29</v>
      </c>
      <c r="CX41" s="1">
        <f t="shared" si="84"/>
        <v>0</v>
      </c>
      <c r="CY41" s="1">
        <f t="shared" si="85"/>
        <v>2.5000000000000001E-3</v>
      </c>
      <c r="CZ41" s="1">
        <f t="shared" si="86"/>
        <v>29.002500000000001</v>
      </c>
      <c r="DA41" s="1">
        <f t="shared" si="87"/>
        <v>29</v>
      </c>
      <c r="DB41" s="1">
        <f t="shared" si="88"/>
        <v>0</v>
      </c>
      <c r="DC41" s="1">
        <f t="shared" si="89"/>
        <v>2.5999999999999999E-3</v>
      </c>
      <c r="DD41" s="1">
        <f t="shared" si="90"/>
        <v>29.002600000000001</v>
      </c>
      <c r="DE41" s="1">
        <f t="shared" si="91"/>
        <v>29</v>
      </c>
      <c r="DF41" s="1">
        <f t="shared" si="92"/>
        <v>0</v>
      </c>
      <c r="DG41" s="1">
        <f t="shared" si="93"/>
        <v>2.5999999999999999E-3</v>
      </c>
      <c r="DH41" s="1">
        <f t="shared" si="94"/>
        <v>29.002600000000001</v>
      </c>
      <c r="DI41" s="1">
        <f t="shared" si="95"/>
        <v>29</v>
      </c>
      <c r="DJ41" s="1">
        <f t="shared" si="96"/>
        <v>0</v>
      </c>
      <c r="DK41" s="1">
        <f t="shared" si="97"/>
        <v>1.6999999999999999E-3</v>
      </c>
      <c r="DL41" s="1">
        <f t="shared" si="98"/>
        <v>29.0017</v>
      </c>
      <c r="DM41" s="1">
        <f t="shared" si="99"/>
        <v>29</v>
      </c>
      <c r="DQ41">
        <f t="shared" si="100"/>
        <v>0</v>
      </c>
      <c r="DR41" t="str">
        <f t="shared" si="101"/>
        <v>NO</v>
      </c>
      <c r="DS41">
        <f t="shared" si="102"/>
        <v>3000</v>
      </c>
      <c r="DT41" t="str">
        <f t="shared" si="103"/>
        <v>NO</v>
      </c>
      <c r="DV41" s="1">
        <f t="shared" si="27"/>
        <v>0</v>
      </c>
      <c r="DW41" s="1">
        <f t="shared" si="104"/>
        <v>2.5999999999999999E-3</v>
      </c>
      <c r="DX41" s="1">
        <f t="shared" si="105"/>
        <v>28.002600000000001</v>
      </c>
      <c r="DY41" s="1">
        <f t="shared" si="179"/>
        <v>29</v>
      </c>
      <c r="DZ41" s="1">
        <f t="shared" si="106"/>
        <v>0</v>
      </c>
      <c r="EA41" s="1">
        <f t="shared" si="107"/>
        <v>2.8E-3</v>
      </c>
      <c r="EB41" s="1">
        <f t="shared" si="108"/>
        <v>29.002800000000001</v>
      </c>
      <c r="EC41" s="1">
        <f t="shared" si="109"/>
        <v>29</v>
      </c>
      <c r="ED41" s="1">
        <f t="shared" si="110"/>
        <v>0</v>
      </c>
      <c r="EE41" s="1">
        <f t="shared" si="111"/>
        <v>2.7000000000000001E-3</v>
      </c>
      <c r="EF41" s="1">
        <f t="shared" si="112"/>
        <v>29.002700000000001</v>
      </c>
      <c r="EG41" s="1">
        <f t="shared" si="113"/>
        <v>29</v>
      </c>
      <c r="EH41" s="1">
        <f t="shared" si="114"/>
        <v>0</v>
      </c>
      <c r="EI41" s="1">
        <f t="shared" si="115"/>
        <v>2.5000000000000001E-3</v>
      </c>
      <c r="EJ41" s="1">
        <f t="shared" si="116"/>
        <v>29.002500000000001</v>
      </c>
      <c r="EK41" s="1">
        <f t="shared" si="117"/>
        <v>29</v>
      </c>
      <c r="EL41" s="1">
        <f t="shared" si="118"/>
        <v>0</v>
      </c>
      <c r="EM41" s="1">
        <f t="shared" si="119"/>
        <v>2.5999999999999999E-3</v>
      </c>
      <c r="EN41" s="1">
        <f t="shared" si="120"/>
        <v>29.002600000000001</v>
      </c>
      <c r="EO41" s="1">
        <f t="shared" si="121"/>
        <v>29</v>
      </c>
      <c r="EP41" s="1">
        <f t="shared" si="122"/>
        <v>0</v>
      </c>
      <c r="EQ41" s="1">
        <f t="shared" si="123"/>
        <v>2.5999999999999999E-3</v>
      </c>
      <c r="ER41" s="1">
        <f t="shared" si="124"/>
        <v>29.002600000000001</v>
      </c>
      <c r="ES41" s="1">
        <f t="shared" si="125"/>
        <v>29</v>
      </c>
      <c r="ET41" s="1">
        <f t="shared" si="126"/>
        <v>0</v>
      </c>
      <c r="EU41" s="1">
        <f t="shared" si="127"/>
        <v>1.6999999999999999E-3</v>
      </c>
      <c r="EV41" s="1">
        <f t="shared" si="128"/>
        <v>29.0017</v>
      </c>
      <c r="EW41" s="1">
        <f t="shared" si="129"/>
        <v>29</v>
      </c>
      <c r="EX41" s="1"/>
      <c r="EY41" s="1">
        <f t="shared" si="180"/>
        <v>0</v>
      </c>
      <c r="EZ41" s="1">
        <f t="shared" si="181"/>
        <v>2.5999999999999999E-3</v>
      </c>
      <c r="FA41" s="1">
        <f t="shared" si="130"/>
        <v>28.002600000000001</v>
      </c>
      <c r="FB41" s="1">
        <f t="shared" si="131"/>
        <v>29</v>
      </c>
      <c r="FC41" s="1">
        <f t="shared" si="132"/>
        <v>0</v>
      </c>
      <c r="FD41" s="1">
        <f t="shared" si="133"/>
        <v>2.5000000000000001E-3</v>
      </c>
      <c r="FE41" s="1">
        <f t="shared" si="134"/>
        <v>29.002500000000001</v>
      </c>
      <c r="FF41" s="1">
        <f t="shared" si="135"/>
        <v>29</v>
      </c>
      <c r="FG41" s="1">
        <f t="shared" si="136"/>
        <v>0</v>
      </c>
      <c r="FH41" s="1">
        <f t="shared" si="137"/>
        <v>2.3999999999999998E-3</v>
      </c>
      <c r="FI41" s="1">
        <f t="shared" si="138"/>
        <v>29.002400000000002</v>
      </c>
      <c r="FJ41" s="1">
        <f t="shared" si="139"/>
        <v>29</v>
      </c>
      <c r="FK41" s="1">
        <f t="shared" si="140"/>
        <v>0</v>
      </c>
      <c r="FL41" s="1">
        <f t="shared" si="141"/>
        <v>2.3999999999999998E-3</v>
      </c>
      <c r="FM41" s="1">
        <f t="shared" si="142"/>
        <v>29.002400000000002</v>
      </c>
      <c r="FN41" s="1">
        <f t="shared" si="143"/>
        <v>29</v>
      </c>
      <c r="FO41" s="1">
        <f t="shared" si="144"/>
        <v>0</v>
      </c>
      <c r="FP41" s="1">
        <f t="shared" si="145"/>
        <v>2.5000000000000001E-3</v>
      </c>
      <c r="FQ41" s="1">
        <f t="shared" si="146"/>
        <v>29.002500000000001</v>
      </c>
      <c r="FR41" s="1">
        <f t="shared" si="147"/>
        <v>29</v>
      </c>
      <c r="FS41" s="1">
        <f t="shared" si="148"/>
        <v>0</v>
      </c>
      <c r="FT41" s="1">
        <f t="shared" si="149"/>
        <v>2.3999999999999998E-3</v>
      </c>
      <c r="FU41" s="1">
        <f t="shared" si="150"/>
        <v>29.002400000000002</v>
      </c>
      <c r="FV41" s="1">
        <f t="shared" si="151"/>
        <v>29</v>
      </c>
      <c r="FW41" s="1">
        <f t="shared" si="152"/>
        <v>0</v>
      </c>
      <c r="FX41" s="1">
        <f t="shared" si="153"/>
        <v>1.6999999999999999E-3</v>
      </c>
      <c r="FY41" s="1">
        <f t="shared" si="154"/>
        <v>29.0017</v>
      </c>
      <c r="FZ41" s="1">
        <f t="shared" si="182"/>
        <v>29</v>
      </c>
      <c r="GC41" s="1">
        <f t="shared" si="203"/>
        <v>0</v>
      </c>
      <c r="GD41" s="1">
        <f t="shared" si="156"/>
        <v>1.6999999999999999E-3</v>
      </c>
      <c r="GE41" s="1">
        <f t="shared" si="157"/>
        <v>28.0017</v>
      </c>
      <c r="GF41" s="1">
        <f t="shared" si="158"/>
        <v>28</v>
      </c>
      <c r="GG41" s="1">
        <f t="shared" si="204"/>
        <v>0</v>
      </c>
      <c r="GH41" s="1">
        <f t="shared" si="159"/>
        <v>1.6999999999999999E-3</v>
      </c>
      <c r="GI41" s="1">
        <f t="shared" si="160"/>
        <v>28.0017</v>
      </c>
      <c r="GJ41" s="1">
        <f t="shared" si="161"/>
        <v>29</v>
      </c>
      <c r="GK41" s="1">
        <f t="shared" si="205"/>
        <v>0</v>
      </c>
      <c r="GL41" s="1">
        <f t="shared" si="162"/>
        <v>1.5E-3</v>
      </c>
      <c r="GM41" s="1">
        <f t="shared" si="163"/>
        <v>29.0015</v>
      </c>
      <c r="GN41" s="1">
        <f t="shared" si="164"/>
        <v>29</v>
      </c>
      <c r="GO41" s="1">
        <f t="shared" si="206"/>
        <v>0</v>
      </c>
      <c r="GP41" s="1">
        <f t="shared" si="165"/>
        <v>1.9E-3</v>
      </c>
      <c r="GQ41" s="1">
        <f t="shared" si="166"/>
        <v>29.001899999999999</v>
      </c>
      <c r="GR41" s="1">
        <f t="shared" si="167"/>
        <v>29</v>
      </c>
      <c r="GS41" s="1">
        <f t="shared" si="207"/>
        <v>0</v>
      </c>
      <c r="GT41" s="1">
        <f t="shared" si="168"/>
        <v>1.9E-3</v>
      </c>
      <c r="GU41" s="1">
        <f t="shared" si="169"/>
        <v>29.001899999999999</v>
      </c>
      <c r="GV41" s="1">
        <f t="shared" si="170"/>
        <v>29</v>
      </c>
      <c r="GW41" s="1">
        <f t="shared" si="208"/>
        <v>0</v>
      </c>
      <c r="GX41" s="1">
        <f t="shared" si="171"/>
        <v>2.3E-3</v>
      </c>
      <c r="GY41" s="1">
        <f t="shared" si="172"/>
        <v>29.002300000000002</v>
      </c>
      <c r="GZ41" s="1">
        <f t="shared" si="173"/>
        <v>29</v>
      </c>
      <c r="HA41" s="1">
        <f t="shared" si="209"/>
        <v>0</v>
      </c>
      <c r="HB41" s="1">
        <f t="shared" si="174"/>
        <v>1.5E-3</v>
      </c>
      <c r="HC41" s="1">
        <f t="shared" si="175"/>
        <v>29.0015</v>
      </c>
      <c r="HD41" s="1">
        <f t="shared" si="176"/>
        <v>29</v>
      </c>
      <c r="HF41" t="b">
        <f t="shared" si="210"/>
        <v>0</v>
      </c>
    </row>
    <row r="42" spans="1:214" customFormat="1" x14ac:dyDescent="0.3">
      <c r="A42" t="str">
        <f t="shared" si="56"/>
        <v>FALSE</v>
      </c>
      <c r="B42" s="13">
        <v>36</v>
      </c>
      <c r="C42" s="35"/>
      <c r="D42" s="35"/>
      <c r="E42" s="35"/>
      <c r="F42" s="35"/>
      <c r="G42" s="13"/>
      <c r="H42" s="12"/>
      <c r="I42" s="12"/>
      <c r="J42" s="12"/>
      <c r="K42" s="35"/>
      <c r="L42" s="12"/>
      <c r="M42" s="35"/>
      <c r="N42" s="35"/>
      <c r="O42" s="35"/>
      <c r="P42" s="35"/>
      <c r="Q42" s="35"/>
      <c r="R42" s="35"/>
      <c r="S42" s="12"/>
      <c r="T42" s="35"/>
      <c r="U42" s="12"/>
      <c r="V42" s="35"/>
      <c r="W42" s="5">
        <f t="shared" si="57"/>
        <v>1000</v>
      </c>
      <c r="X42" s="12"/>
      <c r="Y42" s="12"/>
      <c r="Z42" s="12"/>
      <c r="AA42" s="12"/>
      <c r="AB42" s="12"/>
      <c r="AC42" s="12"/>
      <c r="AD42" s="12"/>
      <c r="AE42" s="12"/>
      <c r="AF42" s="12"/>
      <c r="AG42" s="12"/>
      <c r="AH42" s="5">
        <f t="shared" si="186"/>
        <v>1000</v>
      </c>
      <c r="AI42" s="5">
        <f t="shared" si="184"/>
        <v>2000</v>
      </c>
      <c r="AJ42" s="12"/>
      <c r="AK42" s="12"/>
      <c r="AL42" s="12"/>
      <c r="AM42" s="12"/>
      <c r="AN42" s="12"/>
      <c r="AO42" s="12"/>
      <c r="AP42" s="12"/>
      <c r="AQ42" s="12"/>
      <c r="AR42" s="12"/>
      <c r="AS42" s="12"/>
      <c r="AT42" s="5">
        <f t="shared" si="187"/>
        <v>1000</v>
      </c>
      <c r="AU42" s="5">
        <f t="shared" si="185"/>
        <v>3000</v>
      </c>
      <c r="AV42" s="12"/>
      <c r="AW42" s="12"/>
      <c r="AX42" s="12"/>
      <c r="AY42" s="12"/>
      <c r="AZ42" s="12"/>
      <c r="BA42" s="12"/>
      <c r="BB42" s="12"/>
      <c r="BC42" s="12"/>
      <c r="BD42" s="12"/>
      <c r="BE42" s="12"/>
      <c r="BF42" s="5">
        <f t="shared" si="188"/>
        <v>1000</v>
      </c>
      <c r="BG42" s="5">
        <f t="shared" si="189"/>
        <v>4000</v>
      </c>
      <c r="BH42" s="5">
        <f t="shared" si="190"/>
        <v>29</v>
      </c>
      <c r="BI42" s="5">
        <f t="shared" si="191"/>
        <v>29</v>
      </c>
      <c r="BJ42" s="5">
        <f t="shared" si="192"/>
        <v>29</v>
      </c>
      <c r="BK42" s="5">
        <f t="shared" si="193"/>
        <v>29</v>
      </c>
      <c r="BL42" s="5">
        <f t="shared" si="59"/>
        <v>28</v>
      </c>
      <c r="BM42" s="5">
        <f t="shared" si="183"/>
        <v>28</v>
      </c>
      <c r="BN42" s="5">
        <f t="shared" si="194"/>
        <v>28</v>
      </c>
      <c r="BO42" s="5">
        <f t="shared" si="195"/>
        <v>28</v>
      </c>
      <c r="BP42" s="3" t="str">
        <f t="shared" si="196"/>
        <v>-</v>
      </c>
      <c r="BQ42" s="3" t="str">
        <f t="shared" si="60"/>
        <v/>
      </c>
      <c r="BR42" s="3" t="str">
        <f t="shared" si="197"/>
        <v>-</v>
      </c>
      <c r="BS42" s="3" t="str">
        <f t="shared" si="61"/>
        <v/>
      </c>
      <c r="BT42" s="3" t="str">
        <f t="shared" si="198"/>
        <v>-</v>
      </c>
      <c r="BU42" s="3" t="str">
        <f t="shared" si="62"/>
        <v/>
      </c>
      <c r="BV42" s="3" t="str">
        <f t="shared" si="199"/>
        <v>-</v>
      </c>
      <c r="BW42" s="3" t="str">
        <f t="shared" si="63"/>
        <v/>
      </c>
      <c r="BX42" s="3" t="str">
        <f t="shared" si="200"/>
        <v>-</v>
      </c>
      <c r="BY42" s="3" t="str">
        <f t="shared" si="64"/>
        <v/>
      </c>
      <c r="BZ42" s="3" t="str">
        <f t="shared" si="201"/>
        <v>-</v>
      </c>
      <c r="CA42" s="3" t="str">
        <f t="shared" si="65"/>
        <v/>
      </c>
      <c r="CB42" s="3" t="str">
        <f t="shared" si="202"/>
        <v>-</v>
      </c>
      <c r="CC42" s="3" t="str">
        <f t="shared" si="66"/>
        <v/>
      </c>
      <c r="CD42" s="3" t="str">
        <f t="shared" si="67"/>
        <v>-</v>
      </c>
      <c r="CE42" s="3" t="str">
        <f t="shared" si="68"/>
        <v/>
      </c>
      <c r="CF42" s="3" t="str">
        <f t="shared" si="69"/>
        <v>-</v>
      </c>
      <c r="CG42" s="3" t="str">
        <f t="shared" si="70"/>
        <v/>
      </c>
      <c r="CH42" s="5" t="str">
        <f t="shared" si="178"/>
        <v/>
      </c>
      <c r="CI42" s="5" t="str">
        <f t="shared" si="71"/>
        <v/>
      </c>
      <c r="CJ42" s="1"/>
      <c r="CK42" s="1"/>
      <c r="CL42" s="1">
        <f t="shared" si="72"/>
        <v>0</v>
      </c>
      <c r="CM42" s="1">
        <f t="shared" si="73"/>
        <v>2.5999999999999998E-4</v>
      </c>
      <c r="CN42" s="1">
        <f t="shared" si="74"/>
        <v>28.000260000000001</v>
      </c>
      <c r="CO42" s="1">
        <f t="shared" si="75"/>
        <v>29</v>
      </c>
      <c r="CP42" s="1">
        <f t="shared" si="76"/>
        <v>0</v>
      </c>
      <c r="CQ42" s="1">
        <f t="shared" si="77"/>
        <v>2.7999999999999998E-4</v>
      </c>
      <c r="CR42" s="1">
        <f t="shared" si="78"/>
        <v>29.00028</v>
      </c>
      <c r="CS42" s="1">
        <f t="shared" si="79"/>
        <v>29</v>
      </c>
      <c r="CT42" s="1">
        <f t="shared" si="80"/>
        <v>0</v>
      </c>
      <c r="CU42" s="1">
        <f t="shared" si="81"/>
        <v>2.7000000000000001E-3</v>
      </c>
      <c r="CV42" s="1">
        <f t="shared" si="82"/>
        <v>29.002700000000001</v>
      </c>
      <c r="CW42" s="1">
        <f t="shared" si="83"/>
        <v>29</v>
      </c>
      <c r="CX42" s="1">
        <f t="shared" si="84"/>
        <v>0</v>
      </c>
      <c r="CY42" s="1">
        <f t="shared" si="85"/>
        <v>2.5000000000000001E-3</v>
      </c>
      <c r="CZ42" s="1">
        <f t="shared" si="86"/>
        <v>29.002500000000001</v>
      </c>
      <c r="DA42" s="1">
        <f t="shared" si="87"/>
        <v>29</v>
      </c>
      <c r="DB42" s="1">
        <f t="shared" si="88"/>
        <v>0</v>
      </c>
      <c r="DC42" s="1">
        <f t="shared" si="89"/>
        <v>2.5999999999999999E-3</v>
      </c>
      <c r="DD42" s="1">
        <f t="shared" si="90"/>
        <v>29.002600000000001</v>
      </c>
      <c r="DE42" s="1">
        <f t="shared" si="91"/>
        <v>29</v>
      </c>
      <c r="DF42" s="1">
        <f t="shared" si="92"/>
        <v>0</v>
      </c>
      <c r="DG42" s="1">
        <f t="shared" si="93"/>
        <v>2.5999999999999999E-3</v>
      </c>
      <c r="DH42" s="1">
        <f t="shared" si="94"/>
        <v>29.002600000000001</v>
      </c>
      <c r="DI42" s="1">
        <f t="shared" si="95"/>
        <v>29</v>
      </c>
      <c r="DJ42" s="1">
        <f t="shared" si="96"/>
        <v>0</v>
      </c>
      <c r="DK42" s="1">
        <f t="shared" si="97"/>
        <v>1.6999999999999999E-3</v>
      </c>
      <c r="DL42" s="1">
        <f t="shared" si="98"/>
        <v>29.0017</v>
      </c>
      <c r="DM42" s="1">
        <f t="shared" si="99"/>
        <v>29</v>
      </c>
      <c r="DQ42">
        <f t="shared" si="100"/>
        <v>0</v>
      </c>
      <c r="DR42" t="str">
        <f t="shared" si="101"/>
        <v>NO</v>
      </c>
      <c r="DS42">
        <f t="shared" si="102"/>
        <v>3000</v>
      </c>
      <c r="DT42" t="str">
        <f t="shared" si="103"/>
        <v>NO</v>
      </c>
      <c r="DV42" s="1">
        <f t="shared" si="27"/>
        <v>0</v>
      </c>
      <c r="DW42" s="1">
        <f t="shared" si="104"/>
        <v>2.5999999999999999E-3</v>
      </c>
      <c r="DX42" s="1">
        <f t="shared" si="105"/>
        <v>28.002600000000001</v>
      </c>
      <c r="DY42" s="1">
        <f t="shared" si="179"/>
        <v>29</v>
      </c>
      <c r="DZ42" s="1">
        <f t="shared" si="106"/>
        <v>0</v>
      </c>
      <c r="EA42" s="1">
        <f t="shared" si="107"/>
        <v>2.8E-3</v>
      </c>
      <c r="EB42" s="1">
        <f t="shared" si="108"/>
        <v>29.002800000000001</v>
      </c>
      <c r="EC42" s="1">
        <f t="shared" si="109"/>
        <v>29</v>
      </c>
      <c r="ED42" s="1">
        <f t="shared" si="110"/>
        <v>0</v>
      </c>
      <c r="EE42" s="1">
        <f t="shared" si="111"/>
        <v>2.7000000000000001E-3</v>
      </c>
      <c r="EF42" s="1">
        <f t="shared" si="112"/>
        <v>29.002700000000001</v>
      </c>
      <c r="EG42" s="1">
        <f t="shared" si="113"/>
        <v>29</v>
      </c>
      <c r="EH42" s="1">
        <f t="shared" si="114"/>
        <v>0</v>
      </c>
      <c r="EI42" s="1">
        <f t="shared" si="115"/>
        <v>2.5000000000000001E-3</v>
      </c>
      <c r="EJ42" s="1">
        <f t="shared" si="116"/>
        <v>29.002500000000001</v>
      </c>
      <c r="EK42" s="1">
        <f t="shared" si="117"/>
        <v>29</v>
      </c>
      <c r="EL42" s="1">
        <f t="shared" si="118"/>
        <v>0</v>
      </c>
      <c r="EM42" s="1">
        <f t="shared" si="119"/>
        <v>2.5999999999999999E-3</v>
      </c>
      <c r="EN42" s="1">
        <f t="shared" si="120"/>
        <v>29.002600000000001</v>
      </c>
      <c r="EO42" s="1">
        <f t="shared" si="121"/>
        <v>29</v>
      </c>
      <c r="EP42" s="1">
        <f t="shared" si="122"/>
        <v>0</v>
      </c>
      <c r="EQ42" s="1">
        <f t="shared" si="123"/>
        <v>2.5999999999999999E-3</v>
      </c>
      <c r="ER42" s="1">
        <f t="shared" si="124"/>
        <v>29.002600000000001</v>
      </c>
      <c r="ES42" s="1">
        <f t="shared" si="125"/>
        <v>29</v>
      </c>
      <c r="ET42" s="1">
        <f t="shared" si="126"/>
        <v>0</v>
      </c>
      <c r="EU42" s="1">
        <f t="shared" si="127"/>
        <v>1.6999999999999999E-3</v>
      </c>
      <c r="EV42" s="1">
        <f t="shared" si="128"/>
        <v>29.0017</v>
      </c>
      <c r="EW42" s="1">
        <f t="shared" si="129"/>
        <v>29</v>
      </c>
      <c r="EX42" s="1"/>
      <c r="EY42" s="1">
        <f t="shared" si="180"/>
        <v>0</v>
      </c>
      <c r="EZ42" s="1">
        <f t="shared" si="181"/>
        <v>2.5999999999999999E-3</v>
      </c>
      <c r="FA42" s="1">
        <f t="shared" si="130"/>
        <v>28.002600000000001</v>
      </c>
      <c r="FB42" s="1">
        <f t="shared" si="131"/>
        <v>29</v>
      </c>
      <c r="FC42" s="1">
        <f t="shared" si="132"/>
        <v>0</v>
      </c>
      <c r="FD42" s="1">
        <f t="shared" si="133"/>
        <v>2.5000000000000001E-3</v>
      </c>
      <c r="FE42" s="1">
        <f t="shared" si="134"/>
        <v>29.002500000000001</v>
      </c>
      <c r="FF42" s="1">
        <f t="shared" si="135"/>
        <v>29</v>
      </c>
      <c r="FG42" s="1">
        <f t="shared" si="136"/>
        <v>0</v>
      </c>
      <c r="FH42" s="1">
        <f t="shared" si="137"/>
        <v>2.3999999999999998E-3</v>
      </c>
      <c r="FI42" s="1">
        <f t="shared" si="138"/>
        <v>29.002400000000002</v>
      </c>
      <c r="FJ42" s="1">
        <f t="shared" si="139"/>
        <v>29</v>
      </c>
      <c r="FK42" s="1">
        <f t="shared" si="140"/>
        <v>0</v>
      </c>
      <c r="FL42" s="1">
        <f t="shared" si="141"/>
        <v>2.3999999999999998E-3</v>
      </c>
      <c r="FM42" s="1">
        <f t="shared" si="142"/>
        <v>29.002400000000002</v>
      </c>
      <c r="FN42" s="1">
        <f t="shared" si="143"/>
        <v>29</v>
      </c>
      <c r="FO42" s="1">
        <f t="shared" si="144"/>
        <v>0</v>
      </c>
      <c r="FP42" s="1">
        <f t="shared" si="145"/>
        <v>2.5000000000000001E-3</v>
      </c>
      <c r="FQ42" s="1">
        <f t="shared" si="146"/>
        <v>29.002500000000001</v>
      </c>
      <c r="FR42" s="1">
        <f t="shared" si="147"/>
        <v>29</v>
      </c>
      <c r="FS42" s="1">
        <f t="shared" si="148"/>
        <v>0</v>
      </c>
      <c r="FT42" s="1">
        <f t="shared" si="149"/>
        <v>2.3999999999999998E-3</v>
      </c>
      <c r="FU42" s="1">
        <f t="shared" si="150"/>
        <v>29.002400000000002</v>
      </c>
      <c r="FV42" s="1">
        <f t="shared" si="151"/>
        <v>29</v>
      </c>
      <c r="FW42" s="1">
        <f t="shared" si="152"/>
        <v>0</v>
      </c>
      <c r="FX42" s="1">
        <f t="shared" si="153"/>
        <v>1.6999999999999999E-3</v>
      </c>
      <c r="FY42" s="1">
        <f t="shared" si="154"/>
        <v>29.0017</v>
      </c>
      <c r="FZ42" s="1">
        <f t="shared" si="182"/>
        <v>29</v>
      </c>
      <c r="GC42" s="1">
        <f t="shared" si="203"/>
        <v>0</v>
      </c>
      <c r="GD42" s="1">
        <f t="shared" si="156"/>
        <v>1.6999999999999999E-3</v>
      </c>
      <c r="GE42" s="1">
        <f t="shared" si="157"/>
        <v>28.0017</v>
      </c>
      <c r="GF42" s="1">
        <f t="shared" si="158"/>
        <v>28</v>
      </c>
      <c r="GG42" s="1">
        <f t="shared" si="204"/>
        <v>0</v>
      </c>
      <c r="GH42" s="1">
        <f t="shared" si="159"/>
        <v>1.6999999999999999E-3</v>
      </c>
      <c r="GI42" s="1">
        <f t="shared" si="160"/>
        <v>28.0017</v>
      </c>
      <c r="GJ42" s="1">
        <f t="shared" si="161"/>
        <v>29</v>
      </c>
      <c r="GK42" s="1">
        <f t="shared" si="205"/>
        <v>0</v>
      </c>
      <c r="GL42" s="1">
        <f t="shared" si="162"/>
        <v>1.5E-3</v>
      </c>
      <c r="GM42" s="1">
        <f t="shared" si="163"/>
        <v>29.0015</v>
      </c>
      <c r="GN42" s="1">
        <f t="shared" si="164"/>
        <v>29</v>
      </c>
      <c r="GO42" s="1">
        <f t="shared" si="206"/>
        <v>0</v>
      </c>
      <c r="GP42" s="1">
        <f t="shared" si="165"/>
        <v>1.9E-3</v>
      </c>
      <c r="GQ42" s="1">
        <f t="shared" si="166"/>
        <v>29.001899999999999</v>
      </c>
      <c r="GR42" s="1">
        <f t="shared" si="167"/>
        <v>29</v>
      </c>
      <c r="GS42" s="1">
        <f t="shared" si="207"/>
        <v>0</v>
      </c>
      <c r="GT42" s="1">
        <f t="shared" si="168"/>
        <v>1.9E-3</v>
      </c>
      <c r="GU42" s="1">
        <f t="shared" si="169"/>
        <v>29.001899999999999</v>
      </c>
      <c r="GV42" s="1">
        <f t="shared" si="170"/>
        <v>29</v>
      </c>
      <c r="GW42" s="1">
        <f t="shared" si="208"/>
        <v>0</v>
      </c>
      <c r="GX42" s="1">
        <f t="shared" si="171"/>
        <v>2.3E-3</v>
      </c>
      <c r="GY42" s="1">
        <f t="shared" si="172"/>
        <v>29.002300000000002</v>
      </c>
      <c r="GZ42" s="1">
        <f t="shared" si="173"/>
        <v>29</v>
      </c>
      <c r="HA42" s="1">
        <f t="shared" si="209"/>
        <v>0</v>
      </c>
      <c r="HB42" s="1">
        <f t="shared" si="174"/>
        <v>1.5E-3</v>
      </c>
      <c r="HC42" s="1">
        <f t="shared" si="175"/>
        <v>29.0015</v>
      </c>
      <c r="HD42" s="1">
        <f t="shared" si="176"/>
        <v>29</v>
      </c>
      <c r="HF42" t="b">
        <f t="shared" si="210"/>
        <v>0</v>
      </c>
    </row>
    <row r="43" spans="1:214" customFormat="1" x14ac:dyDescent="0.3">
      <c r="A43" t="str">
        <f t="shared" si="56"/>
        <v>FALSE</v>
      </c>
      <c r="B43" s="37">
        <v>37</v>
      </c>
      <c r="C43" s="36"/>
      <c r="D43" s="36"/>
      <c r="E43" s="36"/>
      <c r="F43" s="36"/>
      <c r="G43" s="37"/>
      <c r="H43" s="36"/>
      <c r="I43" s="36"/>
      <c r="J43" s="36"/>
      <c r="K43" s="36"/>
      <c r="L43" s="36"/>
      <c r="M43" s="36"/>
      <c r="N43" s="36"/>
      <c r="O43" s="36"/>
      <c r="P43" s="36"/>
      <c r="Q43" s="36"/>
      <c r="R43" s="36"/>
      <c r="S43" s="36"/>
      <c r="T43" s="36"/>
      <c r="U43" s="36"/>
      <c r="V43" s="36"/>
      <c r="W43" s="38">
        <f t="shared" si="57"/>
        <v>1000</v>
      </c>
      <c r="X43" s="36"/>
      <c r="Y43" s="36"/>
      <c r="Z43" s="36"/>
      <c r="AA43" s="36"/>
      <c r="AB43" s="36"/>
      <c r="AC43" s="36"/>
      <c r="AD43" s="36"/>
      <c r="AE43" s="36"/>
      <c r="AF43" s="36"/>
      <c r="AG43" s="36"/>
      <c r="AH43" s="38">
        <f t="shared" si="186"/>
        <v>1000</v>
      </c>
      <c r="AI43" s="38">
        <f t="shared" si="184"/>
        <v>2000</v>
      </c>
      <c r="AJ43" s="36"/>
      <c r="AK43" s="36"/>
      <c r="AL43" s="36"/>
      <c r="AM43" s="36"/>
      <c r="AN43" s="36"/>
      <c r="AO43" s="36"/>
      <c r="AP43" s="36"/>
      <c r="AQ43" s="36"/>
      <c r="AR43" s="36"/>
      <c r="AS43" s="36"/>
      <c r="AT43" s="38">
        <f t="shared" si="187"/>
        <v>1000</v>
      </c>
      <c r="AU43" s="38">
        <f t="shared" si="185"/>
        <v>3000</v>
      </c>
      <c r="AV43" s="36"/>
      <c r="AW43" s="36"/>
      <c r="AX43" s="36"/>
      <c r="AY43" s="36"/>
      <c r="AZ43" s="36"/>
      <c r="BA43" s="36"/>
      <c r="BB43" s="36"/>
      <c r="BC43" s="36"/>
      <c r="BD43" s="36"/>
      <c r="BE43" s="36"/>
      <c r="BF43" s="38">
        <f t="shared" si="188"/>
        <v>1000</v>
      </c>
      <c r="BG43" s="38">
        <f t="shared" si="189"/>
        <v>4000</v>
      </c>
      <c r="BH43" s="38">
        <f t="shared" si="190"/>
        <v>29</v>
      </c>
      <c r="BI43" s="38">
        <f t="shared" si="191"/>
        <v>29</v>
      </c>
      <c r="BJ43" s="38">
        <f t="shared" si="192"/>
        <v>29</v>
      </c>
      <c r="BK43" s="5">
        <f t="shared" si="193"/>
        <v>29</v>
      </c>
      <c r="BL43" s="5">
        <f t="shared" si="59"/>
        <v>28</v>
      </c>
      <c r="BM43" s="5">
        <f t="shared" si="183"/>
        <v>28</v>
      </c>
      <c r="BN43" s="5">
        <f t="shared" si="194"/>
        <v>28</v>
      </c>
      <c r="BO43" s="5">
        <f t="shared" si="195"/>
        <v>28</v>
      </c>
      <c r="BP43" s="3" t="str">
        <f t="shared" si="196"/>
        <v>-</v>
      </c>
      <c r="BQ43" s="3" t="str">
        <f t="shared" si="60"/>
        <v/>
      </c>
      <c r="BR43" s="3" t="str">
        <f t="shared" si="197"/>
        <v>-</v>
      </c>
      <c r="BS43" s="3" t="str">
        <f t="shared" si="61"/>
        <v/>
      </c>
      <c r="BT43" s="3" t="str">
        <f t="shared" si="198"/>
        <v>-</v>
      </c>
      <c r="BU43" s="3" t="str">
        <f t="shared" si="62"/>
        <v/>
      </c>
      <c r="BV43" s="3" t="str">
        <f t="shared" si="199"/>
        <v>-</v>
      </c>
      <c r="BW43" s="3" t="str">
        <f t="shared" si="63"/>
        <v/>
      </c>
      <c r="BX43" s="3" t="str">
        <f t="shared" si="200"/>
        <v>-</v>
      </c>
      <c r="BY43" s="3" t="str">
        <f t="shared" si="64"/>
        <v/>
      </c>
      <c r="BZ43" s="3" t="str">
        <f t="shared" si="201"/>
        <v>-</v>
      </c>
      <c r="CA43" s="3" t="str">
        <f t="shared" si="65"/>
        <v/>
      </c>
      <c r="CB43" s="3" t="str">
        <f t="shared" si="202"/>
        <v>-</v>
      </c>
      <c r="CC43" s="3" t="str">
        <f t="shared" si="66"/>
        <v/>
      </c>
      <c r="CD43" s="3" t="str">
        <f t="shared" si="67"/>
        <v>-</v>
      </c>
      <c r="CE43" s="3" t="str">
        <f t="shared" si="68"/>
        <v/>
      </c>
      <c r="CF43" s="3" t="str">
        <f t="shared" si="69"/>
        <v>-</v>
      </c>
      <c r="CG43" s="3" t="str">
        <f t="shared" si="70"/>
        <v/>
      </c>
      <c r="CH43" s="5" t="str">
        <f t="shared" si="178"/>
        <v/>
      </c>
      <c r="CI43" s="5" t="str">
        <f t="shared" si="71"/>
        <v/>
      </c>
      <c r="CJ43" s="1"/>
      <c r="CK43" s="1"/>
      <c r="CL43" s="1">
        <f t="shared" si="72"/>
        <v>0</v>
      </c>
      <c r="CM43" s="1">
        <f t="shared" si="73"/>
        <v>2.5999999999999998E-4</v>
      </c>
      <c r="CN43" s="1">
        <f t="shared" si="74"/>
        <v>28.000260000000001</v>
      </c>
      <c r="CO43" s="1">
        <f t="shared" si="75"/>
        <v>29</v>
      </c>
      <c r="CP43" s="1">
        <f t="shared" si="76"/>
        <v>0</v>
      </c>
      <c r="CQ43" s="1">
        <f t="shared" si="77"/>
        <v>2.7999999999999998E-4</v>
      </c>
      <c r="CR43" s="1">
        <f t="shared" si="78"/>
        <v>29.00028</v>
      </c>
      <c r="CS43" s="1">
        <f t="shared" si="79"/>
        <v>29</v>
      </c>
      <c r="CT43" s="1">
        <f t="shared" si="80"/>
        <v>0</v>
      </c>
      <c r="CU43" s="1">
        <f t="shared" si="81"/>
        <v>2.7000000000000001E-3</v>
      </c>
      <c r="CV43" s="1">
        <f t="shared" si="82"/>
        <v>29.002700000000001</v>
      </c>
      <c r="CW43" s="1">
        <f t="shared" si="83"/>
        <v>29</v>
      </c>
      <c r="CX43" s="1">
        <f t="shared" si="84"/>
        <v>0</v>
      </c>
      <c r="CY43" s="1">
        <f t="shared" si="85"/>
        <v>2.5000000000000001E-3</v>
      </c>
      <c r="CZ43" s="1">
        <f t="shared" si="86"/>
        <v>29.002500000000001</v>
      </c>
      <c r="DA43" s="1">
        <f t="shared" si="87"/>
        <v>29</v>
      </c>
      <c r="DB43" s="1">
        <f t="shared" si="88"/>
        <v>0</v>
      </c>
      <c r="DC43" s="1">
        <f t="shared" si="89"/>
        <v>2.5999999999999999E-3</v>
      </c>
      <c r="DD43" s="1">
        <f t="shared" si="90"/>
        <v>29.002600000000001</v>
      </c>
      <c r="DE43" s="1">
        <f t="shared" si="91"/>
        <v>29</v>
      </c>
      <c r="DF43" s="1">
        <f t="shared" si="92"/>
        <v>0</v>
      </c>
      <c r="DG43" s="1">
        <f t="shared" si="93"/>
        <v>2.5999999999999999E-3</v>
      </c>
      <c r="DH43" s="1">
        <f t="shared" si="94"/>
        <v>29.002600000000001</v>
      </c>
      <c r="DI43" s="1">
        <f t="shared" si="95"/>
        <v>29</v>
      </c>
      <c r="DJ43" s="1">
        <f t="shared" si="96"/>
        <v>0</v>
      </c>
      <c r="DK43" s="1">
        <f t="shared" si="97"/>
        <v>1.6999999999999999E-3</v>
      </c>
      <c r="DL43" s="1">
        <f t="shared" si="98"/>
        <v>29.0017</v>
      </c>
      <c r="DM43" s="1">
        <f t="shared" si="99"/>
        <v>29</v>
      </c>
      <c r="DQ43">
        <f t="shared" si="100"/>
        <v>0</v>
      </c>
      <c r="DR43" t="str">
        <f t="shared" si="101"/>
        <v>NO</v>
      </c>
      <c r="DS43">
        <f t="shared" si="102"/>
        <v>3000</v>
      </c>
      <c r="DT43" t="str">
        <f t="shared" si="103"/>
        <v>NO</v>
      </c>
      <c r="DV43" s="1">
        <f t="shared" si="27"/>
        <v>0</v>
      </c>
      <c r="DW43" s="1">
        <f t="shared" si="104"/>
        <v>2.5999999999999999E-3</v>
      </c>
      <c r="DX43" s="1">
        <f t="shared" si="105"/>
        <v>28.002600000000001</v>
      </c>
      <c r="DY43" s="1">
        <f t="shared" si="179"/>
        <v>29</v>
      </c>
      <c r="DZ43" s="1">
        <f t="shared" si="106"/>
        <v>0</v>
      </c>
      <c r="EA43" s="1">
        <f t="shared" si="107"/>
        <v>2.8E-3</v>
      </c>
      <c r="EB43" s="1">
        <f t="shared" si="108"/>
        <v>29.002800000000001</v>
      </c>
      <c r="EC43" s="1">
        <f t="shared" si="109"/>
        <v>29</v>
      </c>
      <c r="ED43" s="1">
        <f t="shared" si="110"/>
        <v>0</v>
      </c>
      <c r="EE43" s="1">
        <f t="shared" si="111"/>
        <v>2.7000000000000001E-3</v>
      </c>
      <c r="EF43" s="1">
        <f t="shared" si="112"/>
        <v>29.002700000000001</v>
      </c>
      <c r="EG43" s="1">
        <f t="shared" si="113"/>
        <v>29</v>
      </c>
      <c r="EH43" s="1">
        <f t="shared" si="114"/>
        <v>0</v>
      </c>
      <c r="EI43" s="1">
        <f t="shared" si="115"/>
        <v>2.5000000000000001E-3</v>
      </c>
      <c r="EJ43" s="1">
        <f t="shared" si="116"/>
        <v>29.002500000000001</v>
      </c>
      <c r="EK43" s="1">
        <f t="shared" si="117"/>
        <v>29</v>
      </c>
      <c r="EL43" s="1">
        <f t="shared" si="118"/>
        <v>0</v>
      </c>
      <c r="EM43" s="1">
        <f t="shared" si="119"/>
        <v>2.5999999999999999E-3</v>
      </c>
      <c r="EN43" s="1">
        <f t="shared" si="120"/>
        <v>29.002600000000001</v>
      </c>
      <c r="EO43" s="1">
        <f t="shared" si="121"/>
        <v>29</v>
      </c>
      <c r="EP43" s="1">
        <f t="shared" si="122"/>
        <v>0</v>
      </c>
      <c r="EQ43" s="1">
        <f t="shared" si="123"/>
        <v>2.5999999999999999E-3</v>
      </c>
      <c r="ER43" s="1">
        <f t="shared" si="124"/>
        <v>29.002600000000001</v>
      </c>
      <c r="ES43" s="1">
        <f t="shared" si="125"/>
        <v>29</v>
      </c>
      <c r="ET43" s="1">
        <f t="shared" si="126"/>
        <v>0</v>
      </c>
      <c r="EU43" s="1">
        <f t="shared" si="127"/>
        <v>1.6999999999999999E-3</v>
      </c>
      <c r="EV43" s="1">
        <f t="shared" si="128"/>
        <v>29.0017</v>
      </c>
      <c r="EW43" s="1">
        <f t="shared" si="129"/>
        <v>29</v>
      </c>
      <c r="EX43" s="1"/>
      <c r="EY43" s="1">
        <f t="shared" si="180"/>
        <v>0</v>
      </c>
      <c r="EZ43" s="1">
        <f t="shared" si="181"/>
        <v>2.5999999999999999E-3</v>
      </c>
      <c r="FA43" s="1">
        <f t="shared" si="130"/>
        <v>28.002600000000001</v>
      </c>
      <c r="FB43" s="1">
        <f t="shared" si="131"/>
        <v>29</v>
      </c>
      <c r="FC43" s="1">
        <f t="shared" si="132"/>
        <v>0</v>
      </c>
      <c r="FD43" s="1">
        <f t="shared" si="133"/>
        <v>2.5000000000000001E-3</v>
      </c>
      <c r="FE43" s="1">
        <f t="shared" si="134"/>
        <v>29.002500000000001</v>
      </c>
      <c r="FF43" s="1">
        <f t="shared" si="135"/>
        <v>29</v>
      </c>
      <c r="FG43" s="1">
        <f t="shared" si="136"/>
        <v>0</v>
      </c>
      <c r="FH43" s="1">
        <f t="shared" si="137"/>
        <v>2.3999999999999998E-3</v>
      </c>
      <c r="FI43" s="1">
        <f t="shared" si="138"/>
        <v>29.002400000000002</v>
      </c>
      <c r="FJ43" s="1">
        <f t="shared" si="139"/>
        <v>29</v>
      </c>
      <c r="FK43" s="1">
        <f t="shared" si="140"/>
        <v>0</v>
      </c>
      <c r="FL43" s="1">
        <f t="shared" si="141"/>
        <v>2.3999999999999998E-3</v>
      </c>
      <c r="FM43" s="1">
        <f t="shared" si="142"/>
        <v>29.002400000000002</v>
      </c>
      <c r="FN43" s="1">
        <f t="shared" si="143"/>
        <v>29</v>
      </c>
      <c r="FO43" s="1">
        <f t="shared" si="144"/>
        <v>0</v>
      </c>
      <c r="FP43" s="1">
        <f t="shared" si="145"/>
        <v>2.5000000000000001E-3</v>
      </c>
      <c r="FQ43" s="1">
        <f t="shared" si="146"/>
        <v>29.002500000000001</v>
      </c>
      <c r="FR43" s="1">
        <f t="shared" si="147"/>
        <v>29</v>
      </c>
      <c r="FS43" s="1">
        <f t="shared" si="148"/>
        <v>0</v>
      </c>
      <c r="FT43" s="1">
        <f t="shared" si="149"/>
        <v>2.3999999999999998E-3</v>
      </c>
      <c r="FU43" s="1">
        <f t="shared" si="150"/>
        <v>29.002400000000002</v>
      </c>
      <c r="FV43" s="1">
        <f t="shared" si="151"/>
        <v>29</v>
      </c>
      <c r="FW43" s="1">
        <f t="shared" si="152"/>
        <v>0</v>
      </c>
      <c r="FX43" s="1">
        <f t="shared" si="153"/>
        <v>1.6999999999999999E-3</v>
      </c>
      <c r="FY43" s="1">
        <f t="shared" si="154"/>
        <v>29.0017</v>
      </c>
      <c r="FZ43" s="1">
        <f t="shared" si="182"/>
        <v>29</v>
      </c>
      <c r="GC43" s="1">
        <f t="shared" si="203"/>
        <v>0</v>
      </c>
      <c r="GD43" s="1">
        <f t="shared" si="156"/>
        <v>1.6999999999999999E-3</v>
      </c>
      <c r="GE43" s="1">
        <f t="shared" si="157"/>
        <v>28.0017</v>
      </c>
      <c r="GF43" s="1">
        <f t="shared" si="158"/>
        <v>28</v>
      </c>
      <c r="GG43" s="1">
        <f t="shared" si="204"/>
        <v>0</v>
      </c>
      <c r="GH43" s="1">
        <f t="shared" si="159"/>
        <v>1.6999999999999999E-3</v>
      </c>
      <c r="GI43" s="1">
        <f t="shared" si="160"/>
        <v>28.0017</v>
      </c>
      <c r="GJ43" s="1">
        <f t="shared" si="161"/>
        <v>29</v>
      </c>
      <c r="GK43" s="1">
        <f t="shared" si="205"/>
        <v>0</v>
      </c>
      <c r="GL43" s="1">
        <f t="shared" si="162"/>
        <v>1.5E-3</v>
      </c>
      <c r="GM43" s="1">
        <f t="shared" si="163"/>
        <v>29.0015</v>
      </c>
      <c r="GN43" s="1">
        <f t="shared" si="164"/>
        <v>29</v>
      </c>
      <c r="GO43" s="1">
        <f t="shared" si="206"/>
        <v>0</v>
      </c>
      <c r="GP43" s="1">
        <f t="shared" si="165"/>
        <v>1.9E-3</v>
      </c>
      <c r="GQ43" s="1">
        <f t="shared" si="166"/>
        <v>29.001899999999999</v>
      </c>
      <c r="GR43" s="1">
        <f t="shared" si="167"/>
        <v>29</v>
      </c>
      <c r="GS43" s="1">
        <f t="shared" si="207"/>
        <v>0</v>
      </c>
      <c r="GT43" s="1">
        <f t="shared" si="168"/>
        <v>1.9E-3</v>
      </c>
      <c r="GU43" s="1">
        <f t="shared" si="169"/>
        <v>29.001899999999999</v>
      </c>
      <c r="GV43" s="1">
        <f t="shared" si="170"/>
        <v>29</v>
      </c>
      <c r="GW43" s="1">
        <f t="shared" si="208"/>
        <v>0</v>
      </c>
      <c r="GX43" s="1">
        <f t="shared" si="171"/>
        <v>2.3E-3</v>
      </c>
      <c r="GY43" s="1">
        <f t="shared" si="172"/>
        <v>29.002300000000002</v>
      </c>
      <c r="GZ43" s="1">
        <f t="shared" si="173"/>
        <v>29</v>
      </c>
      <c r="HA43" s="1">
        <f t="shared" si="209"/>
        <v>0</v>
      </c>
      <c r="HB43" s="1">
        <f t="shared" si="174"/>
        <v>1.5E-3</v>
      </c>
      <c r="HC43" s="1">
        <f t="shared" si="175"/>
        <v>29.0015</v>
      </c>
      <c r="HD43" s="1">
        <f t="shared" si="176"/>
        <v>29</v>
      </c>
      <c r="HF43" t="b">
        <f t="shared" si="210"/>
        <v>0</v>
      </c>
    </row>
    <row r="44" spans="1:214" customFormat="1" x14ac:dyDescent="0.3">
      <c r="A44" t="str">
        <f t="shared" si="56"/>
        <v>FALSE</v>
      </c>
      <c r="B44" s="13">
        <v>38</v>
      </c>
      <c r="C44" s="35"/>
      <c r="D44" s="35"/>
      <c r="E44" s="35"/>
      <c r="F44" s="35"/>
      <c r="G44" s="13"/>
      <c r="H44" s="12"/>
      <c r="I44" s="12"/>
      <c r="J44" s="12"/>
      <c r="K44" s="35"/>
      <c r="L44" s="12"/>
      <c r="M44" s="35"/>
      <c r="N44" s="35"/>
      <c r="O44" s="35"/>
      <c r="P44" s="35"/>
      <c r="Q44" s="35"/>
      <c r="R44" s="35"/>
      <c r="S44" s="12"/>
      <c r="T44" s="35"/>
      <c r="U44" s="12"/>
      <c r="V44" s="35"/>
      <c r="W44" s="5">
        <f t="shared" si="57"/>
        <v>1000</v>
      </c>
      <c r="X44" s="12"/>
      <c r="Y44" s="12"/>
      <c r="Z44" s="12"/>
      <c r="AA44" s="12"/>
      <c r="AB44" s="12"/>
      <c r="AC44" s="12"/>
      <c r="AD44" s="12"/>
      <c r="AE44" s="12"/>
      <c r="AF44" s="12"/>
      <c r="AG44" s="12"/>
      <c r="AH44" s="5">
        <f t="shared" si="186"/>
        <v>1000</v>
      </c>
      <c r="AI44" s="5">
        <f t="shared" si="184"/>
        <v>2000</v>
      </c>
      <c r="AJ44" s="12"/>
      <c r="AK44" s="12"/>
      <c r="AL44" s="12"/>
      <c r="AM44" s="12"/>
      <c r="AN44" s="12"/>
      <c r="AO44" s="12"/>
      <c r="AP44" s="12"/>
      <c r="AQ44" s="12"/>
      <c r="AR44" s="12"/>
      <c r="AS44" s="12"/>
      <c r="AT44" s="5">
        <f t="shared" si="187"/>
        <v>1000</v>
      </c>
      <c r="AU44" s="5">
        <f t="shared" si="185"/>
        <v>3000</v>
      </c>
      <c r="AV44" s="12"/>
      <c r="AW44" s="12"/>
      <c r="AX44" s="12"/>
      <c r="AY44" s="12"/>
      <c r="AZ44" s="12"/>
      <c r="BA44" s="12"/>
      <c r="BB44" s="12"/>
      <c r="BC44" s="12"/>
      <c r="BD44" s="12"/>
      <c r="BE44" s="12"/>
      <c r="BF44" s="5">
        <f t="shared" si="188"/>
        <v>1000</v>
      </c>
      <c r="BG44" s="5">
        <f t="shared" si="189"/>
        <v>4000</v>
      </c>
      <c r="BH44" s="5">
        <f t="shared" si="190"/>
        <v>29</v>
      </c>
      <c r="BI44" s="5">
        <f t="shared" si="191"/>
        <v>29</v>
      </c>
      <c r="BJ44" s="5">
        <f t="shared" si="192"/>
        <v>29</v>
      </c>
      <c r="BK44" s="5">
        <f t="shared" si="193"/>
        <v>29</v>
      </c>
      <c r="BL44" s="5">
        <f t="shared" si="59"/>
        <v>28</v>
      </c>
      <c r="BM44" s="5">
        <f t="shared" si="183"/>
        <v>28</v>
      </c>
      <c r="BN44" s="5">
        <f t="shared" si="194"/>
        <v>28</v>
      </c>
      <c r="BO44" s="5">
        <f t="shared" si="195"/>
        <v>28</v>
      </c>
      <c r="BP44" s="3" t="str">
        <f t="shared" si="196"/>
        <v>-</v>
      </c>
      <c r="BQ44" s="3" t="str">
        <f t="shared" si="60"/>
        <v/>
      </c>
      <c r="BR44" s="3" t="str">
        <f t="shared" si="197"/>
        <v>-</v>
      </c>
      <c r="BS44" s="3" t="str">
        <f t="shared" si="61"/>
        <v/>
      </c>
      <c r="BT44" s="3" t="str">
        <f t="shared" si="198"/>
        <v>-</v>
      </c>
      <c r="BU44" s="3" t="str">
        <f t="shared" si="62"/>
        <v/>
      </c>
      <c r="BV44" s="3" t="str">
        <f t="shared" si="199"/>
        <v>-</v>
      </c>
      <c r="BW44" s="3" t="str">
        <f t="shared" si="63"/>
        <v/>
      </c>
      <c r="BX44" s="3" t="str">
        <f t="shared" si="200"/>
        <v>-</v>
      </c>
      <c r="BY44" s="3" t="str">
        <f t="shared" si="64"/>
        <v/>
      </c>
      <c r="BZ44" s="3" t="str">
        <f t="shared" si="201"/>
        <v>-</v>
      </c>
      <c r="CA44" s="3" t="str">
        <f t="shared" si="65"/>
        <v/>
      </c>
      <c r="CB44" s="3" t="str">
        <f t="shared" si="202"/>
        <v>-</v>
      </c>
      <c r="CC44" s="3" t="str">
        <f t="shared" si="66"/>
        <v/>
      </c>
      <c r="CD44" s="3" t="str">
        <f t="shared" si="67"/>
        <v>-</v>
      </c>
      <c r="CE44" s="3" t="str">
        <f t="shared" si="68"/>
        <v/>
      </c>
      <c r="CF44" s="3" t="str">
        <f t="shared" si="69"/>
        <v>-</v>
      </c>
      <c r="CG44" s="3" t="str">
        <f t="shared" si="70"/>
        <v/>
      </c>
      <c r="CH44" s="5" t="str">
        <f t="shared" si="178"/>
        <v/>
      </c>
      <c r="CI44" s="5" t="str">
        <f t="shared" si="71"/>
        <v/>
      </c>
      <c r="CJ44" s="1"/>
      <c r="CK44" s="1"/>
      <c r="CL44" s="1">
        <f t="shared" si="72"/>
        <v>0</v>
      </c>
      <c r="CM44" s="1">
        <f t="shared" si="73"/>
        <v>2.5999999999999998E-4</v>
      </c>
      <c r="CN44" s="1">
        <f t="shared" si="74"/>
        <v>28.000260000000001</v>
      </c>
      <c r="CO44" s="1">
        <f t="shared" si="75"/>
        <v>29</v>
      </c>
      <c r="CP44" s="1">
        <f t="shared" si="76"/>
        <v>0</v>
      </c>
      <c r="CQ44" s="1">
        <f t="shared" si="77"/>
        <v>2.7999999999999998E-4</v>
      </c>
      <c r="CR44" s="1">
        <f t="shared" si="78"/>
        <v>29.00028</v>
      </c>
      <c r="CS44" s="1">
        <f t="shared" si="79"/>
        <v>29</v>
      </c>
      <c r="CT44" s="1">
        <f t="shared" si="80"/>
        <v>0</v>
      </c>
      <c r="CU44" s="1">
        <f t="shared" si="81"/>
        <v>2.7000000000000001E-3</v>
      </c>
      <c r="CV44" s="1">
        <f t="shared" si="82"/>
        <v>29.002700000000001</v>
      </c>
      <c r="CW44" s="1">
        <f t="shared" si="83"/>
        <v>29</v>
      </c>
      <c r="CX44" s="1">
        <f t="shared" si="84"/>
        <v>0</v>
      </c>
      <c r="CY44" s="1">
        <f t="shared" si="85"/>
        <v>2.5000000000000001E-3</v>
      </c>
      <c r="CZ44" s="1">
        <f t="shared" si="86"/>
        <v>29.002500000000001</v>
      </c>
      <c r="DA44" s="1">
        <f t="shared" si="87"/>
        <v>29</v>
      </c>
      <c r="DB44" s="1">
        <f t="shared" si="88"/>
        <v>0</v>
      </c>
      <c r="DC44" s="1">
        <f t="shared" si="89"/>
        <v>2.5999999999999999E-3</v>
      </c>
      <c r="DD44" s="1">
        <f t="shared" si="90"/>
        <v>29.002600000000001</v>
      </c>
      <c r="DE44" s="1">
        <f t="shared" si="91"/>
        <v>29</v>
      </c>
      <c r="DF44" s="1">
        <f t="shared" si="92"/>
        <v>0</v>
      </c>
      <c r="DG44" s="1">
        <f t="shared" si="93"/>
        <v>2.5999999999999999E-3</v>
      </c>
      <c r="DH44" s="1">
        <f t="shared" si="94"/>
        <v>29.002600000000001</v>
      </c>
      <c r="DI44" s="1">
        <f t="shared" si="95"/>
        <v>29</v>
      </c>
      <c r="DJ44" s="1">
        <f t="shared" si="96"/>
        <v>0</v>
      </c>
      <c r="DK44" s="1">
        <f t="shared" si="97"/>
        <v>1.6999999999999999E-3</v>
      </c>
      <c r="DL44" s="1">
        <f t="shared" si="98"/>
        <v>29.0017</v>
      </c>
      <c r="DM44" s="1">
        <f t="shared" si="99"/>
        <v>29</v>
      </c>
      <c r="DQ44">
        <f t="shared" si="100"/>
        <v>0</v>
      </c>
      <c r="DR44" t="str">
        <f t="shared" si="101"/>
        <v>NO</v>
      </c>
      <c r="DS44">
        <f t="shared" si="102"/>
        <v>3000</v>
      </c>
      <c r="DT44" t="str">
        <f t="shared" si="103"/>
        <v>NO</v>
      </c>
      <c r="DV44" s="1">
        <f t="shared" si="27"/>
        <v>0</v>
      </c>
      <c r="DW44" s="1">
        <f t="shared" si="104"/>
        <v>2.5999999999999999E-3</v>
      </c>
      <c r="DX44" s="1">
        <f t="shared" si="105"/>
        <v>28.002600000000001</v>
      </c>
      <c r="DY44" s="1">
        <f t="shared" si="179"/>
        <v>29</v>
      </c>
      <c r="DZ44" s="1">
        <f t="shared" si="106"/>
        <v>0</v>
      </c>
      <c r="EA44" s="1">
        <f t="shared" si="107"/>
        <v>2.8E-3</v>
      </c>
      <c r="EB44" s="1">
        <f t="shared" si="108"/>
        <v>29.002800000000001</v>
      </c>
      <c r="EC44" s="1">
        <f t="shared" si="109"/>
        <v>29</v>
      </c>
      <c r="ED44" s="1">
        <f t="shared" si="110"/>
        <v>0</v>
      </c>
      <c r="EE44" s="1">
        <f t="shared" si="111"/>
        <v>2.7000000000000001E-3</v>
      </c>
      <c r="EF44" s="1">
        <f t="shared" si="112"/>
        <v>29.002700000000001</v>
      </c>
      <c r="EG44" s="1">
        <f t="shared" si="113"/>
        <v>29</v>
      </c>
      <c r="EH44" s="1">
        <f t="shared" si="114"/>
        <v>0</v>
      </c>
      <c r="EI44" s="1">
        <f t="shared" si="115"/>
        <v>2.5000000000000001E-3</v>
      </c>
      <c r="EJ44" s="1">
        <f t="shared" si="116"/>
        <v>29.002500000000001</v>
      </c>
      <c r="EK44" s="1">
        <f t="shared" si="117"/>
        <v>29</v>
      </c>
      <c r="EL44" s="1">
        <f t="shared" si="118"/>
        <v>0</v>
      </c>
      <c r="EM44" s="1">
        <f t="shared" si="119"/>
        <v>2.5999999999999999E-3</v>
      </c>
      <c r="EN44" s="1">
        <f t="shared" si="120"/>
        <v>29.002600000000001</v>
      </c>
      <c r="EO44" s="1">
        <f t="shared" si="121"/>
        <v>29</v>
      </c>
      <c r="EP44" s="1">
        <f t="shared" si="122"/>
        <v>0</v>
      </c>
      <c r="EQ44" s="1">
        <f t="shared" si="123"/>
        <v>2.5999999999999999E-3</v>
      </c>
      <c r="ER44" s="1">
        <f t="shared" si="124"/>
        <v>29.002600000000001</v>
      </c>
      <c r="ES44" s="1">
        <f t="shared" si="125"/>
        <v>29</v>
      </c>
      <c r="ET44" s="1">
        <f t="shared" si="126"/>
        <v>0</v>
      </c>
      <c r="EU44" s="1">
        <f t="shared" si="127"/>
        <v>1.6999999999999999E-3</v>
      </c>
      <c r="EV44" s="1">
        <f t="shared" si="128"/>
        <v>29.0017</v>
      </c>
      <c r="EW44" s="1">
        <f t="shared" si="129"/>
        <v>29</v>
      </c>
      <c r="EX44" s="1"/>
      <c r="EY44" s="1">
        <f t="shared" si="180"/>
        <v>0</v>
      </c>
      <c r="EZ44" s="1">
        <f t="shared" si="181"/>
        <v>2.5999999999999999E-3</v>
      </c>
      <c r="FA44" s="1">
        <f t="shared" si="130"/>
        <v>28.002600000000001</v>
      </c>
      <c r="FB44" s="1">
        <f t="shared" si="131"/>
        <v>29</v>
      </c>
      <c r="FC44" s="1">
        <f t="shared" si="132"/>
        <v>0</v>
      </c>
      <c r="FD44" s="1">
        <f t="shared" si="133"/>
        <v>2.5000000000000001E-3</v>
      </c>
      <c r="FE44" s="1">
        <f t="shared" si="134"/>
        <v>29.002500000000001</v>
      </c>
      <c r="FF44" s="1">
        <f t="shared" si="135"/>
        <v>29</v>
      </c>
      <c r="FG44" s="1">
        <f t="shared" si="136"/>
        <v>0</v>
      </c>
      <c r="FH44" s="1">
        <f t="shared" si="137"/>
        <v>2.3999999999999998E-3</v>
      </c>
      <c r="FI44" s="1">
        <f t="shared" si="138"/>
        <v>29.002400000000002</v>
      </c>
      <c r="FJ44" s="1">
        <f t="shared" si="139"/>
        <v>29</v>
      </c>
      <c r="FK44" s="1">
        <f t="shared" si="140"/>
        <v>0</v>
      </c>
      <c r="FL44" s="1">
        <f t="shared" si="141"/>
        <v>2.3999999999999998E-3</v>
      </c>
      <c r="FM44" s="1">
        <f t="shared" si="142"/>
        <v>29.002400000000002</v>
      </c>
      <c r="FN44" s="1">
        <f t="shared" si="143"/>
        <v>29</v>
      </c>
      <c r="FO44" s="1">
        <f t="shared" si="144"/>
        <v>0</v>
      </c>
      <c r="FP44" s="1">
        <f t="shared" si="145"/>
        <v>2.5000000000000001E-3</v>
      </c>
      <c r="FQ44" s="1">
        <f t="shared" si="146"/>
        <v>29.002500000000001</v>
      </c>
      <c r="FR44" s="1">
        <f t="shared" si="147"/>
        <v>29</v>
      </c>
      <c r="FS44" s="1">
        <f t="shared" si="148"/>
        <v>0</v>
      </c>
      <c r="FT44" s="1">
        <f t="shared" si="149"/>
        <v>2.3999999999999998E-3</v>
      </c>
      <c r="FU44" s="1">
        <f t="shared" si="150"/>
        <v>29.002400000000002</v>
      </c>
      <c r="FV44" s="1">
        <f t="shared" si="151"/>
        <v>29</v>
      </c>
      <c r="FW44" s="1">
        <f t="shared" si="152"/>
        <v>0</v>
      </c>
      <c r="FX44" s="1">
        <f t="shared" si="153"/>
        <v>1.6999999999999999E-3</v>
      </c>
      <c r="FY44" s="1">
        <f t="shared" si="154"/>
        <v>29.0017</v>
      </c>
      <c r="FZ44" s="1">
        <f t="shared" si="182"/>
        <v>29</v>
      </c>
      <c r="GC44" s="1">
        <f t="shared" si="203"/>
        <v>0</v>
      </c>
      <c r="GD44" s="1">
        <f t="shared" si="156"/>
        <v>1.6999999999999999E-3</v>
      </c>
      <c r="GE44" s="1">
        <f t="shared" si="157"/>
        <v>28.0017</v>
      </c>
      <c r="GF44" s="1">
        <f t="shared" si="158"/>
        <v>28</v>
      </c>
      <c r="GG44" s="1">
        <f t="shared" si="204"/>
        <v>0</v>
      </c>
      <c r="GH44" s="1">
        <f t="shared" si="159"/>
        <v>1.6999999999999999E-3</v>
      </c>
      <c r="GI44" s="1">
        <f t="shared" si="160"/>
        <v>28.0017</v>
      </c>
      <c r="GJ44" s="1">
        <f t="shared" si="161"/>
        <v>29</v>
      </c>
      <c r="GK44" s="1">
        <f t="shared" si="205"/>
        <v>0</v>
      </c>
      <c r="GL44" s="1">
        <f t="shared" si="162"/>
        <v>1.5E-3</v>
      </c>
      <c r="GM44" s="1">
        <f t="shared" si="163"/>
        <v>29.0015</v>
      </c>
      <c r="GN44" s="1">
        <f t="shared" si="164"/>
        <v>29</v>
      </c>
      <c r="GO44" s="1">
        <f t="shared" si="206"/>
        <v>0</v>
      </c>
      <c r="GP44" s="1">
        <f t="shared" si="165"/>
        <v>1.9E-3</v>
      </c>
      <c r="GQ44" s="1">
        <f t="shared" si="166"/>
        <v>29.001899999999999</v>
      </c>
      <c r="GR44" s="1">
        <f t="shared" si="167"/>
        <v>29</v>
      </c>
      <c r="GS44" s="1">
        <f t="shared" si="207"/>
        <v>0</v>
      </c>
      <c r="GT44" s="1">
        <f t="shared" si="168"/>
        <v>1.9E-3</v>
      </c>
      <c r="GU44" s="1">
        <f t="shared" si="169"/>
        <v>29.001899999999999</v>
      </c>
      <c r="GV44" s="1">
        <f t="shared" si="170"/>
        <v>29</v>
      </c>
      <c r="GW44" s="1">
        <f t="shared" si="208"/>
        <v>0</v>
      </c>
      <c r="GX44" s="1">
        <f t="shared" si="171"/>
        <v>2.3E-3</v>
      </c>
      <c r="GY44" s="1">
        <f t="shared" si="172"/>
        <v>29.002300000000002</v>
      </c>
      <c r="GZ44" s="1">
        <f t="shared" si="173"/>
        <v>29</v>
      </c>
      <c r="HA44" s="1">
        <f t="shared" si="209"/>
        <v>0</v>
      </c>
      <c r="HB44" s="1">
        <f t="shared" si="174"/>
        <v>1.5E-3</v>
      </c>
      <c r="HC44" s="1">
        <f t="shared" si="175"/>
        <v>29.0015</v>
      </c>
      <c r="HD44" s="1">
        <f t="shared" si="176"/>
        <v>29</v>
      </c>
      <c r="HF44" t="b">
        <f t="shared" si="210"/>
        <v>0</v>
      </c>
    </row>
    <row r="45" spans="1:214" customFormat="1" x14ac:dyDescent="0.3">
      <c r="A45" t="str">
        <f t="shared" si="56"/>
        <v>FALSE</v>
      </c>
      <c r="B45" s="37">
        <v>39</v>
      </c>
      <c r="C45" s="36"/>
      <c r="D45" s="36"/>
      <c r="E45" s="36"/>
      <c r="F45" s="36"/>
      <c r="G45" s="37"/>
      <c r="H45" s="36"/>
      <c r="I45" s="36"/>
      <c r="J45" s="36"/>
      <c r="K45" s="36"/>
      <c r="L45" s="36"/>
      <c r="M45" s="36"/>
      <c r="N45" s="36"/>
      <c r="O45" s="36"/>
      <c r="P45" s="36"/>
      <c r="Q45" s="36"/>
      <c r="R45" s="36"/>
      <c r="S45" s="36"/>
      <c r="T45" s="36"/>
      <c r="U45" s="36"/>
      <c r="V45" s="36"/>
      <c r="W45" s="38">
        <f t="shared" si="57"/>
        <v>1000</v>
      </c>
      <c r="X45" s="36"/>
      <c r="Y45" s="36"/>
      <c r="Z45" s="36"/>
      <c r="AA45" s="36"/>
      <c r="AB45" s="36"/>
      <c r="AC45" s="36"/>
      <c r="AD45" s="36"/>
      <c r="AE45" s="36"/>
      <c r="AF45" s="36"/>
      <c r="AG45" s="36"/>
      <c r="AH45" s="38">
        <f t="shared" si="186"/>
        <v>1000</v>
      </c>
      <c r="AI45" s="38">
        <f t="shared" si="184"/>
        <v>2000</v>
      </c>
      <c r="AJ45" s="36"/>
      <c r="AK45" s="36"/>
      <c r="AL45" s="36"/>
      <c r="AM45" s="36"/>
      <c r="AN45" s="36"/>
      <c r="AO45" s="36"/>
      <c r="AP45" s="36"/>
      <c r="AQ45" s="36"/>
      <c r="AR45" s="36"/>
      <c r="AS45" s="36"/>
      <c r="AT45" s="38">
        <f t="shared" si="187"/>
        <v>1000</v>
      </c>
      <c r="AU45" s="38">
        <f t="shared" si="185"/>
        <v>3000</v>
      </c>
      <c r="AV45" s="36"/>
      <c r="AW45" s="36"/>
      <c r="AX45" s="36"/>
      <c r="AY45" s="36"/>
      <c r="AZ45" s="36"/>
      <c r="BA45" s="36"/>
      <c r="BB45" s="36"/>
      <c r="BC45" s="36"/>
      <c r="BD45" s="36"/>
      <c r="BE45" s="36"/>
      <c r="BF45" s="38">
        <f t="shared" si="188"/>
        <v>1000</v>
      </c>
      <c r="BG45" s="38">
        <f t="shared" si="189"/>
        <v>4000</v>
      </c>
      <c r="BH45" s="38">
        <f t="shared" si="190"/>
        <v>29</v>
      </c>
      <c r="BI45" s="38">
        <f t="shared" si="191"/>
        <v>29</v>
      </c>
      <c r="BJ45" s="38">
        <f t="shared" si="192"/>
        <v>29</v>
      </c>
      <c r="BK45" s="5">
        <f t="shared" si="193"/>
        <v>29</v>
      </c>
      <c r="BL45" s="5">
        <f t="shared" si="59"/>
        <v>28</v>
      </c>
      <c r="BM45" s="5">
        <f t="shared" si="183"/>
        <v>28</v>
      </c>
      <c r="BN45" s="5">
        <f t="shared" si="194"/>
        <v>28</v>
      </c>
      <c r="BO45" s="5">
        <f t="shared" si="195"/>
        <v>28</v>
      </c>
      <c r="BP45" s="3" t="str">
        <f t="shared" si="196"/>
        <v>-</v>
      </c>
      <c r="BQ45" s="3" t="str">
        <f t="shared" si="60"/>
        <v/>
      </c>
      <c r="BR45" s="3" t="str">
        <f t="shared" si="197"/>
        <v>-</v>
      </c>
      <c r="BS45" s="3" t="str">
        <f t="shared" si="61"/>
        <v/>
      </c>
      <c r="BT45" s="3" t="str">
        <f t="shared" si="198"/>
        <v>-</v>
      </c>
      <c r="BU45" s="3" t="str">
        <f t="shared" si="62"/>
        <v/>
      </c>
      <c r="BV45" s="3" t="str">
        <f t="shared" si="199"/>
        <v>-</v>
      </c>
      <c r="BW45" s="3" t="str">
        <f t="shared" si="63"/>
        <v/>
      </c>
      <c r="BX45" s="3" t="str">
        <f t="shared" si="200"/>
        <v>-</v>
      </c>
      <c r="BY45" s="3" t="str">
        <f t="shared" si="64"/>
        <v/>
      </c>
      <c r="BZ45" s="3" t="str">
        <f t="shared" si="201"/>
        <v>-</v>
      </c>
      <c r="CA45" s="3" t="str">
        <f t="shared" si="65"/>
        <v/>
      </c>
      <c r="CB45" s="3" t="str">
        <f t="shared" si="202"/>
        <v>-</v>
      </c>
      <c r="CC45" s="3" t="str">
        <f t="shared" si="66"/>
        <v/>
      </c>
      <c r="CD45" s="3" t="str">
        <f t="shared" si="67"/>
        <v>-</v>
      </c>
      <c r="CE45" s="3" t="str">
        <f t="shared" si="68"/>
        <v/>
      </c>
      <c r="CF45" s="3" t="str">
        <f t="shared" si="69"/>
        <v>-</v>
      </c>
      <c r="CG45" s="3" t="str">
        <f t="shared" si="70"/>
        <v/>
      </c>
      <c r="CH45" s="5" t="str">
        <f t="shared" si="178"/>
        <v/>
      </c>
      <c r="CI45" s="5" t="str">
        <f t="shared" si="71"/>
        <v/>
      </c>
      <c r="CJ45" s="1"/>
      <c r="CK45" s="1"/>
      <c r="CL45" s="1">
        <f t="shared" si="72"/>
        <v>0</v>
      </c>
      <c r="CM45" s="1">
        <f t="shared" si="73"/>
        <v>2.5999999999999998E-4</v>
      </c>
      <c r="CN45" s="1">
        <f t="shared" si="74"/>
        <v>28.000260000000001</v>
      </c>
      <c r="CO45" s="1">
        <f t="shared" si="75"/>
        <v>29</v>
      </c>
      <c r="CP45" s="1">
        <f t="shared" si="76"/>
        <v>0</v>
      </c>
      <c r="CQ45" s="1">
        <f t="shared" si="77"/>
        <v>2.7999999999999998E-4</v>
      </c>
      <c r="CR45" s="1">
        <f t="shared" si="78"/>
        <v>29.00028</v>
      </c>
      <c r="CS45" s="1">
        <f t="shared" si="79"/>
        <v>29</v>
      </c>
      <c r="CT45" s="1">
        <f t="shared" si="80"/>
        <v>0</v>
      </c>
      <c r="CU45" s="1">
        <f t="shared" si="81"/>
        <v>2.7000000000000001E-3</v>
      </c>
      <c r="CV45" s="1">
        <f t="shared" si="82"/>
        <v>29.002700000000001</v>
      </c>
      <c r="CW45" s="1">
        <f t="shared" si="83"/>
        <v>29</v>
      </c>
      <c r="CX45" s="1">
        <f t="shared" si="84"/>
        <v>0</v>
      </c>
      <c r="CY45" s="1">
        <f t="shared" si="85"/>
        <v>2.5000000000000001E-3</v>
      </c>
      <c r="CZ45" s="1">
        <f t="shared" si="86"/>
        <v>29.002500000000001</v>
      </c>
      <c r="DA45" s="1">
        <f t="shared" si="87"/>
        <v>29</v>
      </c>
      <c r="DB45" s="1">
        <f t="shared" si="88"/>
        <v>0</v>
      </c>
      <c r="DC45" s="1">
        <f t="shared" si="89"/>
        <v>2.5999999999999999E-3</v>
      </c>
      <c r="DD45" s="1">
        <f t="shared" si="90"/>
        <v>29.002600000000001</v>
      </c>
      <c r="DE45" s="1">
        <f t="shared" si="91"/>
        <v>29</v>
      </c>
      <c r="DF45" s="1">
        <f t="shared" si="92"/>
        <v>0</v>
      </c>
      <c r="DG45" s="1">
        <f t="shared" si="93"/>
        <v>2.5999999999999999E-3</v>
      </c>
      <c r="DH45" s="1">
        <f t="shared" si="94"/>
        <v>29.002600000000001</v>
      </c>
      <c r="DI45" s="1">
        <f t="shared" si="95"/>
        <v>29</v>
      </c>
      <c r="DJ45" s="1">
        <f t="shared" si="96"/>
        <v>0</v>
      </c>
      <c r="DK45" s="1">
        <f t="shared" si="97"/>
        <v>1.6999999999999999E-3</v>
      </c>
      <c r="DL45" s="1">
        <f t="shared" si="98"/>
        <v>29.0017</v>
      </c>
      <c r="DM45" s="1">
        <f t="shared" si="99"/>
        <v>29</v>
      </c>
      <c r="DQ45">
        <f t="shared" si="100"/>
        <v>0</v>
      </c>
      <c r="DR45" t="str">
        <f t="shared" si="101"/>
        <v>NO</v>
      </c>
      <c r="DS45">
        <f t="shared" si="102"/>
        <v>3000</v>
      </c>
      <c r="DT45" t="str">
        <f t="shared" si="103"/>
        <v>NO</v>
      </c>
      <c r="DV45" s="1">
        <f t="shared" si="27"/>
        <v>0</v>
      </c>
      <c r="DW45" s="1">
        <f t="shared" si="104"/>
        <v>2.5999999999999999E-3</v>
      </c>
      <c r="DX45" s="1">
        <f t="shared" si="105"/>
        <v>28.002600000000001</v>
      </c>
      <c r="DY45" s="1">
        <f t="shared" si="179"/>
        <v>29</v>
      </c>
      <c r="DZ45" s="1">
        <f t="shared" si="106"/>
        <v>0</v>
      </c>
      <c r="EA45" s="1">
        <f t="shared" si="107"/>
        <v>2.8E-3</v>
      </c>
      <c r="EB45" s="1">
        <f t="shared" si="108"/>
        <v>29.002800000000001</v>
      </c>
      <c r="EC45" s="1">
        <f t="shared" si="109"/>
        <v>29</v>
      </c>
      <c r="ED45" s="1">
        <f t="shared" si="110"/>
        <v>0</v>
      </c>
      <c r="EE45" s="1">
        <f t="shared" si="111"/>
        <v>2.7000000000000001E-3</v>
      </c>
      <c r="EF45" s="1">
        <f t="shared" si="112"/>
        <v>29.002700000000001</v>
      </c>
      <c r="EG45" s="1">
        <f t="shared" si="113"/>
        <v>29</v>
      </c>
      <c r="EH45" s="1">
        <f t="shared" si="114"/>
        <v>0</v>
      </c>
      <c r="EI45" s="1">
        <f t="shared" si="115"/>
        <v>2.5000000000000001E-3</v>
      </c>
      <c r="EJ45" s="1">
        <f t="shared" si="116"/>
        <v>29.002500000000001</v>
      </c>
      <c r="EK45" s="1">
        <f t="shared" si="117"/>
        <v>29</v>
      </c>
      <c r="EL45" s="1">
        <f t="shared" si="118"/>
        <v>0</v>
      </c>
      <c r="EM45" s="1">
        <f t="shared" si="119"/>
        <v>2.5999999999999999E-3</v>
      </c>
      <c r="EN45" s="1">
        <f t="shared" si="120"/>
        <v>29.002600000000001</v>
      </c>
      <c r="EO45" s="1">
        <f t="shared" si="121"/>
        <v>29</v>
      </c>
      <c r="EP45" s="1">
        <f t="shared" si="122"/>
        <v>0</v>
      </c>
      <c r="EQ45" s="1">
        <f t="shared" si="123"/>
        <v>2.5999999999999999E-3</v>
      </c>
      <c r="ER45" s="1">
        <f t="shared" si="124"/>
        <v>29.002600000000001</v>
      </c>
      <c r="ES45" s="1">
        <f t="shared" si="125"/>
        <v>29</v>
      </c>
      <c r="ET45" s="1">
        <f t="shared" si="126"/>
        <v>0</v>
      </c>
      <c r="EU45" s="1">
        <f t="shared" si="127"/>
        <v>1.6999999999999999E-3</v>
      </c>
      <c r="EV45" s="1">
        <f t="shared" si="128"/>
        <v>29.0017</v>
      </c>
      <c r="EW45" s="1">
        <f t="shared" si="129"/>
        <v>29</v>
      </c>
      <c r="EX45" s="1"/>
      <c r="EY45" s="1">
        <f t="shared" si="180"/>
        <v>0</v>
      </c>
      <c r="EZ45" s="1">
        <f t="shared" si="181"/>
        <v>2.5999999999999999E-3</v>
      </c>
      <c r="FA45" s="1">
        <f t="shared" si="130"/>
        <v>28.002600000000001</v>
      </c>
      <c r="FB45" s="1">
        <f t="shared" si="131"/>
        <v>29</v>
      </c>
      <c r="FC45" s="1">
        <f t="shared" si="132"/>
        <v>0</v>
      </c>
      <c r="FD45" s="1">
        <f t="shared" si="133"/>
        <v>2.5000000000000001E-3</v>
      </c>
      <c r="FE45" s="1">
        <f t="shared" si="134"/>
        <v>29.002500000000001</v>
      </c>
      <c r="FF45" s="1">
        <f t="shared" si="135"/>
        <v>29</v>
      </c>
      <c r="FG45" s="1">
        <f t="shared" si="136"/>
        <v>0</v>
      </c>
      <c r="FH45" s="1">
        <f t="shared" si="137"/>
        <v>2.3999999999999998E-3</v>
      </c>
      <c r="FI45" s="1">
        <f t="shared" si="138"/>
        <v>29.002400000000002</v>
      </c>
      <c r="FJ45" s="1">
        <f t="shared" si="139"/>
        <v>29</v>
      </c>
      <c r="FK45" s="1">
        <f t="shared" si="140"/>
        <v>0</v>
      </c>
      <c r="FL45" s="1">
        <f t="shared" si="141"/>
        <v>2.3999999999999998E-3</v>
      </c>
      <c r="FM45" s="1">
        <f t="shared" si="142"/>
        <v>29.002400000000002</v>
      </c>
      <c r="FN45" s="1">
        <f t="shared" si="143"/>
        <v>29</v>
      </c>
      <c r="FO45" s="1">
        <f t="shared" si="144"/>
        <v>0</v>
      </c>
      <c r="FP45" s="1">
        <f t="shared" si="145"/>
        <v>2.5000000000000001E-3</v>
      </c>
      <c r="FQ45" s="1">
        <f t="shared" si="146"/>
        <v>29.002500000000001</v>
      </c>
      <c r="FR45" s="1">
        <f t="shared" si="147"/>
        <v>29</v>
      </c>
      <c r="FS45" s="1">
        <f t="shared" si="148"/>
        <v>0</v>
      </c>
      <c r="FT45" s="1">
        <f t="shared" si="149"/>
        <v>2.3999999999999998E-3</v>
      </c>
      <c r="FU45" s="1">
        <f t="shared" si="150"/>
        <v>29.002400000000002</v>
      </c>
      <c r="FV45" s="1">
        <f t="shared" si="151"/>
        <v>29</v>
      </c>
      <c r="FW45" s="1">
        <f t="shared" si="152"/>
        <v>0</v>
      </c>
      <c r="FX45" s="1">
        <f t="shared" si="153"/>
        <v>1.6999999999999999E-3</v>
      </c>
      <c r="FY45" s="1">
        <f t="shared" si="154"/>
        <v>29.0017</v>
      </c>
      <c r="FZ45" s="1">
        <f t="shared" si="182"/>
        <v>29</v>
      </c>
      <c r="GC45" s="1">
        <f t="shared" si="203"/>
        <v>0</v>
      </c>
      <c r="GD45" s="1">
        <f t="shared" si="156"/>
        <v>1.6999999999999999E-3</v>
      </c>
      <c r="GE45" s="1">
        <f t="shared" si="157"/>
        <v>28.0017</v>
      </c>
      <c r="GF45" s="1">
        <f t="shared" si="158"/>
        <v>28</v>
      </c>
      <c r="GG45" s="1">
        <f t="shared" si="204"/>
        <v>0</v>
      </c>
      <c r="GH45" s="1">
        <f t="shared" si="159"/>
        <v>1.6999999999999999E-3</v>
      </c>
      <c r="GI45" s="1">
        <f t="shared" si="160"/>
        <v>28.0017</v>
      </c>
      <c r="GJ45" s="1">
        <f t="shared" si="161"/>
        <v>29</v>
      </c>
      <c r="GK45" s="1">
        <f t="shared" si="205"/>
        <v>0</v>
      </c>
      <c r="GL45" s="1">
        <f t="shared" si="162"/>
        <v>1.5E-3</v>
      </c>
      <c r="GM45" s="1">
        <f t="shared" si="163"/>
        <v>29.0015</v>
      </c>
      <c r="GN45" s="1">
        <f t="shared" si="164"/>
        <v>29</v>
      </c>
      <c r="GO45" s="1">
        <f t="shared" si="206"/>
        <v>0</v>
      </c>
      <c r="GP45" s="1">
        <f t="shared" si="165"/>
        <v>1.9E-3</v>
      </c>
      <c r="GQ45" s="1">
        <f t="shared" si="166"/>
        <v>29.001899999999999</v>
      </c>
      <c r="GR45" s="1">
        <f t="shared" si="167"/>
        <v>29</v>
      </c>
      <c r="GS45" s="1">
        <f t="shared" si="207"/>
        <v>0</v>
      </c>
      <c r="GT45" s="1">
        <f t="shared" si="168"/>
        <v>1.9E-3</v>
      </c>
      <c r="GU45" s="1">
        <f t="shared" si="169"/>
        <v>29.001899999999999</v>
      </c>
      <c r="GV45" s="1">
        <f t="shared" si="170"/>
        <v>29</v>
      </c>
      <c r="GW45" s="1">
        <f t="shared" si="208"/>
        <v>0</v>
      </c>
      <c r="GX45" s="1">
        <f t="shared" si="171"/>
        <v>2.3E-3</v>
      </c>
      <c r="GY45" s="1">
        <f t="shared" si="172"/>
        <v>29.002300000000002</v>
      </c>
      <c r="GZ45" s="1">
        <f t="shared" si="173"/>
        <v>29</v>
      </c>
      <c r="HA45" s="1">
        <f t="shared" si="209"/>
        <v>0</v>
      </c>
      <c r="HB45" s="1">
        <f t="shared" si="174"/>
        <v>1.5E-3</v>
      </c>
      <c r="HC45" s="1">
        <f t="shared" si="175"/>
        <v>29.0015</v>
      </c>
      <c r="HD45" s="1">
        <f t="shared" si="176"/>
        <v>29</v>
      </c>
      <c r="HF45" t="b">
        <f t="shared" si="210"/>
        <v>0</v>
      </c>
    </row>
    <row r="46" spans="1:214" customFormat="1" x14ac:dyDescent="0.3">
      <c r="A46" t="str">
        <f t="shared" si="56"/>
        <v>FALSE</v>
      </c>
      <c r="B46" s="13">
        <v>40</v>
      </c>
      <c r="C46" s="35"/>
      <c r="D46" s="35"/>
      <c r="E46" s="35"/>
      <c r="F46" s="35"/>
      <c r="G46" s="13"/>
      <c r="H46" s="12"/>
      <c r="I46" s="12"/>
      <c r="J46" s="12"/>
      <c r="K46" s="35"/>
      <c r="L46" s="12"/>
      <c r="M46" s="35"/>
      <c r="N46" s="35"/>
      <c r="O46" s="35"/>
      <c r="P46" s="35"/>
      <c r="Q46" s="35"/>
      <c r="R46" s="35"/>
      <c r="S46" s="12"/>
      <c r="T46" s="35"/>
      <c r="U46" s="12"/>
      <c r="V46" s="35"/>
      <c r="W46" s="5">
        <f t="shared" si="57"/>
        <v>1000</v>
      </c>
      <c r="X46" s="12"/>
      <c r="Y46" s="12"/>
      <c r="Z46" s="12"/>
      <c r="AA46" s="12"/>
      <c r="AB46" s="12"/>
      <c r="AC46" s="12"/>
      <c r="AD46" s="12"/>
      <c r="AE46" s="12"/>
      <c r="AF46" s="12"/>
      <c r="AG46" s="12"/>
      <c r="AH46" s="5">
        <f t="shared" si="186"/>
        <v>1000</v>
      </c>
      <c r="AI46" s="5">
        <f t="shared" si="184"/>
        <v>2000</v>
      </c>
      <c r="AJ46" s="12"/>
      <c r="AK46" s="12"/>
      <c r="AL46" s="12"/>
      <c r="AM46" s="12"/>
      <c r="AN46" s="12"/>
      <c r="AO46" s="12"/>
      <c r="AP46" s="12"/>
      <c r="AQ46" s="12"/>
      <c r="AR46" s="12"/>
      <c r="AS46" s="12"/>
      <c r="AT46" s="5">
        <f t="shared" si="187"/>
        <v>1000</v>
      </c>
      <c r="AU46" s="5">
        <f t="shared" si="185"/>
        <v>3000</v>
      </c>
      <c r="AV46" s="12"/>
      <c r="AW46" s="12"/>
      <c r="AX46" s="12"/>
      <c r="AY46" s="12"/>
      <c r="AZ46" s="12"/>
      <c r="BA46" s="12"/>
      <c r="BB46" s="12"/>
      <c r="BC46" s="12"/>
      <c r="BD46" s="12"/>
      <c r="BE46" s="12"/>
      <c r="BF46" s="5">
        <f t="shared" si="188"/>
        <v>1000</v>
      </c>
      <c r="BG46" s="5">
        <f t="shared" si="189"/>
        <v>4000</v>
      </c>
      <c r="BH46" s="5">
        <f t="shared" si="190"/>
        <v>29</v>
      </c>
      <c r="BI46" s="5">
        <f t="shared" si="191"/>
        <v>29</v>
      </c>
      <c r="BJ46" s="5">
        <f t="shared" si="192"/>
        <v>29</v>
      </c>
      <c r="BK46" s="5">
        <f t="shared" si="193"/>
        <v>29</v>
      </c>
      <c r="BL46" s="5">
        <f t="shared" si="59"/>
        <v>28</v>
      </c>
      <c r="BM46" s="5">
        <f t="shared" si="183"/>
        <v>28</v>
      </c>
      <c r="BN46" s="5">
        <f t="shared" si="194"/>
        <v>28</v>
      </c>
      <c r="BO46" s="5">
        <f t="shared" si="195"/>
        <v>28</v>
      </c>
      <c r="BP46" s="3" t="str">
        <f t="shared" si="196"/>
        <v>-</v>
      </c>
      <c r="BQ46" s="3" t="str">
        <f t="shared" si="60"/>
        <v/>
      </c>
      <c r="BR46" s="3" t="str">
        <f t="shared" si="197"/>
        <v>-</v>
      </c>
      <c r="BS46" s="3" t="str">
        <f t="shared" si="61"/>
        <v/>
      </c>
      <c r="BT46" s="3" t="str">
        <f t="shared" si="198"/>
        <v>-</v>
      </c>
      <c r="BU46" s="3" t="str">
        <f t="shared" si="62"/>
        <v/>
      </c>
      <c r="BV46" s="3" t="str">
        <f t="shared" si="199"/>
        <v>-</v>
      </c>
      <c r="BW46" s="3" t="str">
        <f t="shared" si="63"/>
        <v/>
      </c>
      <c r="BX46" s="3" t="str">
        <f t="shared" si="200"/>
        <v>-</v>
      </c>
      <c r="BY46" s="3" t="str">
        <f t="shared" si="64"/>
        <v/>
      </c>
      <c r="BZ46" s="3" t="str">
        <f t="shared" si="201"/>
        <v>-</v>
      </c>
      <c r="CA46" s="3" t="str">
        <f t="shared" si="65"/>
        <v/>
      </c>
      <c r="CB46" s="3" t="str">
        <f t="shared" si="202"/>
        <v>-</v>
      </c>
      <c r="CC46" s="3" t="str">
        <f t="shared" si="66"/>
        <v/>
      </c>
      <c r="CD46" s="3" t="str">
        <f t="shared" si="67"/>
        <v>-</v>
      </c>
      <c r="CE46" s="3" t="str">
        <f t="shared" si="68"/>
        <v/>
      </c>
      <c r="CF46" s="3" t="str">
        <f t="shared" si="69"/>
        <v>-</v>
      </c>
      <c r="CG46" s="3" t="str">
        <f t="shared" si="70"/>
        <v/>
      </c>
      <c r="CH46" s="5" t="str">
        <f t="shared" si="178"/>
        <v/>
      </c>
      <c r="CI46" s="5" t="str">
        <f t="shared" si="71"/>
        <v/>
      </c>
      <c r="CJ46" s="1"/>
      <c r="CK46" s="1"/>
      <c r="CL46" s="1">
        <f t="shared" si="72"/>
        <v>0</v>
      </c>
      <c r="CM46" s="1">
        <f t="shared" si="73"/>
        <v>2.5999999999999998E-4</v>
      </c>
      <c r="CN46" s="1">
        <f t="shared" si="74"/>
        <v>28.000260000000001</v>
      </c>
      <c r="CO46" s="1">
        <f t="shared" si="75"/>
        <v>29</v>
      </c>
      <c r="CP46" s="1">
        <f t="shared" si="76"/>
        <v>0</v>
      </c>
      <c r="CQ46" s="1">
        <f t="shared" si="77"/>
        <v>2.7999999999999998E-4</v>
      </c>
      <c r="CR46" s="1">
        <f t="shared" si="78"/>
        <v>29.00028</v>
      </c>
      <c r="CS46" s="1">
        <f t="shared" si="79"/>
        <v>29</v>
      </c>
      <c r="CT46" s="1">
        <f t="shared" si="80"/>
        <v>0</v>
      </c>
      <c r="CU46" s="1">
        <f t="shared" si="81"/>
        <v>2.7000000000000001E-3</v>
      </c>
      <c r="CV46" s="1">
        <f t="shared" si="82"/>
        <v>29.002700000000001</v>
      </c>
      <c r="CW46" s="1">
        <f t="shared" si="83"/>
        <v>29</v>
      </c>
      <c r="CX46" s="1">
        <f t="shared" si="84"/>
        <v>0</v>
      </c>
      <c r="CY46" s="1">
        <f t="shared" si="85"/>
        <v>2.5000000000000001E-3</v>
      </c>
      <c r="CZ46" s="1">
        <f t="shared" si="86"/>
        <v>29.002500000000001</v>
      </c>
      <c r="DA46" s="1">
        <f t="shared" si="87"/>
        <v>29</v>
      </c>
      <c r="DB46" s="1">
        <f t="shared" si="88"/>
        <v>0</v>
      </c>
      <c r="DC46" s="1">
        <f t="shared" si="89"/>
        <v>2.5999999999999999E-3</v>
      </c>
      <c r="DD46" s="1">
        <f t="shared" si="90"/>
        <v>29.002600000000001</v>
      </c>
      <c r="DE46" s="1">
        <f t="shared" si="91"/>
        <v>29</v>
      </c>
      <c r="DF46" s="1">
        <f t="shared" si="92"/>
        <v>0</v>
      </c>
      <c r="DG46" s="1">
        <f t="shared" si="93"/>
        <v>2.5999999999999999E-3</v>
      </c>
      <c r="DH46" s="1">
        <f t="shared" si="94"/>
        <v>29.002600000000001</v>
      </c>
      <c r="DI46" s="1">
        <f t="shared" si="95"/>
        <v>29</v>
      </c>
      <c r="DJ46" s="1">
        <f t="shared" si="96"/>
        <v>0</v>
      </c>
      <c r="DK46" s="1">
        <f t="shared" si="97"/>
        <v>1.6999999999999999E-3</v>
      </c>
      <c r="DL46" s="1">
        <f t="shared" si="98"/>
        <v>29.0017</v>
      </c>
      <c r="DM46" s="1">
        <f t="shared" si="99"/>
        <v>29</v>
      </c>
      <c r="DQ46">
        <f t="shared" si="100"/>
        <v>0</v>
      </c>
      <c r="DR46" t="str">
        <f t="shared" si="101"/>
        <v>NO</v>
      </c>
      <c r="DS46">
        <f t="shared" si="102"/>
        <v>3000</v>
      </c>
      <c r="DT46" t="str">
        <f t="shared" si="103"/>
        <v>NO</v>
      </c>
      <c r="DV46" s="1">
        <f t="shared" si="27"/>
        <v>0</v>
      </c>
      <c r="DW46" s="1">
        <f t="shared" si="104"/>
        <v>2.5999999999999999E-3</v>
      </c>
      <c r="DX46" s="1">
        <f t="shared" si="105"/>
        <v>28.002600000000001</v>
      </c>
      <c r="DY46" s="1">
        <f t="shared" si="179"/>
        <v>29</v>
      </c>
      <c r="DZ46" s="1">
        <f t="shared" si="106"/>
        <v>0</v>
      </c>
      <c r="EA46" s="1">
        <f t="shared" si="107"/>
        <v>2.8E-3</v>
      </c>
      <c r="EB46" s="1">
        <f t="shared" si="108"/>
        <v>29.002800000000001</v>
      </c>
      <c r="EC46" s="1">
        <f t="shared" si="109"/>
        <v>29</v>
      </c>
      <c r="ED46" s="1">
        <f t="shared" si="110"/>
        <v>0</v>
      </c>
      <c r="EE46" s="1">
        <f t="shared" si="111"/>
        <v>2.7000000000000001E-3</v>
      </c>
      <c r="EF46" s="1">
        <f t="shared" si="112"/>
        <v>29.002700000000001</v>
      </c>
      <c r="EG46" s="1">
        <f t="shared" si="113"/>
        <v>29</v>
      </c>
      <c r="EH46" s="1">
        <f t="shared" si="114"/>
        <v>0</v>
      </c>
      <c r="EI46" s="1">
        <f t="shared" si="115"/>
        <v>2.5000000000000001E-3</v>
      </c>
      <c r="EJ46" s="1">
        <f t="shared" si="116"/>
        <v>29.002500000000001</v>
      </c>
      <c r="EK46" s="1">
        <f t="shared" si="117"/>
        <v>29</v>
      </c>
      <c r="EL46" s="1">
        <f t="shared" si="118"/>
        <v>0</v>
      </c>
      <c r="EM46" s="1">
        <f t="shared" si="119"/>
        <v>2.5999999999999999E-3</v>
      </c>
      <c r="EN46" s="1">
        <f t="shared" si="120"/>
        <v>29.002600000000001</v>
      </c>
      <c r="EO46" s="1">
        <f t="shared" si="121"/>
        <v>29</v>
      </c>
      <c r="EP46" s="1">
        <f t="shared" si="122"/>
        <v>0</v>
      </c>
      <c r="EQ46" s="1">
        <f t="shared" si="123"/>
        <v>2.5999999999999999E-3</v>
      </c>
      <c r="ER46" s="1">
        <f t="shared" si="124"/>
        <v>29.002600000000001</v>
      </c>
      <c r="ES46" s="1">
        <f t="shared" si="125"/>
        <v>29</v>
      </c>
      <c r="ET46" s="1">
        <f t="shared" si="126"/>
        <v>0</v>
      </c>
      <c r="EU46" s="1">
        <f t="shared" si="127"/>
        <v>1.6999999999999999E-3</v>
      </c>
      <c r="EV46" s="1">
        <f t="shared" si="128"/>
        <v>29.0017</v>
      </c>
      <c r="EW46" s="1">
        <f t="shared" si="129"/>
        <v>29</v>
      </c>
      <c r="EX46" s="1"/>
      <c r="EY46" s="1">
        <f t="shared" si="180"/>
        <v>0</v>
      </c>
      <c r="EZ46" s="1">
        <f t="shared" si="181"/>
        <v>2.5999999999999999E-3</v>
      </c>
      <c r="FA46" s="1">
        <f t="shared" si="130"/>
        <v>28.002600000000001</v>
      </c>
      <c r="FB46" s="1">
        <f t="shared" si="131"/>
        <v>29</v>
      </c>
      <c r="FC46" s="1">
        <f t="shared" si="132"/>
        <v>0</v>
      </c>
      <c r="FD46" s="1">
        <f t="shared" si="133"/>
        <v>2.5000000000000001E-3</v>
      </c>
      <c r="FE46" s="1">
        <f t="shared" si="134"/>
        <v>29.002500000000001</v>
      </c>
      <c r="FF46" s="1">
        <f t="shared" si="135"/>
        <v>29</v>
      </c>
      <c r="FG46" s="1">
        <f t="shared" si="136"/>
        <v>0</v>
      </c>
      <c r="FH46" s="1">
        <f t="shared" si="137"/>
        <v>2.3999999999999998E-3</v>
      </c>
      <c r="FI46" s="1">
        <f t="shared" si="138"/>
        <v>29.002400000000002</v>
      </c>
      <c r="FJ46" s="1">
        <f t="shared" si="139"/>
        <v>29</v>
      </c>
      <c r="FK46" s="1">
        <f t="shared" si="140"/>
        <v>0</v>
      </c>
      <c r="FL46" s="1">
        <f t="shared" si="141"/>
        <v>2.3999999999999998E-3</v>
      </c>
      <c r="FM46" s="1">
        <f t="shared" si="142"/>
        <v>29.002400000000002</v>
      </c>
      <c r="FN46" s="1">
        <f t="shared" si="143"/>
        <v>29</v>
      </c>
      <c r="FO46" s="1">
        <f t="shared" si="144"/>
        <v>0</v>
      </c>
      <c r="FP46" s="1">
        <f t="shared" si="145"/>
        <v>2.5000000000000001E-3</v>
      </c>
      <c r="FQ46" s="1">
        <f t="shared" si="146"/>
        <v>29.002500000000001</v>
      </c>
      <c r="FR46" s="1">
        <f t="shared" si="147"/>
        <v>29</v>
      </c>
      <c r="FS46" s="1">
        <f t="shared" si="148"/>
        <v>0</v>
      </c>
      <c r="FT46" s="1">
        <f t="shared" si="149"/>
        <v>2.3999999999999998E-3</v>
      </c>
      <c r="FU46" s="1">
        <f t="shared" si="150"/>
        <v>29.002400000000002</v>
      </c>
      <c r="FV46" s="1">
        <f t="shared" si="151"/>
        <v>29</v>
      </c>
      <c r="FW46" s="1">
        <f t="shared" si="152"/>
        <v>0</v>
      </c>
      <c r="FX46" s="1">
        <f t="shared" si="153"/>
        <v>1.6999999999999999E-3</v>
      </c>
      <c r="FY46" s="1">
        <f t="shared" si="154"/>
        <v>29.0017</v>
      </c>
      <c r="FZ46" s="1">
        <f t="shared" si="182"/>
        <v>29</v>
      </c>
      <c r="GC46" s="1">
        <f t="shared" si="203"/>
        <v>0</v>
      </c>
      <c r="GD46" s="1">
        <f t="shared" si="156"/>
        <v>1.6999999999999999E-3</v>
      </c>
      <c r="GE46" s="1">
        <f t="shared" si="157"/>
        <v>28.0017</v>
      </c>
      <c r="GF46" s="1">
        <f t="shared" si="158"/>
        <v>28</v>
      </c>
      <c r="GG46" s="1">
        <f t="shared" si="204"/>
        <v>0</v>
      </c>
      <c r="GH46" s="1">
        <f t="shared" si="159"/>
        <v>1.6999999999999999E-3</v>
      </c>
      <c r="GI46" s="1">
        <f t="shared" si="160"/>
        <v>28.0017</v>
      </c>
      <c r="GJ46" s="1">
        <f t="shared" si="161"/>
        <v>29</v>
      </c>
      <c r="GK46" s="1">
        <f t="shared" si="205"/>
        <v>0</v>
      </c>
      <c r="GL46" s="1">
        <f t="shared" si="162"/>
        <v>1.5E-3</v>
      </c>
      <c r="GM46" s="1">
        <f t="shared" si="163"/>
        <v>29.0015</v>
      </c>
      <c r="GN46" s="1">
        <f t="shared" si="164"/>
        <v>29</v>
      </c>
      <c r="GO46" s="1">
        <f t="shared" si="206"/>
        <v>0</v>
      </c>
      <c r="GP46" s="1">
        <f t="shared" si="165"/>
        <v>1.9E-3</v>
      </c>
      <c r="GQ46" s="1">
        <f t="shared" si="166"/>
        <v>29.001899999999999</v>
      </c>
      <c r="GR46" s="1">
        <f t="shared" si="167"/>
        <v>29</v>
      </c>
      <c r="GS46" s="1">
        <f t="shared" si="207"/>
        <v>0</v>
      </c>
      <c r="GT46" s="1">
        <f t="shared" si="168"/>
        <v>1.9E-3</v>
      </c>
      <c r="GU46" s="1">
        <f t="shared" si="169"/>
        <v>29.001899999999999</v>
      </c>
      <c r="GV46" s="1">
        <f t="shared" si="170"/>
        <v>29</v>
      </c>
      <c r="GW46" s="1">
        <f t="shared" si="208"/>
        <v>0</v>
      </c>
      <c r="GX46" s="1">
        <f t="shared" si="171"/>
        <v>2.3E-3</v>
      </c>
      <c r="GY46" s="1">
        <f t="shared" si="172"/>
        <v>29.002300000000002</v>
      </c>
      <c r="GZ46" s="1">
        <f t="shared" si="173"/>
        <v>29</v>
      </c>
      <c r="HA46" s="1">
        <f t="shared" si="209"/>
        <v>0</v>
      </c>
      <c r="HB46" s="1">
        <f t="shared" si="174"/>
        <v>1.5E-3</v>
      </c>
      <c r="HC46" s="1">
        <f t="shared" si="175"/>
        <v>29.0015</v>
      </c>
      <c r="HD46" s="1">
        <f t="shared" si="176"/>
        <v>29</v>
      </c>
      <c r="HF46" t="b">
        <f t="shared" si="210"/>
        <v>0</v>
      </c>
    </row>
    <row r="47" spans="1:214" customFormat="1" x14ac:dyDescent="0.3">
      <c r="A47" t="str">
        <f t="shared" si="56"/>
        <v>FALSE</v>
      </c>
      <c r="B47" s="37">
        <v>41</v>
      </c>
      <c r="C47" s="36"/>
      <c r="D47" s="36"/>
      <c r="E47" s="36"/>
      <c r="F47" s="36"/>
      <c r="G47" s="37"/>
      <c r="H47" s="36"/>
      <c r="I47" s="36"/>
      <c r="J47" s="36"/>
      <c r="K47" s="36"/>
      <c r="L47" s="36"/>
      <c r="M47" s="36"/>
      <c r="N47" s="36"/>
      <c r="O47" s="36"/>
      <c r="P47" s="36"/>
      <c r="Q47" s="36"/>
      <c r="R47" s="36"/>
      <c r="S47" s="36"/>
      <c r="T47" s="36"/>
      <c r="U47" s="36"/>
      <c r="V47" s="36"/>
      <c r="W47" s="38">
        <f t="shared" si="57"/>
        <v>1000</v>
      </c>
      <c r="X47" s="36"/>
      <c r="Y47" s="36"/>
      <c r="Z47" s="36"/>
      <c r="AA47" s="36"/>
      <c r="AB47" s="36"/>
      <c r="AC47" s="36"/>
      <c r="AD47" s="36"/>
      <c r="AE47" s="36"/>
      <c r="AF47" s="36"/>
      <c r="AG47" s="36"/>
      <c r="AH47" s="38">
        <f t="shared" si="186"/>
        <v>1000</v>
      </c>
      <c r="AI47" s="38">
        <f t="shared" si="184"/>
        <v>2000</v>
      </c>
      <c r="AJ47" s="36"/>
      <c r="AK47" s="36"/>
      <c r="AL47" s="36"/>
      <c r="AM47" s="36"/>
      <c r="AN47" s="36"/>
      <c r="AO47" s="36"/>
      <c r="AP47" s="36"/>
      <c r="AQ47" s="36"/>
      <c r="AR47" s="36"/>
      <c r="AS47" s="36"/>
      <c r="AT47" s="38">
        <f t="shared" si="187"/>
        <v>1000</v>
      </c>
      <c r="AU47" s="38">
        <f t="shared" si="185"/>
        <v>3000</v>
      </c>
      <c r="AV47" s="36"/>
      <c r="AW47" s="36"/>
      <c r="AX47" s="36"/>
      <c r="AY47" s="36"/>
      <c r="AZ47" s="36"/>
      <c r="BA47" s="36"/>
      <c r="BB47" s="36"/>
      <c r="BC47" s="36"/>
      <c r="BD47" s="36"/>
      <c r="BE47" s="36"/>
      <c r="BF47" s="38">
        <f t="shared" si="188"/>
        <v>1000</v>
      </c>
      <c r="BG47" s="38">
        <f t="shared" si="189"/>
        <v>4000</v>
      </c>
      <c r="BH47" s="38">
        <f t="shared" si="190"/>
        <v>29</v>
      </c>
      <c r="BI47" s="38">
        <f t="shared" si="191"/>
        <v>29</v>
      </c>
      <c r="BJ47" s="38">
        <f t="shared" si="192"/>
        <v>29</v>
      </c>
      <c r="BK47" s="5">
        <f t="shared" si="193"/>
        <v>29</v>
      </c>
      <c r="BL47" s="5">
        <f t="shared" si="59"/>
        <v>28</v>
      </c>
      <c r="BM47" s="5">
        <f t="shared" si="183"/>
        <v>28</v>
      </c>
      <c r="BN47" s="5">
        <f t="shared" si="194"/>
        <v>28</v>
      </c>
      <c r="BO47" s="5">
        <f t="shared" si="195"/>
        <v>28</v>
      </c>
      <c r="BP47" s="3" t="str">
        <f t="shared" si="196"/>
        <v>-</v>
      </c>
      <c r="BQ47" s="3" t="str">
        <f t="shared" si="60"/>
        <v/>
      </c>
      <c r="BR47" s="3" t="str">
        <f t="shared" si="197"/>
        <v>-</v>
      </c>
      <c r="BS47" s="3" t="str">
        <f t="shared" si="61"/>
        <v/>
      </c>
      <c r="BT47" s="3" t="str">
        <f t="shared" si="198"/>
        <v>-</v>
      </c>
      <c r="BU47" s="3" t="str">
        <f t="shared" si="62"/>
        <v/>
      </c>
      <c r="BV47" s="3" t="str">
        <f t="shared" si="199"/>
        <v>-</v>
      </c>
      <c r="BW47" s="3" t="str">
        <f t="shared" si="63"/>
        <v/>
      </c>
      <c r="BX47" s="3" t="str">
        <f t="shared" si="200"/>
        <v>-</v>
      </c>
      <c r="BY47" s="3" t="str">
        <f t="shared" si="64"/>
        <v/>
      </c>
      <c r="BZ47" s="3" t="str">
        <f t="shared" si="201"/>
        <v>-</v>
      </c>
      <c r="CA47" s="3" t="str">
        <f t="shared" si="65"/>
        <v/>
      </c>
      <c r="CB47" s="3" t="str">
        <f t="shared" si="202"/>
        <v>-</v>
      </c>
      <c r="CC47" s="3" t="str">
        <f t="shared" si="66"/>
        <v/>
      </c>
      <c r="CD47" s="3" t="str">
        <f t="shared" si="67"/>
        <v>-</v>
      </c>
      <c r="CE47" s="3" t="str">
        <f t="shared" si="68"/>
        <v/>
      </c>
      <c r="CF47" s="3" t="str">
        <f t="shared" si="69"/>
        <v>-</v>
      </c>
      <c r="CG47" s="3" t="str">
        <f t="shared" si="70"/>
        <v/>
      </c>
      <c r="CH47" s="5" t="str">
        <f t="shared" si="178"/>
        <v/>
      </c>
      <c r="CI47" s="5" t="str">
        <f t="shared" si="71"/>
        <v/>
      </c>
      <c r="CJ47" s="1"/>
      <c r="CK47" s="1"/>
      <c r="CL47" s="1">
        <f t="shared" si="72"/>
        <v>0</v>
      </c>
      <c r="CM47" s="1">
        <f t="shared" si="73"/>
        <v>2.5999999999999998E-4</v>
      </c>
      <c r="CN47" s="1">
        <f t="shared" si="74"/>
        <v>28.000260000000001</v>
      </c>
      <c r="CO47" s="1">
        <f t="shared" si="75"/>
        <v>29</v>
      </c>
      <c r="CP47" s="1">
        <f t="shared" si="76"/>
        <v>0</v>
      </c>
      <c r="CQ47" s="1">
        <f t="shared" si="77"/>
        <v>2.7999999999999998E-4</v>
      </c>
      <c r="CR47" s="1">
        <f t="shared" si="78"/>
        <v>29.00028</v>
      </c>
      <c r="CS47" s="1">
        <f t="shared" si="79"/>
        <v>29</v>
      </c>
      <c r="CT47" s="1">
        <f t="shared" si="80"/>
        <v>0</v>
      </c>
      <c r="CU47" s="1">
        <f t="shared" si="81"/>
        <v>2.7000000000000001E-3</v>
      </c>
      <c r="CV47" s="1">
        <f t="shared" si="82"/>
        <v>29.002700000000001</v>
      </c>
      <c r="CW47" s="1">
        <f t="shared" si="83"/>
        <v>29</v>
      </c>
      <c r="CX47" s="1">
        <f t="shared" si="84"/>
        <v>0</v>
      </c>
      <c r="CY47" s="1">
        <f t="shared" si="85"/>
        <v>2.5000000000000001E-3</v>
      </c>
      <c r="CZ47" s="1">
        <f t="shared" si="86"/>
        <v>29.002500000000001</v>
      </c>
      <c r="DA47" s="1">
        <f t="shared" si="87"/>
        <v>29</v>
      </c>
      <c r="DB47" s="1">
        <f t="shared" si="88"/>
        <v>0</v>
      </c>
      <c r="DC47" s="1">
        <f t="shared" si="89"/>
        <v>2.5999999999999999E-3</v>
      </c>
      <c r="DD47" s="1">
        <f t="shared" si="90"/>
        <v>29.002600000000001</v>
      </c>
      <c r="DE47" s="1">
        <f t="shared" si="91"/>
        <v>29</v>
      </c>
      <c r="DF47" s="1">
        <f t="shared" si="92"/>
        <v>0</v>
      </c>
      <c r="DG47" s="1">
        <f t="shared" si="93"/>
        <v>2.5999999999999999E-3</v>
      </c>
      <c r="DH47" s="1">
        <f t="shared" si="94"/>
        <v>29.002600000000001</v>
      </c>
      <c r="DI47" s="1">
        <f t="shared" si="95"/>
        <v>29</v>
      </c>
      <c r="DJ47" s="1">
        <f t="shared" si="96"/>
        <v>0</v>
      </c>
      <c r="DK47" s="1">
        <f t="shared" si="97"/>
        <v>1.6999999999999999E-3</v>
      </c>
      <c r="DL47" s="1">
        <f t="shared" si="98"/>
        <v>29.0017</v>
      </c>
      <c r="DM47" s="1">
        <f t="shared" si="99"/>
        <v>29</v>
      </c>
      <c r="DQ47">
        <f t="shared" si="100"/>
        <v>0</v>
      </c>
      <c r="DR47" t="str">
        <f t="shared" si="101"/>
        <v>NO</v>
      </c>
      <c r="DS47">
        <f t="shared" si="102"/>
        <v>3000</v>
      </c>
      <c r="DT47" t="str">
        <f t="shared" si="103"/>
        <v>NO</v>
      </c>
      <c r="DV47" s="1">
        <f t="shared" si="27"/>
        <v>0</v>
      </c>
      <c r="DW47" s="1">
        <f t="shared" si="104"/>
        <v>2.5999999999999999E-3</v>
      </c>
      <c r="DX47" s="1">
        <f t="shared" si="105"/>
        <v>28.002600000000001</v>
      </c>
      <c r="DY47" s="1">
        <f t="shared" si="179"/>
        <v>29</v>
      </c>
      <c r="DZ47" s="1">
        <f t="shared" si="106"/>
        <v>0</v>
      </c>
      <c r="EA47" s="1">
        <f t="shared" si="107"/>
        <v>2.8E-3</v>
      </c>
      <c r="EB47" s="1">
        <f t="shared" si="108"/>
        <v>29.002800000000001</v>
      </c>
      <c r="EC47" s="1">
        <f t="shared" si="109"/>
        <v>29</v>
      </c>
      <c r="ED47" s="1">
        <f t="shared" si="110"/>
        <v>0</v>
      </c>
      <c r="EE47" s="1">
        <f t="shared" si="111"/>
        <v>2.7000000000000001E-3</v>
      </c>
      <c r="EF47" s="1">
        <f t="shared" si="112"/>
        <v>29.002700000000001</v>
      </c>
      <c r="EG47" s="1">
        <f t="shared" si="113"/>
        <v>29</v>
      </c>
      <c r="EH47" s="1">
        <f t="shared" si="114"/>
        <v>0</v>
      </c>
      <c r="EI47" s="1">
        <f t="shared" si="115"/>
        <v>2.5000000000000001E-3</v>
      </c>
      <c r="EJ47" s="1">
        <f t="shared" si="116"/>
        <v>29.002500000000001</v>
      </c>
      <c r="EK47" s="1">
        <f t="shared" si="117"/>
        <v>29</v>
      </c>
      <c r="EL47" s="1">
        <f t="shared" si="118"/>
        <v>0</v>
      </c>
      <c r="EM47" s="1">
        <f t="shared" si="119"/>
        <v>2.5999999999999999E-3</v>
      </c>
      <c r="EN47" s="1">
        <f t="shared" si="120"/>
        <v>29.002600000000001</v>
      </c>
      <c r="EO47" s="1">
        <f t="shared" si="121"/>
        <v>29</v>
      </c>
      <c r="EP47" s="1">
        <f t="shared" si="122"/>
        <v>0</v>
      </c>
      <c r="EQ47" s="1">
        <f t="shared" si="123"/>
        <v>2.5999999999999999E-3</v>
      </c>
      <c r="ER47" s="1">
        <f t="shared" si="124"/>
        <v>29.002600000000001</v>
      </c>
      <c r="ES47" s="1">
        <f t="shared" si="125"/>
        <v>29</v>
      </c>
      <c r="ET47" s="1">
        <f t="shared" si="126"/>
        <v>0</v>
      </c>
      <c r="EU47" s="1">
        <f t="shared" si="127"/>
        <v>1.6999999999999999E-3</v>
      </c>
      <c r="EV47" s="1">
        <f t="shared" si="128"/>
        <v>29.0017</v>
      </c>
      <c r="EW47" s="1">
        <f t="shared" si="129"/>
        <v>29</v>
      </c>
      <c r="EX47" s="1"/>
      <c r="EY47" s="1">
        <f t="shared" si="180"/>
        <v>0</v>
      </c>
      <c r="EZ47" s="1">
        <f t="shared" si="181"/>
        <v>2.5999999999999999E-3</v>
      </c>
      <c r="FA47" s="1">
        <f t="shared" si="130"/>
        <v>28.002600000000001</v>
      </c>
      <c r="FB47" s="1">
        <f t="shared" si="131"/>
        <v>29</v>
      </c>
      <c r="FC47" s="1">
        <f t="shared" si="132"/>
        <v>0</v>
      </c>
      <c r="FD47" s="1">
        <f t="shared" si="133"/>
        <v>2.5000000000000001E-3</v>
      </c>
      <c r="FE47" s="1">
        <f t="shared" si="134"/>
        <v>29.002500000000001</v>
      </c>
      <c r="FF47" s="1">
        <f t="shared" si="135"/>
        <v>29</v>
      </c>
      <c r="FG47" s="1">
        <f t="shared" si="136"/>
        <v>0</v>
      </c>
      <c r="FH47" s="1">
        <f t="shared" si="137"/>
        <v>2.3999999999999998E-3</v>
      </c>
      <c r="FI47" s="1">
        <f t="shared" si="138"/>
        <v>29.002400000000002</v>
      </c>
      <c r="FJ47" s="1">
        <f t="shared" si="139"/>
        <v>29</v>
      </c>
      <c r="FK47" s="1">
        <f t="shared" si="140"/>
        <v>0</v>
      </c>
      <c r="FL47" s="1">
        <f t="shared" si="141"/>
        <v>2.3999999999999998E-3</v>
      </c>
      <c r="FM47" s="1">
        <f t="shared" si="142"/>
        <v>29.002400000000002</v>
      </c>
      <c r="FN47" s="1">
        <f t="shared" si="143"/>
        <v>29</v>
      </c>
      <c r="FO47" s="1">
        <f t="shared" si="144"/>
        <v>0</v>
      </c>
      <c r="FP47" s="1">
        <f t="shared" si="145"/>
        <v>2.5000000000000001E-3</v>
      </c>
      <c r="FQ47" s="1">
        <f t="shared" si="146"/>
        <v>29.002500000000001</v>
      </c>
      <c r="FR47" s="1">
        <f t="shared" si="147"/>
        <v>29</v>
      </c>
      <c r="FS47" s="1">
        <f t="shared" si="148"/>
        <v>0</v>
      </c>
      <c r="FT47" s="1">
        <f t="shared" si="149"/>
        <v>2.3999999999999998E-3</v>
      </c>
      <c r="FU47" s="1">
        <f t="shared" si="150"/>
        <v>29.002400000000002</v>
      </c>
      <c r="FV47" s="1">
        <f t="shared" si="151"/>
        <v>29</v>
      </c>
      <c r="FW47" s="1">
        <f t="shared" si="152"/>
        <v>0</v>
      </c>
      <c r="FX47" s="1">
        <f t="shared" si="153"/>
        <v>1.6999999999999999E-3</v>
      </c>
      <c r="FY47" s="1">
        <f t="shared" si="154"/>
        <v>29.0017</v>
      </c>
      <c r="FZ47" s="1">
        <f t="shared" si="182"/>
        <v>29</v>
      </c>
      <c r="GC47" s="1">
        <f t="shared" si="203"/>
        <v>0</v>
      </c>
      <c r="GD47" s="1">
        <f t="shared" si="156"/>
        <v>1.6999999999999999E-3</v>
      </c>
      <c r="GE47" s="1">
        <f t="shared" si="157"/>
        <v>28.0017</v>
      </c>
      <c r="GF47" s="1">
        <f t="shared" si="158"/>
        <v>28</v>
      </c>
      <c r="GG47" s="1">
        <f t="shared" si="204"/>
        <v>0</v>
      </c>
      <c r="GH47" s="1">
        <f t="shared" si="159"/>
        <v>1.6999999999999999E-3</v>
      </c>
      <c r="GI47" s="1">
        <f t="shared" si="160"/>
        <v>28.0017</v>
      </c>
      <c r="GJ47" s="1">
        <f t="shared" si="161"/>
        <v>29</v>
      </c>
      <c r="GK47" s="1">
        <f t="shared" si="205"/>
        <v>0</v>
      </c>
      <c r="GL47" s="1">
        <f t="shared" si="162"/>
        <v>1.5E-3</v>
      </c>
      <c r="GM47" s="1">
        <f t="shared" si="163"/>
        <v>29.0015</v>
      </c>
      <c r="GN47" s="1">
        <f t="shared" si="164"/>
        <v>29</v>
      </c>
      <c r="GO47" s="1">
        <f t="shared" si="206"/>
        <v>0</v>
      </c>
      <c r="GP47" s="1">
        <f t="shared" si="165"/>
        <v>1.9E-3</v>
      </c>
      <c r="GQ47" s="1">
        <f t="shared" si="166"/>
        <v>29.001899999999999</v>
      </c>
      <c r="GR47" s="1">
        <f t="shared" si="167"/>
        <v>29</v>
      </c>
      <c r="GS47" s="1">
        <f t="shared" si="207"/>
        <v>0</v>
      </c>
      <c r="GT47" s="1">
        <f t="shared" si="168"/>
        <v>1.9E-3</v>
      </c>
      <c r="GU47" s="1">
        <f t="shared" si="169"/>
        <v>29.001899999999999</v>
      </c>
      <c r="GV47" s="1">
        <f t="shared" si="170"/>
        <v>29</v>
      </c>
      <c r="GW47" s="1">
        <f t="shared" si="208"/>
        <v>0</v>
      </c>
      <c r="GX47" s="1">
        <f t="shared" si="171"/>
        <v>2.3E-3</v>
      </c>
      <c r="GY47" s="1">
        <f t="shared" si="172"/>
        <v>29.002300000000002</v>
      </c>
      <c r="GZ47" s="1">
        <f t="shared" si="173"/>
        <v>29</v>
      </c>
      <c r="HA47" s="1">
        <f t="shared" si="209"/>
        <v>0</v>
      </c>
      <c r="HB47" s="1">
        <f t="shared" si="174"/>
        <v>1.5E-3</v>
      </c>
      <c r="HC47" s="1">
        <f t="shared" si="175"/>
        <v>29.0015</v>
      </c>
      <c r="HD47" s="1">
        <f t="shared" si="176"/>
        <v>29</v>
      </c>
      <c r="HF47" t="b">
        <f t="shared" si="210"/>
        <v>0</v>
      </c>
    </row>
    <row r="48" spans="1:214" customFormat="1" x14ac:dyDescent="0.3">
      <c r="A48" t="str">
        <f t="shared" si="56"/>
        <v>FALSE</v>
      </c>
      <c r="B48" s="13">
        <v>42</v>
      </c>
      <c r="C48" s="35"/>
      <c r="D48" s="35"/>
      <c r="E48" s="35"/>
      <c r="F48" s="35"/>
      <c r="G48" s="13"/>
      <c r="H48" s="12"/>
      <c r="I48" s="12"/>
      <c r="J48" s="12"/>
      <c r="K48" s="35"/>
      <c r="L48" s="12"/>
      <c r="M48" s="35"/>
      <c r="N48" s="35"/>
      <c r="O48" s="35"/>
      <c r="P48" s="35"/>
      <c r="Q48" s="35"/>
      <c r="R48" s="35"/>
      <c r="S48" s="12"/>
      <c r="T48" s="35"/>
      <c r="U48" s="12"/>
      <c r="V48" s="35"/>
      <c r="W48" s="5">
        <f t="shared" si="57"/>
        <v>1000</v>
      </c>
      <c r="X48" s="12"/>
      <c r="Y48" s="12"/>
      <c r="Z48" s="12"/>
      <c r="AA48" s="12"/>
      <c r="AB48" s="12"/>
      <c r="AC48" s="12"/>
      <c r="AD48" s="12"/>
      <c r="AE48" s="12"/>
      <c r="AF48" s="12"/>
      <c r="AG48" s="12"/>
      <c r="AH48" s="5">
        <f t="shared" si="186"/>
        <v>1000</v>
      </c>
      <c r="AI48" s="5">
        <f t="shared" si="184"/>
        <v>2000</v>
      </c>
      <c r="AJ48" s="12"/>
      <c r="AK48" s="12"/>
      <c r="AL48" s="12"/>
      <c r="AM48" s="12"/>
      <c r="AN48" s="12"/>
      <c r="AO48" s="12"/>
      <c r="AP48" s="12"/>
      <c r="AQ48" s="12"/>
      <c r="AR48" s="12"/>
      <c r="AS48" s="12"/>
      <c r="AT48" s="5">
        <f t="shared" si="187"/>
        <v>1000</v>
      </c>
      <c r="AU48" s="5">
        <f t="shared" si="185"/>
        <v>3000</v>
      </c>
      <c r="AV48" s="12"/>
      <c r="AW48" s="12"/>
      <c r="AX48" s="12"/>
      <c r="AY48" s="12"/>
      <c r="AZ48" s="12"/>
      <c r="BA48" s="12"/>
      <c r="BB48" s="12"/>
      <c r="BC48" s="12"/>
      <c r="BD48" s="12"/>
      <c r="BE48" s="12"/>
      <c r="BF48" s="5">
        <f t="shared" si="188"/>
        <v>1000</v>
      </c>
      <c r="BG48" s="5">
        <f t="shared" si="189"/>
        <v>4000</v>
      </c>
      <c r="BH48" s="5">
        <f t="shared" si="190"/>
        <v>29</v>
      </c>
      <c r="BI48" s="5">
        <f t="shared" si="191"/>
        <v>29</v>
      </c>
      <c r="BJ48" s="5">
        <f t="shared" si="192"/>
        <v>29</v>
      </c>
      <c r="BK48" s="5">
        <f t="shared" si="193"/>
        <v>29</v>
      </c>
      <c r="BL48" s="5">
        <f t="shared" si="59"/>
        <v>28</v>
      </c>
      <c r="BM48" s="5">
        <f t="shared" si="183"/>
        <v>28</v>
      </c>
      <c r="BN48" s="5">
        <f t="shared" si="194"/>
        <v>28</v>
      </c>
      <c r="BO48" s="5">
        <f t="shared" si="195"/>
        <v>28</v>
      </c>
      <c r="BP48" s="3" t="str">
        <f t="shared" si="196"/>
        <v>-</v>
      </c>
      <c r="BQ48" s="3" t="str">
        <f t="shared" si="60"/>
        <v/>
      </c>
      <c r="BR48" s="3" t="str">
        <f t="shared" si="197"/>
        <v>-</v>
      </c>
      <c r="BS48" s="3" t="str">
        <f t="shared" si="61"/>
        <v/>
      </c>
      <c r="BT48" s="3" t="str">
        <f t="shared" si="198"/>
        <v>-</v>
      </c>
      <c r="BU48" s="3" t="str">
        <f t="shared" si="62"/>
        <v/>
      </c>
      <c r="BV48" s="3" t="str">
        <f t="shared" si="199"/>
        <v>-</v>
      </c>
      <c r="BW48" s="3" t="str">
        <f t="shared" si="63"/>
        <v/>
      </c>
      <c r="BX48" s="3" t="str">
        <f t="shared" si="200"/>
        <v>-</v>
      </c>
      <c r="BY48" s="3" t="str">
        <f t="shared" si="64"/>
        <v/>
      </c>
      <c r="BZ48" s="3" t="str">
        <f t="shared" si="201"/>
        <v>-</v>
      </c>
      <c r="CA48" s="3" t="str">
        <f t="shared" si="65"/>
        <v/>
      </c>
      <c r="CB48" s="3" t="str">
        <f t="shared" si="202"/>
        <v>-</v>
      </c>
      <c r="CC48" s="3" t="str">
        <f t="shared" si="66"/>
        <v/>
      </c>
      <c r="CD48" s="3" t="str">
        <f t="shared" si="67"/>
        <v>-</v>
      </c>
      <c r="CE48" s="3" t="str">
        <f t="shared" si="68"/>
        <v/>
      </c>
      <c r="CF48" s="3" t="str">
        <f t="shared" si="69"/>
        <v>-</v>
      </c>
      <c r="CG48" s="3" t="str">
        <f t="shared" si="70"/>
        <v/>
      </c>
      <c r="CH48" s="5" t="str">
        <f t="shared" si="178"/>
        <v/>
      </c>
      <c r="CI48" s="5" t="str">
        <f t="shared" si="71"/>
        <v/>
      </c>
      <c r="CJ48" s="1"/>
      <c r="CK48" s="1"/>
      <c r="CL48" s="1">
        <f t="shared" si="72"/>
        <v>0</v>
      </c>
      <c r="CM48" s="1">
        <f t="shared" si="73"/>
        <v>2.5999999999999998E-4</v>
      </c>
      <c r="CN48" s="1">
        <f t="shared" si="74"/>
        <v>28.000260000000001</v>
      </c>
      <c r="CO48" s="1">
        <f t="shared" si="75"/>
        <v>29</v>
      </c>
      <c r="CP48" s="1">
        <f t="shared" si="76"/>
        <v>0</v>
      </c>
      <c r="CQ48" s="1">
        <f t="shared" si="77"/>
        <v>2.7999999999999998E-4</v>
      </c>
      <c r="CR48" s="1">
        <f t="shared" si="78"/>
        <v>29.00028</v>
      </c>
      <c r="CS48" s="1">
        <f t="shared" si="79"/>
        <v>29</v>
      </c>
      <c r="CT48" s="1">
        <f t="shared" si="80"/>
        <v>0</v>
      </c>
      <c r="CU48" s="1">
        <f t="shared" si="81"/>
        <v>2.7000000000000001E-3</v>
      </c>
      <c r="CV48" s="1">
        <f t="shared" si="82"/>
        <v>29.002700000000001</v>
      </c>
      <c r="CW48" s="1">
        <f t="shared" si="83"/>
        <v>29</v>
      </c>
      <c r="CX48" s="1">
        <f t="shared" si="84"/>
        <v>0</v>
      </c>
      <c r="CY48" s="1">
        <f t="shared" si="85"/>
        <v>2.5000000000000001E-3</v>
      </c>
      <c r="CZ48" s="1">
        <f t="shared" si="86"/>
        <v>29.002500000000001</v>
      </c>
      <c r="DA48" s="1">
        <f t="shared" si="87"/>
        <v>29</v>
      </c>
      <c r="DB48" s="1">
        <f t="shared" si="88"/>
        <v>0</v>
      </c>
      <c r="DC48" s="1">
        <f t="shared" si="89"/>
        <v>2.5999999999999999E-3</v>
      </c>
      <c r="DD48" s="1">
        <f t="shared" si="90"/>
        <v>29.002600000000001</v>
      </c>
      <c r="DE48" s="1">
        <f t="shared" si="91"/>
        <v>29</v>
      </c>
      <c r="DF48" s="1">
        <f t="shared" si="92"/>
        <v>0</v>
      </c>
      <c r="DG48" s="1">
        <f t="shared" si="93"/>
        <v>2.5999999999999999E-3</v>
      </c>
      <c r="DH48" s="1">
        <f t="shared" si="94"/>
        <v>29.002600000000001</v>
      </c>
      <c r="DI48" s="1">
        <f t="shared" si="95"/>
        <v>29</v>
      </c>
      <c r="DJ48" s="1">
        <f t="shared" si="96"/>
        <v>0</v>
      </c>
      <c r="DK48" s="1">
        <f t="shared" si="97"/>
        <v>1.6999999999999999E-3</v>
      </c>
      <c r="DL48" s="1">
        <f t="shared" si="98"/>
        <v>29.0017</v>
      </c>
      <c r="DM48" s="1">
        <f t="shared" si="99"/>
        <v>29</v>
      </c>
      <c r="DQ48">
        <f t="shared" si="100"/>
        <v>0</v>
      </c>
      <c r="DR48" t="str">
        <f t="shared" si="101"/>
        <v>NO</v>
      </c>
      <c r="DS48">
        <f t="shared" si="102"/>
        <v>3000</v>
      </c>
      <c r="DT48" t="str">
        <f t="shared" si="103"/>
        <v>NO</v>
      </c>
      <c r="DV48" s="1">
        <f t="shared" si="27"/>
        <v>0</v>
      </c>
      <c r="DW48" s="1">
        <f t="shared" si="104"/>
        <v>2.5999999999999999E-3</v>
      </c>
      <c r="DX48" s="1">
        <f t="shared" si="105"/>
        <v>28.002600000000001</v>
      </c>
      <c r="DY48" s="1">
        <f t="shared" si="179"/>
        <v>29</v>
      </c>
      <c r="DZ48" s="1">
        <f t="shared" si="106"/>
        <v>0</v>
      </c>
      <c r="EA48" s="1">
        <f t="shared" si="107"/>
        <v>2.8E-3</v>
      </c>
      <c r="EB48" s="1">
        <f t="shared" si="108"/>
        <v>29.002800000000001</v>
      </c>
      <c r="EC48" s="1">
        <f t="shared" si="109"/>
        <v>29</v>
      </c>
      <c r="ED48" s="1">
        <f t="shared" si="110"/>
        <v>0</v>
      </c>
      <c r="EE48" s="1">
        <f t="shared" si="111"/>
        <v>2.7000000000000001E-3</v>
      </c>
      <c r="EF48" s="1">
        <f t="shared" si="112"/>
        <v>29.002700000000001</v>
      </c>
      <c r="EG48" s="1">
        <f t="shared" si="113"/>
        <v>29</v>
      </c>
      <c r="EH48" s="1">
        <f t="shared" si="114"/>
        <v>0</v>
      </c>
      <c r="EI48" s="1">
        <f t="shared" si="115"/>
        <v>2.5000000000000001E-3</v>
      </c>
      <c r="EJ48" s="1">
        <f t="shared" si="116"/>
        <v>29.002500000000001</v>
      </c>
      <c r="EK48" s="1">
        <f t="shared" si="117"/>
        <v>29</v>
      </c>
      <c r="EL48" s="1">
        <f t="shared" si="118"/>
        <v>0</v>
      </c>
      <c r="EM48" s="1">
        <f t="shared" si="119"/>
        <v>2.5999999999999999E-3</v>
      </c>
      <c r="EN48" s="1">
        <f t="shared" si="120"/>
        <v>29.002600000000001</v>
      </c>
      <c r="EO48" s="1">
        <f t="shared" si="121"/>
        <v>29</v>
      </c>
      <c r="EP48" s="1">
        <f t="shared" si="122"/>
        <v>0</v>
      </c>
      <c r="EQ48" s="1">
        <f t="shared" si="123"/>
        <v>2.5999999999999999E-3</v>
      </c>
      <c r="ER48" s="1">
        <f t="shared" si="124"/>
        <v>29.002600000000001</v>
      </c>
      <c r="ES48" s="1">
        <f t="shared" si="125"/>
        <v>29</v>
      </c>
      <c r="ET48" s="1">
        <f t="shared" si="126"/>
        <v>0</v>
      </c>
      <c r="EU48" s="1">
        <f t="shared" si="127"/>
        <v>1.6999999999999999E-3</v>
      </c>
      <c r="EV48" s="1">
        <f t="shared" si="128"/>
        <v>29.0017</v>
      </c>
      <c r="EW48" s="1">
        <f t="shared" si="129"/>
        <v>29</v>
      </c>
      <c r="EX48" s="1"/>
      <c r="EY48" s="1">
        <f t="shared" si="180"/>
        <v>0</v>
      </c>
      <c r="EZ48" s="1">
        <f t="shared" si="181"/>
        <v>2.5999999999999999E-3</v>
      </c>
      <c r="FA48" s="1">
        <f t="shared" si="130"/>
        <v>28.002600000000001</v>
      </c>
      <c r="FB48" s="1">
        <f t="shared" si="131"/>
        <v>29</v>
      </c>
      <c r="FC48" s="1">
        <f t="shared" si="132"/>
        <v>0</v>
      </c>
      <c r="FD48" s="1">
        <f t="shared" si="133"/>
        <v>2.5000000000000001E-3</v>
      </c>
      <c r="FE48" s="1">
        <f t="shared" si="134"/>
        <v>29.002500000000001</v>
      </c>
      <c r="FF48" s="1">
        <f t="shared" si="135"/>
        <v>29</v>
      </c>
      <c r="FG48" s="1">
        <f t="shared" si="136"/>
        <v>0</v>
      </c>
      <c r="FH48" s="1">
        <f t="shared" si="137"/>
        <v>2.3999999999999998E-3</v>
      </c>
      <c r="FI48" s="1">
        <f t="shared" si="138"/>
        <v>29.002400000000002</v>
      </c>
      <c r="FJ48" s="1">
        <f t="shared" si="139"/>
        <v>29</v>
      </c>
      <c r="FK48" s="1">
        <f t="shared" si="140"/>
        <v>0</v>
      </c>
      <c r="FL48" s="1">
        <f t="shared" si="141"/>
        <v>2.3999999999999998E-3</v>
      </c>
      <c r="FM48" s="1">
        <f t="shared" si="142"/>
        <v>29.002400000000002</v>
      </c>
      <c r="FN48" s="1">
        <f t="shared" si="143"/>
        <v>29</v>
      </c>
      <c r="FO48" s="1">
        <f t="shared" si="144"/>
        <v>0</v>
      </c>
      <c r="FP48" s="1">
        <f t="shared" si="145"/>
        <v>2.5000000000000001E-3</v>
      </c>
      <c r="FQ48" s="1">
        <f t="shared" si="146"/>
        <v>29.002500000000001</v>
      </c>
      <c r="FR48" s="1">
        <f t="shared" si="147"/>
        <v>29</v>
      </c>
      <c r="FS48" s="1">
        <f t="shared" si="148"/>
        <v>0</v>
      </c>
      <c r="FT48" s="1">
        <f t="shared" si="149"/>
        <v>2.3999999999999998E-3</v>
      </c>
      <c r="FU48" s="1">
        <f t="shared" si="150"/>
        <v>29.002400000000002</v>
      </c>
      <c r="FV48" s="1">
        <f t="shared" si="151"/>
        <v>29</v>
      </c>
      <c r="FW48" s="1">
        <f t="shared" si="152"/>
        <v>0</v>
      </c>
      <c r="FX48" s="1">
        <f t="shared" si="153"/>
        <v>1.6999999999999999E-3</v>
      </c>
      <c r="FY48" s="1">
        <f t="shared" si="154"/>
        <v>29.0017</v>
      </c>
      <c r="FZ48" s="1">
        <f t="shared" si="182"/>
        <v>29</v>
      </c>
      <c r="GC48" s="1">
        <f t="shared" si="203"/>
        <v>0</v>
      </c>
      <c r="GD48" s="1">
        <f t="shared" si="156"/>
        <v>1.6999999999999999E-3</v>
      </c>
      <c r="GE48" s="1">
        <f t="shared" si="157"/>
        <v>28.0017</v>
      </c>
      <c r="GF48" s="1">
        <f t="shared" si="158"/>
        <v>28</v>
      </c>
      <c r="GG48" s="1">
        <f t="shared" si="204"/>
        <v>0</v>
      </c>
      <c r="GH48" s="1">
        <f t="shared" si="159"/>
        <v>1.6999999999999999E-3</v>
      </c>
      <c r="GI48" s="1">
        <f t="shared" si="160"/>
        <v>28.0017</v>
      </c>
      <c r="GJ48" s="1">
        <f t="shared" si="161"/>
        <v>29</v>
      </c>
      <c r="GK48" s="1">
        <f t="shared" si="205"/>
        <v>0</v>
      </c>
      <c r="GL48" s="1">
        <f t="shared" si="162"/>
        <v>1.5E-3</v>
      </c>
      <c r="GM48" s="1">
        <f t="shared" si="163"/>
        <v>29.0015</v>
      </c>
      <c r="GN48" s="1">
        <f t="shared" si="164"/>
        <v>29</v>
      </c>
      <c r="GO48" s="1">
        <f t="shared" si="206"/>
        <v>0</v>
      </c>
      <c r="GP48" s="1">
        <f t="shared" si="165"/>
        <v>1.9E-3</v>
      </c>
      <c r="GQ48" s="1">
        <f t="shared" si="166"/>
        <v>29.001899999999999</v>
      </c>
      <c r="GR48" s="1">
        <f t="shared" si="167"/>
        <v>29</v>
      </c>
      <c r="GS48" s="1">
        <f t="shared" si="207"/>
        <v>0</v>
      </c>
      <c r="GT48" s="1">
        <f t="shared" si="168"/>
        <v>1.9E-3</v>
      </c>
      <c r="GU48" s="1">
        <f t="shared" si="169"/>
        <v>29.001899999999999</v>
      </c>
      <c r="GV48" s="1">
        <f t="shared" si="170"/>
        <v>29</v>
      </c>
      <c r="GW48" s="1">
        <f t="shared" si="208"/>
        <v>0</v>
      </c>
      <c r="GX48" s="1">
        <f t="shared" si="171"/>
        <v>2.3E-3</v>
      </c>
      <c r="GY48" s="1">
        <f t="shared" si="172"/>
        <v>29.002300000000002</v>
      </c>
      <c r="GZ48" s="1">
        <f t="shared" si="173"/>
        <v>29</v>
      </c>
      <c r="HA48" s="1">
        <f t="shared" si="209"/>
        <v>0</v>
      </c>
      <c r="HB48" s="1">
        <f t="shared" si="174"/>
        <v>1.5E-3</v>
      </c>
      <c r="HC48" s="1">
        <f t="shared" si="175"/>
        <v>29.0015</v>
      </c>
      <c r="HD48" s="1">
        <f t="shared" si="176"/>
        <v>29</v>
      </c>
      <c r="HF48" t="b">
        <f t="shared" si="210"/>
        <v>0</v>
      </c>
    </row>
    <row r="49" spans="1:214" customFormat="1" x14ac:dyDescent="0.3">
      <c r="A49" t="str">
        <f t="shared" si="56"/>
        <v>FALSE</v>
      </c>
      <c r="B49" s="37">
        <v>43</v>
      </c>
      <c r="C49" s="36"/>
      <c r="D49" s="36"/>
      <c r="E49" s="36"/>
      <c r="F49" s="36"/>
      <c r="G49" s="37"/>
      <c r="H49" s="36"/>
      <c r="I49" s="36"/>
      <c r="J49" s="36"/>
      <c r="K49" s="36"/>
      <c r="L49" s="36"/>
      <c r="M49" s="36"/>
      <c r="N49" s="36"/>
      <c r="O49" s="36"/>
      <c r="P49" s="36"/>
      <c r="Q49" s="36"/>
      <c r="R49" s="36"/>
      <c r="S49" s="36"/>
      <c r="T49" s="36"/>
      <c r="U49" s="36"/>
      <c r="V49" s="36"/>
      <c r="W49" s="38">
        <f t="shared" si="57"/>
        <v>1000</v>
      </c>
      <c r="X49" s="36"/>
      <c r="Y49" s="36"/>
      <c r="Z49" s="36"/>
      <c r="AA49" s="36"/>
      <c r="AB49" s="36"/>
      <c r="AC49" s="36"/>
      <c r="AD49" s="36"/>
      <c r="AE49" s="36"/>
      <c r="AF49" s="36"/>
      <c r="AG49" s="36"/>
      <c r="AH49" s="38">
        <f t="shared" si="186"/>
        <v>1000</v>
      </c>
      <c r="AI49" s="38">
        <f t="shared" si="184"/>
        <v>2000</v>
      </c>
      <c r="AJ49" s="36"/>
      <c r="AK49" s="36"/>
      <c r="AL49" s="36"/>
      <c r="AM49" s="36"/>
      <c r="AN49" s="36"/>
      <c r="AO49" s="36"/>
      <c r="AP49" s="36"/>
      <c r="AQ49" s="36"/>
      <c r="AR49" s="36"/>
      <c r="AS49" s="36"/>
      <c r="AT49" s="38">
        <f t="shared" si="187"/>
        <v>1000</v>
      </c>
      <c r="AU49" s="38">
        <f t="shared" si="185"/>
        <v>3000</v>
      </c>
      <c r="AV49" s="36"/>
      <c r="AW49" s="36"/>
      <c r="AX49" s="36"/>
      <c r="AY49" s="36"/>
      <c r="AZ49" s="36"/>
      <c r="BA49" s="36"/>
      <c r="BB49" s="36"/>
      <c r="BC49" s="36"/>
      <c r="BD49" s="36"/>
      <c r="BE49" s="36"/>
      <c r="BF49" s="38">
        <f t="shared" si="188"/>
        <v>1000</v>
      </c>
      <c r="BG49" s="38">
        <f t="shared" si="189"/>
        <v>4000</v>
      </c>
      <c r="BH49" s="38">
        <f t="shared" si="190"/>
        <v>29</v>
      </c>
      <c r="BI49" s="38">
        <f t="shared" si="191"/>
        <v>29</v>
      </c>
      <c r="BJ49" s="38">
        <f t="shared" si="192"/>
        <v>29</v>
      </c>
      <c r="BK49" s="5">
        <f t="shared" si="193"/>
        <v>29</v>
      </c>
      <c r="BL49" s="5">
        <f t="shared" si="59"/>
        <v>28</v>
      </c>
      <c r="BM49" s="5">
        <f t="shared" si="183"/>
        <v>28</v>
      </c>
      <c r="BN49" s="5">
        <f t="shared" si="194"/>
        <v>28</v>
      </c>
      <c r="BO49" s="5">
        <f t="shared" si="195"/>
        <v>28</v>
      </c>
      <c r="BP49" s="3" t="str">
        <f t="shared" si="196"/>
        <v>-</v>
      </c>
      <c r="BQ49" s="3" t="str">
        <f t="shared" si="60"/>
        <v/>
      </c>
      <c r="BR49" s="3" t="str">
        <f t="shared" si="197"/>
        <v>-</v>
      </c>
      <c r="BS49" s="3" t="str">
        <f t="shared" si="61"/>
        <v/>
      </c>
      <c r="BT49" s="3" t="str">
        <f t="shared" si="198"/>
        <v>-</v>
      </c>
      <c r="BU49" s="3" t="str">
        <f t="shared" si="62"/>
        <v/>
      </c>
      <c r="BV49" s="3" t="str">
        <f t="shared" si="199"/>
        <v>-</v>
      </c>
      <c r="BW49" s="3" t="str">
        <f t="shared" si="63"/>
        <v/>
      </c>
      <c r="BX49" s="3" t="str">
        <f t="shared" si="200"/>
        <v>-</v>
      </c>
      <c r="BY49" s="3" t="str">
        <f t="shared" si="64"/>
        <v/>
      </c>
      <c r="BZ49" s="3" t="str">
        <f t="shared" si="201"/>
        <v>-</v>
      </c>
      <c r="CA49" s="3" t="str">
        <f t="shared" si="65"/>
        <v/>
      </c>
      <c r="CB49" s="3" t="str">
        <f t="shared" si="202"/>
        <v>-</v>
      </c>
      <c r="CC49" s="3" t="str">
        <f t="shared" si="66"/>
        <v/>
      </c>
      <c r="CD49" s="3" t="str">
        <f t="shared" si="67"/>
        <v>-</v>
      </c>
      <c r="CE49" s="3" t="str">
        <f t="shared" si="68"/>
        <v/>
      </c>
      <c r="CF49" s="3" t="str">
        <f t="shared" si="69"/>
        <v>-</v>
      </c>
      <c r="CG49" s="3" t="str">
        <f t="shared" si="70"/>
        <v/>
      </c>
      <c r="CH49" s="5" t="str">
        <f t="shared" si="178"/>
        <v/>
      </c>
      <c r="CI49" s="5" t="str">
        <f t="shared" si="71"/>
        <v/>
      </c>
      <c r="CJ49" s="1"/>
      <c r="CK49" s="1"/>
      <c r="CL49" s="1">
        <f t="shared" si="72"/>
        <v>0</v>
      </c>
      <c r="CM49" s="1">
        <f t="shared" si="73"/>
        <v>2.5999999999999998E-4</v>
      </c>
      <c r="CN49" s="1">
        <f t="shared" si="74"/>
        <v>28.000260000000001</v>
      </c>
      <c r="CO49" s="1">
        <f t="shared" si="75"/>
        <v>29</v>
      </c>
      <c r="CP49" s="1">
        <f t="shared" si="76"/>
        <v>0</v>
      </c>
      <c r="CQ49" s="1">
        <f t="shared" si="77"/>
        <v>2.7999999999999998E-4</v>
      </c>
      <c r="CR49" s="1">
        <f t="shared" si="78"/>
        <v>29.00028</v>
      </c>
      <c r="CS49" s="1">
        <f t="shared" si="79"/>
        <v>29</v>
      </c>
      <c r="CT49" s="1">
        <f t="shared" si="80"/>
        <v>0</v>
      </c>
      <c r="CU49" s="1">
        <f t="shared" si="81"/>
        <v>2.7000000000000001E-3</v>
      </c>
      <c r="CV49" s="1">
        <f t="shared" si="82"/>
        <v>29.002700000000001</v>
      </c>
      <c r="CW49" s="1">
        <f t="shared" si="83"/>
        <v>29</v>
      </c>
      <c r="CX49" s="1">
        <f t="shared" si="84"/>
        <v>0</v>
      </c>
      <c r="CY49" s="1">
        <f t="shared" si="85"/>
        <v>2.5000000000000001E-3</v>
      </c>
      <c r="CZ49" s="1">
        <f t="shared" si="86"/>
        <v>29.002500000000001</v>
      </c>
      <c r="DA49" s="1">
        <f t="shared" si="87"/>
        <v>29</v>
      </c>
      <c r="DB49" s="1">
        <f t="shared" si="88"/>
        <v>0</v>
      </c>
      <c r="DC49" s="1">
        <f t="shared" si="89"/>
        <v>2.5999999999999999E-3</v>
      </c>
      <c r="DD49" s="1">
        <f t="shared" si="90"/>
        <v>29.002600000000001</v>
      </c>
      <c r="DE49" s="1">
        <f t="shared" si="91"/>
        <v>29</v>
      </c>
      <c r="DF49" s="1">
        <f t="shared" si="92"/>
        <v>0</v>
      </c>
      <c r="DG49" s="1">
        <f t="shared" si="93"/>
        <v>2.5999999999999999E-3</v>
      </c>
      <c r="DH49" s="1">
        <f t="shared" si="94"/>
        <v>29.002600000000001</v>
      </c>
      <c r="DI49" s="1">
        <f t="shared" si="95"/>
        <v>29</v>
      </c>
      <c r="DJ49" s="1">
        <f t="shared" si="96"/>
        <v>0</v>
      </c>
      <c r="DK49" s="1">
        <f t="shared" si="97"/>
        <v>1.6999999999999999E-3</v>
      </c>
      <c r="DL49" s="1">
        <f t="shared" si="98"/>
        <v>29.0017</v>
      </c>
      <c r="DM49" s="1">
        <f t="shared" si="99"/>
        <v>29</v>
      </c>
      <c r="DQ49">
        <f t="shared" si="100"/>
        <v>0</v>
      </c>
      <c r="DR49" t="str">
        <f t="shared" si="101"/>
        <v>NO</v>
      </c>
      <c r="DS49">
        <f t="shared" si="102"/>
        <v>3000</v>
      </c>
      <c r="DT49" t="str">
        <f t="shared" si="103"/>
        <v>NO</v>
      </c>
      <c r="DV49" s="1">
        <f t="shared" si="27"/>
        <v>0</v>
      </c>
      <c r="DW49" s="1">
        <f t="shared" si="104"/>
        <v>2.5999999999999999E-3</v>
      </c>
      <c r="DX49" s="1">
        <f t="shared" si="105"/>
        <v>28.002600000000001</v>
      </c>
      <c r="DY49" s="1">
        <f t="shared" si="179"/>
        <v>29</v>
      </c>
      <c r="DZ49" s="1">
        <f t="shared" si="106"/>
        <v>0</v>
      </c>
      <c r="EA49" s="1">
        <f t="shared" si="107"/>
        <v>2.8E-3</v>
      </c>
      <c r="EB49" s="1">
        <f t="shared" si="108"/>
        <v>29.002800000000001</v>
      </c>
      <c r="EC49" s="1">
        <f t="shared" si="109"/>
        <v>29</v>
      </c>
      <c r="ED49" s="1">
        <f t="shared" si="110"/>
        <v>0</v>
      </c>
      <c r="EE49" s="1">
        <f t="shared" si="111"/>
        <v>2.7000000000000001E-3</v>
      </c>
      <c r="EF49" s="1">
        <f t="shared" si="112"/>
        <v>29.002700000000001</v>
      </c>
      <c r="EG49" s="1">
        <f t="shared" si="113"/>
        <v>29</v>
      </c>
      <c r="EH49" s="1">
        <f t="shared" si="114"/>
        <v>0</v>
      </c>
      <c r="EI49" s="1">
        <f t="shared" si="115"/>
        <v>2.5000000000000001E-3</v>
      </c>
      <c r="EJ49" s="1">
        <f t="shared" si="116"/>
        <v>29.002500000000001</v>
      </c>
      <c r="EK49" s="1">
        <f t="shared" si="117"/>
        <v>29</v>
      </c>
      <c r="EL49" s="1">
        <f t="shared" si="118"/>
        <v>0</v>
      </c>
      <c r="EM49" s="1">
        <f t="shared" si="119"/>
        <v>2.5999999999999999E-3</v>
      </c>
      <c r="EN49" s="1">
        <f t="shared" si="120"/>
        <v>29.002600000000001</v>
      </c>
      <c r="EO49" s="1">
        <f t="shared" si="121"/>
        <v>29</v>
      </c>
      <c r="EP49" s="1">
        <f t="shared" si="122"/>
        <v>0</v>
      </c>
      <c r="EQ49" s="1">
        <f t="shared" si="123"/>
        <v>2.5999999999999999E-3</v>
      </c>
      <c r="ER49" s="1">
        <f t="shared" si="124"/>
        <v>29.002600000000001</v>
      </c>
      <c r="ES49" s="1">
        <f t="shared" si="125"/>
        <v>29</v>
      </c>
      <c r="ET49" s="1">
        <f t="shared" si="126"/>
        <v>0</v>
      </c>
      <c r="EU49" s="1">
        <f t="shared" si="127"/>
        <v>1.6999999999999999E-3</v>
      </c>
      <c r="EV49" s="1">
        <f t="shared" si="128"/>
        <v>29.0017</v>
      </c>
      <c r="EW49" s="1">
        <f t="shared" si="129"/>
        <v>29</v>
      </c>
      <c r="EX49" s="1"/>
      <c r="EY49" s="1">
        <f t="shared" si="180"/>
        <v>0</v>
      </c>
      <c r="EZ49" s="1">
        <f t="shared" si="181"/>
        <v>2.5999999999999999E-3</v>
      </c>
      <c r="FA49" s="1">
        <f t="shared" si="130"/>
        <v>28.002600000000001</v>
      </c>
      <c r="FB49" s="1">
        <f t="shared" si="131"/>
        <v>29</v>
      </c>
      <c r="FC49" s="1">
        <f t="shared" si="132"/>
        <v>0</v>
      </c>
      <c r="FD49" s="1">
        <f t="shared" si="133"/>
        <v>2.5000000000000001E-3</v>
      </c>
      <c r="FE49" s="1">
        <f t="shared" si="134"/>
        <v>29.002500000000001</v>
      </c>
      <c r="FF49" s="1">
        <f t="shared" si="135"/>
        <v>29</v>
      </c>
      <c r="FG49" s="1">
        <f t="shared" si="136"/>
        <v>0</v>
      </c>
      <c r="FH49" s="1">
        <f t="shared" si="137"/>
        <v>2.3999999999999998E-3</v>
      </c>
      <c r="FI49" s="1">
        <f t="shared" si="138"/>
        <v>29.002400000000002</v>
      </c>
      <c r="FJ49" s="1">
        <f t="shared" si="139"/>
        <v>29</v>
      </c>
      <c r="FK49" s="1">
        <f t="shared" si="140"/>
        <v>0</v>
      </c>
      <c r="FL49" s="1">
        <f t="shared" si="141"/>
        <v>2.3999999999999998E-3</v>
      </c>
      <c r="FM49" s="1">
        <f t="shared" si="142"/>
        <v>29.002400000000002</v>
      </c>
      <c r="FN49" s="1">
        <f t="shared" si="143"/>
        <v>29</v>
      </c>
      <c r="FO49" s="1">
        <f t="shared" si="144"/>
        <v>0</v>
      </c>
      <c r="FP49" s="1">
        <f t="shared" si="145"/>
        <v>2.5000000000000001E-3</v>
      </c>
      <c r="FQ49" s="1">
        <f t="shared" si="146"/>
        <v>29.002500000000001</v>
      </c>
      <c r="FR49" s="1">
        <f t="shared" si="147"/>
        <v>29</v>
      </c>
      <c r="FS49" s="1">
        <f t="shared" si="148"/>
        <v>0</v>
      </c>
      <c r="FT49" s="1">
        <f t="shared" si="149"/>
        <v>2.3999999999999998E-3</v>
      </c>
      <c r="FU49" s="1">
        <f t="shared" si="150"/>
        <v>29.002400000000002</v>
      </c>
      <c r="FV49" s="1">
        <f t="shared" si="151"/>
        <v>29</v>
      </c>
      <c r="FW49" s="1">
        <f t="shared" si="152"/>
        <v>0</v>
      </c>
      <c r="FX49" s="1">
        <f t="shared" si="153"/>
        <v>1.6999999999999999E-3</v>
      </c>
      <c r="FY49" s="1">
        <f t="shared" si="154"/>
        <v>29.0017</v>
      </c>
      <c r="FZ49" s="1">
        <f t="shared" si="182"/>
        <v>29</v>
      </c>
      <c r="GC49" s="1">
        <f t="shared" si="203"/>
        <v>0</v>
      </c>
      <c r="GD49" s="1">
        <f t="shared" si="156"/>
        <v>1.6999999999999999E-3</v>
      </c>
      <c r="GE49" s="1">
        <f t="shared" si="157"/>
        <v>28.0017</v>
      </c>
      <c r="GF49" s="1">
        <f t="shared" si="158"/>
        <v>28</v>
      </c>
      <c r="GG49" s="1">
        <f t="shared" si="204"/>
        <v>0</v>
      </c>
      <c r="GH49" s="1">
        <f t="shared" si="159"/>
        <v>1.6999999999999999E-3</v>
      </c>
      <c r="GI49" s="1">
        <f t="shared" si="160"/>
        <v>28.0017</v>
      </c>
      <c r="GJ49" s="1">
        <f t="shared" si="161"/>
        <v>29</v>
      </c>
      <c r="GK49" s="1">
        <f t="shared" si="205"/>
        <v>0</v>
      </c>
      <c r="GL49" s="1">
        <f t="shared" si="162"/>
        <v>1.5E-3</v>
      </c>
      <c r="GM49" s="1">
        <f t="shared" si="163"/>
        <v>29.0015</v>
      </c>
      <c r="GN49" s="1">
        <f t="shared" si="164"/>
        <v>29</v>
      </c>
      <c r="GO49" s="1">
        <f t="shared" si="206"/>
        <v>0</v>
      </c>
      <c r="GP49" s="1">
        <f t="shared" si="165"/>
        <v>1.9E-3</v>
      </c>
      <c r="GQ49" s="1">
        <f t="shared" si="166"/>
        <v>29.001899999999999</v>
      </c>
      <c r="GR49" s="1">
        <f t="shared" si="167"/>
        <v>29</v>
      </c>
      <c r="GS49" s="1">
        <f t="shared" si="207"/>
        <v>0</v>
      </c>
      <c r="GT49" s="1">
        <f t="shared" si="168"/>
        <v>1.9E-3</v>
      </c>
      <c r="GU49" s="1">
        <f t="shared" si="169"/>
        <v>29.001899999999999</v>
      </c>
      <c r="GV49" s="1">
        <f t="shared" si="170"/>
        <v>29</v>
      </c>
      <c r="GW49" s="1">
        <f t="shared" si="208"/>
        <v>0</v>
      </c>
      <c r="GX49" s="1">
        <f t="shared" si="171"/>
        <v>2.3E-3</v>
      </c>
      <c r="GY49" s="1">
        <f t="shared" si="172"/>
        <v>29.002300000000002</v>
      </c>
      <c r="GZ49" s="1">
        <f t="shared" si="173"/>
        <v>29</v>
      </c>
      <c r="HA49" s="1">
        <f t="shared" si="209"/>
        <v>0</v>
      </c>
      <c r="HB49" s="1">
        <f t="shared" si="174"/>
        <v>1.5E-3</v>
      </c>
      <c r="HC49" s="1">
        <f t="shared" si="175"/>
        <v>29.0015</v>
      </c>
      <c r="HD49" s="1">
        <f t="shared" si="176"/>
        <v>29</v>
      </c>
      <c r="HF49" t="b">
        <f t="shared" si="210"/>
        <v>0</v>
      </c>
    </row>
    <row r="50" spans="1:214" customFormat="1" x14ac:dyDescent="0.3">
      <c r="A50" t="str">
        <f t="shared" si="56"/>
        <v>FALSE</v>
      </c>
      <c r="B50" s="13">
        <v>44</v>
      </c>
      <c r="C50" s="35"/>
      <c r="D50" s="35"/>
      <c r="E50" s="35"/>
      <c r="F50" s="35"/>
      <c r="G50" s="13"/>
      <c r="H50" s="12"/>
      <c r="I50" s="12"/>
      <c r="J50" s="12"/>
      <c r="K50" s="35"/>
      <c r="L50" s="12"/>
      <c r="M50" s="35"/>
      <c r="N50" s="35"/>
      <c r="O50" s="35"/>
      <c r="P50" s="35"/>
      <c r="Q50" s="35"/>
      <c r="R50" s="35"/>
      <c r="S50" s="12"/>
      <c r="T50" s="35"/>
      <c r="U50" s="12"/>
      <c r="V50" s="35"/>
      <c r="W50" s="5">
        <f t="shared" si="57"/>
        <v>1000</v>
      </c>
      <c r="X50" s="12"/>
      <c r="Y50" s="12"/>
      <c r="Z50" s="12"/>
      <c r="AA50" s="12"/>
      <c r="AB50" s="12"/>
      <c r="AC50" s="12"/>
      <c r="AD50" s="12"/>
      <c r="AE50" s="12"/>
      <c r="AF50" s="12"/>
      <c r="AG50" s="12"/>
      <c r="AH50" s="5">
        <f t="shared" si="186"/>
        <v>1000</v>
      </c>
      <c r="AI50" s="5">
        <f t="shared" si="184"/>
        <v>2000</v>
      </c>
      <c r="AJ50" s="12"/>
      <c r="AK50" s="12"/>
      <c r="AL50" s="12"/>
      <c r="AM50" s="12"/>
      <c r="AN50" s="12"/>
      <c r="AO50" s="12"/>
      <c r="AP50" s="12"/>
      <c r="AQ50" s="12"/>
      <c r="AR50" s="12"/>
      <c r="AS50" s="12"/>
      <c r="AT50" s="5">
        <f t="shared" si="187"/>
        <v>1000</v>
      </c>
      <c r="AU50" s="5">
        <f t="shared" si="185"/>
        <v>3000</v>
      </c>
      <c r="AV50" s="12"/>
      <c r="AW50" s="12"/>
      <c r="AX50" s="12"/>
      <c r="AY50" s="12"/>
      <c r="AZ50" s="12"/>
      <c r="BA50" s="12"/>
      <c r="BB50" s="12"/>
      <c r="BC50" s="12"/>
      <c r="BD50" s="12"/>
      <c r="BE50" s="12"/>
      <c r="BF50" s="5">
        <f t="shared" si="188"/>
        <v>1000</v>
      </c>
      <c r="BG50" s="5">
        <f t="shared" si="189"/>
        <v>4000</v>
      </c>
      <c r="BH50" s="5">
        <f t="shared" si="190"/>
        <v>29</v>
      </c>
      <c r="BI50" s="5">
        <f t="shared" si="191"/>
        <v>29</v>
      </c>
      <c r="BJ50" s="5">
        <f t="shared" si="192"/>
        <v>29</v>
      </c>
      <c r="BK50" s="5">
        <f t="shared" si="193"/>
        <v>29</v>
      </c>
      <c r="BL50" s="5">
        <f t="shared" si="59"/>
        <v>28</v>
      </c>
      <c r="BM50" s="5">
        <f t="shared" si="183"/>
        <v>28</v>
      </c>
      <c r="BN50" s="5">
        <f t="shared" si="194"/>
        <v>28</v>
      </c>
      <c r="BO50" s="5">
        <f t="shared" si="195"/>
        <v>28</v>
      </c>
      <c r="BP50" s="3" t="str">
        <f t="shared" si="196"/>
        <v>-</v>
      </c>
      <c r="BQ50" s="3" t="str">
        <f t="shared" si="60"/>
        <v/>
      </c>
      <c r="BR50" s="3" t="str">
        <f t="shared" si="197"/>
        <v>-</v>
      </c>
      <c r="BS50" s="3" t="str">
        <f t="shared" si="61"/>
        <v/>
      </c>
      <c r="BT50" s="3" t="str">
        <f t="shared" si="198"/>
        <v>-</v>
      </c>
      <c r="BU50" s="3" t="str">
        <f t="shared" si="62"/>
        <v/>
      </c>
      <c r="BV50" s="3" t="str">
        <f t="shared" si="199"/>
        <v>-</v>
      </c>
      <c r="BW50" s="3" t="str">
        <f t="shared" si="63"/>
        <v/>
      </c>
      <c r="BX50" s="3" t="str">
        <f t="shared" si="200"/>
        <v>-</v>
      </c>
      <c r="BY50" s="3" t="str">
        <f t="shared" si="64"/>
        <v/>
      </c>
      <c r="BZ50" s="3" t="str">
        <f t="shared" si="201"/>
        <v>-</v>
      </c>
      <c r="CA50" s="3" t="str">
        <f t="shared" si="65"/>
        <v/>
      </c>
      <c r="CB50" s="3" t="str">
        <f t="shared" si="202"/>
        <v>-</v>
      </c>
      <c r="CC50" s="3" t="str">
        <f t="shared" si="66"/>
        <v/>
      </c>
      <c r="CD50" s="3" t="str">
        <f t="shared" si="67"/>
        <v>-</v>
      </c>
      <c r="CE50" s="3" t="str">
        <f t="shared" si="68"/>
        <v/>
      </c>
      <c r="CF50" s="3" t="str">
        <f t="shared" si="69"/>
        <v>-</v>
      </c>
      <c r="CG50" s="3" t="str">
        <f t="shared" si="70"/>
        <v/>
      </c>
      <c r="CH50" s="5" t="str">
        <f t="shared" si="178"/>
        <v/>
      </c>
      <c r="CI50" s="5" t="str">
        <f t="shared" si="71"/>
        <v/>
      </c>
      <c r="CJ50" s="1"/>
      <c r="CK50" s="1"/>
      <c r="CL50" s="1">
        <f t="shared" si="72"/>
        <v>0</v>
      </c>
      <c r="CM50" s="1">
        <f t="shared" si="73"/>
        <v>2.5999999999999998E-4</v>
      </c>
      <c r="CN50" s="1">
        <f t="shared" si="74"/>
        <v>28.000260000000001</v>
      </c>
      <c r="CO50" s="1">
        <f t="shared" si="75"/>
        <v>29</v>
      </c>
      <c r="CP50" s="1">
        <f t="shared" si="76"/>
        <v>0</v>
      </c>
      <c r="CQ50" s="1">
        <f t="shared" si="77"/>
        <v>2.7999999999999998E-4</v>
      </c>
      <c r="CR50" s="1">
        <f t="shared" si="78"/>
        <v>29.00028</v>
      </c>
      <c r="CS50" s="1">
        <f t="shared" si="79"/>
        <v>29</v>
      </c>
      <c r="CT50" s="1">
        <f t="shared" si="80"/>
        <v>0</v>
      </c>
      <c r="CU50" s="1">
        <f t="shared" si="81"/>
        <v>2.7000000000000001E-3</v>
      </c>
      <c r="CV50" s="1">
        <f t="shared" si="82"/>
        <v>29.002700000000001</v>
      </c>
      <c r="CW50" s="1">
        <f t="shared" si="83"/>
        <v>29</v>
      </c>
      <c r="CX50" s="1">
        <f t="shared" si="84"/>
        <v>0</v>
      </c>
      <c r="CY50" s="1">
        <f t="shared" si="85"/>
        <v>2.5000000000000001E-3</v>
      </c>
      <c r="CZ50" s="1">
        <f t="shared" si="86"/>
        <v>29.002500000000001</v>
      </c>
      <c r="DA50" s="1">
        <f t="shared" si="87"/>
        <v>29</v>
      </c>
      <c r="DB50" s="1">
        <f t="shared" si="88"/>
        <v>0</v>
      </c>
      <c r="DC50" s="1">
        <f t="shared" si="89"/>
        <v>2.5999999999999999E-3</v>
      </c>
      <c r="DD50" s="1">
        <f t="shared" si="90"/>
        <v>29.002600000000001</v>
      </c>
      <c r="DE50" s="1">
        <f t="shared" si="91"/>
        <v>29</v>
      </c>
      <c r="DF50" s="1">
        <f t="shared" si="92"/>
        <v>0</v>
      </c>
      <c r="DG50" s="1">
        <f t="shared" si="93"/>
        <v>2.5999999999999999E-3</v>
      </c>
      <c r="DH50" s="1">
        <f t="shared" si="94"/>
        <v>29.002600000000001</v>
      </c>
      <c r="DI50" s="1">
        <f t="shared" si="95"/>
        <v>29</v>
      </c>
      <c r="DJ50" s="1">
        <f t="shared" si="96"/>
        <v>0</v>
      </c>
      <c r="DK50" s="1">
        <f t="shared" si="97"/>
        <v>1.6999999999999999E-3</v>
      </c>
      <c r="DL50" s="1">
        <f t="shared" si="98"/>
        <v>29.0017</v>
      </c>
      <c r="DM50" s="1">
        <f t="shared" si="99"/>
        <v>29</v>
      </c>
      <c r="DQ50">
        <f t="shared" si="100"/>
        <v>0</v>
      </c>
      <c r="DR50" t="str">
        <f t="shared" si="101"/>
        <v>NO</v>
      </c>
      <c r="DS50">
        <f t="shared" si="102"/>
        <v>3000</v>
      </c>
      <c r="DT50" t="str">
        <f t="shared" si="103"/>
        <v>NO</v>
      </c>
      <c r="DV50" s="1">
        <f t="shared" si="27"/>
        <v>0</v>
      </c>
      <c r="DW50" s="1">
        <f t="shared" si="104"/>
        <v>2.5999999999999999E-3</v>
      </c>
      <c r="DX50" s="1">
        <f t="shared" si="105"/>
        <v>28.002600000000001</v>
      </c>
      <c r="DY50" s="1">
        <f t="shared" si="179"/>
        <v>29</v>
      </c>
      <c r="DZ50" s="1">
        <f t="shared" si="106"/>
        <v>0</v>
      </c>
      <c r="EA50" s="1">
        <f t="shared" si="107"/>
        <v>2.8E-3</v>
      </c>
      <c r="EB50" s="1">
        <f t="shared" si="108"/>
        <v>29.002800000000001</v>
      </c>
      <c r="EC50" s="1">
        <f t="shared" si="109"/>
        <v>29</v>
      </c>
      <c r="ED50" s="1">
        <f t="shared" si="110"/>
        <v>0</v>
      </c>
      <c r="EE50" s="1">
        <f t="shared" si="111"/>
        <v>2.7000000000000001E-3</v>
      </c>
      <c r="EF50" s="1">
        <f t="shared" si="112"/>
        <v>29.002700000000001</v>
      </c>
      <c r="EG50" s="1">
        <f t="shared" si="113"/>
        <v>29</v>
      </c>
      <c r="EH50" s="1">
        <f t="shared" si="114"/>
        <v>0</v>
      </c>
      <c r="EI50" s="1">
        <f t="shared" si="115"/>
        <v>2.5000000000000001E-3</v>
      </c>
      <c r="EJ50" s="1">
        <f t="shared" si="116"/>
        <v>29.002500000000001</v>
      </c>
      <c r="EK50" s="1">
        <f t="shared" si="117"/>
        <v>29</v>
      </c>
      <c r="EL50" s="1">
        <f t="shared" si="118"/>
        <v>0</v>
      </c>
      <c r="EM50" s="1">
        <f t="shared" si="119"/>
        <v>2.5999999999999999E-3</v>
      </c>
      <c r="EN50" s="1">
        <f t="shared" si="120"/>
        <v>29.002600000000001</v>
      </c>
      <c r="EO50" s="1">
        <f t="shared" si="121"/>
        <v>29</v>
      </c>
      <c r="EP50" s="1">
        <f t="shared" si="122"/>
        <v>0</v>
      </c>
      <c r="EQ50" s="1">
        <f t="shared" si="123"/>
        <v>2.5999999999999999E-3</v>
      </c>
      <c r="ER50" s="1">
        <f t="shared" si="124"/>
        <v>29.002600000000001</v>
      </c>
      <c r="ES50" s="1">
        <f t="shared" si="125"/>
        <v>29</v>
      </c>
      <c r="ET50" s="1">
        <f t="shared" si="126"/>
        <v>0</v>
      </c>
      <c r="EU50" s="1">
        <f t="shared" si="127"/>
        <v>1.6999999999999999E-3</v>
      </c>
      <c r="EV50" s="1">
        <f t="shared" si="128"/>
        <v>29.0017</v>
      </c>
      <c r="EW50" s="1">
        <f t="shared" si="129"/>
        <v>29</v>
      </c>
      <c r="EX50" s="1"/>
      <c r="EY50" s="1">
        <f t="shared" si="180"/>
        <v>0</v>
      </c>
      <c r="EZ50" s="1">
        <f t="shared" si="181"/>
        <v>2.5999999999999999E-3</v>
      </c>
      <c r="FA50" s="1">
        <f t="shared" si="130"/>
        <v>28.002600000000001</v>
      </c>
      <c r="FB50" s="1">
        <f t="shared" si="131"/>
        <v>29</v>
      </c>
      <c r="FC50" s="1">
        <f t="shared" si="132"/>
        <v>0</v>
      </c>
      <c r="FD50" s="1">
        <f t="shared" si="133"/>
        <v>2.5000000000000001E-3</v>
      </c>
      <c r="FE50" s="1">
        <f t="shared" si="134"/>
        <v>29.002500000000001</v>
      </c>
      <c r="FF50" s="1">
        <f t="shared" si="135"/>
        <v>29</v>
      </c>
      <c r="FG50" s="1">
        <f t="shared" si="136"/>
        <v>0</v>
      </c>
      <c r="FH50" s="1">
        <f t="shared" si="137"/>
        <v>2.3999999999999998E-3</v>
      </c>
      <c r="FI50" s="1">
        <f t="shared" si="138"/>
        <v>29.002400000000002</v>
      </c>
      <c r="FJ50" s="1">
        <f t="shared" si="139"/>
        <v>29</v>
      </c>
      <c r="FK50" s="1">
        <f t="shared" si="140"/>
        <v>0</v>
      </c>
      <c r="FL50" s="1">
        <f t="shared" si="141"/>
        <v>2.3999999999999998E-3</v>
      </c>
      <c r="FM50" s="1">
        <f t="shared" si="142"/>
        <v>29.002400000000002</v>
      </c>
      <c r="FN50" s="1">
        <f t="shared" si="143"/>
        <v>29</v>
      </c>
      <c r="FO50" s="1">
        <f t="shared" si="144"/>
        <v>0</v>
      </c>
      <c r="FP50" s="1">
        <f t="shared" si="145"/>
        <v>2.5000000000000001E-3</v>
      </c>
      <c r="FQ50" s="1">
        <f t="shared" si="146"/>
        <v>29.002500000000001</v>
      </c>
      <c r="FR50" s="1">
        <f t="shared" si="147"/>
        <v>29</v>
      </c>
      <c r="FS50" s="1">
        <f t="shared" si="148"/>
        <v>0</v>
      </c>
      <c r="FT50" s="1">
        <f t="shared" si="149"/>
        <v>2.3999999999999998E-3</v>
      </c>
      <c r="FU50" s="1">
        <f t="shared" si="150"/>
        <v>29.002400000000002</v>
      </c>
      <c r="FV50" s="1">
        <f t="shared" si="151"/>
        <v>29</v>
      </c>
      <c r="FW50" s="1">
        <f t="shared" si="152"/>
        <v>0</v>
      </c>
      <c r="FX50" s="1">
        <f t="shared" si="153"/>
        <v>1.6999999999999999E-3</v>
      </c>
      <c r="FY50" s="1">
        <f t="shared" si="154"/>
        <v>29.0017</v>
      </c>
      <c r="FZ50" s="1">
        <f t="shared" si="182"/>
        <v>29</v>
      </c>
      <c r="GC50" s="1">
        <f t="shared" si="203"/>
        <v>0</v>
      </c>
      <c r="GD50" s="1">
        <f t="shared" si="156"/>
        <v>1.6999999999999999E-3</v>
      </c>
      <c r="GE50" s="1">
        <f t="shared" si="157"/>
        <v>28.0017</v>
      </c>
      <c r="GF50" s="1">
        <f t="shared" si="158"/>
        <v>28</v>
      </c>
      <c r="GG50" s="1">
        <f t="shared" si="204"/>
        <v>0</v>
      </c>
      <c r="GH50" s="1">
        <f t="shared" si="159"/>
        <v>1.6999999999999999E-3</v>
      </c>
      <c r="GI50" s="1">
        <f t="shared" si="160"/>
        <v>28.0017</v>
      </c>
      <c r="GJ50" s="1">
        <f t="shared" si="161"/>
        <v>29</v>
      </c>
      <c r="GK50" s="1">
        <f t="shared" si="205"/>
        <v>0</v>
      </c>
      <c r="GL50" s="1">
        <f t="shared" si="162"/>
        <v>1.5E-3</v>
      </c>
      <c r="GM50" s="1">
        <f t="shared" si="163"/>
        <v>29.0015</v>
      </c>
      <c r="GN50" s="1">
        <f t="shared" si="164"/>
        <v>29</v>
      </c>
      <c r="GO50" s="1">
        <f t="shared" si="206"/>
        <v>0</v>
      </c>
      <c r="GP50" s="1">
        <f t="shared" si="165"/>
        <v>1.9E-3</v>
      </c>
      <c r="GQ50" s="1">
        <f t="shared" si="166"/>
        <v>29.001899999999999</v>
      </c>
      <c r="GR50" s="1">
        <f t="shared" si="167"/>
        <v>29</v>
      </c>
      <c r="GS50" s="1">
        <f t="shared" si="207"/>
        <v>0</v>
      </c>
      <c r="GT50" s="1">
        <f t="shared" si="168"/>
        <v>1.9E-3</v>
      </c>
      <c r="GU50" s="1">
        <f t="shared" si="169"/>
        <v>29.001899999999999</v>
      </c>
      <c r="GV50" s="1">
        <f t="shared" si="170"/>
        <v>29</v>
      </c>
      <c r="GW50" s="1">
        <f t="shared" si="208"/>
        <v>0</v>
      </c>
      <c r="GX50" s="1">
        <f t="shared" si="171"/>
        <v>2.3E-3</v>
      </c>
      <c r="GY50" s="1">
        <f t="shared" si="172"/>
        <v>29.002300000000002</v>
      </c>
      <c r="GZ50" s="1">
        <f t="shared" si="173"/>
        <v>29</v>
      </c>
      <c r="HA50" s="1">
        <f t="shared" si="209"/>
        <v>0</v>
      </c>
      <c r="HB50" s="1">
        <f t="shared" si="174"/>
        <v>1.5E-3</v>
      </c>
      <c r="HC50" s="1">
        <f t="shared" si="175"/>
        <v>29.0015</v>
      </c>
      <c r="HD50" s="1">
        <f t="shared" si="176"/>
        <v>29</v>
      </c>
      <c r="HF50" t="b">
        <f t="shared" si="210"/>
        <v>0</v>
      </c>
    </row>
    <row r="51" spans="1:214" customFormat="1" x14ac:dyDescent="0.3">
      <c r="A51" t="str">
        <f t="shared" si="56"/>
        <v>FALSE</v>
      </c>
      <c r="B51" s="37">
        <v>45</v>
      </c>
      <c r="C51" s="36"/>
      <c r="D51" s="36"/>
      <c r="E51" s="36"/>
      <c r="F51" s="36"/>
      <c r="G51" s="37"/>
      <c r="H51" s="36"/>
      <c r="I51" s="36"/>
      <c r="J51" s="36"/>
      <c r="K51" s="36"/>
      <c r="L51" s="36"/>
      <c r="M51" s="36"/>
      <c r="N51" s="36"/>
      <c r="O51" s="36"/>
      <c r="P51" s="36"/>
      <c r="Q51" s="36"/>
      <c r="R51" s="36"/>
      <c r="S51" s="36"/>
      <c r="T51" s="36"/>
      <c r="U51" s="36"/>
      <c r="V51" s="36"/>
      <c r="W51" s="38">
        <f t="shared" si="57"/>
        <v>1000</v>
      </c>
      <c r="X51" s="36"/>
      <c r="Y51" s="36"/>
      <c r="Z51" s="36"/>
      <c r="AA51" s="36"/>
      <c r="AB51" s="36"/>
      <c r="AC51" s="36"/>
      <c r="AD51" s="36"/>
      <c r="AE51" s="36"/>
      <c r="AF51" s="36"/>
      <c r="AG51" s="36"/>
      <c r="AH51" s="38">
        <f t="shared" si="186"/>
        <v>1000</v>
      </c>
      <c r="AI51" s="38">
        <f t="shared" si="184"/>
        <v>2000</v>
      </c>
      <c r="AJ51" s="36"/>
      <c r="AK51" s="36"/>
      <c r="AL51" s="36"/>
      <c r="AM51" s="36"/>
      <c r="AN51" s="36"/>
      <c r="AO51" s="36"/>
      <c r="AP51" s="36"/>
      <c r="AQ51" s="36"/>
      <c r="AR51" s="36"/>
      <c r="AS51" s="36"/>
      <c r="AT51" s="38">
        <f t="shared" si="187"/>
        <v>1000</v>
      </c>
      <c r="AU51" s="38">
        <f t="shared" si="185"/>
        <v>3000</v>
      </c>
      <c r="AV51" s="36"/>
      <c r="AW51" s="36"/>
      <c r="AX51" s="36"/>
      <c r="AY51" s="36"/>
      <c r="AZ51" s="36"/>
      <c r="BA51" s="36"/>
      <c r="BB51" s="36"/>
      <c r="BC51" s="36"/>
      <c r="BD51" s="36"/>
      <c r="BE51" s="36"/>
      <c r="BF51" s="38">
        <f t="shared" si="188"/>
        <v>1000</v>
      </c>
      <c r="BG51" s="38">
        <f t="shared" si="189"/>
        <v>4000</v>
      </c>
      <c r="BH51" s="38">
        <f t="shared" si="190"/>
        <v>29</v>
      </c>
      <c r="BI51" s="38">
        <f t="shared" si="191"/>
        <v>29</v>
      </c>
      <c r="BJ51" s="38">
        <f t="shared" si="192"/>
        <v>29</v>
      </c>
      <c r="BK51" s="5">
        <f t="shared" si="193"/>
        <v>29</v>
      </c>
      <c r="BL51" s="5">
        <f t="shared" si="59"/>
        <v>28</v>
      </c>
      <c r="BM51" s="5">
        <f t="shared" si="183"/>
        <v>28</v>
      </c>
      <c r="BN51" s="5">
        <f t="shared" si="194"/>
        <v>28</v>
      </c>
      <c r="BO51" s="5">
        <f t="shared" si="195"/>
        <v>28</v>
      </c>
      <c r="BP51" s="3" t="str">
        <f t="shared" si="196"/>
        <v>-</v>
      </c>
      <c r="BQ51" s="3" t="str">
        <f t="shared" si="60"/>
        <v/>
      </c>
      <c r="BR51" s="3" t="str">
        <f t="shared" si="197"/>
        <v>-</v>
      </c>
      <c r="BS51" s="3" t="str">
        <f t="shared" si="61"/>
        <v/>
      </c>
      <c r="BT51" s="3" t="str">
        <f t="shared" si="198"/>
        <v>-</v>
      </c>
      <c r="BU51" s="3" t="str">
        <f t="shared" si="62"/>
        <v/>
      </c>
      <c r="BV51" s="3" t="str">
        <f t="shared" si="199"/>
        <v>-</v>
      </c>
      <c r="BW51" s="3" t="str">
        <f t="shared" si="63"/>
        <v/>
      </c>
      <c r="BX51" s="3" t="str">
        <f t="shared" si="200"/>
        <v>-</v>
      </c>
      <c r="BY51" s="3" t="str">
        <f t="shared" si="64"/>
        <v/>
      </c>
      <c r="BZ51" s="3" t="str">
        <f t="shared" si="201"/>
        <v>-</v>
      </c>
      <c r="CA51" s="3" t="str">
        <f t="shared" si="65"/>
        <v/>
      </c>
      <c r="CB51" s="3" t="str">
        <f t="shared" si="202"/>
        <v>-</v>
      </c>
      <c r="CC51" s="3" t="str">
        <f t="shared" si="66"/>
        <v/>
      </c>
      <c r="CD51" s="3" t="str">
        <f t="shared" si="67"/>
        <v>-</v>
      </c>
      <c r="CE51" s="3" t="str">
        <f t="shared" si="68"/>
        <v/>
      </c>
      <c r="CF51" s="3" t="str">
        <f t="shared" si="69"/>
        <v>-</v>
      </c>
      <c r="CG51" s="3" t="str">
        <f t="shared" si="70"/>
        <v/>
      </c>
      <c r="CH51" s="5" t="str">
        <f t="shared" si="178"/>
        <v/>
      </c>
      <c r="CI51" s="5" t="str">
        <f t="shared" si="71"/>
        <v/>
      </c>
      <c r="CJ51" s="1"/>
      <c r="CK51" s="1"/>
      <c r="CL51" s="1">
        <f t="shared" si="72"/>
        <v>0</v>
      </c>
      <c r="CM51" s="1">
        <f t="shared" si="73"/>
        <v>2.5999999999999998E-4</v>
      </c>
      <c r="CN51" s="1">
        <f t="shared" si="74"/>
        <v>28.000260000000001</v>
      </c>
      <c r="CO51" s="1">
        <f t="shared" si="75"/>
        <v>29</v>
      </c>
      <c r="CP51" s="1">
        <f t="shared" si="76"/>
        <v>0</v>
      </c>
      <c r="CQ51" s="1">
        <f t="shared" si="77"/>
        <v>2.7999999999999998E-4</v>
      </c>
      <c r="CR51" s="1">
        <f t="shared" si="78"/>
        <v>29.00028</v>
      </c>
      <c r="CS51" s="1">
        <f t="shared" si="79"/>
        <v>29</v>
      </c>
      <c r="CT51" s="1">
        <f t="shared" si="80"/>
        <v>0</v>
      </c>
      <c r="CU51" s="1">
        <f t="shared" si="81"/>
        <v>2.7000000000000001E-3</v>
      </c>
      <c r="CV51" s="1">
        <f t="shared" si="82"/>
        <v>29.002700000000001</v>
      </c>
      <c r="CW51" s="1">
        <f t="shared" si="83"/>
        <v>29</v>
      </c>
      <c r="CX51" s="1">
        <f t="shared" si="84"/>
        <v>0</v>
      </c>
      <c r="CY51" s="1">
        <f t="shared" si="85"/>
        <v>2.5000000000000001E-3</v>
      </c>
      <c r="CZ51" s="1">
        <f t="shared" si="86"/>
        <v>29.002500000000001</v>
      </c>
      <c r="DA51" s="1">
        <f t="shared" si="87"/>
        <v>29</v>
      </c>
      <c r="DB51" s="1">
        <f t="shared" si="88"/>
        <v>0</v>
      </c>
      <c r="DC51" s="1">
        <f t="shared" si="89"/>
        <v>2.5999999999999999E-3</v>
      </c>
      <c r="DD51" s="1">
        <f t="shared" si="90"/>
        <v>29.002600000000001</v>
      </c>
      <c r="DE51" s="1">
        <f t="shared" si="91"/>
        <v>29</v>
      </c>
      <c r="DF51" s="1">
        <f t="shared" si="92"/>
        <v>0</v>
      </c>
      <c r="DG51" s="1">
        <f t="shared" si="93"/>
        <v>2.5999999999999999E-3</v>
      </c>
      <c r="DH51" s="1">
        <f t="shared" si="94"/>
        <v>29.002600000000001</v>
      </c>
      <c r="DI51" s="1">
        <f t="shared" si="95"/>
        <v>29</v>
      </c>
      <c r="DJ51" s="1">
        <f t="shared" si="96"/>
        <v>0</v>
      </c>
      <c r="DK51" s="1">
        <f t="shared" si="97"/>
        <v>1.6999999999999999E-3</v>
      </c>
      <c r="DL51" s="1">
        <f t="shared" si="98"/>
        <v>29.0017</v>
      </c>
      <c r="DM51" s="1">
        <f t="shared" si="99"/>
        <v>29</v>
      </c>
      <c r="DQ51">
        <f t="shared" si="100"/>
        <v>0</v>
      </c>
      <c r="DR51" t="str">
        <f t="shared" si="101"/>
        <v>NO</v>
      </c>
      <c r="DS51">
        <f t="shared" si="102"/>
        <v>3000</v>
      </c>
      <c r="DT51" t="str">
        <f t="shared" si="103"/>
        <v>NO</v>
      </c>
      <c r="DV51" s="1">
        <f t="shared" si="27"/>
        <v>0</v>
      </c>
      <c r="DW51" s="1">
        <f t="shared" si="104"/>
        <v>2.5999999999999999E-3</v>
      </c>
      <c r="DX51" s="1">
        <f t="shared" si="105"/>
        <v>28.002600000000001</v>
      </c>
      <c r="DY51" s="1">
        <f t="shared" si="179"/>
        <v>29</v>
      </c>
      <c r="DZ51" s="1">
        <f t="shared" si="106"/>
        <v>0</v>
      </c>
      <c r="EA51" s="1">
        <f t="shared" si="107"/>
        <v>2.8E-3</v>
      </c>
      <c r="EB51" s="1">
        <f t="shared" si="108"/>
        <v>29.002800000000001</v>
      </c>
      <c r="EC51" s="1">
        <f t="shared" si="109"/>
        <v>29</v>
      </c>
      <c r="ED51" s="1">
        <f t="shared" si="110"/>
        <v>0</v>
      </c>
      <c r="EE51" s="1">
        <f t="shared" si="111"/>
        <v>2.7000000000000001E-3</v>
      </c>
      <c r="EF51" s="1">
        <f t="shared" si="112"/>
        <v>29.002700000000001</v>
      </c>
      <c r="EG51" s="1">
        <f t="shared" si="113"/>
        <v>29</v>
      </c>
      <c r="EH51" s="1">
        <f t="shared" si="114"/>
        <v>0</v>
      </c>
      <c r="EI51" s="1">
        <f t="shared" si="115"/>
        <v>2.5000000000000001E-3</v>
      </c>
      <c r="EJ51" s="1">
        <f t="shared" si="116"/>
        <v>29.002500000000001</v>
      </c>
      <c r="EK51" s="1">
        <f t="shared" si="117"/>
        <v>29</v>
      </c>
      <c r="EL51" s="1">
        <f t="shared" si="118"/>
        <v>0</v>
      </c>
      <c r="EM51" s="1">
        <f t="shared" si="119"/>
        <v>2.5999999999999999E-3</v>
      </c>
      <c r="EN51" s="1">
        <f t="shared" si="120"/>
        <v>29.002600000000001</v>
      </c>
      <c r="EO51" s="1">
        <f t="shared" si="121"/>
        <v>29</v>
      </c>
      <c r="EP51" s="1">
        <f t="shared" si="122"/>
        <v>0</v>
      </c>
      <c r="EQ51" s="1">
        <f t="shared" si="123"/>
        <v>2.5999999999999999E-3</v>
      </c>
      <c r="ER51" s="1">
        <f t="shared" si="124"/>
        <v>29.002600000000001</v>
      </c>
      <c r="ES51" s="1">
        <f t="shared" si="125"/>
        <v>29</v>
      </c>
      <c r="ET51" s="1">
        <f t="shared" si="126"/>
        <v>0</v>
      </c>
      <c r="EU51" s="1">
        <f t="shared" si="127"/>
        <v>1.6999999999999999E-3</v>
      </c>
      <c r="EV51" s="1">
        <f t="shared" si="128"/>
        <v>29.0017</v>
      </c>
      <c r="EW51" s="1">
        <f t="shared" si="129"/>
        <v>29</v>
      </c>
      <c r="EX51" s="1"/>
      <c r="EY51" s="1">
        <f t="shared" si="180"/>
        <v>0</v>
      </c>
      <c r="EZ51" s="1">
        <f t="shared" si="181"/>
        <v>2.5999999999999999E-3</v>
      </c>
      <c r="FA51" s="1">
        <f t="shared" si="130"/>
        <v>28.002600000000001</v>
      </c>
      <c r="FB51" s="1">
        <f t="shared" si="131"/>
        <v>29</v>
      </c>
      <c r="FC51" s="1">
        <f t="shared" si="132"/>
        <v>0</v>
      </c>
      <c r="FD51" s="1">
        <f t="shared" si="133"/>
        <v>2.5000000000000001E-3</v>
      </c>
      <c r="FE51" s="1">
        <f t="shared" si="134"/>
        <v>29.002500000000001</v>
      </c>
      <c r="FF51" s="1">
        <f t="shared" si="135"/>
        <v>29</v>
      </c>
      <c r="FG51" s="1">
        <f t="shared" si="136"/>
        <v>0</v>
      </c>
      <c r="FH51" s="1">
        <f t="shared" si="137"/>
        <v>2.3999999999999998E-3</v>
      </c>
      <c r="FI51" s="1">
        <f t="shared" si="138"/>
        <v>29.002400000000002</v>
      </c>
      <c r="FJ51" s="1">
        <f t="shared" si="139"/>
        <v>29</v>
      </c>
      <c r="FK51" s="1">
        <f t="shared" si="140"/>
        <v>0</v>
      </c>
      <c r="FL51" s="1">
        <f t="shared" si="141"/>
        <v>2.3999999999999998E-3</v>
      </c>
      <c r="FM51" s="1">
        <f t="shared" si="142"/>
        <v>29.002400000000002</v>
      </c>
      <c r="FN51" s="1">
        <f t="shared" si="143"/>
        <v>29</v>
      </c>
      <c r="FO51" s="1">
        <f t="shared" si="144"/>
        <v>0</v>
      </c>
      <c r="FP51" s="1">
        <f t="shared" si="145"/>
        <v>2.5000000000000001E-3</v>
      </c>
      <c r="FQ51" s="1">
        <f t="shared" si="146"/>
        <v>29.002500000000001</v>
      </c>
      <c r="FR51" s="1">
        <f t="shared" si="147"/>
        <v>29</v>
      </c>
      <c r="FS51" s="1">
        <f t="shared" si="148"/>
        <v>0</v>
      </c>
      <c r="FT51" s="1">
        <f t="shared" si="149"/>
        <v>2.3999999999999998E-3</v>
      </c>
      <c r="FU51" s="1">
        <f t="shared" si="150"/>
        <v>29.002400000000002</v>
      </c>
      <c r="FV51" s="1">
        <f t="shared" si="151"/>
        <v>29</v>
      </c>
      <c r="FW51" s="1">
        <f t="shared" si="152"/>
        <v>0</v>
      </c>
      <c r="FX51" s="1">
        <f t="shared" si="153"/>
        <v>1.6999999999999999E-3</v>
      </c>
      <c r="FY51" s="1">
        <f t="shared" si="154"/>
        <v>29.0017</v>
      </c>
      <c r="FZ51" s="1">
        <f t="shared" si="182"/>
        <v>29</v>
      </c>
      <c r="GC51" s="1">
        <f t="shared" si="203"/>
        <v>0</v>
      </c>
      <c r="GD51" s="1">
        <f t="shared" si="156"/>
        <v>1.6999999999999999E-3</v>
      </c>
      <c r="GE51" s="1">
        <f t="shared" si="157"/>
        <v>28.0017</v>
      </c>
      <c r="GF51" s="1">
        <f t="shared" si="158"/>
        <v>28</v>
      </c>
      <c r="GG51" s="1">
        <f t="shared" si="204"/>
        <v>0</v>
      </c>
      <c r="GH51" s="1">
        <f t="shared" si="159"/>
        <v>1.6999999999999999E-3</v>
      </c>
      <c r="GI51" s="1">
        <f t="shared" si="160"/>
        <v>28.0017</v>
      </c>
      <c r="GJ51" s="1">
        <f t="shared" si="161"/>
        <v>29</v>
      </c>
      <c r="GK51" s="1">
        <f t="shared" si="205"/>
        <v>0</v>
      </c>
      <c r="GL51" s="1">
        <f t="shared" si="162"/>
        <v>1.5E-3</v>
      </c>
      <c r="GM51" s="1">
        <f t="shared" si="163"/>
        <v>29.0015</v>
      </c>
      <c r="GN51" s="1">
        <f t="shared" si="164"/>
        <v>29</v>
      </c>
      <c r="GO51" s="1">
        <f t="shared" si="206"/>
        <v>0</v>
      </c>
      <c r="GP51" s="1">
        <f t="shared" si="165"/>
        <v>1.9E-3</v>
      </c>
      <c r="GQ51" s="1">
        <f t="shared" si="166"/>
        <v>29.001899999999999</v>
      </c>
      <c r="GR51" s="1">
        <f t="shared" si="167"/>
        <v>29</v>
      </c>
      <c r="GS51" s="1">
        <f t="shared" si="207"/>
        <v>0</v>
      </c>
      <c r="GT51" s="1">
        <f t="shared" si="168"/>
        <v>1.9E-3</v>
      </c>
      <c r="GU51" s="1">
        <f t="shared" si="169"/>
        <v>29.001899999999999</v>
      </c>
      <c r="GV51" s="1">
        <f t="shared" si="170"/>
        <v>29</v>
      </c>
      <c r="GW51" s="1">
        <f t="shared" si="208"/>
        <v>0</v>
      </c>
      <c r="GX51" s="1">
        <f t="shared" si="171"/>
        <v>2.3E-3</v>
      </c>
      <c r="GY51" s="1">
        <f t="shared" si="172"/>
        <v>29.002300000000002</v>
      </c>
      <c r="GZ51" s="1">
        <f t="shared" si="173"/>
        <v>29</v>
      </c>
      <c r="HA51" s="1">
        <f t="shared" si="209"/>
        <v>0</v>
      </c>
      <c r="HB51" s="1">
        <f t="shared" si="174"/>
        <v>1.5E-3</v>
      </c>
      <c r="HC51" s="1">
        <f t="shared" si="175"/>
        <v>29.0015</v>
      </c>
      <c r="HD51" s="1">
        <f t="shared" si="176"/>
        <v>29</v>
      </c>
      <c r="HF51" t="b">
        <f t="shared" si="210"/>
        <v>0</v>
      </c>
    </row>
    <row r="52" spans="1:214" customFormat="1" x14ac:dyDescent="0.3">
      <c r="A52" t="str">
        <f t="shared" si="56"/>
        <v>FALSE</v>
      </c>
      <c r="B52" s="13">
        <v>46</v>
      </c>
      <c r="C52" s="35"/>
      <c r="D52" s="35"/>
      <c r="E52" s="35"/>
      <c r="F52" s="35"/>
      <c r="G52" s="13"/>
      <c r="H52" s="12"/>
      <c r="I52" s="12"/>
      <c r="J52" s="12"/>
      <c r="K52" s="35"/>
      <c r="L52" s="12"/>
      <c r="M52" s="35"/>
      <c r="N52" s="35"/>
      <c r="O52" s="35"/>
      <c r="P52" s="35"/>
      <c r="Q52" s="35"/>
      <c r="R52" s="35"/>
      <c r="S52" s="12"/>
      <c r="T52" s="35"/>
      <c r="U52" s="12"/>
      <c r="V52" s="35"/>
      <c r="W52" s="5">
        <f t="shared" si="57"/>
        <v>1000</v>
      </c>
      <c r="X52" s="12"/>
      <c r="Y52" s="12"/>
      <c r="Z52" s="12"/>
      <c r="AA52" s="12"/>
      <c r="AB52" s="12"/>
      <c r="AC52" s="12"/>
      <c r="AD52" s="12"/>
      <c r="AE52" s="12"/>
      <c r="AF52" s="12"/>
      <c r="AG52" s="12"/>
      <c r="AH52" s="5">
        <f t="shared" si="186"/>
        <v>1000</v>
      </c>
      <c r="AI52" s="5">
        <f t="shared" si="184"/>
        <v>2000</v>
      </c>
      <c r="AJ52" s="12"/>
      <c r="AK52" s="12"/>
      <c r="AL52" s="12"/>
      <c r="AM52" s="12"/>
      <c r="AN52" s="12"/>
      <c r="AO52" s="12"/>
      <c r="AP52" s="12"/>
      <c r="AQ52" s="12"/>
      <c r="AR52" s="12"/>
      <c r="AS52" s="12"/>
      <c r="AT52" s="5">
        <f t="shared" si="187"/>
        <v>1000</v>
      </c>
      <c r="AU52" s="5">
        <f t="shared" si="185"/>
        <v>3000</v>
      </c>
      <c r="AV52" s="12"/>
      <c r="AW52" s="12"/>
      <c r="AX52" s="12"/>
      <c r="AY52" s="12"/>
      <c r="AZ52" s="12"/>
      <c r="BA52" s="12"/>
      <c r="BB52" s="12"/>
      <c r="BC52" s="12"/>
      <c r="BD52" s="12"/>
      <c r="BE52" s="12"/>
      <c r="BF52" s="5">
        <f t="shared" si="188"/>
        <v>1000</v>
      </c>
      <c r="BG52" s="5">
        <f t="shared" si="189"/>
        <v>4000</v>
      </c>
      <c r="BH52" s="5">
        <f t="shared" si="190"/>
        <v>29</v>
      </c>
      <c r="BI52" s="5">
        <f t="shared" si="191"/>
        <v>29</v>
      </c>
      <c r="BJ52" s="5">
        <f t="shared" si="192"/>
        <v>29</v>
      </c>
      <c r="BK52" s="5">
        <f t="shared" si="193"/>
        <v>29</v>
      </c>
      <c r="BL52" s="5">
        <f t="shared" si="59"/>
        <v>28</v>
      </c>
      <c r="BM52" s="5">
        <f t="shared" si="183"/>
        <v>28</v>
      </c>
      <c r="BN52" s="5">
        <f t="shared" si="194"/>
        <v>28</v>
      </c>
      <c r="BO52" s="5">
        <f t="shared" si="195"/>
        <v>28</v>
      </c>
      <c r="BP52" s="3" t="str">
        <f t="shared" si="196"/>
        <v>-</v>
      </c>
      <c r="BQ52" s="3" t="str">
        <f t="shared" si="60"/>
        <v/>
      </c>
      <c r="BR52" s="3" t="str">
        <f t="shared" si="197"/>
        <v>-</v>
      </c>
      <c r="BS52" s="3" t="str">
        <f t="shared" si="61"/>
        <v/>
      </c>
      <c r="BT52" s="3" t="str">
        <f t="shared" si="198"/>
        <v>-</v>
      </c>
      <c r="BU52" s="3" t="str">
        <f t="shared" si="62"/>
        <v/>
      </c>
      <c r="BV52" s="3" t="str">
        <f t="shared" si="199"/>
        <v>-</v>
      </c>
      <c r="BW52" s="3" t="str">
        <f t="shared" si="63"/>
        <v/>
      </c>
      <c r="BX52" s="3" t="str">
        <f t="shared" si="200"/>
        <v>-</v>
      </c>
      <c r="BY52" s="3" t="str">
        <f t="shared" si="64"/>
        <v/>
      </c>
      <c r="BZ52" s="3" t="str">
        <f t="shared" si="201"/>
        <v>-</v>
      </c>
      <c r="CA52" s="3" t="str">
        <f t="shared" si="65"/>
        <v/>
      </c>
      <c r="CB52" s="3" t="str">
        <f t="shared" si="202"/>
        <v>-</v>
      </c>
      <c r="CC52" s="3" t="str">
        <f t="shared" si="66"/>
        <v/>
      </c>
      <c r="CD52" s="3" t="str">
        <f t="shared" si="67"/>
        <v>-</v>
      </c>
      <c r="CE52" s="3" t="str">
        <f t="shared" si="68"/>
        <v/>
      </c>
      <c r="CF52" s="3" t="str">
        <f t="shared" si="69"/>
        <v>-</v>
      </c>
      <c r="CG52" s="3" t="str">
        <f t="shared" si="70"/>
        <v/>
      </c>
      <c r="CH52" s="5" t="str">
        <f t="shared" si="178"/>
        <v/>
      </c>
      <c r="CI52" s="5" t="str">
        <f t="shared" si="71"/>
        <v/>
      </c>
      <c r="CJ52" s="1"/>
      <c r="CK52" s="1"/>
      <c r="CL52" s="1">
        <f t="shared" si="72"/>
        <v>0</v>
      </c>
      <c r="CM52" s="1">
        <f t="shared" si="73"/>
        <v>2.5999999999999998E-4</v>
      </c>
      <c r="CN52" s="1">
        <f t="shared" si="74"/>
        <v>28.000260000000001</v>
      </c>
      <c r="CO52" s="1">
        <f t="shared" si="75"/>
        <v>29</v>
      </c>
      <c r="CP52" s="1">
        <f t="shared" si="76"/>
        <v>0</v>
      </c>
      <c r="CQ52" s="1">
        <f t="shared" si="77"/>
        <v>2.7999999999999998E-4</v>
      </c>
      <c r="CR52" s="1">
        <f t="shared" si="78"/>
        <v>29.00028</v>
      </c>
      <c r="CS52" s="1">
        <f t="shared" si="79"/>
        <v>29</v>
      </c>
      <c r="CT52" s="1">
        <f t="shared" si="80"/>
        <v>0</v>
      </c>
      <c r="CU52" s="1">
        <f t="shared" si="81"/>
        <v>2.7000000000000001E-3</v>
      </c>
      <c r="CV52" s="1">
        <f t="shared" si="82"/>
        <v>29.002700000000001</v>
      </c>
      <c r="CW52" s="1">
        <f t="shared" si="83"/>
        <v>29</v>
      </c>
      <c r="CX52" s="1">
        <f t="shared" si="84"/>
        <v>0</v>
      </c>
      <c r="CY52" s="1">
        <f t="shared" si="85"/>
        <v>2.5000000000000001E-3</v>
      </c>
      <c r="CZ52" s="1">
        <f t="shared" si="86"/>
        <v>29.002500000000001</v>
      </c>
      <c r="DA52" s="1">
        <f t="shared" si="87"/>
        <v>29</v>
      </c>
      <c r="DB52" s="1">
        <f t="shared" si="88"/>
        <v>0</v>
      </c>
      <c r="DC52" s="1">
        <f t="shared" si="89"/>
        <v>2.5999999999999999E-3</v>
      </c>
      <c r="DD52" s="1">
        <f t="shared" si="90"/>
        <v>29.002600000000001</v>
      </c>
      <c r="DE52" s="1">
        <f t="shared" si="91"/>
        <v>29</v>
      </c>
      <c r="DF52" s="1">
        <f t="shared" si="92"/>
        <v>0</v>
      </c>
      <c r="DG52" s="1">
        <f t="shared" si="93"/>
        <v>2.5999999999999999E-3</v>
      </c>
      <c r="DH52" s="1">
        <f t="shared" si="94"/>
        <v>29.002600000000001</v>
      </c>
      <c r="DI52" s="1">
        <f t="shared" si="95"/>
        <v>29</v>
      </c>
      <c r="DJ52" s="1">
        <f t="shared" si="96"/>
        <v>0</v>
      </c>
      <c r="DK52" s="1">
        <f t="shared" si="97"/>
        <v>1.6999999999999999E-3</v>
      </c>
      <c r="DL52" s="1">
        <f t="shared" si="98"/>
        <v>29.0017</v>
      </c>
      <c r="DM52" s="1">
        <f t="shared" si="99"/>
        <v>29</v>
      </c>
      <c r="DQ52">
        <f t="shared" si="100"/>
        <v>0</v>
      </c>
      <c r="DR52" t="str">
        <f t="shared" si="101"/>
        <v>NO</v>
      </c>
      <c r="DS52">
        <f t="shared" si="102"/>
        <v>3000</v>
      </c>
      <c r="DT52" t="str">
        <f t="shared" si="103"/>
        <v>NO</v>
      </c>
      <c r="DV52" s="1">
        <f t="shared" si="27"/>
        <v>0</v>
      </c>
      <c r="DW52" s="1">
        <f t="shared" si="104"/>
        <v>2.5999999999999999E-3</v>
      </c>
      <c r="DX52" s="1">
        <f t="shared" si="105"/>
        <v>28.002600000000001</v>
      </c>
      <c r="DY52" s="1">
        <f t="shared" si="179"/>
        <v>29</v>
      </c>
      <c r="DZ52" s="1">
        <f t="shared" si="106"/>
        <v>0</v>
      </c>
      <c r="EA52" s="1">
        <f t="shared" si="107"/>
        <v>2.8E-3</v>
      </c>
      <c r="EB52" s="1">
        <f t="shared" si="108"/>
        <v>29.002800000000001</v>
      </c>
      <c r="EC52" s="1">
        <f t="shared" si="109"/>
        <v>29</v>
      </c>
      <c r="ED52" s="1">
        <f t="shared" si="110"/>
        <v>0</v>
      </c>
      <c r="EE52" s="1">
        <f t="shared" si="111"/>
        <v>2.7000000000000001E-3</v>
      </c>
      <c r="EF52" s="1">
        <f t="shared" si="112"/>
        <v>29.002700000000001</v>
      </c>
      <c r="EG52" s="1">
        <f t="shared" si="113"/>
        <v>29</v>
      </c>
      <c r="EH52" s="1">
        <f t="shared" si="114"/>
        <v>0</v>
      </c>
      <c r="EI52" s="1">
        <f t="shared" si="115"/>
        <v>2.5000000000000001E-3</v>
      </c>
      <c r="EJ52" s="1">
        <f t="shared" si="116"/>
        <v>29.002500000000001</v>
      </c>
      <c r="EK52" s="1">
        <f t="shared" si="117"/>
        <v>29</v>
      </c>
      <c r="EL52" s="1">
        <f t="shared" si="118"/>
        <v>0</v>
      </c>
      <c r="EM52" s="1">
        <f t="shared" si="119"/>
        <v>2.5999999999999999E-3</v>
      </c>
      <c r="EN52" s="1">
        <f t="shared" si="120"/>
        <v>29.002600000000001</v>
      </c>
      <c r="EO52" s="1">
        <f t="shared" si="121"/>
        <v>29</v>
      </c>
      <c r="EP52" s="1">
        <f t="shared" si="122"/>
        <v>0</v>
      </c>
      <c r="EQ52" s="1">
        <f t="shared" si="123"/>
        <v>2.5999999999999999E-3</v>
      </c>
      <c r="ER52" s="1">
        <f t="shared" si="124"/>
        <v>29.002600000000001</v>
      </c>
      <c r="ES52" s="1">
        <f t="shared" si="125"/>
        <v>29</v>
      </c>
      <c r="ET52" s="1">
        <f t="shared" si="126"/>
        <v>0</v>
      </c>
      <c r="EU52" s="1">
        <f t="shared" si="127"/>
        <v>1.6999999999999999E-3</v>
      </c>
      <c r="EV52" s="1">
        <f t="shared" si="128"/>
        <v>29.0017</v>
      </c>
      <c r="EW52" s="1">
        <f t="shared" si="129"/>
        <v>29</v>
      </c>
      <c r="EX52" s="1"/>
      <c r="EY52" s="1">
        <f t="shared" si="180"/>
        <v>0</v>
      </c>
      <c r="EZ52" s="1">
        <f t="shared" si="181"/>
        <v>2.5999999999999999E-3</v>
      </c>
      <c r="FA52" s="1">
        <f t="shared" si="130"/>
        <v>28.002600000000001</v>
      </c>
      <c r="FB52" s="1">
        <f t="shared" si="131"/>
        <v>29</v>
      </c>
      <c r="FC52" s="1">
        <f t="shared" si="132"/>
        <v>0</v>
      </c>
      <c r="FD52" s="1">
        <f t="shared" si="133"/>
        <v>2.5000000000000001E-3</v>
      </c>
      <c r="FE52" s="1">
        <f t="shared" si="134"/>
        <v>29.002500000000001</v>
      </c>
      <c r="FF52" s="1">
        <f t="shared" si="135"/>
        <v>29</v>
      </c>
      <c r="FG52" s="1">
        <f t="shared" si="136"/>
        <v>0</v>
      </c>
      <c r="FH52" s="1">
        <f t="shared" si="137"/>
        <v>2.3999999999999998E-3</v>
      </c>
      <c r="FI52" s="1">
        <f t="shared" si="138"/>
        <v>29.002400000000002</v>
      </c>
      <c r="FJ52" s="1">
        <f t="shared" si="139"/>
        <v>29</v>
      </c>
      <c r="FK52" s="1">
        <f t="shared" si="140"/>
        <v>0</v>
      </c>
      <c r="FL52" s="1">
        <f t="shared" si="141"/>
        <v>2.3999999999999998E-3</v>
      </c>
      <c r="FM52" s="1">
        <f t="shared" si="142"/>
        <v>29.002400000000002</v>
      </c>
      <c r="FN52" s="1">
        <f t="shared" si="143"/>
        <v>29</v>
      </c>
      <c r="FO52" s="1">
        <f t="shared" si="144"/>
        <v>0</v>
      </c>
      <c r="FP52" s="1">
        <f t="shared" si="145"/>
        <v>2.5000000000000001E-3</v>
      </c>
      <c r="FQ52" s="1">
        <f t="shared" si="146"/>
        <v>29.002500000000001</v>
      </c>
      <c r="FR52" s="1">
        <f t="shared" si="147"/>
        <v>29</v>
      </c>
      <c r="FS52" s="1">
        <f t="shared" si="148"/>
        <v>0</v>
      </c>
      <c r="FT52" s="1">
        <f t="shared" si="149"/>
        <v>2.3999999999999998E-3</v>
      </c>
      <c r="FU52" s="1">
        <f t="shared" si="150"/>
        <v>29.002400000000002</v>
      </c>
      <c r="FV52" s="1">
        <f t="shared" si="151"/>
        <v>29</v>
      </c>
      <c r="FW52" s="1">
        <f t="shared" si="152"/>
        <v>0</v>
      </c>
      <c r="FX52" s="1">
        <f t="shared" si="153"/>
        <v>1.6999999999999999E-3</v>
      </c>
      <c r="FY52" s="1">
        <f t="shared" si="154"/>
        <v>29.0017</v>
      </c>
      <c r="FZ52" s="1">
        <f t="shared" si="182"/>
        <v>29</v>
      </c>
      <c r="GC52" s="1">
        <f t="shared" si="203"/>
        <v>0</v>
      </c>
      <c r="GD52" s="1">
        <f t="shared" si="156"/>
        <v>1.6999999999999999E-3</v>
      </c>
      <c r="GE52" s="1">
        <f t="shared" si="157"/>
        <v>28.0017</v>
      </c>
      <c r="GF52" s="1">
        <f t="shared" si="158"/>
        <v>28</v>
      </c>
      <c r="GG52" s="1">
        <f t="shared" si="204"/>
        <v>0</v>
      </c>
      <c r="GH52" s="1">
        <f t="shared" si="159"/>
        <v>1.6999999999999999E-3</v>
      </c>
      <c r="GI52" s="1">
        <f t="shared" si="160"/>
        <v>28.0017</v>
      </c>
      <c r="GJ52" s="1">
        <f t="shared" si="161"/>
        <v>29</v>
      </c>
      <c r="GK52" s="1">
        <f t="shared" si="205"/>
        <v>0</v>
      </c>
      <c r="GL52" s="1">
        <f t="shared" si="162"/>
        <v>1.5E-3</v>
      </c>
      <c r="GM52" s="1">
        <f t="shared" si="163"/>
        <v>29.0015</v>
      </c>
      <c r="GN52" s="1">
        <f t="shared" si="164"/>
        <v>29</v>
      </c>
      <c r="GO52" s="1">
        <f t="shared" si="206"/>
        <v>0</v>
      </c>
      <c r="GP52" s="1">
        <f t="shared" si="165"/>
        <v>1.9E-3</v>
      </c>
      <c r="GQ52" s="1">
        <f t="shared" si="166"/>
        <v>29.001899999999999</v>
      </c>
      <c r="GR52" s="1">
        <f t="shared" si="167"/>
        <v>29</v>
      </c>
      <c r="GS52" s="1">
        <f t="shared" si="207"/>
        <v>0</v>
      </c>
      <c r="GT52" s="1">
        <f t="shared" si="168"/>
        <v>1.9E-3</v>
      </c>
      <c r="GU52" s="1">
        <f t="shared" si="169"/>
        <v>29.001899999999999</v>
      </c>
      <c r="GV52" s="1">
        <f t="shared" si="170"/>
        <v>29</v>
      </c>
      <c r="GW52" s="1">
        <f t="shared" si="208"/>
        <v>0</v>
      </c>
      <c r="GX52" s="1">
        <f t="shared" si="171"/>
        <v>2.3E-3</v>
      </c>
      <c r="GY52" s="1">
        <f t="shared" si="172"/>
        <v>29.002300000000002</v>
      </c>
      <c r="GZ52" s="1">
        <f t="shared" si="173"/>
        <v>29</v>
      </c>
      <c r="HA52" s="1">
        <f t="shared" si="209"/>
        <v>0</v>
      </c>
      <c r="HB52" s="1">
        <f t="shared" si="174"/>
        <v>1.5E-3</v>
      </c>
      <c r="HC52" s="1">
        <f t="shared" si="175"/>
        <v>29.0015</v>
      </c>
      <c r="HD52" s="1">
        <f t="shared" si="176"/>
        <v>29</v>
      </c>
      <c r="HF52" t="b">
        <f t="shared" si="210"/>
        <v>0</v>
      </c>
    </row>
    <row r="53" spans="1:214" customFormat="1" x14ac:dyDescent="0.3">
      <c r="A53" t="str">
        <f t="shared" si="56"/>
        <v>FALSE</v>
      </c>
      <c r="B53" s="37">
        <v>47</v>
      </c>
      <c r="C53" s="36"/>
      <c r="D53" s="36"/>
      <c r="E53" s="36"/>
      <c r="F53" s="36"/>
      <c r="G53" s="37"/>
      <c r="H53" s="36"/>
      <c r="I53" s="36"/>
      <c r="J53" s="36"/>
      <c r="K53" s="36"/>
      <c r="L53" s="36"/>
      <c r="M53" s="36"/>
      <c r="N53" s="36"/>
      <c r="O53" s="36"/>
      <c r="P53" s="36"/>
      <c r="Q53" s="36"/>
      <c r="R53" s="36"/>
      <c r="S53" s="36"/>
      <c r="T53" s="36"/>
      <c r="U53" s="36"/>
      <c r="V53" s="36"/>
      <c r="W53" s="38">
        <f t="shared" si="57"/>
        <v>1000</v>
      </c>
      <c r="X53" s="36"/>
      <c r="Y53" s="36"/>
      <c r="Z53" s="36"/>
      <c r="AA53" s="36"/>
      <c r="AB53" s="36"/>
      <c r="AC53" s="36"/>
      <c r="AD53" s="36"/>
      <c r="AE53" s="36"/>
      <c r="AF53" s="36"/>
      <c r="AG53" s="36"/>
      <c r="AH53" s="38">
        <f t="shared" si="186"/>
        <v>1000</v>
      </c>
      <c r="AI53" s="38">
        <f t="shared" si="184"/>
        <v>2000</v>
      </c>
      <c r="AJ53" s="36"/>
      <c r="AK53" s="36"/>
      <c r="AL53" s="36"/>
      <c r="AM53" s="36"/>
      <c r="AN53" s="36"/>
      <c r="AO53" s="36"/>
      <c r="AP53" s="36"/>
      <c r="AQ53" s="36"/>
      <c r="AR53" s="36"/>
      <c r="AS53" s="36"/>
      <c r="AT53" s="38">
        <f t="shared" si="187"/>
        <v>1000</v>
      </c>
      <c r="AU53" s="38">
        <f t="shared" si="185"/>
        <v>3000</v>
      </c>
      <c r="AV53" s="36"/>
      <c r="AW53" s="36"/>
      <c r="AX53" s="36"/>
      <c r="AY53" s="36"/>
      <c r="AZ53" s="36"/>
      <c r="BA53" s="36"/>
      <c r="BB53" s="36"/>
      <c r="BC53" s="36"/>
      <c r="BD53" s="36"/>
      <c r="BE53" s="36"/>
      <c r="BF53" s="38">
        <f t="shared" si="188"/>
        <v>1000</v>
      </c>
      <c r="BG53" s="38">
        <f t="shared" si="189"/>
        <v>4000</v>
      </c>
      <c r="BH53" s="38">
        <f t="shared" si="190"/>
        <v>29</v>
      </c>
      <c r="BI53" s="38">
        <f t="shared" si="191"/>
        <v>29</v>
      </c>
      <c r="BJ53" s="38">
        <f t="shared" si="192"/>
        <v>29</v>
      </c>
      <c r="BK53" s="5">
        <f t="shared" si="193"/>
        <v>29</v>
      </c>
      <c r="BL53" s="5">
        <f t="shared" si="59"/>
        <v>28</v>
      </c>
      <c r="BM53" s="5">
        <f t="shared" si="183"/>
        <v>28</v>
      </c>
      <c r="BN53" s="5">
        <f t="shared" si="194"/>
        <v>28</v>
      </c>
      <c r="BO53" s="5">
        <f t="shared" si="195"/>
        <v>28</v>
      </c>
      <c r="BP53" s="3" t="str">
        <f t="shared" si="196"/>
        <v>-</v>
      </c>
      <c r="BQ53" s="3" t="str">
        <f t="shared" si="60"/>
        <v/>
      </c>
      <c r="BR53" s="3" t="str">
        <f t="shared" si="197"/>
        <v>-</v>
      </c>
      <c r="BS53" s="3" t="str">
        <f t="shared" si="61"/>
        <v/>
      </c>
      <c r="BT53" s="3" t="str">
        <f t="shared" si="198"/>
        <v>-</v>
      </c>
      <c r="BU53" s="3" t="str">
        <f t="shared" si="62"/>
        <v/>
      </c>
      <c r="BV53" s="3" t="str">
        <f t="shared" si="199"/>
        <v>-</v>
      </c>
      <c r="BW53" s="3" t="str">
        <f t="shared" si="63"/>
        <v/>
      </c>
      <c r="BX53" s="3" t="str">
        <f t="shared" si="200"/>
        <v>-</v>
      </c>
      <c r="BY53" s="3" t="str">
        <f t="shared" si="64"/>
        <v/>
      </c>
      <c r="BZ53" s="3" t="str">
        <f t="shared" si="201"/>
        <v>-</v>
      </c>
      <c r="CA53" s="3" t="str">
        <f t="shared" si="65"/>
        <v/>
      </c>
      <c r="CB53" s="3" t="str">
        <f t="shared" si="202"/>
        <v>-</v>
      </c>
      <c r="CC53" s="3" t="str">
        <f t="shared" si="66"/>
        <v/>
      </c>
      <c r="CD53" s="3" t="str">
        <f t="shared" si="67"/>
        <v>-</v>
      </c>
      <c r="CE53" s="3" t="str">
        <f t="shared" si="68"/>
        <v/>
      </c>
      <c r="CF53" s="3" t="str">
        <f t="shared" si="69"/>
        <v>-</v>
      </c>
      <c r="CG53" s="3" t="str">
        <f t="shared" si="70"/>
        <v/>
      </c>
      <c r="CH53" s="5" t="str">
        <f t="shared" si="178"/>
        <v/>
      </c>
      <c r="CI53" s="5" t="str">
        <f t="shared" si="71"/>
        <v/>
      </c>
      <c r="CJ53" s="1"/>
      <c r="CK53" s="1"/>
      <c r="CL53" s="1">
        <f t="shared" si="72"/>
        <v>0</v>
      </c>
      <c r="CM53" s="1">
        <f t="shared" si="73"/>
        <v>2.5999999999999998E-4</v>
      </c>
      <c r="CN53" s="1">
        <f t="shared" si="74"/>
        <v>28.000260000000001</v>
      </c>
      <c r="CO53" s="1">
        <f t="shared" si="75"/>
        <v>29</v>
      </c>
      <c r="CP53" s="1">
        <f t="shared" si="76"/>
        <v>0</v>
      </c>
      <c r="CQ53" s="1">
        <f t="shared" si="77"/>
        <v>2.7999999999999998E-4</v>
      </c>
      <c r="CR53" s="1">
        <f t="shared" si="78"/>
        <v>29.00028</v>
      </c>
      <c r="CS53" s="1">
        <f t="shared" si="79"/>
        <v>29</v>
      </c>
      <c r="CT53" s="1">
        <f t="shared" si="80"/>
        <v>0</v>
      </c>
      <c r="CU53" s="1">
        <f t="shared" si="81"/>
        <v>2.7000000000000001E-3</v>
      </c>
      <c r="CV53" s="1">
        <f t="shared" si="82"/>
        <v>29.002700000000001</v>
      </c>
      <c r="CW53" s="1">
        <f t="shared" si="83"/>
        <v>29</v>
      </c>
      <c r="CX53" s="1">
        <f t="shared" si="84"/>
        <v>0</v>
      </c>
      <c r="CY53" s="1">
        <f t="shared" si="85"/>
        <v>2.5000000000000001E-3</v>
      </c>
      <c r="CZ53" s="1">
        <f t="shared" si="86"/>
        <v>29.002500000000001</v>
      </c>
      <c r="DA53" s="1">
        <f t="shared" si="87"/>
        <v>29</v>
      </c>
      <c r="DB53" s="1">
        <f t="shared" si="88"/>
        <v>0</v>
      </c>
      <c r="DC53" s="1">
        <f t="shared" si="89"/>
        <v>2.5999999999999999E-3</v>
      </c>
      <c r="DD53" s="1">
        <f t="shared" si="90"/>
        <v>29.002600000000001</v>
      </c>
      <c r="DE53" s="1">
        <f t="shared" si="91"/>
        <v>29</v>
      </c>
      <c r="DF53" s="1">
        <f t="shared" si="92"/>
        <v>0</v>
      </c>
      <c r="DG53" s="1">
        <f t="shared" si="93"/>
        <v>2.5999999999999999E-3</v>
      </c>
      <c r="DH53" s="1">
        <f t="shared" si="94"/>
        <v>29.002600000000001</v>
      </c>
      <c r="DI53" s="1">
        <f t="shared" si="95"/>
        <v>29</v>
      </c>
      <c r="DJ53" s="1">
        <f t="shared" si="96"/>
        <v>0</v>
      </c>
      <c r="DK53" s="1">
        <f t="shared" si="97"/>
        <v>1.6999999999999999E-3</v>
      </c>
      <c r="DL53" s="1">
        <f t="shared" si="98"/>
        <v>29.0017</v>
      </c>
      <c r="DM53" s="1">
        <f t="shared" si="99"/>
        <v>29</v>
      </c>
      <c r="DQ53">
        <f t="shared" si="100"/>
        <v>0</v>
      </c>
      <c r="DR53" t="str">
        <f t="shared" si="101"/>
        <v>NO</v>
      </c>
      <c r="DS53">
        <f t="shared" si="102"/>
        <v>3000</v>
      </c>
      <c r="DT53" t="str">
        <f t="shared" si="103"/>
        <v>NO</v>
      </c>
      <c r="DV53" s="1">
        <f t="shared" si="27"/>
        <v>0</v>
      </c>
      <c r="DW53" s="1">
        <f t="shared" si="104"/>
        <v>2.5999999999999999E-3</v>
      </c>
      <c r="DX53" s="1">
        <f t="shared" si="105"/>
        <v>28.002600000000001</v>
      </c>
      <c r="DY53" s="1">
        <f t="shared" si="179"/>
        <v>29</v>
      </c>
      <c r="DZ53" s="1">
        <f t="shared" si="106"/>
        <v>0</v>
      </c>
      <c r="EA53" s="1">
        <f t="shared" si="107"/>
        <v>2.8E-3</v>
      </c>
      <c r="EB53" s="1">
        <f t="shared" si="108"/>
        <v>29.002800000000001</v>
      </c>
      <c r="EC53" s="1">
        <f t="shared" si="109"/>
        <v>29</v>
      </c>
      <c r="ED53" s="1">
        <f t="shared" si="110"/>
        <v>0</v>
      </c>
      <c r="EE53" s="1">
        <f t="shared" si="111"/>
        <v>2.7000000000000001E-3</v>
      </c>
      <c r="EF53" s="1">
        <f t="shared" si="112"/>
        <v>29.002700000000001</v>
      </c>
      <c r="EG53" s="1">
        <f t="shared" si="113"/>
        <v>29</v>
      </c>
      <c r="EH53" s="1">
        <f t="shared" si="114"/>
        <v>0</v>
      </c>
      <c r="EI53" s="1">
        <f t="shared" si="115"/>
        <v>2.5000000000000001E-3</v>
      </c>
      <c r="EJ53" s="1">
        <f t="shared" si="116"/>
        <v>29.002500000000001</v>
      </c>
      <c r="EK53" s="1">
        <f t="shared" si="117"/>
        <v>29</v>
      </c>
      <c r="EL53" s="1">
        <f t="shared" si="118"/>
        <v>0</v>
      </c>
      <c r="EM53" s="1">
        <f t="shared" si="119"/>
        <v>2.5999999999999999E-3</v>
      </c>
      <c r="EN53" s="1">
        <f t="shared" si="120"/>
        <v>29.002600000000001</v>
      </c>
      <c r="EO53" s="1">
        <f t="shared" si="121"/>
        <v>29</v>
      </c>
      <c r="EP53" s="1">
        <f t="shared" si="122"/>
        <v>0</v>
      </c>
      <c r="EQ53" s="1">
        <f t="shared" si="123"/>
        <v>2.5999999999999999E-3</v>
      </c>
      <c r="ER53" s="1">
        <f t="shared" si="124"/>
        <v>29.002600000000001</v>
      </c>
      <c r="ES53" s="1">
        <f t="shared" si="125"/>
        <v>29</v>
      </c>
      <c r="ET53" s="1">
        <f t="shared" si="126"/>
        <v>0</v>
      </c>
      <c r="EU53" s="1">
        <f t="shared" si="127"/>
        <v>1.6999999999999999E-3</v>
      </c>
      <c r="EV53" s="1">
        <f t="shared" si="128"/>
        <v>29.0017</v>
      </c>
      <c r="EW53" s="1">
        <f t="shared" si="129"/>
        <v>29</v>
      </c>
      <c r="EX53" s="1"/>
      <c r="EY53" s="1">
        <f t="shared" si="180"/>
        <v>0</v>
      </c>
      <c r="EZ53" s="1">
        <f t="shared" si="181"/>
        <v>2.5999999999999999E-3</v>
      </c>
      <c r="FA53" s="1">
        <f t="shared" si="130"/>
        <v>28.002600000000001</v>
      </c>
      <c r="FB53" s="1">
        <f t="shared" si="131"/>
        <v>29</v>
      </c>
      <c r="FC53" s="1">
        <f t="shared" si="132"/>
        <v>0</v>
      </c>
      <c r="FD53" s="1">
        <f t="shared" si="133"/>
        <v>2.5000000000000001E-3</v>
      </c>
      <c r="FE53" s="1">
        <f t="shared" si="134"/>
        <v>29.002500000000001</v>
      </c>
      <c r="FF53" s="1">
        <f t="shared" si="135"/>
        <v>29</v>
      </c>
      <c r="FG53" s="1">
        <f t="shared" si="136"/>
        <v>0</v>
      </c>
      <c r="FH53" s="1">
        <f t="shared" si="137"/>
        <v>2.3999999999999998E-3</v>
      </c>
      <c r="FI53" s="1">
        <f t="shared" si="138"/>
        <v>29.002400000000002</v>
      </c>
      <c r="FJ53" s="1">
        <f t="shared" si="139"/>
        <v>29</v>
      </c>
      <c r="FK53" s="1">
        <f t="shared" si="140"/>
        <v>0</v>
      </c>
      <c r="FL53" s="1">
        <f t="shared" si="141"/>
        <v>2.3999999999999998E-3</v>
      </c>
      <c r="FM53" s="1">
        <f t="shared" si="142"/>
        <v>29.002400000000002</v>
      </c>
      <c r="FN53" s="1">
        <f t="shared" si="143"/>
        <v>29</v>
      </c>
      <c r="FO53" s="1">
        <f t="shared" si="144"/>
        <v>0</v>
      </c>
      <c r="FP53" s="1">
        <f t="shared" si="145"/>
        <v>2.5000000000000001E-3</v>
      </c>
      <c r="FQ53" s="1">
        <f t="shared" si="146"/>
        <v>29.002500000000001</v>
      </c>
      <c r="FR53" s="1">
        <f t="shared" si="147"/>
        <v>29</v>
      </c>
      <c r="FS53" s="1">
        <f t="shared" si="148"/>
        <v>0</v>
      </c>
      <c r="FT53" s="1">
        <f t="shared" si="149"/>
        <v>2.3999999999999998E-3</v>
      </c>
      <c r="FU53" s="1">
        <f t="shared" si="150"/>
        <v>29.002400000000002</v>
      </c>
      <c r="FV53" s="1">
        <f t="shared" si="151"/>
        <v>29</v>
      </c>
      <c r="FW53" s="1">
        <f t="shared" si="152"/>
        <v>0</v>
      </c>
      <c r="FX53" s="1">
        <f t="shared" si="153"/>
        <v>1.6999999999999999E-3</v>
      </c>
      <c r="FY53" s="1">
        <f t="shared" si="154"/>
        <v>29.0017</v>
      </c>
      <c r="FZ53" s="1">
        <f t="shared" si="182"/>
        <v>29</v>
      </c>
      <c r="GC53" s="1">
        <f t="shared" si="203"/>
        <v>0</v>
      </c>
      <c r="GD53" s="1">
        <f t="shared" si="156"/>
        <v>1.6999999999999999E-3</v>
      </c>
      <c r="GE53" s="1">
        <f t="shared" si="157"/>
        <v>28.0017</v>
      </c>
      <c r="GF53" s="1">
        <f t="shared" si="158"/>
        <v>28</v>
      </c>
      <c r="GG53" s="1">
        <f t="shared" si="204"/>
        <v>0</v>
      </c>
      <c r="GH53" s="1">
        <f t="shared" si="159"/>
        <v>1.6999999999999999E-3</v>
      </c>
      <c r="GI53" s="1">
        <f t="shared" si="160"/>
        <v>28.0017</v>
      </c>
      <c r="GJ53" s="1">
        <f t="shared" si="161"/>
        <v>29</v>
      </c>
      <c r="GK53" s="1">
        <f t="shared" si="205"/>
        <v>0</v>
      </c>
      <c r="GL53" s="1">
        <f t="shared" si="162"/>
        <v>1.5E-3</v>
      </c>
      <c r="GM53" s="1">
        <f t="shared" si="163"/>
        <v>29.0015</v>
      </c>
      <c r="GN53" s="1">
        <f t="shared" si="164"/>
        <v>29</v>
      </c>
      <c r="GO53" s="1">
        <f t="shared" si="206"/>
        <v>0</v>
      </c>
      <c r="GP53" s="1">
        <f t="shared" si="165"/>
        <v>1.9E-3</v>
      </c>
      <c r="GQ53" s="1">
        <f t="shared" si="166"/>
        <v>29.001899999999999</v>
      </c>
      <c r="GR53" s="1">
        <f t="shared" si="167"/>
        <v>29</v>
      </c>
      <c r="GS53" s="1">
        <f t="shared" si="207"/>
        <v>0</v>
      </c>
      <c r="GT53" s="1">
        <f t="shared" si="168"/>
        <v>1.9E-3</v>
      </c>
      <c r="GU53" s="1">
        <f t="shared" si="169"/>
        <v>29.001899999999999</v>
      </c>
      <c r="GV53" s="1">
        <f t="shared" si="170"/>
        <v>29</v>
      </c>
      <c r="GW53" s="1">
        <f t="shared" si="208"/>
        <v>0</v>
      </c>
      <c r="GX53" s="1">
        <f t="shared" si="171"/>
        <v>2.3E-3</v>
      </c>
      <c r="GY53" s="1">
        <f t="shared" si="172"/>
        <v>29.002300000000002</v>
      </c>
      <c r="GZ53" s="1">
        <f t="shared" si="173"/>
        <v>29</v>
      </c>
      <c r="HA53" s="1">
        <f t="shared" si="209"/>
        <v>0</v>
      </c>
      <c r="HB53" s="1">
        <f t="shared" si="174"/>
        <v>1.5E-3</v>
      </c>
      <c r="HC53" s="1">
        <f t="shared" si="175"/>
        <v>29.0015</v>
      </c>
      <c r="HD53" s="1">
        <f t="shared" si="176"/>
        <v>29</v>
      </c>
      <c r="HF53" t="b">
        <f t="shared" si="210"/>
        <v>0</v>
      </c>
    </row>
    <row r="54" spans="1:214" customFormat="1" x14ac:dyDescent="0.3">
      <c r="A54" t="str">
        <f t="shared" si="56"/>
        <v>FALSE</v>
      </c>
      <c r="B54" s="13">
        <v>48</v>
      </c>
      <c r="C54" s="35"/>
      <c r="D54" s="35"/>
      <c r="E54" s="35"/>
      <c r="F54" s="35"/>
      <c r="G54" s="13"/>
      <c r="H54" s="12"/>
      <c r="I54" s="12"/>
      <c r="J54" s="12"/>
      <c r="K54" s="35"/>
      <c r="L54" s="12"/>
      <c r="M54" s="35"/>
      <c r="N54" s="35"/>
      <c r="O54" s="35"/>
      <c r="P54" s="35"/>
      <c r="Q54" s="35"/>
      <c r="R54" s="35"/>
      <c r="S54" s="12"/>
      <c r="T54" s="35"/>
      <c r="U54" s="12"/>
      <c r="V54" s="35"/>
      <c r="W54" s="5">
        <f t="shared" si="57"/>
        <v>1000</v>
      </c>
      <c r="X54" s="12"/>
      <c r="Y54" s="12"/>
      <c r="Z54" s="12"/>
      <c r="AA54" s="12"/>
      <c r="AB54" s="12"/>
      <c r="AC54" s="12"/>
      <c r="AD54" s="12"/>
      <c r="AE54" s="12"/>
      <c r="AF54" s="12"/>
      <c r="AG54" s="12"/>
      <c r="AH54" s="5">
        <f t="shared" si="186"/>
        <v>1000</v>
      </c>
      <c r="AI54" s="5">
        <f t="shared" si="184"/>
        <v>2000</v>
      </c>
      <c r="AJ54" s="12"/>
      <c r="AK54" s="12"/>
      <c r="AL54" s="12"/>
      <c r="AM54" s="12"/>
      <c r="AN54" s="12"/>
      <c r="AO54" s="12"/>
      <c r="AP54" s="12"/>
      <c r="AQ54" s="12"/>
      <c r="AR54" s="12"/>
      <c r="AS54" s="12"/>
      <c r="AT54" s="5">
        <f t="shared" si="187"/>
        <v>1000</v>
      </c>
      <c r="AU54" s="5">
        <f t="shared" si="185"/>
        <v>3000</v>
      </c>
      <c r="AV54" s="12"/>
      <c r="AW54" s="12"/>
      <c r="AX54" s="12"/>
      <c r="AY54" s="12"/>
      <c r="AZ54" s="12"/>
      <c r="BA54" s="12"/>
      <c r="BB54" s="12"/>
      <c r="BC54" s="12"/>
      <c r="BD54" s="12"/>
      <c r="BE54" s="12"/>
      <c r="BF54" s="5">
        <f t="shared" si="188"/>
        <v>1000</v>
      </c>
      <c r="BG54" s="5">
        <f t="shared" si="189"/>
        <v>4000</v>
      </c>
      <c r="BH54" s="5">
        <f t="shared" si="190"/>
        <v>29</v>
      </c>
      <c r="BI54" s="5">
        <f t="shared" si="191"/>
        <v>29</v>
      </c>
      <c r="BJ54" s="5">
        <f t="shared" si="192"/>
        <v>29</v>
      </c>
      <c r="BK54" s="5">
        <f t="shared" si="193"/>
        <v>29</v>
      </c>
      <c r="BL54" s="5">
        <f t="shared" si="59"/>
        <v>28</v>
      </c>
      <c r="BM54" s="5">
        <f t="shared" si="183"/>
        <v>28</v>
      </c>
      <c r="BN54" s="5">
        <f t="shared" si="194"/>
        <v>28</v>
      </c>
      <c r="BO54" s="5">
        <f t="shared" si="195"/>
        <v>28</v>
      </c>
      <c r="BP54" s="3" t="str">
        <f t="shared" si="196"/>
        <v>-</v>
      </c>
      <c r="BQ54" s="3" t="str">
        <f t="shared" si="60"/>
        <v/>
      </c>
      <c r="BR54" s="3" t="str">
        <f t="shared" si="197"/>
        <v>-</v>
      </c>
      <c r="BS54" s="3" t="str">
        <f t="shared" si="61"/>
        <v/>
      </c>
      <c r="BT54" s="3" t="str">
        <f t="shared" si="198"/>
        <v>-</v>
      </c>
      <c r="BU54" s="3" t="str">
        <f t="shared" si="62"/>
        <v/>
      </c>
      <c r="BV54" s="3" t="str">
        <f t="shared" si="199"/>
        <v>-</v>
      </c>
      <c r="BW54" s="3" t="str">
        <f t="shared" si="63"/>
        <v/>
      </c>
      <c r="BX54" s="3" t="str">
        <f t="shared" si="200"/>
        <v>-</v>
      </c>
      <c r="BY54" s="3" t="str">
        <f t="shared" si="64"/>
        <v/>
      </c>
      <c r="BZ54" s="3" t="str">
        <f t="shared" si="201"/>
        <v>-</v>
      </c>
      <c r="CA54" s="3" t="str">
        <f t="shared" si="65"/>
        <v/>
      </c>
      <c r="CB54" s="3" t="str">
        <f t="shared" si="202"/>
        <v>-</v>
      </c>
      <c r="CC54" s="3" t="str">
        <f t="shared" si="66"/>
        <v/>
      </c>
      <c r="CD54" s="3" t="str">
        <f t="shared" si="67"/>
        <v>-</v>
      </c>
      <c r="CE54" s="3" t="str">
        <f t="shared" si="68"/>
        <v/>
      </c>
      <c r="CF54" s="3" t="str">
        <f t="shared" si="69"/>
        <v>-</v>
      </c>
      <c r="CG54" s="3" t="str">
        <f t="shared" si="70"/>
        <v/>
      </c>
      <c r="CH54" s="5" t="str">
        <f t="shared" si="178"/>
        <v/>
      </c>
      <c r="CI54" s="5" t="str">
        <f t="shared" si="71"/>
        <v/>
      </c>
      <c r="CJ54" s="1"/>
      <c r="CK54" s="1"/>
      <c r="CL54" s="1">
        <f t="shared" si="72"/>
        <v>0</v>
      </c>
      <c r="CM54" s="1">
        <f t="shared" si="73"/>
        <v>2.5999999999999998E-4</v>
      </c>
      <c r="CN54" s="1">
        <f t="shared" si="74"/>
        <v>28.000260000000001</v>
      </c>
      <c r="CO54" s="1">
        <f t="shared" si="75"/>
        <v>29</v>
      </c>
      <c r="CP54" s="1">
        <f t="shared" si="76"/>
        <v>0</v>
      </c>
      <c r="CQ54" s="1">
        <f t="shared" si="77"/>
        <v>2.7999999999999998E-4</v>
      </c>
      <c r="CR54" s="1">
        <f t="shared" si="78"/>
        <v>29.00028</v>
      </c>
      <c r="CS54" s="1">
        <f t="shared" si="79"/>
        <v>29</v>
      </c>
      <c r="CT54" s="1">
        <f t="shared" si="80"/>
        <v>0</v>
      </c>
      <c r="CU54" s="1">
        <f t="shared" si="81"/>
        <v>2.7000000000000001E-3</v>
      </c>
      <c r="CV54" s="1">
        <f t="shared" si="82"/>
        <v>29.002700000000001</v>
      </c>
      <c r="CW54" s="1">
        <f t="shared" si="83"/>
        <v>29</v>
      </c>
      <c r="CX54" s="1">
        <f t="shared" si="84"/>
        <v>0</v>
      </c>
      <c r="CY54" s="1">
        <f t="shared" si="85"/>
        <v>2.5000000000000001E-3</v>
      </c>
      <c r="CZ54" s="1">
        <f t="shared" si="86"/>
        <v>29.002500000000001</v>
      </c>
      <c r="DA54" s="1">
        <f t="shared" si="87"/>
        <v>29</v>
      </c>
      <c r="DB54" s="1">
        <f t="shared" si="88"/>
        <v>0</v>
      </c>
      <c r="DC54" s="1">
        <f t="shared" si="89"/>
        <v>2.5999999999999999E-3</v>
      </c>
      <c r="DD54" s="1">
        <f t="shared" si="90"/>
        <v>29.002600000000001</v>
      </c>
      <c r="DE54" s="1">
        <f t="shared" si="91"/>
        <v>29</v>
      </c>
      <c r="DF54" s="1">
        <f t="shared" si="92"/>
        <v>0</v>
      </c>
      <c r="DG54" s="1">
        <f t="shared" si="93"/>
        <v>2.5999999999999999E-3</v>
      </c>
      <c r="DH54" s="1">
        <f t="shared" si="94"/>
        <v>29.002600000000001</v>
      </c>
      <c r="DI54" s="1">
        <f t="shared" si="95"/>
        <v>29</v>
      </c>
      <c r="DJ54" s="1">
        <f t="shared" si="96"/>
        <v>0</v>
      </c>
      <c r="DK54" s="1">
        <f t="shared" si="97"/>
        <v>1.6999999999999999E-3</v>
      </c>
      <c r="DL54" s="1">
        <f t="shared" si="98"/>
        <v>29.0017</v>
      </c>
      <c r="DM54" s="1">
        <f t="shared" si="99"/>
        <v>29</v>
      </c>
      <c r="DQ54">
        <f t="shared" si="100"/>
        <v>0</v>
      </c>
      <c r="DR54" t="str">
        <f t="shared" si="101"/>
        <v>NO</v>
      </c>
      <c r="DS54">
        <f t="shared" si="102"/>
        <v>3000</v>
      </c>
      <c r="DT54" t="str">
        <f t="shared" si="103"/>
        <v>NO</v>
      </c>
      <c r="DV54" s="1">
        <f t="shared" si="27"/>
        <v>0</v>
      </c>
      <c r="DW54" s="1">
        <f t="shared" si="104"/>
        <v>2.5999999999999999E-3</v>
      </c>
      <c r="DX54" s="1">
        <f t="shared" si="105"/>
        <v>28.002600000000001</v>
      </c>
      <c r="DY54" s="1">
        <f t="shared" si="179"/>
        <v>29</v>
      </c>
      <c r="DZ54" s="1">
        <f t="shared" si="106"/>
        <v>0</v>
      </c>
      <c r="EA54" s="1">
        <f t="shared" si="107"/>
        <v>2.8E-3</v>
      </c>
      <c r="EB54" s="1">
        <f t="shared" si="108"/>
        <v>29.002800000000001</v>
      </c>
      <c r="EC54" s="1">
        <f t="shared" si="109"/>
        <v>29</v>
      </c>
      <c r="ED54" s="1">
        <f t="shared" si="110"/>
        <v>0</v>
      </c>
      <c r="EE54" s="1">
        <f t="shared" si="111"/>
        <v>2.7000000000000001E-3</v>
      </c>
      <c r="EF54" s="1">
        <f t="shared" si="112"/>
        <v>29.002700000000001</v>
      </c>
      <c r="EG54" s="1">
        <f t="shared" si="113"/>
        <v>29</v>
      </c>
      <c r="EH54" s="1">
        <f t="shared" si="114"/>
        <v>0</v>
      </c>
      <c r="EI54" s="1">
        <f t="shared" si="115"/>
        <v>2.5000000000000001E-3</v>
      </c>
      <c r="EJ54" s="1">
        <f t="shared" si="116"/>
        <v>29.002500000000001</v>
      </c>
      <c r="EK54" s="1">
        <f t="shared" si="117"/>
        <v>29</v>
      </c>
      <c r="EL54" s="1">
        <f t="shared" si="118"/>
        <v>0</v>
      </c>
      <c r="EM54" s="1">
        <f t="shared" si="119"/>
        <v>2.5999999999999999E-3</v>
      </c>
      <c r="EN54" s="1">
        <f t="shared" si="120"/>
        <v>29.002600000000001</v>
      </c>
      <c r="EO54" s="1">
        <f t="shared" si="121"/>
        <v>29</v>
      </c>
      <c r="EP54" s="1">
        <f t="shared" si="122"/>
        <v>0</v>
      </c>
      <c r="EQ54" s="1">
        <f t="shared" si="123"/>
        <v>2.5999999999999999E-3</v>
      </c>
      <c r="ER54" s="1">
        <f t="shared" si="124"/>
        <v>29.002600000000001</v>
      </c>
      <c r="ES54" s="1">
        <f t="shared" si="125"/>
        <v>29</v>
      </c>
      <c r="ET54" s="1">
        <f t="shared" si="126"/>
        <v>0</v>
      </c>
      <c r="EU54" s="1">
        <f t="shared" si="127"/>
        <v>1.6999999999999999E-3</v>
      </c>
      <c r="EV54" s="1">
        <f t="shared" si="128"/>
        <v>29.0017</v>
      </c>
      <c r="EW54" s="1">
        <f t="shared" si="129"/>
        <v>29</v>
      </c>
      <c r="EX54" s="1"/>
      <c r="EY54" s="1">
        <f t="shared" si="180"/>
        <v>0</v>
      </c>
      <c r="EZ54" s="1">
        <f t="shared" si="181"/>
        <v>2.5999999999999999E-3</v>
      </c>
      <c r="FA54" s="1">
        <f t="shared" si="130"/>
        <v>28.002600000000001</v>
      </c>
      <c r="FB54" s="1">
        <f t="shared" si="131"/>
        <v>29</v>
      </c>
      <c r="FC54" s="1">
        <f t="shared" si="132"/>
        <v>0</v>
      </c>
      <c r="FD54" s="1">
        <f t="shared" si="133"/>
        <v>2.5000000000000001E-3</v>
      </c>
      <c r="FE54" s="1">
        <f t="shared" si="134"/>
        <v>29.002500000000001</v>
      </c>
      <c r="FF54" s="1">
        <f t="shared" si="135"/>
        <v>29</v>
      </c>
      <c r="FG54" s="1">
        <f t="shared" si="136"/>
        <v>0</v>
      </c>
      <c r="FH54" s="1">
        <f t="shared" si="137"/>
        <v>2.3999999999999998E-3</v>
      </c>
      <c r="FI54" s="1">
        <f t="shared" si="138"/>
        <v>29.002400000000002</v>
      </c>
      <c r="FJ54" s="1">
        <f t="shared" si="139"/>
        <v>29</v>
      </c>
      <c r="FK54" s="1">
        <f t="shared" si="140"/>
        <v>0</v>
      </c>
      <c r="FL54" s="1">
        <f t="shared" si="141"/>
        <v>2.3999999999999998E-3</v>
      </c>
      <c r="FM54" s="1">
        <f t="shared" si="142"/>
        <v>29.002400000000002</v>
      </c>
      <c r="FN54" s="1">
        <f t="shared" si="143"/>
        <v>29</v>
      </c>
      <c r="FO54" s="1">
        <f t="shared" si="144"/>
        <v>0</v>
      </c>
      <c r="FP54" s="1">
        <f t="shared" si="145"/>
        <v>2.5000000000000001E-3</v>
      </c>
      <c r="FQ54" s="1">
        <f t="shared" si="146"/>
        <v>29.002500000000001</v>
      </c>
      <c r="FR54" s="1">
        <f t="shared" si="147"/>
        <v>29</v>
      </c>
      <c r="FS54" s="1">
        <f t="shared" si="148"/>
        <v>0</v>
      </c>
      <c r="FT54" s="1">
        <f t="shared" si="149"/>
        <v>2.3999999999999998E-3</v>
      </c>
      <c r="FU54" s="1">
        <f t="shared" si="150"/>
        <v>29.002400000000002</v>
      </c>
      <c r="FV54" s="1">
        <f t="shared" si="151"/>
        <v>29</v>
      </c>
      <c r="FW54" s="1">
        <f t="shared" si="152"/>
        <v>0</v>
      </c>
      <c r="FX54" s="1">
        <f t="shared" si="153"/>
        <v>1.6999999999999999E-3</v>
      </c>
      <c r="FY54" s="1">
        <f t="shared" si="154"/>
        <v>29.0017</v>
      </c>
      <c r="FZ54" s="1">
        <f t="shared" si="182"/>
        <v>29</v>
      </c>
      <c r="GC54" s="1">
        <f t="shared" si="203"/>
        <v>0</v>
      </c>
      <c r="GD54" s="1">
        <f t="shared" si="156"/>
        <v>1.6999999999999999E-3</v>
      </c>
      <c r="GE54" s="1">
        <f t="shared" si="157"/>
        <v>28.0017</v>
      </c>
      <c r="GF54" s="1">
        <f t="shared" si="158"/>
        <v>28</v>
      </c>
      <c r="GG54" s="1">
        <f t="shared" si="204"/>
        <v>0</v>
      </c>
      <c r="GH54" s="1">
        <f t="shared" si="159"/>
        <v>1.6999999999999999E-3</v>
      </c>
      <c r="GI54" s="1">
        <f t="shared" si="160"/>
        <v>28.0017</v>
      </c>
      <c r="GJ54" s="1">
        <f t="shared" si="161"/>
        <v>29</v>
      </c>
      <c r="GK54" s="1">
        <f t="shared" si="205"/>
        <v>0</v>
      </c>
      <c r="GL54" s="1">
        <f t="shared" si="162"/>
        <v>1.5E-3</v>
      </c>
      <c r="GM54" s="1">
        <f t="shared" si="163"/>
        <v>29.0015</v>
      </c>
      <c r="GN54" s="1">
        <f t="shared" si="164"/>
        <v>29</v>
      </c>
      <c r="GO54" s="1">
        <f t="shared" si="206"/>
        <v>0</v>
      </c>
      <c r="GP54" s="1">
        <f t="shared" si="165"/>
        <v>1.9E-3</v>
      </c>
      <c r="GQ54" s="1">
        <f t="shared" si="166"/>
        <v>29.001899999999999</v>
      </c>
      <c r="GR54" s="1">
        <f t="shared" si="167"/>
        <v>29</v>
      </c>
      <c r="GS54" s="1">
        <f t="shared" si="207"/>
        <v>0</v>
      </c>
      <c r="GT54" s="1">
        <f t="shared" si="168"/>
        <v>1.9E-3</v>
      </c>
      <c r="GU54" s="1">
        <f t="shared" si="169"/>
        <v>29.001899999999999</v>
      </c>
      <c r="GV54" s="1">
        <f t="shared" si="170"/>
        <v>29</v>
      </c>
      <c r="GW54" s="1">
        <f t="shared" si="208"/>
        <v>0</v>
      </c>
      <c r="GX54" s="1">
        <f t="shared" si="171"/>
        <v>2.3E-3</v>
      </c>
      <c r="GY54" s="1">
        <f t="shared" si="172"/>
        <v>29.002300000000002</v>
      </c>
      <c r="GZ54" s="1">
        <f t="shared" si="173"/>
        <v>29</v>
      </c>
      <c r="HA54" s="1">
        <f t="shared" si="209"/>
        <v>0</v>
      </c>
      <c r="HB54" s="1">
        <f t="shared" si="174"/>
        <v>1.5E-3</v>
      </c>
      <c r="HC54" s="1">
        <f t="shared" si="175"/>
        <v>29.0015</v>
      </c>
      <c r="HD54" s="1">
        <f t="shared" si="176"/>
        <v>29</v>
      </c>
      <c r="HF54" t="b">
        <f t="shared" si="210"/>
        <v>0</v>
      </c>
    </row>
    <row r="55" spans="1:214" customFormat="1" x14ac:dyDescent="0.3">
      <c r="A55" t="str">
        <f t="shared" si="56"/>
        <v>FALSE</v>
      </c>
      <c r="B55" s="13">
        <v>49</v>
      </c>
      <c r="C55" s="35"/>
      <c r="D55" s="35"/>
      <c r="E55" s="35"/>
      <c r="F55" s="35"/>
      <c r="G55" s="13"/>
      <c r="H55" s="12"/>
      <c r="I55" s="12"/>
      <c r="J55" s="12"/>
      <c r="K55" s="35"/>
      <c r="L55" s="12"/>
      <c r="M55" s="35"/>
      <c r="N55" s="35"/>
      <c r="O55" s="35"/>
      <c r="P55" s="35"/>
      <c r="Q55" s="35"/>
      <c r="R55" s="35"/>
      <c r="S55" s="12"/>
      <c r="T55" s="35"/>
      <c r="U55" s="12"/>
      <c r="V55" s="35"/>
      <c r="W55" s="5">
        <f t="shared" si="57"/>
        <v>1000</v>
      </c>
      <c r="X55" s="12"/>
      <c r="Y55" s="12"/>
      <c r="Z55" s="12"/>
      <c r="AA55" s="12"/>
      <c r="AB55" s="12"/>
      <c r="AC55" s="12"/>
      <c r="AD55" s="12"/>
      <c r="AE55" s="12"/>
      <c r="AF55" s="12"/>
      <c r="AG55" s="12"/>
      <c r="AH55" s="5">
        <f t="shared" si="186"/>
        <v>1000</v>
      </c>
      <c r="AI55" s="5">
        <f t="shared" si="184"/>
        <v>2000</v>
      </c>
      <c r="AJ55" s="12"/>
      <c r="AK55" s="12"/>
      <c r="AL55" s="12"/>
      <c r="AM55" s="12"/>
      <c r="AN55" s="12"/>
      <c r="AO55" s="12"/>
      <c r="AP55" s="12"/>
      <c r="AQ55" s="12"/>
      <c r="AR55" s="12"/>
      <c r="AS55" s="12"/>
      <c r="AT55" s="5">
        <f t="shared" si="187"/>
        <v>1000</v>
      </c>
      <c r="AU55" s="5">
        <f t="shared" si="185"/>
        <v>3000</v>
      </c>
      <c r="AV55" s="12"/>
      <c r="AW55" s="12"/>
      <c r="AX55" s="12"/>
      <c r="AY55" s="12"/>
      <c r="AZ55" s="12"/>
      <c r="BA55" s="12"/>
      <c r="BB55" s="12"/>
      <c r="BC55" s="12"/>
      <c r="BD55" s="12"/>
      <c r="BE55" s="12"/>
      <c r="BF55" s="5">
        <f t="shared" si="188"/>
        <v>1000</v>
      </c>
      <c r="BG55" s="5">
        <f t="shared" si="189"/>
        <v>4000</v>
      </c>
      <c r="BH55" s="5">
        <f t="shared" si="190"/>
        <v>29</v>
      </c>
      <c r="BI55" s="5">
        <f t="shared" si="191"/>
        <v>29</v>
      </c>
      <c r="BJ55" s="5">
        <f t="shared" si="192"/>
        <v>29</v>
      </c>
      <c r="BK55" s="5">
        <f t="shared" si="193"/>
        <v>29</v>
      </c>
      <c r="BL55" s="5">
        <f t="shared" si="59"/>
        <v>28</v>
      </c>
      <c r="BM55" s="5">
        <f t="shared" si="183"/>
        <v>28</v>
      </c>
      <c r="BN55" s="5">
        <f t="shared" si="194"/>
        <v>28</v>
      </c>
      <c r="BO55" s="5">
        <f t="shared" si="195"/>
        <v>28</v>
      </c>
      <c r="BP55" s="3" t="str">
        <f t="shared" si="196"/>
        <v>-</v>
      </c>
      <c r="BQ55" s="3" t="str">
        <f t="shared" si="60"/>
        <v/>
      </c>
      <c r="BR55" s="3" t="str">
        <f t="shared" si="197"/>
        <v>-</v>
      </c>
      <c r="BS55" s="3" t="str">
        <f t="shared" si="61"/>
        <v/>
      </c>
      <c r="BT55" s="3" t="str">
        <f t="shared" si="198"/>
        <v>-</v>
      </c>
      <c r="BU55" s="3" t="str">
        <f t="shared" si="62"/>
        <v/>
      </c>
      <c r="BV55" s="3" t="str">
        <f t="shared" si="199"/>
        <v>-</v>
      </c>
      <c r="BW55" s="3" t="str">
        <f t="shared" si="63"/>
        <v/>
      </c>
      <c r="BX55" s="3" t="str">
        <f t="shared" si="200"/>
        <v>-</v>
      </c>
      <c r="BY55" s="3" t="str">
        <f t="shared" si="64"/>
        <v/>
      </c>
      <c r="BZ55" s="3" t="str">
        <f t="shared" si="201"/>
        <v>-</v>
      </c>
      <c r="CA55" s="3" t="str">
        <f t="shared" si="65"/>
        <v/>
      </c>
      <c r="CB55" s="3" t="str">
        <f t="shared" si="202"/>
        <v>-</v>
      </c>
      <c r="CC55" s="3" t="str">
        <f t="shared" si="66"/>
        <v/>
      </c>
      <c r="CD55" s="3" t="str">
        <f t="shared" si="67"/>
        <v>-</v>
      </c>
      <c r="CE55" s="3" t="str">
        <f t="shared" si="68"/>
        <v/>
      </c>
      <c r="CF55" s="3" t="str">
        <f t="shared" si="69"/>
        <v>-</v>
      </c>
      <c r="CG55" s="3" t="str">
        <f t="shared" si="70"/>
        <v/>
      </c>
      <c r="CH55" s="5" t="str">
        <f t="shared" si="178"/>
        <v/>
      </c>
      <c r="CI55" s="5" t="str">
        <f t="shared" si="71"/>
        <v/>
      </c>
      <c r="CJ55" s="1"/>
      <c r="CK55" s="1"/>
      <c r="CL55" s="1">
        <f t="shared" si="72"/>
        <v>0</v>
      </c>
      <c r="CM55" s="1">
        <f t="shared" si="73"/>
        <v>2.5999999999999998E-4</v>
      </c>
      <c r="CN55" s="1">
        <f t="shared" si="74"/>
        <v>28.000260000000001</v>
      </c>
      <c r="CO55" s="1">
        <f t="shared" si="75"/>
        <v>29</v>
      </c>
      <c r="CP55" s="1">
        <f t="shared" si="76"/>
        <v>0</v>
      </c>
      <c r="CQ55" s="1">
        <f t="shared" si="77"/>
        <v>2.7999999999999998E-4</v>
      </c>
      <c r="CR55" s="1">
        <f t="shared" si="78"/>
        <v>29.00028</v>
      </c>
      <c r="CS55" s="1">
        <f t="shared" si="79"/>
        <v>29</v>
      </c>
      <c r="CT55" s="1">
        <f t="shared" si="80"/>
        <v>0</v>
      </c>
      <c r="CU55" s="1">
        <f t="shared" si="81"/>
        <v>2.7000000000000001E-3</v>
      </c>
      <c r="CV55" s="1">
        <f t="shared" si="82"/>
        <v>29.002700000000001</v>
      </c>
      <c r="CW55" s="1">
        <f t="shared" si="83"/>
        <v>29</v>
      </c>
      <c r="CX55" s="1">
        <f t="shared" si="84"/>
        <v>0</v>
      </c>
      <c r="CY55" s="1">
        <f t="shared" si="85"/>
        <v>2.5000000000000001E-3</v>
      </c>
      <c r="CZ55" s="1">
        <f t="shared" si="86"/>
        <v>29.002500000000001</v>
      </c>
      <c r="DA55" s="1">
        <f t="shared" si="87"/>
        <v>29</v>
      </c>
      <c r="DB55" s="1">
        <f t="shared" si="88"/>
        <v>0</v>
      </c>
      <c r="DC55" s="1">
        <f t="shared" si="89"/>
        <v>2.5999999999999999E-3</v>
      </c>
      <c r="DD55" s="1">
        <f t="shared" si="90"/>
        <v>29.002600000000001</v>
      </c>
      <c r="DE55" s="1">
        <f t="shared" si="91"/>
        <v>29</v>
      </c>
      <c r="DF55" s="1">
        <f t="shared" si="92"/>
        <v>0</v>
      </c>
      <c r="DG55" s="1">
        <f t="shared" si="93"/>
        <v>2.5999999999999999E-3</v>
      </c>
      <c r="DH55" s="1">
        <f t="shared" si="94"/>
        <v>29.002600000000001</v>
      </c>
      <c r="DI55" s="1">
        <f t="shared" si="95"/>
        <v>29</v>
      </c>
      <c r="DJ55" s="1">
        <f t="shared" si="96"/>
        <v>0</v>
      </c>
      <c r="DK55" s="1">
        <f t="shared" si="97"/>
        <v>1.6999999999999999E-3</v>
      </c>
      <c r="DL55" s="1">
        <f t="shared" si="98"/>
        <v>29.0017</v>
      </c>
      <c r="DM55" s="1">
        <f t="shared" si="99"/>
        <v>29</v>
      </c>
      <c r="DQ55">
        <f t="shared" si="100"/>
        <v>0</v>
      </c>
      <c r="DR55" t="str">
        <f t="shared" si="101"/>
        <v>NO</v>
      </c>
      <c r="DS55">
        <f t="shared" si="102"/>
        <v>3000</v>
      </c>
      <c r="DT55" t="str">
        <f t="shared" si="103"/>
        <v>NO</v>
      </c>
      <c r="DV55" s="1">
        <f t="shared" si="27"/>
        <v>0</v>
      </c>
      <c r="DW55" s="1">
        <f t="shared" si="104"/>
        <v>2.5999999999999999E-3</v>
      </c>
      <c r="DX55" s="1">
        <f t="shared" si="105"/>
        <v>28.002600000000001</v>
      </c>
      <c r="DY55" s="1">
        <f t="shared" si="179"/>
        <v>29</v>
      </c>
      <c r="DZ55" s="1">
        <f t="shared" si="106"/>
        <v>0</v>
      </c>
      <c r="EA55" s="1">
        <f t="shared" si="107"/>
        <v>2.8E-3</v>
      </c>
      <c r="EB55" s="1">
        <f t="shared" si="108"/>
        <v>29.002800000000001</v>
      </c>
      <c r="EC55" s="1">
        <f t="shared" si="109"/>
        <v>29</v>
      </c>
      <c r="ED55" s="1">
        <f t="shared" si="110"/>
        <v>0</v>
      </c>
      <c r="EE55" s="1">
        <f t="shared" si="111"/>
        <v>2.7000000000000001E-3</v>
      </c>
      <c r="EF55" s="1">
        <f t="shared" si="112"/>
        <v>29.002700000000001</v>
      </c>
      <c r="EG55" s="1">
        <f t="shared" si="113"/>
        <v>29</v>
      </c>
      <c r="EH55" s="1">
        <f t="shared" si="114"/>
        <v>0</v>
      </c>
      <c r="EI55" s="1">
        <f t="shared" si="115"/>
        <v>2.5000000000000001E-3</v>
      </c>
      <c r="EJ55" s="1">
        <f t="shared" si="116"/>
        <v>29.002500000000001</v>
      </c>
      <c r="EK55" s="1">
        <f t="shared" si="117"/>
        <v>29</v>
      </c>
      <c r="EL55" s="1">
        <f t="shared" si="118"/>
        <v>0</v>
      </c>
      <c r="EM55" s="1">
        <f t="shared" si="119"/>
        <v>2.5999999999999999E-3</v>
      </c>
      <c r="EN55" s="1">
        <f t="shared" si="120"/>
        <v>29.002600000000001</v>
      </c>
      <c r="EO55" s="1">
        <f t="shared" si="121"/>
        <v>29</v>
      </c>
      <c r="EP55" s="1">
        <f t="shared" si="122"/>
        <v>0</v>
      </c>
      <c r="EQ55" s="1">
        <f t="shared" si="123"/>
        <v>2.5999999999999999E-3</v>
      </c>
      <c r="ER55" s="1">
        <f t="shared" si="124"/>
        <v>29.002600000000001</v>
      </c>
      <c r="ES55" s="1">
        <f t="shared" si="125"/>
        <v>29</v>
      </c>
      <c r="ET55" s="1">
        <f t="shared" si="126"/>
        <v>0</v>
      </c>
      <c r="EU55" s="1">
        <f t="shared" si="127"/>
        <v>1.6999999999999999E-3</v>
      </c>
      <c r="EV55" s="1">
        <f t="shared" si="128"/>
        <v>29.0017</v>
      </c>
      <c r="EW55" s="1">
        <f t="shared" si="129"/>
        <v>29</v>
      </c>
      <c r="EX55" s="1"/>
      <c r="EY55" s="1">
        <f t="shared" si="180"/>
        <v>0</v>
      </c>
      <c r="EZ55" s="1">
        <f t="shared" si="181"/>
        <v>2.5999999999999999E-3</v>
      </c>
      <c r="FA55" s="1">
        <f t="shared" si="130"/>
        <v>28.002600000000001</v>
      </c>
      <c r="FB55" s="1">
        <f t="shared" si="131"/>
        <v>29</v>
      </c>
      <c r="FC55" s="1">
        <f t="shared" si="132"/>
        <v>0</v>
      </c>
      <c r="FD55" s="1">
        <f t="shared" si="133"/>
        <v>2.5000000000000001E-3</v>
      </c>
      <c r="FE55" s="1">
        <f t="shared" si="134"/>
        <v>29.002500000000001</v>
      </c>
      <c r="FF55" s="1">
        <f t="shared" si="135"/>
        <v>29</v>
      </c>
      <c r="FG55" s="1">
        <f t="shared" si="136"/>
        <v>0</v>
      </c>
      <c r="FH55" s="1">
        <f t="shared" si="137"/>
        <v>2.3999999999999998E-3</v>
      </c>
      <c r="FI55" s="1">
        <f t="shared" si="138"/>
        <v>29.002400000000002</v>
      </c>
      <c r="FJ55" s="1">
        <f t="shared" si="139"/>
        <v>29</v>
      </c>
      <c r="FK55" s="1">
        <f t="shared" si="140"/>
        <v>0</v>
      </c>
      <c r="FL55" s="1">
        <f t="shared" si="141"/>
        <v>2.3999999999999998E-3</v>
      </c>
      <c r="FM55" s="1">
        <f t="shared" si="142"/>
        <v>29.002400000000002</v>
      </c>
      <c r="FN55" s="1">
        <f t="shared" si="143"/>
        <v>29</v>
      </c>
      <c r="FO55" s="1">
        <f t="shared" si="144"/>
        <v>0</v>
      </c>
      <c r="FP55" s="1">
        <f t="shared" si="145"/>
        <v>2.5000000000000001E-3</v>
      </c>
      <c r="FQ55" s="1">
        <f t="shared" si="146"/>
        <v>29.002500000000001</v>
      </c>
      <c r="FR55" s="1">
        <f t="shared" si="147"/>
        <v>29</v>
      </c>
      <c r="FS55" s="1">
        <f t="shared" si="148"/>
        <v>0</v>
      </c>
      <c r="FT55" s="1">
        <f t="shared" si="149"/>
        <v>2.3999999999999998E-3</v>
      </c>
      <c r="FU55" s="1">
        <f t="shared" si="150"/>
        <v>29.002400000000002</v>
      </c>
      <c r="FV55" s="1">
        <f t="shared" si="151"/>
        <v>29</v>
      </c>
      <c r="FW55" s="1">
        <f t="shared" si="152"/>
        <v>0</v>
      </c>
      <c r="FX55" s="1">
        <f t="shared" si="153"/>
        <v>1.6999999999999999E-3</v>
      </c>
      <c r="FY55" s="1">
        <f t="shared" si="154"/>
        <v>29.0017</v>
      </c>
      <c r="FZ55" s="1">
        <f t="shared" si="182"/>
        <v>29</v>
      </c>
      <c r="GC55" s="1">
        <f t="shared" si="203"/>
        <v>0</v>
      </c>
      <c r="GD55" s="1">
        <f t="shared" si="156"/>
        <v>1.6999999999999999E-3</v>
      </c>
      <c r="GE55" s="1">
        <f t="shared" si="157"/>
        <v>28.0017</v>
      </c>
      <c r="GF55" s="1">
        <f t="shared" si="158"/>
        <v>28</v>
      </c>
      <c r="GG55" s="1">
        <f t="shared" si="204"/>
        <v>0</v>
      </c>
      <c r="GH55" s="1">
        <f t="shared" si="159"/>
        <v>1.6999999999999999E-3</v>
      </c>
      <c r="GI55" s="1">
        <f t="shared" si="160"/>
        <v>28.0017</v>
      </c>
      <c r="GJ55" s="1">
        <f t="shared" si="161"/>
        <v>29</v>
      </c>
      <c r="GK55" s="1">
        <f t="shared" si="205"/>
        <v>0</v>
      </c>
      <c r="GL55" s="1">
        <f t="shared" si="162"/>
        <v>1.5E-3</v>
      </c>
      <c r="GM55" s="1">
        <f t="shared" si="163"/>
        <v>29.0015</v>
      </c>
      <c r="GN55" s="1">
        <f t="shared" si="164"/>
        <v>29</v>
      </c>
      <c r="GO55" s="1">
        <f t="shared" si="206"/>
        <v>0</v>
      </c>
      <c r="GP55" s="1">
        <f t="shared" si="165"/>
        <v>1.9E-3</v>
      </c>
      <c r="GQ55" s="1">
        <f t="shared" si="166"/>
        <v>29.001899999999999</v>
      </c>
      <c r="GR55" s="1">
        <f t="shared" si="167"/>
        <v>29</v>
      </c>
      <c r="GS55" s="1">
        <f t="shared" si="207"/>
        <v>0</v>
      </c>
      <c r="GT55" s="1">
        <f t="shared" si="168"/>
        <v>1.9E-3</v>
      </c>
      <c r="GU55" s="1">
        <f t="shared" si="169"/>
        <v>29.001899999999999</v>
      </c>
      <c r="GV55" s="1">
        <f t="shared" si="170"/>
        <v>29</v>
      </c>
      <c r="GW55" s="1">
        <f t="shared" si="208"/>
        <v>0</v>
      </c>
      <c r="GX55" s="1">
        <f t="shared" si="171"/>
        <v>2.3E-3</v>
      </c>
      <c r="GY55" s="1">
        <f t="shared" si="172"/>
        <v>29.002300000000002</v>
      </c>
      <c r="GZ55" s="1">
        <f t="shared" si="173"/>
        <v>29</v>
      </c>
      <c r="HA55" s="1">
        <f t="shared" si="209"/>
        <v>0</v>
      </c>
      <c r="HB55" s="1">
        <f t="shared" si="174"/>
        <v>1.5E-3</v>
      </c>
      <c r="HC55" s="1">
        <f t="shared" si="175"/>
        <v>29.0015</v>
      </c>
      <c r="HD55" s="1">
        <f t="shared" si="176"/>
        <v>29</v>
      </c>
      <c r="HF55" t="b">
        <f t="shared" si="210"/>
        <v>0</v>
      </c>
    </row>
    <row r="56" spans="1:214" customFormat="1" x14ac:dyDescent="0.3">
      <c r="A56" t="str">
        <f t="shared" si="56"/>
        <v>FALSE</v>
      </c>
      <c r="B56" s="37">
        <v>50</v>
      </c>
      <c r="C56" s="36"/>
      <c r="D56" s="36"/>
      <c r="E56" s="36"/>
      <c r="F56" s="36"/>
      <c r="G56" s="37"/>
      <c r="H56" s="36"/>
      <c r="I56" s="36"/>
      <c r="J56" s="36"/>
      <c r="K56" s="36"/>
      <c r="L56" s="36"/>
      <c r="M56" s="36"/>
      <c r="N56" s="36"/>
      <c r="O56" s="36"/>
      <c r="P56" s="36"/>
      <c r="Q56" s="36"/>
      <c r="R56" s="36"/>
      <c r="S56" s="36"/>
      <c r="T56" s="36"/>
      <c r="U56" s="36"/>
      <c r="V56" s="36"/>
      <c r="W56" s="38">
        <f t="shared" si="57"/>
        <v>1000</v>
      </c>
      <c r="X56" s="36"/>
      <c r="Y56" s="36"/>
      <c r="Z56" s="36"/>
      <c r="AA56" s="36"/>
      <c r="AB56" s="36"/>
      <c r="AC56" s="36"/>
      <c r="AD56" s="36"/>
      <c r="AE56" s="36"/>
      <c r="AF56" s="36"/>
      <c r="AG56" s="36"/>
      <c r="AH56" s="38">
        <f t="shared" si="186"/>
        <v>1000</v>
      </c>
      <c r="AI56" s="38">
        <f t="shared" si="184"/>
        <v>2000</v>
      </c>
      <c r="AJ56" s="36"/>
      <c r="AK56" s="36"/>
      <c r="AL56" s="36"/>
      <c r="AM56" s="36"/>
      <c r="AN56" s="36"/>
      <c r="AO56" s="36"/>
      <c r="AP56" s="36"/>
      <c r="AQ56" s="36"/>
      <c r="AR56" s="36"/>
      <c r="AS56" s="36"/>
      <c r="AT56" s="38">
        <f t="shared" si="187"/>
        <v>1000</v>
      </c>
      <c r="AU56" s="38">
        <f t="shared" si="185"/>
        <v>3000</v>
      </c>
      <c r="AV56" s="36"/>
      <c r="AW56" s="36"/>
      <c r="AX56" s="36"/>
      <c r="AY56" s="36"/>
      <c r="AZ56" s="36"/>
      <c r="BA56" s="36"/>
      <c r="BB56" s="36"/>
      <c r="BC56" s="36"/>
      <c r="BD56" s="36"/>
      <c r="BE56" s="36"/>
      <c r="BF56" s="38">
        <f t="shared" si="188"/>
        <v>1000</v>
      </c>
      <c r="BG56" s="38">
        <f t="shared" si="189"/>
        <v>4000</v>
      </c>
      <c r="BH56" s="38">
        <f t="shared" si="190"/>
        <v>29</v>
      </c>
      <c r="BI56" s="38">
        <f t="shared" si="191"/>
        <v>29</v>
      </c>
      <c r="BJ56" s="38">
        <f t="shared" si="192"/>
        <v>29</v>
      </c>
      <c r="BK56" s="5">
        <f t="shared" si="193"/>
        <v>29</v>
      </c>
      <c r="BL56" s="5">
        <f t="shared" si="59"/>
        <v>28</v>
      </c>
      <c r="BM56" s="5">
        <f t="shared" si="183"/>
        <v>28</v>
      </c>
      <c r="BN56" s="5">
        <f t="shared" si="194"/>
        <v>28</v>
      </c>
      <c r="BO56" s="5">
        <f t="shared" si="195"/>
        <v>28</v>
      </c>
      <c r="BP56" s="3" t="str">
        <f t="shared" si="196"/>
        <v>-</v>
      </c>
      <c r="BQ56" s="3" t="str">
        <f t="shared" si="60"/>
        <v/>
      </c>
      <c r="BR56" s="3" t="str">
        <f t="shared" si="197"/>
        <v>-</v>
      </c>
      <c r="BS56" s="3" t="str">
        <f t="shared" si="61"/>
        <v/>
      </c>
      <c r="BT56" s="3" t="str">
        <f t="shared" si="198"/>
        <v>-</v>
      </c>
      <c r="BU56" s="3" t="str">
        <f t="shared" si="62"/>
        <v/>
      </c>
      <c r="BV56" s="3" t="str">
        <f t="shared" si="199"/>
        <v>-</v>
      </c>
      <c r="BW56" s="3" t="str">
        <f t="shared" si="63"/>
        <v/>
      </c>
      <c r="BX56" s="3" t="str">
        <f t="shared" si="200"/>
        <v>-</v>
      </c>
      <c r="BY56" s="3" t="str">
        <f t="shared" si="64"/>
        <v/>
      </c>
      <c r="BZ56" s="3" t="str">
        <f t="shared" si="201"/>
        <v>-</v>
      </c>
      <c r="CA56" s="3" t="str">
        <f t="shared" si="65"/>
        <v/>
      </c>
      <c r="CB56" s="3" t="str">
        <f t="shared" si="202"/>
        <v>-</v>
      </c>
      <c r="CC56" s="3" t="str">
        <f t="shared" si="66"/>
        <v/>
      </c>
      <c r="CD56" s="3" t="str">
        <f t="shared" si="67"/>
        <v>-</v>
      </c>
      <c r="CE56" s="3" t="str">
        <f t="shared" si="68"/>
        <v/>
      </c>
      <c r="CF56" s="3" t="str">
        <f t="shared" si="69"/>
        <v>-</v>
      </c>
      <c r="CG56" s="3" t="str">
        <f t="shared" si="70"/>
        <v/>
      </c>
      <c r="CH56" s="5" t="str">
        <f t="shared" si="178"/>
        <v/>
      </c>
      <c r="CI56" s="5" t="str">
        <f t="shared" si="71"/>
        <v/>
      </c>
      <c r="CJ56" s="1"/>
      <c r="CK56" s="1"/>
      <c r="CL56" s="1">
        <f t="shared" si="72"/>
        <v>0</v>
      </c>
      <c r="CM56" s="1">
        <f t="shared" si="73"/>
        <v>2.5999999999999998E-4</v>
      </c>
      <c r="CN56" s="1">
        <f t="shared" si="74"/>
        <v>28.000260000000001</v>
      </c>
      <c r="CO56" s="1">
        <f t="shared" si="75"/>
        <v>29</v>
      </c>
      <c r="CP56" s="1">
        <f t="shared" si="76"/>
        <v>0</v>
      </c>
      <c r="CQ56" s="1">
        <f t="shared" si="77"/>
        <v>2.7999999999999998E-4</v>
      </c>
      <c r="CR56" s="1">
        <f t="shared" si="78"/>
        <v>29.00028</v>
      </c>
      <c r="CS56" s="1">
        <f t="shared" si="79"/>
        <v>29</v>
      </c>
      <c r="CT56" s="1">
        <f t="shared" si="80"/>
        <v>0</v>
      </c>
      <c r="CU56" s="1">
        <f t="shared" si="81"/>
        <v>2.7000000000000001E-3</v>
      </c>
      <c r="CV56" s="1">
        <f t="shared" si="82"/>
        <v>29.002700000000001</v>
      </c>
      <c r="CW56" s="1">
        <f t="shared" si="83"/>
        <v>29</v>
      </c>
      <c r="CX56" s="1">
        <f t="shared" si="84"/>
        <v>0</v>
      </c>
      <c r="CY56" s="1">
        <f t="shared" si="85"/>
        <v>2.5000000000000001E-3</v>
      </c>
      <c r="CZ56" s="1">
        <f t="shared" si="86"/>
        <v>29.002500000000001</v>
      </c>
      <c r="DA56" s="1">
        <f t="shared" si="87"/>
        <v>29</v>
      </c>
      <c r="DB56" s="1">
        <f t="shared" si="88"/>
        <v>0</v>
      </c>
      <c r="DC56" s="1">
        <f t="shared" si="89"/>
        <v>2.5999999999999999E-3</v>
      </c>
      <c r="DD56" s="1">
        <f t="shared" si="90"/>
        <v>29.002600000000001</v>
      </c>
      <c r="DE56" s="1">
        <f t="shared" si="91"/>
        <v>29</v>
      </c>
      <c r="DF56" s="1">
        <f t="shared" si="92"/>
        <v>0</v>
      </c>
      <c r="DG56" s="1">
        <f t="shared" si="93"/>
        <v>2.5999999999999999E-3</v>
      </c>
      <c r="DH56" s="1">
        <f t="shared" si="94"/>
        <v>29.002600000000001</v>
      </c>
      <c r="DI56" s="1">
        <f t="shared" si="95"/>
        <v>29</v>
      </c>
      <c r="DJ56" s="1">
        <f t="shared" si="96"/>
        <v>0</v>
      </c>
      <c r="DK56" s="1">
        <f t="shared" si="97"/>
        <v>1.6999999999999999E-3</v>
      </c>
      <c r="DL56" s="1">
        <f t="shared" si="98"/>
        <v>29.0017</v>
      </c>
      <c r="DM56" s="1">
        <f t="shared" si="99"/>
        <v>29</v>
      </c>
      <c r="DQ56">
        <f t="shared" si="100"/>
        <v>0</v>
      </c>
      <c r="DR56" t="str">
        <f t="shared" si="101"/>
        <v>NO</v>
      </c>
      <c r="DS56">
        <f t="shared" si="102"/>
        <v>3000</v>
      </c>
      <c r="DT56" t="str">
        <f t="shared" si="103"/>
        <v>NO</v>
      </c>
      <c r="DV56" s="1">
        <f t="shared" si="27"/>
        <v>0</v>
      </c>
      <c r="DW56" s="1">
        <f t="shared" si="104"/>
        <v>2.5999999999999999E-3</v>
      </c>
      <c r="DX56" s="1">
        <f t="shared" si="105"/>
        <v>28.002600000000001</v>
      </c>
      <c r="DY56" s="1">
        <f t="shared" si="179"/>
        <v>29</v>
      </c>
      <c r="DZ56" s="1">
        <f t="shared" si="106"/>
        <v>0</v>
      </c>
      <c r="EA56" s="1">
        <f t="shared" si="107"/>
        <v>2.8E-3</v>
      </c>
      <c r="EB56" s="1">
        <f t="shared" si="108"/>
        <v>29.002800000000001</v>
      </c>
      <c r="EC56" s="1">
        <f t="shared" si="109"/>
        <v>29</v>
      </c>
      <c r="ED56" s="1">
        <f t="shared" si="110"/>
        <v>0</v>
      </c>
      <c r="EE56" s="1">
        <f t="shared" si="111"/>
        <v>2.7000000000000001E-3</v>
      </c>
      <c r="EF56" s="1">
        <f t="shared" si="112"/>
        <v>29.002700000000001</v>
      </c>
      <c r="EG56" s="1">
        <f t="shared" si="113"/>
        <v>29</v>
      </c>
      <c r="EH56" s="1">
        <f t="shared" si="114"/>
        <v>0</v>
      </c>
      <c r="EI56" s="1">
        <f t="shared" si="115"/>
        <v>2.5000000000000001E-3</v>
      </c>
      <c r="EJ56" s="1">
        <f t="shared" si="116"/>
        <v>29.002500000000001</v>
      </c>
      <c r="EK56" s="1">
        <f t="shared" si="117"/>
        <v>29</v>
      </c>
      <c r="EL56" s="1">
        <f t="shared" si="118"/>
        <v>0</v>
      </c>
      <c r="EM56" s="1">
        <f t="shared" si="119"/>
        <v>2.5999999999999999E-3</v>
      </c>
      <c r="EN56" s="1">
        <f t="shared" si="120"/>
        <v>29.002600000000001</v>
      </c>
      <c r="EO56" s="1">
        <f t="shared" si="121"/>
        <v>29</v>
      </c>
      <c r="EP56" s="1">
        <f t="shared" si="122"/>
        <v>0</v>
      </c>
      <c r="EQ56" s="1">
        <f t="shared" si="123"/>
        <v>2.5999999999999999E-3</v>
      </c>
      <c r="ER56" s="1">
        <f t="shared" si="124"/>
        <v>29.002600000000001</v>
      </c>
      <c r="ES56" s="1">
        <f t="shared" si="125"/>
        <v>29</v>
      </c>
      <c r="ET56" s="1">
        <f t="shared" si="126"/>
        <v>0</v>
      </c>
      <c r="EU56" s="1">
        <f t="shared" si="127"/>
        <v>1.6999999999999999E-3</v>
      </c>
      <c r="EV56" s="1">
        <f t="shared" si="128"/>
        <v>29.0017</v>
      </c>
      <c r="EW56" s="1">
        <f t="shared" si="129"/>
        <v>29</v>
      </c>
      <c r="EX56" s="1"/>
      <c r="EY56" s="1">
        <f t="shared" si="180"/>
        <v>0</v>
      </c>
      <c r="EZ56" s="1">
        <f t="shared" si="181"/>
        <v>2.5999999999999999E-3</v>
      </c>
      <c r="FA56" s="1">
        <f t="shared" si="130"/>
        <v>28.002600000000001</v>
      </c>
      <c r="FB56" s="1">
        <f t="shared" si="131"/>
        <v>29</v>
      </c>
      <c r="FC56" s="1">
        <f t="shared" si="132"/>
        <v>0</v>
      </c>
      <c r="FD56" s="1">
        <f t="shared" si="133"/>
        <v>2.5000000000000001E-3</v>
      </c>
      <c r="FE56" s="1">
        <f t="shared" si="134"/>
        <v>29.002500000000001</v>
      </c>
      <c r="FF56" s="1">
        <f t="shared" si="135"/>
        <v>29</v>
      </c>
      <c r="FG56" s="1">
        <f t="shared" si="136"/>
        <v>0</v>
      </c>
      <c r="FH56" s="1">
        <f t="shared" si="137"/>
        <v>2.3999999999999998E-3</v>
      </c>
      <c r="FI56" s="1">
        <f t="shared" si="138"/>
        <v>29.002400000000002</v>
      </c>
      <c r="FJ56" s="1">
        <f t="shared" si="139"/>
        <v>29</v>
      </c>
      <c r="FK56" s="1">
        <f t="shared" si="140"/>
        <v>0</v>
      </c>
      <c r="FL56" s="1">
        <f t="shared" si="141"/>
        <v>2.3999999999999998E-3</v>
      </c>
      <c r="FM56" s="1">
        <f t="shared" si="142"/>
        <v>29.002400000000002</v>
      </c>
      <c r="FN56" s="1">
        <f t="shared" si="143"/>
        <v>29</v>
      </c>
      <c r="FO56" s="1">
        <f t="shared" si="144"/>
        <v>0</v>
      </c>
      <c r="FP56" s="1">
        <f t="shared" si="145"/>
        <v>2.5000000000000001E-3</v>
      </c>
      <c r="FQ56" s="1">
        <f t="shared" si="146"/>
        <v>29.002500000000001</v>
      </c>
      <c r="FR56" s="1">
        <f t="shared" si="147"/>
        <v>29</v>
      </c>
      <c r="FS56" s="1">
        <f t="shared" si="148"/>
        <v>0</v>
      </c>
      <c r="FT56" s="1">
        <f t="shared" si="149"/>
        <v>2.3999999999999998E-3</v>
      </c>
      <c r="FU56" s="1">
        <f t="shared" si="150"/>
        <v>29.002400000000002</v>
      </c>
      <c r="FV56" s="1">
        <f t="shared" si="151"/>
        <v>29</v>
      </c>
      <c r="FW56" s="1">
        <f t="shared" si="152"/>
        <v>0</v>
      </c>
      <c r="FX56" s="1">
        <f t="shared" si="153"/>
        <v>1.6999999999999999E-3</v>
      </c>
      <c r="FY56" s="1">
        <f t="shared" si="154"/>
        <v>29.0017</v>
      </c>
      <c r="FZ56" s="1">
        <f t="shared" si="182"/>
        <v>29</v>
      </c>
      <c r="GC56" s="1">
        <f t="shared" si="203"/>
        <v>0</v>
      </c>
      <c r="GD56" s="1">
        <f t="shared" si="156"/>
        <v>1.6999999999999999E-3</v>
      </c>
      <c r="GE56" s="1">
        <f t="shared" si="157"/>
        <v>28.0017</v>
      </c>
      <c r="GF56" s="1">
        <f t="shared" si="158"/>
        <v>28</v>
      </c>
      <c r="GG56" s="1">
        <f t="shared" si="204"/>
        <v>0</v>
      </c>
      <c r="GH56" s="1">
        <f t="shared" si="159"/>
        <v>1.6999999999999999E-3</v>
      </c>
      <c r="GI56" s="1">
        <f t="shared" si="160"/>
        <v>28.0017</v>
      </c>
      <c r="GJ56" s="1">
        <f t="shared" si="161"/>
        <v>29</v>
      </c>
      <c r="GK56" s="1">
        <f t="shared" si="205"/>
        <v>0</v>
      </c>
      <c r="GL56" s="1">
        <f t="shared" si="162"/>
        <v>1.5E-3</v>
      </c>
      <c r="GM56" s="1">
        <f t="shared" si="163"/>
        <v>29.0015</v>
      </c>
      <c r="GN56" s="1">
        <f t="shared" si="164"/>
        <v>29</v>
      </c>
      <c r="GO56" s="1">
        <f t="shared" si="206"/>
        <v>0</v>
      </c>
      <c r="GP56" s="1">
        <f t="shared" si="165"/>
        <v>1.9E-3</v>
      </c>
      <c r="GQ56" s="1">
        <f t="shared" si="166"/>
        <v>29.001899999999999</v>
      </c>
      <c r="GR56" s="1">
        <f t="shared" si="167"/>
        <v>29</v>
      </c>
      <c r="GS56" s="1">
        <f t="shared" si="207"/>
        <v>0</v>
      </c>
      <c r="GT56" s="1">
        <f t="shared" si="168"/>
        <v>1.9E-3</v>
      </c>
      <c r="GU56" s="1">
        <f t="shared" si="169"/>
        <v>29.001899999999999</v>
      </c>
      <c r="GV56" s="1">
        <f t="shared" si="170"/>
        <v>29</v>
      </c>
      <c r="GW56" s="1">
        <f t="shared" si="208"/>
        <v>0</v>
      </c>
      <c r="GX56" s="1">
        <f t="shared" si="171"/>
        <v>2.3E-3</v>
      </c>
      <c r="GY56" s="1">
        <f t="shared" si="172"/>
        <v>29.002300000000002</v>
      </c>
      <c r="GZ56" s="1">
        <f t="shared" si="173"/>
        <v>29</v>
      </c>
      <c r="HA56" s="1">
        <f t="shared" si="209"/>
        <v>0</v>
      </c>
      <c r="HB56" s="1">
        <f t="shared" si="174"/>
        <v>1.5E-3</v>
      </c>
      <c r="HC56" s="1">
        <f t="shared" si="175"/>
        <v>29.0015</v>
      </c>
      <c r="HD56" s="1">
        <f t="shared" si="176"/>
        <v>29</v>
      </c>
      <c r="HF56" t="b">
        <f t="shared" si="210"/>
        <v>0</v>
      </c>
    </row>
    <row r="57" spans="1:214" customFormat="1" x14ac:dyDescent="0.3">
      <c r="A57" t="str">
        <f t="shared" si="56"/>
        <v>FALSE</v>
      </c>
      <c r="B57" s="13">
        <v>51</v>
      </c>
      <c r="C57" s="35"/>
      <c r="D57" s="35"/>
      <c r="E57" s="35"/>
      <c r="F57" s="35"/>
      <c r="G57" s="13"/>
      <c r="H57" s="12"/>
      <c r="I57" s="12"/>
      <c r="J57" s="12"/>
      <c r="K57" s="35"/>
      <c r="L57" s="12"/>
      <c r="M57" s="35"/>
      <c r="N57" s="35"/>
      <c r="O57" s="35"/>
      <c r="P57" s="35"/>
      <c r="Q57" s="35"/>
      <c r="R57" s="35"/>
      <c r="S57" s="12"/>
      <c r="T57" s="35"/>
      <c r="U57" s="12"/>
      <c r="V57" s="35"/>
      <c r="W57" s="5">
        <f t="shared" si="57"/>
        <v>1000</v>
      </c>
      <c r="X57" s="12"/>
      <c r="Y57" s="12"/>
      <c r="Z57" s="12"/>
      <c r="AA57" s="12"/>
      <c r="AB57" s="12"/>
      <c r="AC57" s="12"/>
      <c r="AD57" s="12"/>
      <c r="AE57" s="12"/>
      <c r="AF57" s="12"/>
      <c r="AG57" s="12"/>
      <c r="AH57" s="5">
        <f t="shared" si="186"/>
        <v>1000</v>
      </c>
      <c r="AI57" s="5">
        <f t="shared" si="184"/>
        <v>2000</v>
      </c>
      <c r="AJ57" s="12"/>
      <c r="AK57" s="12"/>
      <c r="AL57" s="12"/>
      <c r="AM57" s="12"/>
      <c r="AN57" s="12"/>
      <c r="AO57" s="12"/>
      <c r="AP57" s="12"/>
      <c r="AQ57" s="12"/>
      <c r="AR57" s="12"/>
      <c r="AS57" s="12"/>
      <c r="AT57" s="5">
        <f t="shared" si="187"/>
        <v>1000</v>
      </c>
      <c r="AU57" s="5">
        <f t="shared" si="185"/>
        <v>3000</v>
      </c>
      <c r="AV57" s="12"/>
      <c r="AW57" s="12"/>
      <c r="AX57" s="12"/>
      <c r="AY57" s="12"/>
      <c r="AZ57" s="12"/>
      <c r="BA57" s="12"/>
      <c r="BB57" s="12"/>
      <c r="BC57" s="12"/>
      <c r="BD57" s="12"/>
      <c r="BE57" s="12"/>
      <c r="BF57" s="5">
        <f t="shared" si="188"/>
        <v>1000</v>
      </c>
      <c r="BG57" s="5">
        <f t="shared" si="189"/>
        <v>4000</v>
      </c>
      <c r="BH57" s="5">
        <f t="shared" si="190"/>
        <v>29</v>
      </c>
      <c r="BI57" s="5">
        <f t="shared" si="191"/>
        <v>29</v>
      </c>
      <c r="BJ57" s="5">
        <f t="shared" si="192"/>
        <v>29</v>
      </c>
      <c r="BK57" s="5">
        <f t="shared" si="193"/>
        <v>29</v>
      </c>
      <c r="BL57" s="5">
        <f t="shared" si="59"/>
        <v>28</v>
      </c>
      <c r="BM57" s="5">
        <f t="shared" si="183"/>
        <v>28</v>
      </c>
      <c r="BN57" s="5">
        <f t="shared" si="194"/>
        <v>28</v>
      </c>
      <c r="BO57" s="5">
        <f t="shared" si="195"/>
        <v>28</v>
      </c>
      <c r="BP57" s="3" t="str">
        <f t="shared" si="196"/>
        <v>-</v>
      </c>
      <c r="BQ57" s="3" t="str">
        <f t="shared" si="60"/>
        <v/>
      </c>
      <c r="BR57" s="3" t="str">
        <f t="shared" si="197"/>
        <v>-</v>
      </c>
      <c r="BS57" s="3" t="str">
        <f t="shared" si="61"/>
        <v/>
      </c>
      <c r="BT57" s="3" t="str">
        <f t="shared" si="198"/>
        <v>-</v>
      </c>
      <c r="BU57" s="3" t="str">
        <f t="shared" si="62"/>
        <v/>
      </c>
      <c r="BV57" s="3" t="str">
        <f t="shared" si="199"/>
        <v>-</v>
      </c>
      <c r="BW57" s="3" t="str">
        <f t="shared" si="63"/>
        <v/>
      </c>
      <c r="BX57" s="3" t="str">
        <f t="shared" si="200"/>
        <v>-</v>
      </c>
      <c r="BY57" s="3" t="str">
        <f t="shared" si="64"/>
        <v/>
      </c>
      <c r="BZ57" s="3" t="str">
        <f t="shared" si="201"/>
        <v>-</v>
      </c>
      <c r="CA57" s="3" t="str">
        <f t="shared" si="65"/>
        <v/>
      </c>
      <c r="CB57" s="3" t="str">
        <f t="shared" si="202"/>
        <v>-</v>
      </c>
      <c r="CC57" s="3" t="str">
        <f t="shared" si="66"/>
        <v/>
      </c>
      <c r="CD57" s="3" t="str">
        <f t="shared" si="67"/>
        <v>-</v>
      </c>
      <c r="CE57" s="3" t="str">
        <f t="shared" si="68"/>
        <v/>
      </c>
      <c r="CF57" s="3" t="str">
        <f t="shared" si="69"/>
        <v>-</v>
      </c>
      <c r="CG57" s="3" t="str">
        <f t="shared" si="70"/>
        <v/>
      </c>
      <c r="CH57" s="5" t="str">
        <f t="shared" si="178"/>
        <v/>
      </c>
      <c r="CI57" s="5" t="str">
        <f t="shared" si="71"/>
        <v/>
      </c>
      <c r="CJ57" s="1"/>
      <c r="CK57" s="1"/>
      <c r="CL57" s="1">
        <f t="shared" si="72"/>
        <v>0</v>
      </c>
      <c r="CM57" s="1">
        <f t="shared" si="73"/>
        <v>2.5999999999999998E-4</v>
      </c>
      <c r="CN57" s="1">
        <f t="shared" si="74"/>
        <v>28.000260000000001</v>
      </c>
      <c r="CO57" s="1">
        <f t="shared" si="75"/>
        <v>29</v>
      </c>
      <c r="CP57" s="1">
        <f t="shared" si="76"/>
        <v>0</v>
      </c>
      <c r="CQ57" s="1">
        <f t="shared" si="77"/>
        <v>2.7999999999999998E-4</v>
      </c>
      <c r="CR57" s="1">
        <f t="shared" si="78"/>
        <v>29.00028</v>
      </c>
      <c r="CS57" s="1">
        <f t="shared" si="79"/>
        <v>29</v>
      </c>
      <c r="CT57" s="1">
        <f t="shared" si="80"/>
        <v>0</v>
      </c>
      <c r="CU57" s="1">
        <f t="shared" si="81"/>
        <v>2.7000000000000001E-3</v>
      </c>
      <c r="CV57" s="1">
        <f t="shared" si="82"/>
        <v>29.002700000000001</v>
      </c>
      <c r="CW57" s="1">
        <f t="shared" si="83"/>
        <v>29</v>
      </c>
      <c r="CX57" s="1">
        <f t="shared" si="84"/>
        <v>0</v>
      </c>
      <c r="CY57" s="1">
        <f t="shared" si="85"/>
        <v>2.5000000000000001E-3</v>
      </c>
      <c r="CZ57" s="1">
        <f t="shared" si="86"/>
        <v>29.002500000000001</v>
      </c>
      <c r="DA57" s="1">
        <f t="shared" si="87"/>
        <v>29</v>
      </c>
      <c r="DB57" s="1">
        <f t="shared" si="88"/>
        <v>0</v>
      </c>
      <c r="DC57" s="1">
        <f t="shared" si="89"/>
        <v>2.5999999999999999E-3</v>
      </c>
      <c r="DD57" s="1">
        <f t="shared" si="90"/>
        <v>29.002600000000001</v>
      </c>
      <c r="DE57" s="1">
        <f t="shared" si="91"/>
        <v>29</v>
      </c>
      <c r="DF57" s="1">
        <f t="shared" si="92"/>
        <v>0</v>
      </c>
      <c r="DG57" s="1">
        <f t="shared" si="93"/>
        <v>2.5999999999999999E-3</v>
      </c>
      <c r="DH57" s="1">
        <f t="shared" si="94"/>
        <v>29.002600000000001</v>
      </c>
      <c r="DI57" s="1">
        <f t="shared" si="95"/>
        <v>29</v>
      </c>
      <c r="DJ57" s="1">
        <f t="shared" si="96"/>
        <v>0</v>
      </c>
      <c r="DK57" s="1">
        <f t="shared" si="97"/>
        <v>1.6999999999999999E-3</v>
      </c>
      <c r="DL57" s="1">
        <f t="shared" si="98"/>
        <v>29.0017</v>
      </c>
      <c r="DM57" s="1">
        <f t="shared" si="99"/>
        <v>29</v>
      </c>
      <c r="DQ57">
        <f t="shared" si="100"/>
        <v>0</v>
      </c>
      <c r="DR57" t="str">
        <f t="shared" si="101"/>
        <v>NO</v>
      </c>
      <c r="DS57">
        <f t="shared" si="102"/>
        <v>3000</v>
      </c>
      <c r="DT57" t="str">
        <f t="shared" si="103"/>
        <v>NO</v>
      </c>
      <c r="DV57" s="1">
        <f t="shared" si="27"/>
        <v>0</v>
      </c>
      <c r="DW57" s="1">
        <f t="shared" si="104"/>
        <v>2.5999999999999999E-3</v>
      </c>
      <c r="DX57" s="1">
        <f t="shared" si="105"/>
        <v>28.002600000000001</v>
      </c>
      <c r="DY57" s="1">
        <f t="shared" si="179"/>
        <v>29</v>
      </c>
      <c r="DZ57" s="1">
        <f t="shared" si="106"/>
        <v>0</v>
      </c>
      <c r="EA57" s="1">
        <f t="shared" si="107"/>
        <v>2.8E-3</v>
      </c>
      <c r="EB57" s="1">
        <f t="shared" si="108"/>
        <v>29.002800000000001</v>
      </c>
      <c r="EC57" s="1">
        <f t="shared" si="109"/>
        <v>29</v>
      </c>
      <c r="ED57" s="1">
        <f t="shared" si="110"/>
        <v>0</v>
      </c>
      <c r="EE57" s="1">
        <f t="shared" si="111"/>
        <v>2.7000000000000001E-3</v>
      </c>
      <c r="EF57" s="1">
        <f t="shared" si="112"/>
        <v>29.002700000000001</v>
      </c>
      <c r="EG57" s="1">
        <f t="shared" si="113"/>
        <v>29</v>
      </c>
      <c r="EH57" s="1">
        <f t="shared" si="114"/>
        <v>0</v>
      </c>
      <c r="EI57" s="1">
        <f t="shared" si="115"/>
        <v>2.5000000000000001E-3</v>
      </c>
      <c r="EJ57" s="1">
        <f t="shared" si="116"/>
        <v>29.002500000000001</v>
      </c>
      <c r="EK57" s="1">
        <f t="shared" si="117"/>
        <v>29</v>
      </c>
      <c r="EL57" s="1">
        <f t="shared" si="118"/>
        <v>0</v>
      </c>
      <c r="EM57" s="1">
        <f t="shared" si="119"/>
        <v>2.5999999999999999E-3</v>
      </c>
      <c r="EN57" s="1">
        <f t="shared" si="120"/>
        <v>29.002600000000001</v>
      </c>
      <c r="EO57" s="1">
        <f t="shared" si="121"/>
        <v>29</v>
      </c>
      <c r="EP57" s="1">
        <f t="shared" si="122"/>
        <v>0</v>
      </c>
      <c r="EQ57" s="1">
        <f t="shared" si="123"/>
        <v>2.5999999999999999E-3</v>
      </c>
      <c r="ER57" s="1">
        <f t="shared" si="124"/>
        <v>29.002600000000001</v>
      </c>
      <c r="ES57" s="1">
        <f t="shared" si="125"/>
        <v>29</v>
      </c>
      <c r="ET57" s="1">
        <f t="shared" si="126"/>
        <v>0</v>
      </c>
      <c r="EU57" s="1">
        <f t="shared" si="127"/>
        <v>1.6999999999999999E-3</v>
      </c>
      <c r="EV57" s="1">
        <f t="shared" si="128"/>
        <v>29.0017</v>
      </c>
      <c r="EW57" s="1">
        <f t="shared" si="129"/>
        <v>29</v>
      </c>
      <c r="EX57" s="1"/>
      <c r="EY57" s="1">
        <f t="shared" si="180"/>
        <v>0</v>
      </c>
      <c r="EZ57" s="1">
        <f t="shared" si="181"/>
        <v>2.5999999999999999E-3</v>
      </c>
      <c r="FA57" s="1">
        <f t="shared" si="130"/>
        <v>28.002600000000001</v>
      </c>
      <c r="FB57" s="1">
        <f t="shared" si="131"/>
        <v>29</v>
      </c>
      <c r="FC57" s="1">
        <f t="shared" si="132"/>
        <v>0</v>
      </c>
      <c r="FD57" s="1">
        <f t="shared" si="133"/>
        <v>2.5000000000000001E-3</v>
      </c>
      <c r="FE57" s="1">
        <f t="shared" si="134"/>
        <v>29.002500000000001</v>
      </c>
      <c r="FF57" s="1">
        <f t="shared" si="135"/>
        <v>29</v>
      </c>
      <c r="FG57" s="1">
        <f t="shared" si="136"/>
        <v>0</v>
      </c>
      <c r="FH57" s="1">
        <f t="shared" si="137"/>
        <v>2.3999999999999998E-3</v>
      </c>
      <c r="FI57" s="1">
        <f t="shared" si="138"/>
        <v>29.002400000000002</v>
      </c>
      <c r="FJ57" s="1">
        <f t="shared" si="139"/>
        <v>29</v>
      </c>
      <c r="FK57" s="1">
        <f t="shared" si="140"/>
        <v>0</v>
      </c>
      <c r="FL57" s="1">
        <f t="shared" si="141"/>
        <v>2.3999999999999998E-3</v>
      </c>
      <c r="FM57" s="1">
        <f t="shared" si="142"/>
        <v>29.002400000000002</v>
      </c>
      <c r="FN57" s="1">
        <f t="shared" si="143"/>
        <v>29</v>
      </c>
      <c r="FO57" s="1">
        <f t="shared" si="144"/>
        <v>0</v>
      </c>
      <c r="FP57" s="1">
        <f t="shared" si="145"/>
        <v>2.5000000000000001E-3</v>
      </c>
      <c r="FQ57" s="1">
        <f t="shared" si="146"/>
        <v>29.002500000000001</v>
      </c>
      <c r="FR57" s="1">
        <f t="shared" si="147"/>
        <v>29</v>
      </c>
      <c r="FS57" s="1">
        <f t="shared" si="148"/>
        <v>0</v>
      </c>
      <c r="FT57" s="1">
        <f t="shared" si="149"/>
        <v>2.3999999999999998E-3</v>
      </c>
      <c r="FU57" s="1">
        <f t="shared" si="150"/>
        <v>29.002400000000002</v>
      </c>
      <c r="FV57" s="1">
        <f t="shared" si="151"/>
        <v>29</v>
      </c>
      <c r="FW57" s="1">
        <f t="shared" si="152"/>
        <v>0</v>
      </c>
      <c r="FX57" s="1">
        <f t="shared" si="153"/>
        <v>1.6999999999999999E-3</v>
      </c>
      <c r="FY57" s="1">
        <f t="shared" si="154"/>
        <v>29.0017</v>
      </c>
      <c r="FZ57" s="1">
        <f t="shared" si="182"/>
        <v>29</v>
      </c>
      <c r="GC57" s="1">
        <f t="shared" si="203"/>
        <v>0</v>
      </c>
      <c r="GD57" s="1">
        <f t="shared" si="156"/>
        <v>1.6999999999999999E-3</v>
      </c>
      <c r="GE57" s="1">
        <f t="shared" si="157"/>
        <v>28.0017</v>
      </c>
      <c r="GF57" s="1">
        <f t="shared" si="158"/>
        <v>28</v>
      </c>
      <c r="GG57" s="1">
        <f t="shared" si="204"/>
        <v>0</v>
      </c>
      <c r="GH57" s="1">
        <f t="shared" si="159"/>
        <v>1.6999999999999999E-3</v>
      </c>
      <c r="GI57" s="1">
        <f t="shared" si="160"/>
        <v>28.0017</v>
      </c>
      <c r="GJ57" s="1">
        <f t="shared" si="161"/>
        <v>29</v>
      </c>
      <c r="GK57" s="1">
        <f t="shared" si="205"/>
        <v>0</v>
      </c>
      <c r="GL57" s="1">
        <f t="shared" si="162"/>
        <v>1.5E-3</v>
      </c>
      <c r="GM57" s="1">
        <f t="shared" si="163"/>
        <v>29.0015</v>
      </c>
      <c r="GN57" s="1">
        <f t="shared" si="164"/>
        <v>29</v>
      </c>
      <c r="GO57" s="1">
        <f t="shared" si="206"/>
        <v>0</v>
      </c>
      <c r="GP57" s="1">
        <f t="shared" si="165"/>
        <v>1.9E-3</v>
      </c>
      <c r="GQ57" s="1">
        <f t="shared" si="166"/>
        <v>29.001899999999999</v>
      </c>
      <c r="GR57" s="1">
        <f t="shared" si="167"/>
        <v>29</v>
      </c>
      <c r="GS57" s="1">
        <f t="shared" si="207"/>
        <v>0</v>
      </c>
      <c r="GT57" s="1">
        <f t="shared" si="168"/>
        <v>1.9E-3</v>
      </c>
      <c r="GU57" s="1">
        <f t="shared" si="169"/>
        <v>29.001899999999999</v>
      </c>
      <c r="GV57" s="1">
        <f t="shared" si="170"/>
        <v>29</v>
      </c>
      <c r="GW57" s="1">
        <f t="shared" si="208"/>
        <v>0</v>
      </c>
      <c r="GX57" s="1">
        <f t="shared" si="171"/>
        <v>2.3E-3</v>
      </c>
      <c r="GY57" s="1">
        <f t="shared" si="172"/>
        <v>29.002300000000002</v>
      </c>
      <c r="GZ57" s="1">
        <f t="shared" si="173"/>
        <v>29</v>
      </c>
      <c r="HA57" s="1">
        <f t="shared" si="209"/>
        <v>0</v>
      </c>
      <c r="HB57" s="1">
        <f t="shared" si="174"/>
        <v>1.5E-3</v>
      </c>
      <c r="HC57" s="1">
        <f t="shared" si="175"/>
        <v>29.0015</v>
      </c>
      <c r="HD57" s="1">
        <f t="shared" si="176"/>
        <v>29</v>
      </c>
      <c r="HF57" t="b">
        <f t="shared" si="210"/>
        <v>0</v>
      </c>
    </row>
    <row r="58" spans="1:214" customFormat="1" x14ac:dyDescent="0.3">
      <c r="A58" t="str">
        <f t="shared" si="56"/>
        <v>FALSE</v>
      </c>
      <c r="B58" s="37">
        <v>52</v>
      </c>
      <c r="C58" s="36"/>
      <c r="D58" s="36"/>
      <c r="E58" s="36"/>
      <c r="F58" s="36"/>
      <c r="G58" s="37"/>
      <c r="H58" s="36"/>
      <c r="I58" s="36"/>
      <c r="J58" s="36"/>
      <c r="K58" s="36"/>
      <c r="L58" s="36"/>
      <c r="M58" s="36"/>
      <c r="N58" s="36"/>
      <c r="O58" s="36"/>
      <c r="P58" s="36"/>
      <c r="Q58" s="36"/>
      <c r="R58" s="36"/>
      <c r="S58" s="36"/>
      <c r="T58" s="36"/>
      <c r="U58" s="36"/>
      <c r="V58" s="36"/>
      <c r="W58" s="38">
        <f t="shared" si="57"/>
        <v>1000</v>
      </c>
      <c r="X58" s="36"/>
      <c r="Y58" s="36"/>
      <c r="Z58" s="36"/>
      <c r="AA58" s="36"/>
      <c r="AB58" s="36"/>
      <c r="AC58" s="36"/>
      <c r="AD58" s="36"/>
      <c r="AE58" s="36"/>
      <c r="AF58" s="36"/>
      <c r="AG58" s="36"/>
      <c r="AH58" s="38">
        <f t="shared" si="186"/>
        <v>1000</v>
      </c>
      <c r="AI58" s="38">
        <f t="shared" si="184"/>
        <v>2000</v>
      </c>
      <c r="AJ58" s="36"/>
      <c r="AK58" s="36"/>
      <c r="AL58" s="36"/>
      <c r="AM58" s="36"/>
      <c r="AN58" s="36"/>
      <c r="AO58" s="36"/>
      <c r="AP58" s="36"/>
      <c r="AQ58" s="36"/>
      <c r="AR58" s="36"/>
      <c r="AS58" s="36"/>
      <c r="AT58" s="38">
        <f t="shared" si="187"/>
        <v>1000</v>
      </c>
      <c r="AU58" s="38">
        <f t="shared" si="185"/>
        <v>3000</v>
      </c>
      <c r="AV58" s="36"/>
      <c r="AW58" s="36"/>
      <c r="AX58" s="36"/>
      <c r="AY58" s="36"/>
      <c r="AZ58" s="36"/>
      <c r="BA58" s="36"/>
      <c r="BB58" s="36"/>
      <c r="BC58" s="36"/>
      <c r="BD58" s="36"/>
      <c r="BE58" s="36"/>
      <c r="BF58" s="38">
        <f t="shared" si="188"/>
        <v>1000</v>
      </c>
      <c r="BG58" s="38">
        <f t="shared" si="189"/>
        <v>4000</v>
      </c>
      <c r="BH58" s="38">
        <f t="shared" si="190"/>
        <v>29</v>
      </c>
      <c r="BI58" s="38">
        <f t="shared" si="191"/>
        <v>29</v>
      </c>
      <c r="BJ58" s="38">
        <f t="shared" si="192"/>
        <v>29</v>
      </c>
      <c r="BK58" s="5">
        <f t="shared" si="193"/>
        <v>29</v>
      </c>
      <c r="BL58" s="5">
        <f t="shared" si="59"/>
        <v>28</v>
      </c>
      <c r="BM58" s="5">
        <f t="shared" si="183"/>
        <v>28</v>
      </c>
      <c r="BN58" s="5">
        <f t="shared" si="194"/>
        <v>28</v>
      </c>
      <c r="BO58" s="5">
        <f t="shared" si="195"/>
        <v>28</v>
      </c>
      <c r="BP58" s="3" t="str">
        <f t="shared" si="196"/>
        <v>-</v>
      </c>
      <c r="BQ58" s="3" t="str">
        <f t="shared" si="60"/>
        <v/>
      </c>
      <c r="BR58" s="3" t="str">
        <f t="shared" si="197"/>
        <v>-</v>
      </c>
      <c r="BS58" s="3" t="str">
        <f t="shared" si="61"/>
        <v/>
      </c>
      <c r="BT58" s="3" t="str">
        <f t="shared" si="198"/>
        <v>-</v>
      </c>
      <c r="BU58" s="3" t="str">
        <f t="shared" si="62"/>
        <v/>
      </c>
      <c r="BV58" s="3" t="str">
        <f t="shared" si="199"/>
        <v>-</v>
      </c>
      <c r="BW58" s="3" t="str">
        <f t="shared" si="63"/>
        <v/>
      </c>
      <c r="BX58" s="3" t="str">
        <f t="shared" si="200"/>
        <v>-</v>
      </c>
      <c r="BY58" s="3" t="str">
        <f t="shared" si="64"/>
        <v/>
      </c>
      <c r="BZ58" s="3" t="str">
        <f t="shared" si="201"/>
        <v>-</v>
      </c>
      <c r="CA58" s="3" t="str">
        <f t="shared" si="65"/>
        <v/>
      </c>
      <c r="CB58" s="3" t="str">
        <f t="shared" si="202"/>
        <v>-</v>
      </c>
      <c r="CC58" s="3" t="str">
        <f t="shared" si="66"/>
        <v/>
      </c>
      <c r="CD58" s="3" t="str">
        <f t="shared" si="67"/>
        <v>-</v>
      </c>
      <c r="CE58" s="3" t="str">
        <f t="shared" si="68"/>
        <v/>
      </c>
      <c r="CF58" s="3" t="str">
        <f t="shared" si="69"/>
        <v>-</v>
      </c>
      <c r="CG58" s="3" t="str">
        <f t="shared" si="70"/>
        <v/>
      </c>
      <c r="CH58" s="5" t="str">
        <f t="shared" si="178"/>
        <v/>
      </c>
      <c r="CI58" s="5" t="str">
        <f t="shared" si="71"/>
        <v/>
      </c>
      <c r="CJ58" s="1"/>
      <c r="CK58" s="1"/>
      <c r="CL58" s="1">
        <f t="shared" si="72"/>
        <v>0</v>
      </c>
      <c r="CM58" s="1">
        <f t="shared" si="73"/>
        <v>2.5999999999999998E-4</v>
      </c>
      <c r="CN58" s="1">
        <f t="shared" si="74"/>
        <v>28.000260000000001</v>
      </c>
      <c r="CO58" s="1">
        <f t="shared" si="75"/>
        <v>29</v>
      </c>
      <c r="CP58" s="1">
        <f t="shared" si="76"/>
        <v>0</v>
      </c>
      <c r="CQ58" s="1">
        <f t="shared" si="77"/>
        <v>2.7999999999999998E-4</v>
      </c>
      <c r="CR58" s="1">
        <f t="shared" si="78"/>
        <v>29.00028</v>
      </c>
      <c r="CS58" s="1">
        <f t="shared" si="79"/>
        <v>29</v>
      </c>
      <c r="CT58" s="1">
        <f t="shared" si="80"/>
        <v>0</v>
      </c>
      <c r="CU58" s="1">
        <f t="shared" si="81"/>
        <v>2.7000000000000001E-3</v>
      </c>
      <c r="CV58" s="1">
        <f t="shared" si="82"/>
        <v>29.002700000000001</v>
      </c>
      <c r="CW58" s="1">
        <f t="shared" si="83"/>
        <v>29</v>
      </c>
      <c r="CX58" s="1">
        <f t="shared" si="84"/>
        <v>0</v>
      </c>
      <c r="CY58" s="1">
        <f t="shared" si="85"/>
        <v>2.5000000000000001E-3</v>
      </c>
      <c r="CZ58" s="1">
        <f t="shared" si="86"/>
        <v>29.002500000000001</v>
      </c>
      <c r="DA58" s="1">
        <f t="shared" si="87"/>
        <v>29</v>
      </c>
      <c r="DB58" s="1">
        <f t="shared" si="88"/>
        <v>0</v>
      </c>
      <c r="DC58" s="1">
        <f t="shared" si="89"/>
        <v>2.5999999999999999E-3</v>
      </c>
      <c r="DD58" s="1">
        <f t="shared" si="90"/>
        <v>29.002600000000001</v>
      </c>
      <c r="DE58" s="1">
        <f t="shared" si="91"/>
        <v>29</v>
      </c>
      <c r="DF58" s="1">
        <f t="shared" si="92"/>
        <v>0</v>
      </c>
      <c r="DG58" s="1">
        <f t="shared" si="93"/>
        <v>2.5999999999999999E-3</v>
      </c>
      <c r="DH58" s="1">
        <f t="shared" si="94"/>
        <v>29.002600000000001</v>
      </c>
      <c r="DI58" s="1">
        <f t="shared" si="95"/>
        <v>29</v>
      </c>
      <c r="DJ58" s="1">
        <f t="shared" si="96"/>
        <v>0</v>
      </c>
      <c r="DK58" s="1">
        <f t="shared" si="97"/>
        <v>1.6999999999999999E-3</v>
      </c>
      <c r="DL58" s="1">
        <f t="shared" si="98"/>
        <v>29.0017</v>
      </c>
      <c r="DM58" s="1">
        <f t="shared" si="99"/>
        <v>29</v>
      </c>
      <c r="DQ58">
        <f t="shared" si="100"/>
        <v>0</v>
      </c>
      <c r="DR58" t="str">
        <f t="shared" si="101"/>
        <v>NO</v>
      </c>
      <c r="DS58">
        <f t="shared" si="102"/>
        <v>3000</v>
      </c>
      <c r="DT58" t="str">
        <f t="shared" si="103"/>
        <v>NO</v>
      </c>
      <c r="DV58" s="1">
        <f t="shared" si="27"/>
        <v>0</v>
      </c>
      <c r="DW58" s="1">
        <f t="shared" si="104"/>
        <v>2.5999999999999999E-3</v>
      </c>
      <c r="DX58" s="1">
        <f t="shared" si="105"/>
        <v>28.002600000000001</v>
      </c>
      <c r="DY58" s="1">
        <f t="shared" si="179"/>
        <v>29</v>
      </c>
      <c r="DZ58" s="1">
        <f t="shared" si="106"/>
        <v>0</v>
      </c>
      <c r="EA58" s="1">
        <f t="shared" si="107"/>
        <v>2.8E-3</v>
      </c>
      <c r="EB58" s="1">
        <f t="shared" si="108"/>
        <v>29.002800000000001</v>
      </c>
      <c r="EC58" s="1">
        <f t="shared" si="109"/>
        <v>29</v>
      </c>
      <c r="ED58" s="1">
        <f t="shared" si="110"/>
        <v>0</v>
      </c>
      <c r="EE58" s="1">
        <f t="shared" si="111"/>
        <v>2.7000000000000001E-3</v>
      </c>
      <c r="EF58" s="1">
        <f t="shared" si="112"/>
        <v>29.002700000000001</v>
      </c>
      <c r="EG58" s="1">
        <f t="shared" si="113"/>
        <v>29</v>
      </c>
      <c r="EH58" s="1">
        <f t="shared" si="114"/>
        <v>0</v>
      </c>
      <c r="EI58" s="1">
        <f t="shared" si="115"/>
        <v>2.5000000000000001E-3</v>
      </c>
      <c r="EJ58" s="1">
        <f t="shared" si="116"/>
        <v>29.002500000000001</v>
      </c>
      <c r="EK58" s="1">
        <f t="shared" si="117"/>
        <v>29</v>
      </c>
      <c r="EL58" s="1">
        <f t="shared" si="118"/>
        <v>0</v>
      </c>
      <c r="EM58" s="1">
        <f t="shared" si="119"/>
        <v>2.5999999999999999E-3</v>
      </c>
      <c r="EN58" s="1">
        <f t="shared" si="120"/>
        <v>29.002600000000001</v>
      </c>
      <c r="EO58" s="1">
        <f t="shared" si="121"/>
        <v>29</v>
      </c>
      <c r="EP58" s="1">
        <f t="shared" si="122"/>
        <v>0</v>
      </c>
      <c r="EQ58" s="1">
        <f t="shared" si="123"/>
        <v>2.5999999999999999E-3</v>
      </c>
      <c r="ER58" s="1">
        <f t="shared" si="124"/>
        <v>29.002600000000001</v>
      </c>
      <c r="ES58" s="1">
        <f t="shared" si="125"/>
        <v>29</v>
      </c>
      <c r="ET58" s="1">
        <f t="shared" si="126"/>
        <v>0</v>
      </c>
      <c r="EU58" s="1">
        <f t="shared" si="127"/>
        <v>1.6999999999999999E-3</v>
      </c>
      <c r="EV58" s="1">
        <f t="shared" si="128"/>
        <v>29.0017</v>
      </c>
      <c r="EW58" s="1">
        <f t="shared" si="129"/>
        <v>29</v>
      </c>
      <c r="EX58" s="1"/>
      <c r="EY58" s="1">
        <f t="shared" si="180"/>
        <v>0</v>
      </c>
      <c r="EZ58" s="1">
        <f t="shared" si="181"/>
        <v>2.5999999999999999E-3</v>
      </c>
      <c r="FA58" s="1">
        <f t="shared" si="130"/>
        <v>28.002600000000001</v>
      </c>
      <c r="FB58" s="1">
        <f t="shared" si="131"/>
        <v>29</v>
      </c>
      <c r="FC58" s="1">
        <f t="shared" si="132"/>
        <v>0</v>
      </c>
      <c r="FD58" s="1">
        <f t="shared" si="133"/>
        <v>2.5000000000000001E-3</v>
      </c>
      <c r="FE58" s="1">
        <f t="shared" si="134"/>
        <v>29.002500000000001</v>
      </c>
      <c r="FF58" s="1">
        <f t="shared" si="135"/>
        <v>29</v>
      </c>
      <c r="FG58" s="1">
        <f t="shared" si="136"/>
        <v>0</v>
      </c>
      <c r="FH58" s="1">
        <f t="shared" si="137"/>
        <v>2.3999999999999998E-3</v>
      </c>
      <c r="FI58" s="1">
        <f t="shared" si="138"/>
        <v>29.002400000000002</v>
      </c>
      <c r="FJ58" s="1">
        <f t="shared" si="139"/>
        <v>29</v>
      </c>
      <c r="FK58" s="1">
        <f t="shared" si="140"/>
        <v>0</v>
      </c>
      <c r="FL58" s="1">
        <f t="shared" si="141"/>
        <v>2.3999999999999998E-3</v>
      </c>
      <c r="FM58" s="1">
        <f t="shared" si="142"/>
        <v>29.002400000000002</v>
      </c>
      <c r="FN58" s="1">
        <f t="shared" si="143"/>
        <v>29</v>
      </c>
      <c r="FO58" s="1">
        <f t="shared" si="144"/>
        <v>0</v>
      </c>
      <c r="FP58" s="1">
        <f t="shared" si="145"/>
        <v>2.5000000000000001E-3</v>
      </c>
      <c r="FQ58" s="1">
        <f t="shared" si="146"/>
        <v>29.002500000000001</v>
      </c>
      <c r="FR58" s="1">
        <f t="shared" si="147"/>
        <v>29</v>
      </c>
      <c r="FS58" s="1">
        <f t="shared" si="148"/>
        <v>0</v>
      </c>
      <c r="FT58" s="1">
        <f t="shared" si="149"/>
        <v>2.3999999999999998E-3</v>
      </c>
      <c r="FU58" s="1">
        <f t="shared" si="150"/>
        <v>29.002400000000002</v>
      </c>
      <c r="FV58" s="1">
        <f t="shared" si="151"/>
        <v>29</v>
      </c>
      <c r="FW58" s="1">
        <f t="shared" si="152"/>
        <v>0</v>
      </c>
      <c r="FX58" s="1">
        <f t="shared" si="153"/>
        <v>1.6999999999999999E-3</v>
      </c>
      <c r="FY58" s="1">
        <f t="shared" si="154"/>
        <v>29.0017</v>
      </c>
      <c r="FZ58" s="1">
        <f t="shared" si="182"/>
        <v>29</v>
      </c>
      <c r="GC58" s="1">
        <f t="shared" si="203"/>
        <v>0</v>
      </c>
      <c r="GD58" s="1">
        <f t="shared" si="156"/>
        <v>1.6999999999999999E-3</v>
      </c>
      <c r="GE58" s="1">
        <f t="shared" si="157"/>
        <v>28.0017</v>
      </c>
      <c r="GF58" s="1">
        <f t="shared" si="158"/>
        <v>28</v>
      </c>
      <c r="GG58" s="1">
        <f t="shared" si="204"/>
        <v>0</v>
      </c>
      <c r="GH58" s="1">
        <f t="shared" si="159"/>
        <v>1.6999999999999999E-3</v>
      </c>
      <c r="GI58" s="1">
        <f t="shared" si="160"/>
        <v>28.0017</v>
      </c>
      <c r="GJ58" s="1">
        <f t="shared" si="161"/>
        <v>29</v>
      </c>
      <c r="GK58" s="1">
        <f t="shared" si="205"/>
        <v>0</v>
      </c>
      <c r="GL58" s="1">
        <f t="shared" si="162"/>
        <v>1.5E-3</v>
      </c>
      <c r="GM58" s="1">
        <f t="shared" si="163"/>
        <v>29.0015</v>
      </c>
      <c r="GN58" s="1">
        <f t="shared" si="164"/>
        <v>29</v>
      </c>
      <c r="GO58" s="1">
        <f t="shared" si="206"/>
        <v>0</v>
      </c>
      <c r="GP58" s="1">
        <f t="shared" si="165"/>
        <v>1.9E-3</v>
      </c>
      <c r="GQ58" s="1">
        <f t="shared" si="166"/>
        <v>29.001899999999999</v>
      </c>
      <c r="GR58" s="1">
        <f t="shared" si="167"/>
        <v>29</v>
      </c>
      <c r="GS58" s="1">
        <f t="shared" si="207"/>
        <v>0</v>
      </c>
      <c r="GT58" s="1">
        <f t="shared" si="168"/>
        <v>1.9E-3</v>
      </c>
      <c r="GU58" s="1">
        <f t="shared" si="169"/>
        <v>29.001899999999999</v>
      </c>
      <c r="GV58" s="1">
        <f t="shared" si="170"/>
        <v>29</v>
      </c>
      <c r="GW58" s="1">
        <f t="shared" si="208"/>
        <v>0</v>
      </c>
      <c r="GX58" s="1">
        <f t="shared" si="171"/>
        <v>2.3E-3</v>
      </c>
      <c r="GY58" s="1">
        <f t="shared" si="172"/>
        <v>29.002300000000002</v>
      </c>
      <c r="GZ58" s="1">
        <f t="shared" si="173"/>
        <v>29</v>
      </c>
      <c r="HA58" s="1">
        <f t="shared" si="209"/>
        <v>0</v>
      </c>
      <c r="HB58" s="1">
        <f t="shared" si="174"/>
        <v>1.5E-3</v>
      </c>
      <c r="HC58" s="1">
        <f t="shared" si="175"/>
        <v>29.0015</v>
      </c>
      <c r="HD58" s="1">
        <f t="shared" si="176"/>
        <v>29</v>
      </c>
      <c r="HF58" t="b">
        <f t="shared" si="210"/>
        <v>0</v>
      </c>
    </row>
    <row r="59" spans="1:214" customFormat="1" x14ac:dyDescent="0.3">
      <c r="A59" t="str">
        <f t="shared" si="56"/>
        <v>FALSE</v>
      </c>
      <c r="B59" s="13">
        <v>53</v>
      </c>
      <c r="C59" s="35"/>
      <c r="D59" s="35"/>
      <c r="E59" s="35"/>
      <c r="F59" s="35"/>
      <c r="G59" s="13"/>
      <c r="H59" s="12"/>
      <c r="I59" s="12"/>
      <c r="J59" s="12"/>
      <c r="K59" s="35"/>
      <c r="L59" s="12"/>
      <c r="M59" s="35"/>
      <c r="N59" s="35"/>
      <c r="O59" s="35"/>
      <c r="P59" s="35"/>
      <c r="Q59" s="35"/>
      <c r="R59" s="35"/>
      <c r="S59" s="12"/>
      <c r="T59" s="35"/>
      <c r="U59" s="12"/>
      <c r="V59" s="35"/>
      <c r="W59" s="5">
        <f t="shared" si="57"/>
        <v>1000</v>
      </c>
      <c r="X59" s="12"/>
      <c r="Y59" s="12"/>
      <c r="Z59" s="12"/>
      <c r="AA59" s="12"/>
      <c r="AB59" s="12"/>
      <c r="AC59" s="12"/>
      <c r="AD59" s="12"/>
      <c r="AE59" s="12"/>
      <c r="AF59" s="12"/>
      <c r="AG59" s="12"/>
      <c r="AH59" s="5">
        <f t="shared" si="186"/>
        <v>1000</v>
      </c>
      <c r="AI59" s="5">
        <f t="shared" si="184"/>
        <v>2000</v>
      </c>
      <c r="AJ59" s="12"/>
      <c r="AK59" s="12"/>
      <c r="AL59" s="12"/>
      <c r="AM59" s="12"/>
      <c r="AN59" s="12"/>
      <c r="AO59" s="12"/>
      <c r="AP59" s="12"/>
      <c r="AQ59" s="12"/>
      <c r="AR59" s="12"/>
      <c r="AS59" s="12"/>
      <c r="AT59" s="5">
        <f t="shared" si="187"/>
        <v>1000</v>
      </c>
      <c r="AU59" s="5">
        <f t="shared" si="185"/>
        <v>3000</v>
      </c>
      <c r="AV59" s="12"/>
      <c r="AW59" s="12"/>
      <c r="AX59" s="12"/>
      <c r="AY59" s="12"/>
      <c r="AZ59" s="12"/>
      <c r="BA59" s="12"/>
      <c r="BB59" s="12"/>
      <c r="BC59" s="12"/>
      <c r="BD59" s="12"/>
      <c r="BE59" s="12"/>
      <c r="BF59" s="5">
        <f t="shared" si="188"/>
        <v>1000</v>
      </c>
      <c r="BG59" s="5">
        <f t="shared" si="189"/>
        <v>4000</v>
      </c>
      <c r="BH59" s="5">
        <f t="shared" si="190"/>
        <v>29</v>
      </c>
      <c r="BI59" s="5">
        <f t="shared" si="191"/>
        <v>29</v>
      </c>
      <c r="BJ59" s="5">
        <f t="shared" si="192"/>
        <v>29</v>
      </c>
      <c r="BK59" s="5">
        <f t="shared" si="193"/>
        <v>29</v>
      </c>
      <c r="BL59" s="5">
        <f t="shared" si="59"/>
        <v>28</v>
      </c>
      <c r="BM59" s="5">
        <f t="shared" si="183"/>
        <v>28</v>
      </c>
      <c r="BN59" s="5">
        <f t="shared" si="194"/>
        <v>28</v>
      </c>
      <c r="BO59" s="5">
        <f t="shared" si="195"/>
        <v>28</v>
      </c>
      <c r="BP59" s="3" t="str">
        <f t="shared" si="196"/>
        <v>-</v>
      </c>
      <c r="BQ59" s="3" t="str">
        <f t="shared" si="60"/>
        <v/>
      </c>
      <c r="BR59" s="3" t="str">
        <f t="shared" si="197"/>
        <v>-</v>
      </c>
      <c r="BS59" s="3" t="str">
        <f t="shared" si="61"/>
        <v/>
      </c>
      <c r="BT59" s="3" t="str">
        <f t="shared" si="198"/>
        <v>-</v>
      </c>
      <c r="BU59" s="3" t="str">
        <f t="shared" si="62"/>
        <v/>
      </c>
      <c r="BV59" s="3" t="str">
        <f t="shared" si="199"/>
        <v>-</v>
      </c>
      <c r="BW59" s="3" t="str">
        <f t="shared" si="63"/>
        <v/>
      </c>
      <c r="BX59" s="3" t="str">
        <f t="shared" si="200"/>
        <v>-</v>
      </c>
      <c r="BY59" s="3" t="str">
        <f t="shared" si="64"/>
        <v/>
      </c>
      <c r="BZ59" s="3" t="str">
        <f t="shared" si="201"/>
        <v>-</v>
      </c>
      <c r="CA59" s="3" t="str">
        <f t="shared" si="65"/>
        <v/>
      </c>
      <c r="CB59" s="3" t="str">
        <f t="shared" si="202"/>
        <v>-</v>
      </c>
      <c r="CC59" s="3" t="str">
        <f t="shared" si="66"/>
        <v/>
      </c>
      <c r="CD59" s="3" t="str">
        <f t="shared" si="67"/>
        <v>-</v>
      </c>
      <c r="CE59" s="3" t="str">
        <f t="shared" si="68"/>
        <v/>
      </c>
      <c r="CF59" s="3" t="str">
        <f t="shared" si="69"/>
        <v>-</v>
      </c>
      <c r="CG59" s="3" t="str">
        <f t="shared" si="70"/>
        <v/>
      </c>
      <c r="CH59" s="5" t="str">
        <f t="shared" si="178"/>
        <v/>
      </c>
      <c r="CI59" s="5" t="str">
        <f t="shared" si="71"/>
        <v/>
      </c>
      <c r="CJ59" s="1"/>
      <c r="CK59" s="1"/>
      <c r="CL59" s="1">
        <f t="shared" si="72"/>
        <v>0</v>
      </c>
      <c r="CM59" s="1">
        <f t="shared" si="73"/>
        <v>2.5999999999999998E-4</v>
      </c>
      <c r="CN59" s="1">
        <f t="shared" si="74"/>
        <v>28.000260000000001</v>
      </c>
      <c r="CO59" s="1">
        <f t="shared" si="75"/>
        <v>29</v>
      </c>
      <c r="CP59" s="1">
        <f t="shared" si="76"/>
        <v>0</v>
      </c>
      <c r="CQ59" s="1">
        <f t="shared" si="77"/>
        <v>2.7999999999999998E-4</v>
      </c>
      <c r="CR59" s="1">
        <f t="shared" si="78"/>
        <v>29.00028</v>
      </c>
      <c r="CS59" s="1">
        <f t="shared" si="79"/>
        <v>29</v>
      </c>
      <c r="CT59" s="1">
        <f t="shared" si="80"/>
        <v>0</v>
      </c>
      <c r="CU59" s="1">
        <f t="shared" si="81"/>
        <v>2.7000000000000001E-3</v>
      </c>
      <c r="CV59" s="1">
        <f t="shared" si="82"/>
        <v>29.002700000000001</v>
      </c>
      <c r="CW59" s="1">
        <f t="shared" si="83"/>
        <v>29</v>
      </c>
      <c r="CX59" s="1">
        <f t="shared" si="84"/>
        <v>0</v>
      </c>
      <c r="CY59" s="1">
        <f t="shared" si="85"/>
        <v>2.5000000000000001E-3</v>
      </c>
      <c r="CZ59" s="1">
        <f t="shared" si="86"/>
        <v>29.002500000000001</v>
      </c>
      <c r="DA59" s="1">
        <f t="shared" si="87"/>
        <v>29</v>
      </c>
      <c r="DB59" s="1">
        <f t="shared" si="88"/>
        <v>0</v>
      </c>
      <c r="DC59" s="1">
        <f t="shared" si="89"/>
        <v>2.5999999999999999E-3</v>
      </c>
      <c r="DD59" s="1">
        <f t="shared" si="90"/>
        <v>29.002600000000001</v>
      </c>
      <c r="DE59" s="1">
        <f t="shared" si="91"/>
        <v>29</v>
      </c>
      <c r="DF59" s="1">
        <f t="shared" si="92"/>
        <v>0</v>
      </c>
      <c r="DG59" s="1">
        <f t="shared" si="93"/>
        <v>2.5999999999999999E-3</v>
      </c>
      <c r="DH59" s="1">
        <f t="shared" si="94"/>
        <v>29.002600000000001</v>
      </c>
      <c r="DI59" s="1">
        <f t="shared" si="95"/>
        <v>29</v>
      </c>
      <c r="DJ59" s="1">
        <f t="shared" si="96"/>
        <v>0</v>
      </c>
      <c r="DK59" s="1">
        <f t="shared" si="97"/>
        <v>1.6999999999999999E-3</v>
      </c>
      <c r="DL59" s="1">
        <f t="shared" si="98"/>
        <v>29.0017</v>
      </c>
      <c r="DM59" s="1">
        <f t="shared" si="99"/>
        <v>29</v>
      </c>
      <c r="DQ59">
        <f t="shared" si="100"/>
        <v>0</v>
      </c>
      <c r="DR59" t="str">
        <f t="shared" si="101"/>
        <v>NO</v>
      </c>
      <c r="DS59">
        <f t="shared" si="102"/>
        <v>3000</v>
      </c>
      <c r="DT59" t="str">
        <f t="shared" si="103"/>
        <v>NO</v>
      </c>
      <c r="DV59" s="1">
        <f t="shared" si="27"/>
        <v>0</v>
      </c>
      <c r="DW59" s="1">
        <f t="shared" si="104"/>
        <v>2.5999999999999999E-3</v>
      </c>
      <c r="DX59" s="1">
        <f t="shared" si="105"/>
        <v>28.002600000000001</v>
      </c>
      <c r="DY59" s="1">
        <f t="shared" si="179"/>
        <v>29</v>
      </c>
      <c r="DZ59" s="1">
        <f t="shared" si="106"/>
        <v>0</v>
      </c>
      <c r="EA59" s="1">
        <f t="shared" si="107"/>
        <v>2.8E-3</v>
      </c>
      <c r="EB59" s="1">
        <f t="shared" si="108"/>
        <v>29.002800000000001</v>
      </c>
      <c r="EC59" s="1">
        <f t="shared" si="109"/>
        <v>29</v>
      </c>
      <c r="ED59" s="1">
        <f t="shared" si="110"/>
        <v>0</v>
      </c>
      <c r="EE59" s="1">
        <f t="shared" si="111"/>
        <v>2.7000000000000001E-3</v>
      </c>
      <c r="EF59" s="1">
        <f t="shared" si="112"/>
        <v>29.002700000000001</v>
      </c>
      <c r="EG59" s="1">
        <f t="shared" si="113"/>
        <v>29</v>
      </c>
      <c r="EH59" s="1">
        <f t="shared" si="114"/>
        <v>0</v>
      </c>
      <c r="EI59" s="1">
        <f t="shared" si="115"/>
        <v>2.5000000000000001E-3</v>
      </c>
      <c r="EJ59" s="1">
        <f t="shared" si="116"/>
        <v>29.002500000000001</v>
      </c>
      <c r="EK59" s="1">
        <f t="shared" si="117"/>
        <v>29</v>
      </c>
      <c r="EL59" s="1">
        <f t="shared" si="118"/>
        <v>0</v>
      </c>
      <c r="EM59" s="1">
        <f t="shared" si="119"/>
        <v>2.5999999999999999E-3</v>
      </c>
      <c r="EN59" s="1">
        <f t="shared" si="120"/>
        <v>29.002600000000001</v>
      </c>
      <c r="EO59" s="1">
        <f t="shared" si="121"/>
        <v>29</v>
      </c>
      <c r="EP59" s="1">
        <f t="shared" si="122"/>
        <v>0</v>
      </c>
      <c r="EQ59" s="1">
        <f t="shared" si="123"/>
        <v>2.5999999999999999E-3</v>
      </c>
      <c r="ER59" s="1">
        <f t="shared" si="124"/>
        <v>29.002600000000001</v>
      </c>
      <c r="ES59" s="1">
        <f t="shared" si="125"/>
        <v>29</v>
      </c>
      <c r="ET59" s="1">
        <f t="shared" si="126"/>
        <v>0</v>
      </c>
      <c r="EU59" s="1">
        <f t="shared" si="127"/>
        <v>1.6999999999999999E-3</v>
      </c>
      <c r="EV59" s="1">
        <f t="shared" si="128"/>
        <v>29.0017</v>
      </c>
      <c r="EW59" s="1">
        <f t="shared" si="129"/>
        <v>29</v>
      </c>
      <c r="EX59" s="1"/>
      <c r="EY59" s="1">
        <f t="shared" si="180"/>
        <v>0</v>
      </c>
      <c r="EZ59" s="1">
        <f t="shared" si="181"/>
        <v>2.5999999999999999E-3</v>
      </c>
      <c r="FA59" s="1">
        <f t="shared" si="130"/>
        <v>28.002600000000001</v>
      </c>
      <c r="FB59" s="1">
        <f t="shared" si="131"/>
        <v>29</v>
      </c>
      <c r="FC59" s="1">
        <f t="shared" si="132"/>
        <v>0</v>
      </c>
      <c r="FD59" s="1">
        <f t="shared" si="133"/>
        <v>2.5000000000000001E-3</v>
      </c>
      <c r="FE59" s="1">
        <f t="shared" si="134"/>
        <v>29.002500000000001</v>
      </c>
      <c r="FF59" s="1">
        <f t="shared" si="135"/>
        <v>29</v>
      </c>
      <c r="FG59" s="1">
        <f t="shared" si="136"/>
        <v>0</v>
      </c>
      <c r="FH59" s="1">
        <f t="shared" si="137"/>
        <v>2.3999999999999998E-3</v>
      </c>
      <c r="FI59" s="1">
        <f t="shared" si="138"/>
        <v>29.002400000000002</v>
      </c>
      <c r="FJ59" s="1">
        <f t="shared" si="139"/>
        <v>29</v>
      </c>
      <c r="FK59" s="1">
        <f t="shared" si="140"/>
        <v>0</v>
      </c>
      <c r="FL59" s="1">
        <f t="shared" si="141"/>
        <v>2.3999999999999998E-3</v>
      </c>
      <c r="FM59" s="1">
        <f t="shared" si="142"/>
        <v>29.002400000000002</v>
      </c>
      <c r="FN59" s="1">
        <f t="shared" si="143"/>
        <v>29</v>
      </c>
      <c r="FO59" s="1">
        <f t="shared" si="144"/>
        <v>0</v>
      </c>
      <c r="FP59" s="1">
        <f t="shared" si="145"/>
        <v>2.5000000000000001E-3</v>
      </c>
      <c r="FQ59" s="1">
        <f t="shared" si="146"/>
        <v>29.002500000000001</v>
      </c>
      <c r="FR59" s="1">
        <f t="shared" si="147"/>
        <v>29</v>
      </c>
      <c r="FS59" s="1">
        <f t="shared" si="148"/>
        <v>0</v>
      </c>
      <c r="FT59" s="1">
        <f t="shared" si="149"/>
        <v>2.3999999999999998E-3</v>
      </c>
      <c r="FU59" s="1">
        <f t="shared" si="150"/>
        <v>29.002400000000002</v>
      </c>
      <c r="FV59" s="1">
        <f t="shared" si="151"/>
        <v>29</v>
      </c>
      <c r="FW59" s="1">
        <f t="shared" si="152"/>
        <v>0</v>
      </c>
      <c r="FX59" s="1">
        <f t="shared" si="153"/>
        <v>1.6999999999999999E-3</v>
      </c>
      <c r="FY59" s="1">
        <f t="shared" si="154"/>
        <v>29.0017</v>
      </c>
      <c r="FZ59" s="1">
        <f t="shared" si="182"/>
        <v>29</v>
      </c>
      <c r="GC59" s="1">
        <f t="shared" si="203"/>
        <v>0</v>
      </c>
      <c r="GD59" s="1">
        <f t="shared" si="156"/>
        <v>1.6999999999999999E-3</v>
      </c>
      <c r="GE59" s="1">
        <f t="shared" si="157"/>
        <v>28.0017</v>
      </c>
      <c r="GF59" s="1">
        <f t="shared" si="158"/>
        <v>28</v>
      </c>
      <c r="GG59" s="1">
        <f t="shared" si="204"/>
        <v>0</v>
      </c>
      <c r="GH59" s="1">
        <f t="shared" si="159"/>
        <v>1.6999999999999999E-3</v>
      </c>
      <c r="GI59" s="1">
        <f t="shared" si="160"/>
        <v>28.0017</v>
      </c>
      <c r="GJ59" s="1">
        <f t="shared" si="161"/>
        <v>29</v>
      </c>
      <c r="GK59" s="1">
        <f t="shared" si="205"/>
        <v>0</v>
      </c>
      <c r="GL59" s="1">
        <f t="shared" si="162"/>
        <v>1.5E-3</v>
      </c>
      <c r="GM59" s="1">
        <f t="shared" si="163"/>
        <v>29.0015</v>
      </c>
      <c r="GN59" s="1">
        <f t="shared" si="164"/>
        <v>29</v>
      </c>
      <c r="GO59" s="1">
        <f t="shared" si="206"/>
        <v>0</v>
      </c>
      <c r="GP59" s="1">
        <f t="shared" si="165"/>
        <v>1.9E-3</v>
      </c>
      <c r="GQ59" s="1">
        <f t="shared" si="166"/>
        <v>29.001899999999999</v>
      </c>
      <c r="GR59" s="1">
        <f t="shared" si="167"/>
        <v>29</v>
      </c>
      <c r="GS59" s="1">
        <f t="shared" si="207"/>
        <v>0</v>
      </c>
      <c r="GT59" s="1">
        <f t="shared" si="168"/>
        <v>1.9E-3</v>
      </c>
      <c r="GU59" s="1">
        <f t="shared" si="169"/>
        <v>29.001899999999999</v>
      </c>
      <c r="GV59" s="1">
        <f t="shared" si="170"/>
        <v>29</v>
      </c>
      <c r="GW59" s="1">
        <f t="shared" si="208"/>
        <v>0</v>
      </c>
      <c r="GX59" s="1">
        <f t="shared" si="171"/>
        <v>2.3E-3</v>
      </c>
      <c r="GY59" s="1">
        <f t="shared" si="172"/>
        <v>29.002300000000002</v>
      </c>
      <c r="GZ59" s="1">
        <f t="shared" si="173"/>
        <v>29</v>
      </c>
      <c r="HA59" s="1">
        <f t="shared" si="209"/>
        <v>0</v>
      </c>
      <c r="HB59" s="1">
        <f t="shared" si="174"/>
        <v>1.5E-3</v>
      </c>
      <c r="HC59" s="1">
        <f t="shared" si="175"/>
        <v>29.0015</v>
      </c>
      <c r="HD59" s="1">
        <f t="shared" si="176"/>
        <v>29</v>
      </c>
      <c r="HF59" t="b">
        <f t="shared" si="210"/>
        <v>0</v>
      </c>
    </row>
    <row r="60" spans="1:214" customFormat="1" x14ac:dyDescent="0.3">
      <c r="A60" t="str">
        <f t="shared" si="56"/>
        <v>FALSE</v>
      </c>
      <c r="B60" s="37">
        <v>54</v>
      </c>
      <c r="C60" s="36"/>
      <c r="D60" s="36"/>
      <c r="E60" s="36"/>
      <c r="F60" s="36"/>
      <c r="G60" s="37"/>
      <c r="H60" s="36"/>
      <c r="I60" s="36"/>
      <c r="J60" s="36"/>
      <c r="K60" s="36"/>
      <c r="L60" s="36"/>
      <c r="M60" s="36"/>
      <c r="N60" s="36"/>
      <c r="O60" s="36"/>
      <c r="P60" s="36"/>
      <c r="Q60" s="36"/>
      <c r="R60" s="36"/>
      <c r="S60" s="36"/>
      <c r="T60" s="36"/>
      <c r="U60" s="36"/>
      <c r="V60" s="36"/>
      <c r="W60" s="38">
        <f t="shared" si="57"/>
        <v>1000</v>
      </c>
      <c r="X60" s="36"/>
      <c r="Y60" s="36"/>
      <c r="Z60" s="36"/>
      <c r="AA60" s="36"/>
      <c r="AB60" s="36"/>
      <c r="AC60" s="36"/>
      <c r="AD60" s="36"/>
      <c r="AE60" s="36"/>
      <c r="AF60" s="36"/>
      <c r="AG60" s="36"/>
      <c r="AH60" s="38">
        <f t="shared" si="186"/>
        <v>1000</v>
      </c>
      <c r="AI60" s="38">
        <f t="shared" si="184"/>
        <v>2000</v>
      </c>
      <c r="AJ60" s="36"/>
      <c r="AK60" s="36"/>
      <c r="AL60" s="36"/>
      <c r="AM60" s="36"/>
      <c r="AN60" s="36"/>
      <c r="AO60" s="36"/>
      <c r="AP60" s="36"/>
      <c r="AQ60" s="36"/>
      <c r="AR60" s="36"/>
      <c r="AS60" s="36"/>
      <c r="AT60" s="38">
        <f t="shared" si="187"/>
        <v>1000</v>
      </c>
      <c r="AU60" s="38">
        <f t="shared" si="185"/>
        <v>3000</v>
      </c>
      <c r="AV60" s="36"/>
      <c r="AW60" s="36"/>
      <c r="AX60" s="36"/>
      <c r="AY60" s="36"/>
      <c r="AZ60" s="36"/>
      <c r="BA60" s="36"/>
      <c r="BB60" s="36"/>
      <c r="BC60" s="36"/>
      <c r="BD60" s="36"/>
      <c r="BE60" s="36"/>
      <c r="BF60" s="38">
        <f t="shared" si="188"/>
        <v>1000</v>
      </c>
      <c r="BG60" s="38">
        <f t="shared" si="189"/>
        <v>4000</v>
      </c>
      <c r="BH60" s="38">
        <f t="shared" si="190"/>
        <v>29</v>
      </c>
      <c r="BI60" s="38">
        <f t="shared" si="191"/>
        <v>29</v>
      </c>
      <c r="BJ60" s="38">
        <f t="shared" si="192"/>
        <v>29</v>
      </c>
      <c r="BK60" s="5">
        <f t="shared" si="193"/>
        <v>29</v>
      </c>
      <c r="BL60" s="5">
        <f t="shared" si="59"/>
        <v>28</v>
      </c>
      <c r="BM60" s="5">
        <f t="shared" si="183"/>
        <v>28</v>
      </c>
      <c r="BN60" s="5">
        <f t="shared" si="194"/>
        <v>28</v>
      </c>
      <c r="BO60" s="5">
        <f t="shared" si="195"/>
        <v>28</v>
      </c>
      <c r="BP60" s="3" t="str">
        <f t="shared" si="196"/>
        <v>-</v>
      </c>
      <c r="BQ60" s="3" t="str">
        <f t="shared" si="60"/>
        <v/>
      </c>
      <c r="BR60" s="3" t="str">
        <f t="shared" si="197"/>
        <v>-</v>
      </c>
      <c r="BS60" s="3" t="str">
        <f t="shared" si="61"/>
        <v/>
      </c>
      <c r="BT60" s="3" t="str">
        <f t="shared" si="198"/>
        <v>-</v>
      </c>
      <c r="BU60" s="3" t="str">
        <f t="shared" si="62"/>
        <v/>
      </c>
      <c r="BV60" s="3" t="str">
        <f t="shared" si="199"/>
        <v>-</v>
      </c>
      <c r="BW60" s="3" t="str">
        <f t="shared" si="63"/>
        <v/>
      </c>
      <c r="BX60" s="3" t="str">
        <f t="shared" si="200"/>
        <v>-</v>
      </c>
      <c r="BY60" s="3" t="str">
        <f t="shared" si="64"/>
        <v/>
      </c>
      <c r="BZ60" s="3" t="str">
        <f t="shared" si="201"/>
        <v>-</v>
      </c>
      <c r="CA60" s="3" t="str">
        <f t="shared" si="65"/>
        <v/>
      </c>
      <c r="CB60" s="3" t="str">
        <f t="shared" si="202"/>
        <v>-</v>
      </c>
      <c r="CC60" s="3" t="str">
        <f t="shared" si="66"/>
        <v/>
      </c>
      <c r="CD60" s="3" t="str">
        <f t="shared" si="67"/>
        <v>-</v>
      </c>
      <c r="CE60" s="3" t="str">
        <f t="shared" si="68"/>
        <v/>
      </c>
      <c r="CF60" s="3" t="str">
        <f t="shared" si="69"/>
        <v>-</v>
      </c>
      <c r="CG60" s="3" t="str">
        <f t="shared" si="70"/>
        <v/>
      </c>
      <c r="CH60" s="5" t="str">
        <f t="shared" si="178"/>
        <v/>
      </c>
      <c r="CI60" s="5" t="str">
        <f t="shared" si="71"/>
        <v/>
      </c>
      <c r="CJ60" s="1"/>
      <c r="CK60" s="1"/>
      <c r="CL60" s="1">
        <f t="shared" si="72"/>
        <v>0</v>
      </c>
      <c r="CM60" s="1">
        <f t="shared" si="73"/>
        <v>2.5999999999999998E-4</v>
      </c>
      <c r="CN60" s="1">
        <f t="shared" si="74"/>
        <v>28.000260000000001</v>
      </c>
      <c r="CO60" s="1">
        <f t="shared" si="75"/>
        <v>29</v>
      </c>
      <c r="CP60" s="1">
        <f t="shared" si="76"/>
        <v>0</v>
      </c>
      <c r="CQ60" s="1">
        <f t="shared" si="77"/>
        <v>2.7999999999999998E-4</v>
      </c>
      <c r="CR60" s="1">
        <f t="shared" si="78"/>
        <v>29.00028</v>
      </c>
      <c r="CS60" s="1">
        <f t="shared" si="79"/>
        <v>29</v>
      </c>
      <c r="CT60" s="1">
        <f t="shared" si="80"/>
        <v>0</v>
      </c>
      <c r="CU60" s="1">
        <f t="shared" si="81"/>
        <v>2.7000000000000001E-3</v>
      </c>
      <c r="CV60" s="1">
        <f t="shared" si="82"/>
        <v>29.002700000000001</v>
      </c>
      <c r="CW60" s="1">
        <f t="shared" si="83"/>
        <v>29</v>
      </c>
      <c r="CX60" s="1">
        <f t="shared" si="84"/>
        <v>0</v>
      </c>
      <c r="CY60" s="1">
        <f t="shared" si="85"/>
        <v>2.5000000000000001E-3</v>
      </c>
      <c r="CZ60" s="1">
        <f t="shared" si="86"/>
        <v>29.002500000000001</v>
      </c>
      <c r="DA60" s="1">
        <f t="shared" si="87"/>
        <v>29</v>
      </c>
      <c r="DB60" s="1">
        <f t="shared" si="88"/>
        <v>0</v>
      </c>
      <c r="DC60" s="1">
        <f t="shared" si="89"/>
        <v>2.5999999999999999E-3</v>
      </c>
      <c r="DD60" s="1">
        <f t="shared" si="90"/>
        <v>29.002600000000001</v>
      </c>
      <c r="DE60" s="1">
        <f t="shared" si="91"/>
        <v>29</v>
      </c>
      <c r="DF60" s="1">
        <f t="shared" si="92"/>
        <v>0</v>
      </c>
      <c r="DG60" s="1">
        <f t="shared" si="93"/>
        <v>2.5999999999999999E-3</v>
      </c>
      <c r="DH60" s="1">
        <f t="shared" si="94"/>
        <v>29.002600000000001</v>
      </c>
      <c r="DI60" s="1">
        <f t="shared" si="95"/>
        <v>29</v>
      </c>
      <c r="DJ60" s="1">
        <f t="shared" si="96"/>
        <v>0</v>
      </c>
      <c r="DK60" s="1">
        <f t="shared" si="97"/>
        <v>1.6999999999999999E-3</v>
      </c>
      <c r="DL60" s="1">
        <f t="shared" si="98"/>
        <v>29.0017</v>
      </c>
      <c r="DM60" s="1">
        <f t="shared" si="99"/>
        <v>29</v>
      </c>
      <c r="DQ60">
        <f t="shared" si="100"/>
        <v>0</v>
      </c>
      <c r="DR60" t="str">
        <f t="shared" si="101"/>
        <v>NO</v>
      </c>
      <c r="DS60">
        <f t="shared" si="102"/>
        <v>3000</v>
      </c>
      <c r="DT60" t="str">
        <f t="shared" si="103"/>
        <v>NO</v>
      </c>
      <c r="DV60" s="1">
        <f t="shared" si="27"/>
        <v>0</v>
      </c>
      <c r="DW60" s="1">
        <f t="shared" si="104"/>
        <v>2.5999999999999999E-3</v>
      </c>
      <c r="DX60" s="1">
        <f t="shared" si="105"/>
        <v>28.002600000000001</v>
      </c>
      <c r="DY60" s="1">
        <f t="shared" si="179"/>
        <v>29</v>
      </c>
      <c r="DZ60" s="1">
        <f t="shared" si="106"/>
        <v>0</v>
      </c>
      <c r="EA60" s="1">
        <f t="shared" si="107"/>
        <v>2.8E-3</v>
      </c>
      <c r="EB60" s="1">
        <f t="shared" si="108"/>
        <v>29.002800000000001</v>
      </c>
      <c r="EC60" s="1">
        <f t="shared" si="109"/>
        <v>29</v>
      </c>
      <c r="ED60" s="1">
        <f t="shared" si="110"/>
        <v>0</v>
      </c>
      <c r="EE60" s="1">
        <f t="shared" si="111"/>
        <v>2.7000000000000001E-3</v>
      </c>
      <c r="EF60" s="1">
        <f t="shared" si="112"/>
        <v>29.002700000000001</v>
      </c>
      <c r="EG60" s="1">
        <f t="shared" si="113"/>
        <v>29</v>
      </c>
      <c r="EH60" s="1">
        <f t="shared" si="114"/>
        <v>0</v>
      </c>
      <c r="EI60" s="1">
        <f t="shared" si="115"/>
        <v>2.5000000000000001E-3</v>
      </c>
      <c r="EJ60" s="1">
        <f t="shared" si="116"/>
        <v>29.002500000000001</v>
      </c>
      <c r="EK60" s="1">
        <f t="shared" si="117"/>
        <v>29</v>
      </c>
      <c r="EL60" s="1">
        <f t="shared" si="118"/>
        <v>0</v>
      </c>
      <c r="EM60" s="1">
        <f t="shared" si="119"/>
        <v>2.5999999999999999E-3</v>
      </c>
      <c r="EN60" s="1">
        <f t="shared" si="120"/>
        <v>29.002600000000001</v>
      </c>
      <c r="EO60" s="1">
        <f t="shared" si="121"/>
        <v>29</v>
      </c>
      <c r="EP60" s="1">
        <f t="shared" si="122"/>
        <v>0</v>
      </c>
      <c r="EQ60" s="1">
        <f t="shared" si="123"/>
        <v>2.5999999999999999E-3</v>
      </c>
      <c r="ER60" s="1">
        <f t="shared" si="124"/>
        <v>29.002600000000001</v>
      </c>
      <c r="ES60" s="1">
        <f t="shared" si="125"/>
        <v>29</v>
      </c>
      <c r="ET60" s="1">
        <f t="shared" si="126"/>
        <v>0</v>
      </c>
      <c r="EU60" s="1">
        <f t="shared" si="127"/>
        <v>1.6999999999999999E-3</v>
      </c>
      <c r="EV60" s="1">
        <f t="shared" si="128"/>
        <v>29.0017</v>
      </c>
      <c r="EW60" s="1">
        <f t="shared" si="129"/>
        <v>29</v>
      </c>
      <c r="EX60" s="1"/>
      <c r="EY60" s="1">
        <f t="shared" si="180"/>
        <v>0</v>
      </c>
      <c r="EZ60" s="1">
        <f t="shared" si="181"/>
        <v>2.5999999999999999E-3</v>
      </c>
      <c r="FA60" s="1">
        <f t="shared" si="130"/>
        <v>28.002600000000001</v>
      </c>
      <c r="FB60" s="1">
        <f t="shared" si="131"/>
        <v>29</v>
      </c>
      <c r="FC60" s="1">
        <f t="shared" si="132"/>
        <v>0</v>
      </c>
      <c r="FD60" s="1">
        <f t="shared" si="133"/>
        <v>2.5000000000000001E-3</v>
      </c>
      <c r="FE60" s="1">
        <f t="shared" si="134"/>
        <v>29.002500000000001</v>
      </c>
      <c r="FF60" s="1">
        <f t="shared" si="135"/>
        <v>29</v>
      </c>
      <c r="FG60" s="1">
        <f t="shared" si="136"/>
        <v>0</v>
      </c>
      <c r="FH60" s="1">
        <f t="shared" si="137"/>
        <v>2.3999999999999998E-3</v>
      </c>
      <c r="FI60" s="1">
        <f t="shared" si="138"/>
        <v>29.002400000000002</v>
      </c>
      <c r="FJ60" s="1">
        <f t="shared" si="139"/>
        <v>29</v>
      </c>
      <c r="FK60" s="1">
        <f t="shared" si="140"/>
        <v>0</v>
      </c>
      <c r="FL60" s="1">
        <f t="shared" si="141"/>
        <v>2.3999999999999998E-3</v>
      </c>
      <c r="FM60" s="1">
        <f t="shared" si="142"/>
        <v>29.002400000000002</v>
      </c>
      <c r="FN60" s="1">
        <f t="shared" si="143"/>
        <v>29</v>
      </c>
      <c r="FO60" s="1">
        <f t="shared" si="144"/>
        <v>0</v>
      </c>
      <c r="FP60" s="1">
        <f t="shared" si="145"/>
        <v>2.5000000000000001E-3</v>
      </c>
      <c r="FQ60" s="1">
        <f t="shared" si="146"/>
        <v>29.002500000000001</v>
      </c>
      <c r="FR60" s="1">
        <f t="shared" si="147"/>
        <v>29</v>
      </c>
      <c r="FS60" s="1">
        <f t="shared" si="148"/>
        <v>0</v>
      </c>
      <c r="FT60" s="1">
        <f t="shared" si="149"/>
        <v>2.3999999999999998E-3</v>
      </c>
      <c r="FU60" s="1">
        <f t="shared" si="150"/>
        <v>29.002400000000002</v>
      </c>
      <c r="FV60" s="1">
        <f t="shared" si="151"/>
        <v>29</v>
      </c>
      <c r="FW60" s="1">
        <f t="shared" si="152"/>
        <v>0</v>
      </c>
      <c r="FX60" s="1">
        <f t="shared" si="153"/>
        <v>1.6999999999999999E-3</v>
      </c>
      <c r="FY60" s="1">
        <f t="shared" si="154"/>
        <v>29.0017</v>
      </c>
      <c r="FZ60" s="1">
        <f t="shared" si="182"/>
        <v>29</v>
      </c>
      <c r="GC60" s="1">
        <f t="shared" si="203"/>
        <v>0</v>
      </c>
      <c r="GD60" s="1">
        <f t="shared" si="156"/>
        <v>1.6999999999999999E-3</v>
      </c>
      <c r="GE60" s="1">
        <f t="shared" si="157"/>
        <v>28.0017</v>
      </c>
      <c r="GF60" s="1">
        <f t="shared" si="158"/>
        <v>28</v>
      </c>
      <c r="GG60" s="1">
        <f t="shared" si="204"/>
        <v>0</v>
      </c>
      <c r="GH60" s="1">
        <f t="shared" si="159"/>
        <v>1.6999999999999999E-3</v>
      </c>
      <c r="GI60" s="1">
        <f t="shared" si="160"/>
        <v>28.0017</v>
      </c>
      <c r="GJ60" s="1">
        <f t="shared" si="161"/>
        <v>29</v>
      </c>
      <c r="GK60" s="1">
        <f t="shared" si="205"/>
        <v>0</v>
      </c>
      <c r="GL60" s="1">
        <f t="shared" si="162"/>
        <v>1.5E-3</v>
      </c>
      <c r="GM60" s="1">
        <f t="shared" si="163"/>
        <v>29.0015</v>
      </c>
      <c r="GN60" s="1">
        <f t="shared" si="164"/>
        <v>29</v>
      </c>
      <c r="GO60" s="1">
        <f t="shared" si="206"/>
        <v>0</v>
      </c>
      <c r="GP60" s="1">
        <f t="shared" si="165"/>
        <v>1.9E-3</v>
      </c>
      <c r="GQ60" s="1">
        <f t="shared" si="166"/>
        <v>29.001899999999999</v>
      </c>
      <c r="GR60" s="1">
        <f t="shared" si="167"/>
        <v>29</v>
      </c>
      <c r="GS60" s="1">
        <f t="shared" si="207"/>
        <v>0</v>
      </c>
      <c r="GT60" s="1">
        <f t="shared" si="168"/>
        <v>1.9E-3</v>
      </c>
      <c r="GU60" s="1">
        <f t="shared" si="169"/>
        <v>29.001899999999999</v>
      </c>
      <c r="GV60" s="1">
        <f t="shared" si="170"/>
        <v>29</v>
      </c>
      <c r="GW60" s="1">
        <f t="shared" si="208"/>
        <v>0</v>
      </c>
      <c r="GX60" s="1">
        <f t="shared" si="171"/>
        <v>2.3E-3</v>
      </c>
      <c r="GY60" s="1">
        <f t="shared" si="172"/>
        <v>29.002300000000002</v>
      </c>
      <c r="GZ60" s="1">
        <f t="shared" si="173"/>
        <v>29</v>
      </c>
      <c r="HA60" s="1">
        <f t="shared" si="209"/>
        <v>0</v>
      </c>
      <c r="HB60" s="1">
        <f t="shared" si="174"/>
        <v>1.5E-3</v>
      </c>
      <c r="HC60" s="1">
        <f t="shared" si="175"/>
        <v>29.0015</v>
      </c>
      <c r="HD60" s="1">
        <f t="shared" si="176"/>
        <v>29</v>
      </c>
      <c r="HF60" t="b">
        <f t="shared" si="210"/>
        <v>0</v>
      </c>
    </row>
    <row r="61" spans="1:214" customFormat="1" x14ac:dyDescent="0.3">
      <c r="A61" t="str">
        <f t="shared" si="56"/>
        <v>FALSE</v>
      </c>
      <c r="B61" s="13">
        <v>55</v>
      </c>
      <c r="C61" s="35"/>
      <c r="D61" s="35"/>
      <c r="E61" s="35"/>
      <c r="F61" s="35"/>
      <c r="G61" s="13"/>
      <c r="H61" s="12"/>
      <c r="I61" s="12"/>
      <c r="J61" s="12"/>
      <c r="K61" s="35"/>
      <c r="L61" s="12"/>
      <c r="M61" s="35"/>
      <c r="N61" s="35"/>
      <c r="O61" s="35"/>
      <c r="P61" s="35"/>
      <c r="Q61" s="35"/>
      <c r="R61" s="35"/>
      <c r="S61" s="12"/>
      <c r="T61" s="35"/>
      <c r="U61" s="12"/>
      <c r="V61" s="35"/>
      <c r="W61" s="5">
        <f t="shared" si="57"/>
        <v>1000</v>
      </c>
      <c r="X61" s="12"/>
      <c r="Y61" s="12"/>
      <c r="Z61" s="12"/>
      <c r="AA61" s="12"/>
      <c r="AB61" s="12"/>
      <c r="AC61" s="12"/>
      <c r="AD61" s="12"/>
      <c r="AE61" s="12"/>
      <c r="AF61" s="12"/>
      <c r="AG61" s="12"/>
      <c r="AH61" s="5">
        <f t="shared" si="186"/>
        <v>1000</v>
      </c>
      <c r="AI61" s="5">
        <f t="shared" si="184"/>
        <v>2000</v>
      </c>
      <c r="AJ61" s="12"/>
      <c r="AK61" s="12"/>
      <c r="AL61" s="12"/>
      <c r="AM61" s="12"/>
      <c r="AN61" s="12"/>
      <c r="AO61" s="12"/>
      <c r="AP61" s="12"/>
      <c r="AQ61" s="12"/>
      <c r="AR61" s="12"/>
      <c r="AS61" s="12"/>
      <c r="AT61" s="5">
        <f t="shared" si="187"/>
        <v>1000</v>
      </c>
      <c r="AU61" s="5">
        <f t="shared" si="185"/>
        <v>3000</v>
      </c>
      <c r="AV61" s="12"/>
      <c r="AW61" s="12"/>
      <c r="AX61" s="12"/>
      <c r="AY61" s="12"/>
      <c r="AZ61" s="12"/>
      <c r="BA61" s="12"/>
      <c r="BB61" s="12"/>
      <c r="BC61" s="12"/>
      <c r="BD61" s="12"/>
      <c r="BE61" s="12"/>
      <c r="BF61" s="5">
        <f t="shared" si="188"/>
        <v>1000</v>
      </c>
      <c r="BG61" s="5">
        <f t="shared" si="189"/>
        <v>4000</v>
      </c>
      <c r="BH61" s="5">
        <f t="shared" si="190"/>
        <v>29</v>
      </c>
      <c r="BI61" s="5">
        <f t="shared" si="191"/>
        <v>29</v>
      </c>
      <c r="BJ61" s="5">
        <f t="shared" si="192"/>
        <v>29</v>
      </c>
      <c r="BK61" s="5">
        <f t="shared" si="193"/>
        <v>29</v>
      </c>
      <c r="BL61" s="5">
        <f t="shared" si="59"/>
        <v>28</v>
      </c>
      <c r="BM61" s="5">
        <f t="shared" si="183"/>
        <v>28</v>
      </c>
      <c r="BN61" s="5">
        <f t="shared" si="194"/>
        <v>28</v>
      </c>
      <c r="BO61" s="5">
        <f t="shared" si="195"/>
        <v>28</v>
      </c>
      <c r="BP61" s="3" t="str">
        <f t="shared" si="196"/>
        <v>-</v>
      </c>
      <c r="BQ61" s="3" t="str">
        <f t="shared" si="60"/>
        <v/>
      </c>
      <c r="BR61" s="3" t="str">
        <f t="shared" si="197"/>
        <v>-</v>
      </c>
      <c r="BS61" s="3" t="str">
        <f t="shared" si="61"/>
        <v/>
      </c>
      <c r="BT61" s="3" t="str">
        <f t="shared" si="198"/>
        <v>-</v>
      </c>
      <c r="BU61" s="3" t="str">
        <f t="shared" si="62"/>
        <v/>
      </c>
      <c r="BV61" s="3" t="str">
        <f t="shared" si="199"/>
        <v>-</v>
      </c>
      <c r="BW61" s="3" t="str">
        <f t="shared" si="63"/>
        <v/>
      </c>
      <c r="BX61" s="3" t="str">
        <f t="shared" si="200"/>
        <v>-</v>
      </c>
      <c r="BY61" s="3" t="str">
        <f t="shared" si="64"/>
        <v/>
      </c>
      <c r="BZ61" s="3" t="str">
        <f t="shared" si="201"/>
        <v>-</v>
      </c>
      <c r="CA61" s="3" t="str">
        <f t="shared" si="65"/>
        <v/>
      </c>
      <c r="CB61" s="3" t="str">
        <f t="shared" si="202"/>
        <v>-</v>
      </c>
      <c r="CC61" s="3" t="str">
        <f t="shared" si="66"/>
        <v/>
      </c>
      <c r="CD61" s="3" t="str">
        <f t="shared" si="67"/>
        <v>-</v>
      </c>
      <c r="CE61" s="3" t="str">
        <f t="shared" si="68"/>
        <v/>
      </c>
      <c r="CF61" s="3" t="str">
        <f t="shared" si="69"/>
        <v>-</v>
      </c>
      <c r="CG61" s="3" t="str">
        <f t="shared" si="70"/>
        <v/>
      </c>
      <c r="CH61" s="5" t="str">
        <f t="shared" si="178"/>
        <v/>
      </c>
      <c r="CI61" s="5" t="str">
        <f t="shared" si="71"/>
        <v/>
      </c>
      <c r="CJ61" s="1"/>
      <c r="CK61" s="1"/>
      <c r="CL61" s="1">
        <f t="shared" si="72"/>
        <v>0</v>
      </c>
      <c r="CM61" s="1">
        <f t="shared" si="73"/>
        <v>2.5999999999999998E-4</v>
      </c>
      <c r="CN61" s="1">
        <f t="shared" si="74"/>
        <v>28.000260000000001</v>
      </c>
      <c r="CO61" s="1">
        <f t="shared" si="75"/>
        <v>29</v>
      </c>
      <c r="CP61" s="1">
        <f t="shared" si="76"/>
        <v>0</v>
      </c>
      <c r="CQ61" s="1">
        <f t="shared" si="77"/>
        <v>2.7999999999999998E-4</v>
      </c>
      <c r="CR61" s="1">
        <f t="shared" si="78"/>
        <v>29.00028</v>
      </c>
      <c r="CS61" s="1">
        <f t="shared" si="79"/>
        <v>29</v>
      </c>
      <c r="CT61" s="1">
        <f t="shared" si="80"/>
        <v>0</v>
      </c>
      <c r="CU61" s="1">
        <f t="shared" si="81"/>
        <v>2.7000000000000001E-3</v>
      </c>
      <c r="CV61" s="1">
        <f t="shared" si="82"/>
        <v>29.002700000000001</v>
      </c>
      <c r="CW61" s="1">
        <f t="shared" si="83"/>
        <v>29</v>
      </c>
      <c r="CX61" s="1">
        <f t="shared" si="84"/>
        <v>0</v>
      </c>
      <c r="CY61" s="1">
        <f t="shared" si="85"/>
        <v>2.5000000000000001E-3</v>
      </c>
      <c r="CZ61" s="1">
        <f t="shared" si="86"/>
        <v>29.002500000000001</v>
      </c>
      <c r="DA61" s="1">
        <f t="shared" si="87"/>
        <v>29</v>
      </c>
      <c r="DB61" s="1">
        <f t="shared" si="88"/>
        <v>0</v>
      </c>
      <c r="DC61" s="1">
        <f t="shared" si="89"/>
        <v>2.5999999999999999E-3</v>
      </c>
      <c r="DD61" s="1">
        <f t="shared" si="90"/>
        <v>29.002600000000001</v>
      </c>
      <c r="DE61" s="1">
        <f t="shared" si="91"/>
        <v>29</v>
      </c>
      <c r="DF61" s="1">
        <f t="shared" si="92"/>
        <v>0</v>
      </c>
      <c r="DG61" s="1">
        <f t="shared" si="93"/>
        <v>2.5999999999999999E-3</v>
      </c>
      <c r="DH61" s="1">
        <f t="shared" si="94"/>
        <v>29.002600000000001</v>
      </c>
      <c r="DI61" s="1">
        <f t="shared" si="95"/>
        <v>29</v>
      </c>
      <c r="DJ61" s="1">
        <f t="shared" si="96"/>
        <v>0</v>
      </c>
      <c r="DK61" s="1">
        <f t="shared" si="97"/>
        <v>1.6999999999999999E-3</v>
      </c>
      <c r="DL61" s="1">
        <f t="shared" si="98"/>
        <v>29.0017</v>
      </c>
      <c r="DM61" s="1">
        <f t="shared" si="99"/>
        <v>29</v>
      </c>
      <c r="DQ61">
        <f t="shared" si="100"/>
        <v>0</v>
      </c>
      <c r="DR61" t="str">
        <f t="shared" si="101"/>
        <v>NO</v>
      </c>
      <c r="DS61">
        <f t="shared" si="102"/>
        <v>3000</v>
      </c>
      <c r="DT61" t="str">
        <f t="shared" si="103"/>
        <v>NO</v>
      </c>
      <c r="DV61" s="1">
        <f t="shared" si="27"/>
        <v>0</v>
      </c>
      <c r="DW61" s="1">
        <f t="shared" si="104"/>
        <v>2.5999999999999999E-3</v>
      </c>
      <c r="DX61" s="1">
        <f t="shared" si="105"/>
        <v>28.002600000000001</v>
      </c>
      <c r="DY61" s="1">
        <f t="shared" si="179"/>
        <v>29</v>
      </c>
      <c r="DZ61" s="1">
        <f t="shared" si="106"/>
        <v>0</v>
      </c>
      <c r="EA61" s="1">
        <f t="shared" si="107"/>
        <v>2.8E-3</v>
      </c>
      <c r="EB61" s="1">
        <f t="shared" si="108"/>
        <v>29.002800000000001</v>
      </c>
      <c r="EC61" s="1">
        <f t="shared" si="109"/>
        <v>29</v>
      </c>
      <c r="ED61" s="1">
        <f t="shared" si="110"/>
        <v>0</v>
      </c>
      <c r="EE61" s="1">
        <f t="shared" si="111"/>
        <v>2.7000000000000001E-3</v>
      </c>
      <c r="EF61" s="1">
        <f t="shared" si="112"/>
        <v>29.002700000000001</v>
      </c>
      <c r="EG61" s="1">
        <f t="shared" si="113"/>
        <v>29</v>
      </c>
      <c r="EH61" s="1">
        <f t="shared" si="114"/>
        <v>0</v>
      </c>
      <c r="EI61" s="1">
        <f t="shared" si="115"/>
        <v>2.5000000000000001E-3</v>
      </c>
      <c r="EJ61" s="1">
        <f t="shared" si="116"/>
        <v>29.002500000000001</v>
      </c>
      <c r="EK61" s="1">
        <f t="shared" si="117"/>
        <v>29</v>
      </c>
      <c r="EL61" s="1">
        <f t="shared" si="118"/>
        <v>0</v>
      </c>
      <c r="EM61" s="1">
        <f t="shared" si="119"/>
        <v>2.5999999999999999E-3</v>
      </c>
      <c r="EN61" s="1">
        <f t="shared" si="120"/>
        <v>29.002600000000001</v>
      </c>
      <c r="EO61" s="1">
        <f t="shared" si="121"/>
        <v>29</v>
      </c>
      <c r="EP61" s="1">
        <f t="shared" si="122"/>
        <v>0</v>
      </c>
      <c r="EQ61" s="1">
        <f t="shared" si="123"/>
        <v>2.5999999999999999E-3</v>
      </c>
      <c r="ER61" s="1">
        <f t="shared" si="124"/>
        <v>29.002600000000001</v>
      </c>
      <c r="ES61" s="1">
        <f t="shared" si="125"/>
        <v>29</v>
      </c>
      <c r="ET61" s="1">
        <f t="shared" si="126"/>
        <v>0</v>
      </c>
      <c r="EU61" s="1">
        <f t="shared" si="127"/>
        <v>1.6999999999999999E-3</v>
      </c>
      <c r="EV61" s="1">
        <f t="shared" si="128"/>
        <v>29.0017</v>
      </c>
      <c r="EW61" s="1">
        <f t="shared" si="129"/>
        <v>29</v>
      </c>
      <c r="EX61" s="1"/>
      <c r="EY61" s="1">
        <f t="shared" si="180"/>
        <v>0</v>
      </c>
      <c r="EZ61" s="1">
        <f t="shared" si="181"/>
        <v>2.5999999999999999E-3</v>
      </c>
      <c r="FA61" s="1">
        <f t="shared" si="130"/>
        <v>28.002600000000001</v>
      </c>
      <c r="FB61" s="1">
        <f t="shared" si="131"/>
        <v>29</v>
      </c>
      <c r="FC61" s="1">
        <f t="shared" si="132"/>
        <v>0</v>
      </c>
      <c r="FD61" s="1">
        <f t="shared" si="133"/>
        <v>2.5000000000000001E-3</v>
      </c>
      <c r="FE61" s="1">
        <f t="shared" si="134"/>
        <v>29.002500000000001</v>
      </c>
      <c r="FF61" s="1">
        <f t="shared" si="135"/>
        <v>29</v>
      </c>
      <c r="FG61" s="1">
        <f t="shared" si="136"/>
        <v>0</v>
      </c>
      <c r="FH61" s="1">
        <f t="shared" si="137"/>
        <v>2.3999999999999998E-3</v>
      </c>
      <c r="FI61" s="1">
        <f t="shared" si="138"/>
        <v>29.002400000000002</v>
      </c>
      <c r="FJ61" s="1">
        <f t="shared" si="139"/>
        <v>29</v>
      </c>
      <c r="FK61" s="1">
        <f t="shared" si="140"/>
        <v>0</v>
      </c>
      <c r="FL61" s="1">
        <f t="shared" si="141"/>
        <v>2.3999999999999998E-3</v>
      </c>
      <c r="FM61" s="1">
        <f t="shared" si="142"/>
        <v>29.002400000000002</v>
      </c>
      <c r="FN61" s="1">
        <f t="shared" si="143"/>
        <v>29</v>
      </c>
      <c r="FO61" s="1">
        <f t="shared" si="144"/>
        <v>0</v>
      </c>
      <c r="FP61" s="1">
        <f t="shared" si="145"/>
        <v>2.5000000000000001E-3</v>
      </c>
      <c r="FQ61" s="1">
        <f t="shared" si="146"/>
        <v>29.002500000000001</v>
      </c>
      <c r="FR61" s="1">
        <f t="shared" si="147"/>
        <v>29</v>
      </c>
      <c r="FS61" s="1">
        <f t="shared" si="148"/>
        <v>0</v>
      </c>
      <c r="FT61" s="1">
        <f t="shared" si="149"/>
        <v>2.3999999999999998E-3</v>
      </c>
      <c r="FU61" s="1">
        <f t="shared" si="150"/>
        <v>29.002400000000002</v>
      </c>
      <c r="FV61" s="1">
        <f t="shared" si="151"/>
        <v>29</v>
      </c>
      <c r="FW61" s="1">
        <f t="shared" si="152"/>
        <v>0</v>
      </c>
      <c r="FX61" s="1">
        <f t="shared" si="153"/>
        <v>1.6999999999999999E-3</v>
      </c>
      <c r="FY61" s="1">
        <f t="shared" si="154"/>
        <v>29.0017</v>
      </c>
      <c r="FZ61" s="1">
        <f t="shared" si="182"/>
        <v>29</v>
      </c>
      <c r="GC61" s="1">
        <f t="shared" si="203"/>
        <v>0</v>
      </c>
      <c r="GD61" s="1">
        <f t="shared" si="156"/>
        <v>1.6999999999999999E-3</v>
      </c>
      <c r="GE61" s="1">
        <f t="shared" si="157"/>
        <v>28.0017</v>
      </c>
      <c r="GF61" s="1">
        <f t="shared" si="158"/>
        <v>28</v>
      </c>
      <c r="GG61" s="1">
        <f t="shared" si="204"/>
        <v>0</v>
      </c>
      <c r="GH61" s="1">
        <f t="shared" si="159"/>
        <v>1.6999999999999999E-3</v>
      </c>
      <c r="GI61" s="1">
        <f t="shared" si="160"/>
        <v>28.0017</v>
      </c>
      <c r="GJ61" s="1">
        <f t="shared" si="161"/>
        <v>29</v>
      </c>
      <c r="GK61" s="1">
        <f t="shared" si="205"/>
        <v>0</v>
      </c>
      <c r="GL61" s="1">
        <f t="shared" si="162"/>
        <v>1.5E-3</v>
      </c>
      <c r="GM61" s="1">
        <f t="shared" si="163"/>
        <v>29.0015</v>
      </c>
      <c r="GN61" s="1">
        <f t="shared" si="164"/>
        <v>29</v>
      </c>
      <c r="GO61" s="1">
        <f t="shared" si="206"/>
        <v>0</v>
      </c>
      <c r="GP61" s="1">
        <f t="shared" si="165"/>
        <v>1.9E-3</v>
      </c>
      <c r="GQ61" s="1">
        <f t="shared" si="166"/>
        <v>29.001899999999999</v>
      </c>
      <c r="GR61" s="1">
        <f t="shared" si="167"/>
        <v>29</v>
      </c>
      <c r="GS61" s="1">
        <f t="shared" si="207"/>
        <v>0</v>
      </c>
      <c r="GT61" s="1">
        <f t="shared" si="168"/>
        <v>1.9E-3</v>
      </c>
      <c r="GU61" s="1">
        <f t="shared" si="169"/>
        <v>29.001899999999999</v>
      </c>
      <c r="GV61" s="1">
        <f t="shared" si="170"/>
        <v>29</v>
      </c>
      <c r="GW61" s="1">
        <f t="shared" si="208"/>
        <v>0</v>
      </c>
      <c r="GX61" s="1">
        <f t="shared" si="171"/>
        <v>2.3E-3</v>
      </c>
      <c r="GY61" s="1">
        <f t="shared" si="172"/>
        <v>29.002300000000002</v>
      </c>
      <c r="GZ61" s="1">
        <f t="shared" si="173"/>
        <v>29</v>
      </c>
      <c r="HA61" s="1">
        <f t="shared" si="209"/>
        <v>0</v>
      </c>
      <c r="HB61" s="1">
        <f t="shared" si="174"/>
        <v>1.5E-3</v>
      </c>
      <c r="HC61" s="1">
        <f t="shared" si="175"/>
        <v>29.0015</v>
      </c>
      <c r="HD61" s="1">
        <f t="shared" si="176"/>
        <v>29</v>
      </c>
      <c r="HF61" t="b">
        <f t="shared" si="210"/>
        <v>0</v>
      </c>
    </row>
    <row r="62" spans="1:214" customFormat="1" x14ac:dyDescent="0.3">
      <c r="A62" t="str">
        <f t="shared" si="56"/>
        <v>FALSE</v>
      </c>
      <c r="B62" s="37">
        <v>56</v>
      </c>
      <c r="C62" s="36"/>
      <c r="D62" s="36"/>
      <c r="E62" s="36"/>
      <c r="F62" s="36"/>
      <c r="G62" s="37"/>
      <c r="H62" s="36"/>
      <c r="I62" s="36"/>
      <c r="J62" s="36"/>
      <c r="K62" s="36"/>
      <c r="L62" s="36"/>
      <c r="M62" s="36"/>
      <c r="N62" s="36"/>
      <c r="O62" s="36"/>
      <c r="P62" s="36"/>
      <c r="Q62" s="36"/>
      <c r="R62" s="36"/>
      <c r="S62" s="36"/>
      <c r="T62" s="36"/>
      <c r="U62" s="36"/>
      <c r="V62" s="36"/>
      <c r="W62" s="38">
        <f t="shared" si="57"/>
        <v>1000</v>
      </c>
      <c r="X62" s="36"/>
      <c r="Y62" s="36"/>
      <c r="Z62" s="36"/>
      <c r="AA62" s="36"/>
      <c r="AB62" s="36"/>
      <c r="AC62" s="36"/>
      <c r="AD62" s="36"/>
      <c r="AE62" s="36"/>
      <c r="AF62" s="36"/>
      <c r="AG62" s="36"/>
      <c r="AH62" s="38">
        <f t="shared" si="186"/>
        <v>1000</v>
      </c>
      <c r="AI62" s="38">
        <f t="shared" si="184"/>
        <v>2000</v>
      </c>
      <c r="AJ62" s="36"/>
      <c r="AK62" s="36"/>
      <c r="AL62" s="36"/>
      <c r="AM62" s="36"/>
      <c r="AN62" s="36"/>
      <c r="AO62" s="36"/>
      <c r="AP62" s="36"/>
      <c r="AQ62" s="36"/>
      <c r="AR62" s="36"/>
      <c r="AS62" s="36"/>
      <c r="AT62" s="38">
        <f t="shared" si="187"/>
        <v>1000</v>
      </c>
      <c r="AU62" s="38">
        <f t="shared" si="185"/>
        <v>3000</v>
      </c>
      <c r="AV62" s="36"/>
      <c r="AW62" s="36"/>
      <c r="AX62" s="36"/>
      <c r="AY62" s="36"/>
      <c r="AZ62" s="36"/>
      <c r="BA62" s="36"/>
      <c r="BB62" s="36"/>
      <c r="BC62" s="36"/>
      <c r="BD62" s="36"/>
      <c r="BE62" s="36"/>
      <c r="BF62" s="38">
        <f t="shared" si="188"/>
        <v>1000</v>
      </c>
      <c r="BG62" s="38">
        <f t="shared" si="189"/>
        <v>4000</v>
      </c>
      <c r="BH62" s="38">
        <f t="shared" si="190"/>
        <v>29</v>
      </c>
      <c r="BI62" s="38">
        <f t="shared" si="191"/>
        <v>29</v>
      </c>
      <c r="BJ62" s="38">
        <f t="shared" si="192"/>
        <v>29</v>
      </c>
      <c r="BK62" s="5">
        <f t="shared" si="193"/>
        <v>29</v>
      </c>
      <c r="BL62" s="5">
        <f t="shared" si="59"/>
        <v>28</v>
      </c>
      <c r="BM62" s="5">
        <f t="shared" si="183"/>
        <v>28</v>
      </c>
      <c r="BN62" s="5">
        <f t="shared" si="194"/>
        <v>28</v>
      </c>
      <c r="BO62" s="5">
        <f t="shared" si="195"/>
        <v>28</v>
      </c>
      <c r="BP62" s="3" t="str">
        <f t="shared" si="196"/>
        <v>-</v>
      </c>
      <c r="BQ62" s="3" t="str">
        <f t="shared" si="60"/>
        <v/>
      </c>
      <c r="BR62" s="3" t="str">
        <f t="shared" si="197"/>
        <v>-</v>
      </c>
      <c r="BS62" s="3" t="str">
        <f t="shared" si="61"/>
        <v/>
      </c>
      <c r="BT62" s="3" t="str">
        <f t="shared" si="198"/>
        <v>-</v>
      </c>
      <c r="BU62" s="3" t="str">
        <f t="shared" si="62"/>
        <v/>
      </c>
      <c r="BV62" s="3" t="str">
        <f t="shared" si="199"/>
        <v>-</v>
      </c>
      <c r="BW62" s="3" t="str">
        <f t="shared" si="63"/>
        <v/>
      </c>
      <c r="BX62" s="3" t="str">
        <f t="shared" si="200"/>
        <v>-</v>
      </c>
      <c r="BY62" s="3" t="str">
        <f t="shared" si="64"/>
        <v/>
      </c>
      <c r="BZ62" s="3" t="str">
        <f t="shared" si="201"/>
        <v>-</v>
      </c>
      <c r="CA62" s="3" t="str">
        <f t="shared" si="65"/>
        <v/>
      </c>
      <c r="CB62" s="3" t="str">
        <f t="shared" si="202"/>
        <v>-</v>
      </c>
      <c r="CC62" s="3" t="str">
        <f t="shared" si="66"/>
        <v/>
      </c>
      <c r="CD62" s="3" t="str">
        <f t="shared" si="67"/>
        <v>-</v>
      </c>
      <c r="CE62" s="3" t="str">
        <f t="shared" si="68"/>
        <v/>
      </c>
      <c r="CF62" s="3" t="str">
        <f t="shared" si="69"/>
        <v>-</v>
      </c>
      <c r="CG62" s="3" t="str">
        <f t="shared" si="70"/>
        <v/>
      </c>
      <c r="CH62" s="5" t="str">
        <f t="shared" si="178"/>
        <v/>
      </c>
      <c r="CI62" s="5" t="str">
        <f t="shared" si="71"/>
        <v/>
      </c>
      <c r="CJ62" s="1"/>
      <c r="CK62" s="1"/>
      <c r="CL62" s="1">
        <f t="shared" si="72"/>
        <v>0</v>
      </c>
      <c r="CM62" s="1">
        <f t="shared" si="73"/>
        <v>2.5999999999999998E-4</v>
      </c>
      <c r="CN62" s="1">
        <f t="shared" si="74"/>
        <v>28.000260000000001</v>
      </c>
      <c r="CO62" s="1">
        <f t="shared" si="75"/>
        <v>29</v>
      </c>
      <c r="CP62" s="1">
        <f t="shared" si="76"/>
        <v>0</v>
      </c>
      <c r="CQ62" s="1">
        <f t="shared" si="77"/>
        <v>2.7999999999999998E-4</v>
      </c>
      <c r="CR62" s="1">
        <f t="shared" si="78"/>
        <v>29.00028</v>
      </c>
      <c r="CS62" s="1">
        <f t="shared" si="79"/>
        <v>29</v>
      </c>
      <c r="CT62" s="1">
        <f t="shared" si="80"/>
        <v>0</v>
      </c>
      <c r="CU62" s="1">
        <f t="shared" si="81"/>
        <v>2.7000000000000001E-3</v>
      </c>
      <c r="CV62" s="1">
        <f t="shared" si="82"/>
        <v>29.002700000000001</v>
      </c>
      <c r="CW62" s="1">
        <f t="shared" si="83"/>
        <v>29</v>
      </c>
      <c r="CX62" s="1">
        <f t="shared" si="84"/>
        <v>0</v>
      </c>
      <c r="CY62" s="1">
        <f t="shared" si="85"/>
        <v>2.5000000000000001E-3</v>
      </c>
      <c r="CZ62" s="1">
        <f t="shared" si="86"/>
        <v>29.002500000000001</v>
      </c>
      <c r="DA62" s="1">
        <f t="shared" si="87"/>
        <v>29</v>
      </c>
      <c r="DB62" s="1">
        <f t="shared" si="88"/>
        <v>0</v>
      </c>
      <c r="DC62" s="1">
        <f t="shared" si="89"/>
        <v>2.5999999999999999E-3</v>
      </c>
      <c r="DD62" s="1">
        <f t="shared" si="90"/>
        <v>29.002600000000001</v>
      </c>
      <c r="DE62" s="1">
        <f t="shared" si="91"/>
        <v>29</v>
      </c>
      <c r="DF62" s="1">
        <f t="shared" si="92"/>
        <v>0</v>
      </c>
      <c r="DG62" s="1">
        <f t="shared" si="93"/>
        <v>2.5999999999999999E-3</v>
      </c>
      <c r="DH62" s="1">
        <f t="shared" si="94"/>
        <v>29.002600000000001</v>
      </c>
      <c r="DI62" s="1">
        <f t="shared" si="95"/>
        <v>29</v>
      </c>
      <c r="DJ62" s="1">
        <f t="shared" si="96"/>
        <v>0</v>
      </c>
      <c r="DK62" s="1">
        <f t="shared" si="97"/>
        <v>1.6999999999999999E-3</v>
      </c>
      <c r="DL62" s="1">
        <f t="shared" si="98"/>
        <v>29.0017</v>
      </c>
      <c r="DM62" s="1">
        <f t="shared" si="99"/>
        <v>29</v>
      </c>
      <c r="DQ62">
        <f t="shared" si="100"/>
        <v>0</v>
      </c>
      <c r="DR62" t="str">
        <f t="shared" si="101"/>
        <v>NO</v>
      </c>
      <c r="DS62">
        <f t="shared" si="102"/>
        <v>3000</v>
      </c>
      <c r="DT62" t="str">
        <f t="shared" si="103"/>
        <v>NO</v>
      </c>
      <c r="DV62" s="1">
        <f t="shared" si="27"/>
        <v>0</v>
      </c>
      <c r="DW62" s="1">
        <f t="shared" si="104"/>
        <v>2.5999999999999999E-3</v>
      </c>
      <c r="DX62" s="1">
        <f t="shared" si="105"/>
        <v>28.002600000000001</v>
      </c>
      <c r="DY62" s="1">
        <f t="shared" si="179"/>
        <v>29</v>
      </c>
      <c r="DZ62" s="1">
        <f t="shared" si="106"/>
        <v>0</v>
      </c>
      <c r="EA62" s="1">
        <f t="shared" si="107"/>
        <v>2.8E-3</v>
      </c>
      <c r="EB62" s="1">
        <f t="shared" si="108"/>
        <v>29.002800000000001</v>
      </c>
      <c r="EC62" s="1">
        <f t="shared" si="109"/>
        <v>29</v>
      </c>
      <c r="ED62" s="1">
        <f t="shared" si="110"/>
        <v>0</v>
      </c>
      <c r="EE62" s="1">
        <f t="shared" si="111"/>
        <v>2.7000000000000001E-3</v>
      </c>
      <c r="EF62" s="1">
        <f t="shared" si="112"/>
        <v>29.002700000000001</v>
      </c>
      <c r="EG62" s="1">
        <f t="shared" si="113"/>
        <v>29</v>
      </c>
      <c r="EH62" s="1">
        <f t="shared" si="114"/>
        <v>0</v>
      </c>
      <c r="EI62" s="1">
        <f t="shared" si="115"/>
        <v>2.5000000000000001E-3</v>
      </c>
      <c r="EJ62" s="1">
        <f t="shared" si="116"/>
        <v>29.002500000000001</v>
      </c>
      <c r="EK62" s="1">
        <f t="shared" si="117"/>
        <v>29</v>
      </c>
      <c r="EL62" s="1">
        <f t="shared" si="118"/>
        <v>0</v>
      </c>
      <c r="EM62" s="1">
        <f t="shared" si="119"/>
        <v>2.5999999999999999E-3</v>
      </c>
      <c r="EN62" s="1">
        <f t="shared" si="120"/>
        <v>29.002600000000001</v>
      </c>
      <c r="EO62" s="1">
        <f t="shared" si="121"/>
        <v>29</v>
      </c>
      <c r="EP62" s="1">
        <f t="shared" si="122"/>
        <v>0</v>
      </c>
      <c r="EQ62" s="1">
        <f t="shared" si="123"/>
        <v>2.5999999999999999E-3</v>
      </c>
      <c r="ER62" s="1">
        <f t="shared" si="124"/>
        <v>29.002600000000001</v>
      </c>
      <c r="ES62" s="1">
        <f t="shared" si="125"/>
        <v>29</v>
      </c>
      <c r="ET62" s="1">
        <f t="shared" si="126"/>
        <v>0</v>
      </c>
      <c r="EU62" s="1">
        <f t="shared" si="127"/>
        <v>1.6999999999999999E-3</v>
      </c>
      <c r="EV62" s="1">
        <f t="shared" si="128"/>
        <v>29.0017</v>
      </c>
      <c r="EW62" s="1">
        <f t="shared" si="129"/>
        <v>29</v>
      </c>
      <c r="EX62" s="1"/>
      <c r="EY62" s="1">
        <f t="shared" si="180"/>
        <v>0</v>
      </c>
      <c r="EZ62" s="1">
        <f t="shared" si="181"/>
        <v>2.5999999999999999E-3</v>
      </c>
      <c r="FA62" s="1">
        <f t="shared" si="130"/>
        <v>28.002600000000001</v>
      </c>
      <c r="FB62" s="1">
        <f t="shared" si="131"/>
        <v>29</v>
      </c>
      <c r="FC62" s="1">
        <f t="shared" si="132"/>
        <v>0</v>
      </c>
      <c r="FD62" s="1">
        <f t="shared" si="133"/>
        <v>2.5000000000000001E-3</v>
      </c>
      <c r="FE62" s="1">
        <f t="shared" si="134"/>
        <v>29.002500000000001</v>
      </c>
      <c r="FF62" s="1">
        <f t="shared" si="135"/>
        <v>29</v>
      </c>
      <c r="FG62" s="1">
        <f t="shared" si="136"/>
        <v>0</v>
      </c>
      <c r="FH62" s="1">
        <f t="shared" si="137"/>
        <v>2.3999999999999998E-3</v>
      </c>
      <c r="FI62" s="1">
        <f t="shared" si="138"/>
        <v>29.002400000000002</v>
      </c>
      <c r="FJ62" s="1">
        <f t="shared" si="139"/>
        <v>29</v>
      </c>
      <c r="FK62" s="1">
        <f t="shared" si="140"/>
        <v>0</v>
      </c>
      <c r="FL62" s="1">
        <f t="shared" si="141"/>
        <v>2.3999999999999998E-3</v>
      </c>
      <c r="FM62" s="1">
        <f t="shared" si="142"/>
        <v>29.002400000000002</v>
      </c>
      <c r="FN62" s="1">
        <f t="shared" si="143"/>
        <v>29</v>
      </c>
      <c r="FO62" s="1">
        <f t="shared" si="144"/>
        <v>0</v>
      </c>
      <c r="FP62" s="1">
        <f t="shared" si="145"/>
        <v>2.5000000000000001E-3</v>
      </c>
      <c r="FQ62" s="1">
        <f t="shared" si="146"/>
        <v>29.002500000000001</v>
      </c>
      <c r="FR62" s="1">
        <f t="shared" si="147"/>
        <v>29</v>
      </c>
      <c r="FS62" s="1">
        <f t="shared" si="148"/>
        <v>0</v>
      </c>
      <c r="FT62" s="1">
        <f t="shared" si="149"/>
        <v>2.3999999999999998E-3</v>
      </c>
      <c r="FU62" s="1">
        <f t="shared" si="150"/>
        <v>29.002400000000002</v>
      </c>
      <c r="FV62" s="1">
        <f t="shared" si="151"/>
        <v>29</v>
      </c>
      <c r="FW62" s="1">
        <f t="shared" si="152"/>
        <v>0</v>
      </c>
      <c r="FX62" s="1">
        <f t="shared" si="153"/>
        <v>1.6999999999999999E-3</v>
      </c>
      <c r="FY62" s="1">
        <f t="shared" si="154"/>
        <v>29.0017</v>
      </c>
      <c r="FZ62" s="1">
        <f t="shared" si="182"/>
        <v>29</v>
      </c>
      <c r="GC62" s="1">
        <f t="shared" si="203"/>
        <v>0</v>
      </c>
      <c r="GD62" s="1">
        <f t="shared" si="156"/>
        <v>1.6999999999999999E-3</v>
      </c>
      <c r="GE62" s="1">
        <f t="shared" si="157"/>
        <v>28.0017</v>
      </c>
      <c r="GF62" s="1">
        <f t="shared" si="158"/>
        <v>28</v>
      </c>
      <c r="GG62" s="1">
        <f t="shared" si="204"/>
        <v>0</v>
      </c>
      <c r="GH62" s="1">
        <f t="shared" si="159"/>
        <v>1.6999999999999999E-3</v>
      </c>
      <c r="GI62" s="1">
        <f t="shared" si="160"/>
        <v>28.0017</v>
      </c>
      <c r="GJ62" s="1">
        <f t="shared" si="161"/>
        <v>29</v>
      </c>
      <c r="GK62" s="1">
        <f t="shared" si="205"/>
        <v>0</v>
      </c>
      <c r="GL62" s="1">
        <f t="shared" si="162"/>
        <v>1.5E-3</v>
      </c>
      <c r="GM62" s="1">
        <f t="shared" si="163"/>
        <v>29.0015</v>
      </c>
      <c r="GN62" s="1">
        <f t="shared" si="164"/>
        <v>29</v>
      </c>
      <c r="GO62" s="1">
        <f t="shared" si="206"/>
        <v>0</v>
      </c>
      <c r="GP62" s="1">
        <f t="shared" si="165"/>
        <v>1.9E-3</v>
      </c>
      <c r="GQ62" s="1">
        <f t="shared" si="166"/>
        <v>29.001899999999999</v>
      </c>
      <c r="GR62" s="1">
        <f t="shared" si="167"/>
        <v>29</v>
      </c>
      <c r="GS62" s="1">
        <f t="shared" si="207"/>
        <v>0</v>
      </c>
      <c r="GT62" s="1">
        <f t="shared" si="168"/>
        <v>1.9E-3</v>
      </c>
      <c r="GU62" s="1">
        <f t="shared" si="169"/>
        <v>29.001899999999999</v>
      </c>
      <c r="GV62" s="1">
        <f t="shared" si="170"/>
        <v>29</v>
      </c>
      <c r="GW62" s="1">
        <f t="shared" si="208"/>
        <v>0</v>
      </c>
      <c r="GX62" s="1">
        <f t="shared" si="171"/>
        <v>2.3E-3</v>
      </c>
      <c r="GY62" s="1">
        <f t="shared" si="172"/>
        <v>29.002300000000002</v>
      </c>
      <c r="GZ62" s="1">
        <f t="shared" si="173"/>
        <v>29</v>
      </c>
      <c r="HA62" s="1">
        <f t="shared" si="209"/>
        <v>0</v>
      </c>
      <c r="HB62" s="1">
        <f t="shared" si="174"/>
        <v>1.5E-3</v>
      </c>
      <c r="HC62" s="1">
        <f t="shared" si="175"/>
        <v>29.0015</v>
      </c>
      <c r="HD62" s="1">
        <f t="shared" si="176"/>
        <v>29</v>
      </c>
      <c r="HF62" t="b">
        <f t="shared" si="210"/>
        <v>0</v>
      </c>
    </row>
    <row r="63" spans="1:214" customFormat="1" x14ac:dyDescent="0.3">
      <c r="A63" t="str">
        <f t="shared" si="56"/>
        <v>FALSE</v>
      </c>
      <c r="B63" s="13">
        <v>57</v>
      </c>
      <c r="C63" s="35"/>
      <c r="D63" s="35"/>
      <c r="E63" s="35"/>
      <c r="F63" s="35"/>
      <c r="G63" s="13"/>
      <c r="H63" s="12"/>
      <c r="I63" s="12"/>
      <c r="J63" s="12"/>
      <c r="K63" s="35"/>
      <c r="L63" s="12"/>
      <c r="M63" s="35"/>
      <c r="N63" s="35"/>
      <c r="O63" s="35"/>
      <c r="P63" s="35"/>
      <c r="Q63" s="35"/>
      <c r="R63" s="35"/>
      <c r="S63" s="12"/>
      <c r="T63" s="35"/>
      <c r="U63" s="12"/>
      <c r="V63" s="35"/>
      <c r="W63" s="5">
        <f t="shared" si="57"/>
        <v>1000</v>
      </c>
      <c r="X63" s="12"/>
      <c r="Y63" s="12"/>
      <c r="Z63" s="12"/>
      <c r="AA63" s="12"/>
      <c r="AB63" s="12"/>
      <c r="AC63" s="12"/>
      <c r="AD63" s="12"/>
      <c r="AE63" s="12"/>
      <c r="AF63" s="12"/>
      <c r="AG63" s="12"/>
      <c r="AH63" s="5">
        <f t="shared" si="186"/>
        <v>1000</v>
      </c>
      <c r="AI63" s="5">
        <f t="shared" si="184"/>
        <v>2000</v>
      </c>
      <c r="AJ63" s="12"/>
      <c r="AK63" s="12"/>
      <c r="AL63" s="12"/>
      <c r="AM63" s="12"/>
      <c r="AN63" s="12"/>
      <c r="AO63" s="12"/>
      <c r="AP63" s="12"/>
      <c r="AQ63" s="12"/>
      <c r="AR63" s="12"/>
      <c r="AS63" s="12"/>
      <c r="AT63" s="5">
        <f t="shared" si="187"/>
        <v>1000</v>
      </c>
      <c r="AU63" s="5">
        <f t="shared" si="185"/>
        <v>3000</v>
      </c>
      <c r="AV63" s="12"/>
      <c r="AW63" s="12"/>
      <c r="AX63" s="12"/>
      <c r="AY63" s="12"/>
      <c r="AZ63" s="12"/>
      <c r="BA63" s="12"/>
      <c r="BB63" s="12"/>
      <c r="BC63" s="12"/>
      <c r="BD63" s="12"/>
      <c r="BE63" s="12"/>
      <c r="BF63" s="5">
        <f t="shared" si="188"/>
        <v>1000</v>
      </c>
      <c r="BG63" s="5">
        <f t="shared" si="189"/>
        <v>4000</v>
      </c>
      <c r="BH63" s="5">
        <f t="shared" si="190"/>
        <v>29</v>
      </c>
      <c r="BI63" s="5">
        <f t="shared" si="191"/>
        <v>29</v>
      </c>
      <c r="BJ63" s="5">
        <f t="shared" si="192"/>
        <v>29</v>
      </c>
      <c r="BK63" s="5">
        <f t="shared" si="193"/>
        <v>29</v>
      </c>
      <c r="BL63" s="5">
        <f t="shared" si="59"/>
        <v>28</v>
      </c>
      <c r="BM63" s="5">
        <f t="shared" si="183"/>
        <v>28</v>
      </c>
      <c r="BN63" s="5">
        <f t="shared" si="194"/>
        <v>28</v>
      </c>
      <c r="BO63" s="5">
        <f t="shared" si="195"/>
        <v>28</v>
      </c>
      <c r="BP63" s="3" t="str">
        <f t="shared" si="196"/>
        <v>-</v>
      </c>
      <c r="BQ63" s="3" t="str">
        <f t="shared" si="60"/>
        <v/>
      </c>
      <c r="BR63" s="3" t="str">
        <f t="shared" si="197"/>
        <v>-</v>
      </c>
      <c r="BS63" s="3" t="str">
        <f t="shared" si="61"/>
        <v/>
      </c>
      <c r="BT63" s="3" t="str">
        <f t="shared" si="198"/>
        <v>-</v>
      </c>
      <c r="BU63" s="3" t="str">
        <f t="shared" si="62"/>
        <v/>
      </c>
      <c r="BV63" s="3" t="str">
        <f t="shared" si="199"/>
        <v>-</v>
      </c>
      <c r="BW63" s="3" t="str">
        <f t="shared" si="63"/>
        <v/>
      </c>
      <c r="BX63" s="3" t="str">
        <f t="shared" si="200"/>
        <v>-</v>
      </c>
      <c r="BY63" s="3" t="str">
        <f t="shared" si="64"/>
        <v/>
      </c>
      <c r="BZ63" s="3" t="str">
        <f t="shared" si="201"/>
        <v>-</v>
      </c>
      <c r="CA63" s="3" t="str">
        <f t="shared" si="65"/>
        <v/>
      </c>
      <c r="CB63" s="3" t="str">
        <f t="shared" si="202"/>
        <v>-</v>
      </c>
      <c r="CC63" s="3" t="str">
        <f t="shared" si="66"/>
        <v/>
      </c>
      <c r="CD63" s="3" t="str">
        <f t="shared" si="67"/>
        <v>-</v>
      </c>
      <c r="CE63" s="3" t="str">
        <f t="shared" si="68"/>
        <v/>
      </c>
      <c r="CF63" s="3" t="str">
        <f t="shared" si="69"/>
        <v>-</v>
      </c>
      <c r="CG63" s="3" t="str">
        <f t="shared" si="70"/>
        <v/>
      </c>
      <c r="CH63" s="5" t="str">
        <f t="shared" si="178"/>
        <v/>
      </c>
      <c r="CI63" s="5" t="str">
        <f t="shared" si="71"/>
        <v/>
      </c>
      <c r="CJ63" s="1"/>
      <c r="CK63" s="1"/>
      <c r="CL63" s="1">
        <f t="shared" si="72"/>
        <v>0</v>
      </c>
      <c r="CM63" s="1">
        <f t="shared" si="73"/>
        <v>2.5999999999999998E-4</v>
      </c>
      <c r="CN63" s="1">
        <f t="shared" si="74"/>
        <v>28.000260000000001</v>
      </c>
      <c r="CO63" s="1">
        <f t="shared" si="75"/>
        <v>29</v>
      </c>
      <c r="CP63" s="1">
        <f t="shared" si="76"/>
        <v>0</v>
      </c>
      <c r="CQ63" s="1">
        <f t="shared" si="77"/>
        <v>2.7999999999999998E-4</v>
      </c>
      <c r="CR63" s="1">
        <f t="shared" si="78"/>
        <v>29.00028</v>
      </c>
      <c r="CS63" s="1">
        <f t="shared" si="79"/>
        <v>29</v>
      </c>
      <c r="CT63" s="1">
        <f t="shared" si="80"/>
        <v>0</v>
      </c>
      <c r="CU63" s="1">
        <f t="shared" si="81"/>
        <v>2.7000000000000001E-3</v>
      </c>
      <c r="CV63" s="1">
        <f t="shared" si="82"/>
        <v>29.002700000000001</v>
      </c>
      <c r="CW63" s="1">
        <f t="shared" si="83"/>
        <v>29</v>
      </c>
      <c r="CX63" s="1">
        <f t="shared" si="84"/>
        <v>0</v>
      </c>
      <c r="CY63" s="1">
        <f t="shared" si="85"/>
        <v>2.5000000000000001E-3</v>
      </c>
      <c r="CZ63" s="1">
        <f t="shared" si="86"/>
        <v>29.002500000000001</v>
      </c>
      <c r="DA63" s="1">
        <f t="shared" si="87"/>
        <v>29</v>
      </c>
      <c r="DB63" s="1">
        <f t="shared" si="88"/>
        <v>0</v>
      </c>
      <c r="DC63" s="1">
        <f t="shared" si="89"/>
        <v>2.5999999999999999E-3</v>
      </c>
      <c r="DD63" s="1">
        <f t="shared" si="90"/>
        <v>29.002600000000001</v>
      </c>
      <c r="DE63" s="1">
        <f t="shared" si="91"/>
        <v>29</v>
      </c>
      <c r="DF63" s="1">
        <f t="shared" si="92"/>
        <v>0</v>
      </c>
      <c r="DG63" s="1">
        <f t="shared" si="93"/>
        <v>2.5999999999999999E-3</v>
      </c>
      <c r="DH63" s="1">
        <f t="shared" si="94"/>
        <v>29.002600000000001</v>
      </c>
      <c r="DI63" s="1">
        <f t="shared" si="95"/>
        <v>29</v>
      </c>
      <c r="DJ63" s="1">
        <f t="shared" si="96"/>
        <v>0</v>
      </c>
      <c r="DK63" s="1">
        <f t="shared" si="97"/>
        <v>1.6999999999999999E-3</v>
      </c>
      <c r="DL63" s="1">
        <f t="shared" si="98"/>
        <v>29.0017</v>
      </c>
      <c r="DM63" s="1">
        <f t="shared" si="99"/>
        <v>29</v>
      </c>
      <c r="DQ63">
        <f t="shared" si="100"/>
        <v>0</v>
      </c>
      <c r="DR63" t="str">
        <f t="shared" si="101"/>
        <v>NO</v>
      </c>
      <c r="DS63">
        <f t="shared" si="102"/>
        <v>3000</v>
      </c>
      <c r="DT63" t="str">
        <f t="shared" si="103"/>
        <v>NO</v>
      </c>
      <c r="DV63" s="1">
        <f t="shared" si="27"/>
        <v>0</v>
      </c>
      <c r="DW63" s="1">
        <f t="shared" si="104"/>
        <v>2.5999999999999999E-3</v>
      </c>
      <c r="DX63" s="1">
        <f t="shared" si="105"/>
        <v>28.002600000000001</v>
      </c>
      <c r="DY63" s="1">
        <f t="shared" si="179"/>
        <v>29</v>
      </c>
      <c r="DZ63" s="1">
        <f t="shared" si="106"/>
        <v>0</v>
      </c>
      <c r="EA63" s="1">
        <f t="shared" si="107"/>
        <v>2.8E-3</v>
      </c>
      <c r="EB63" s="1">
        <f t="shared" si="108"/>
        <v>29.002800000000001</v>
      </c>
      <c r="EC63" s="1">
        <f t="shared" si="109"/>
        <v>29</v>
      </c>
      <c r="ED63" s="1">
        <f t="shared" si="110"/>
        <v>0</v>
      </c>
      <c r="EE63" s="1">
        <f t="shared" si="111"/>
        <v>2.7000000000000001E-3</v>
      </c>
      <c r="EF63" s="1">
        <f t="shared" si="112"/>
        <v>29.002700000000001</v>
      </c>
      <c r="EG63" s="1">
        <f t="shared" si="113"/>
        <v>29</v>
      </c>
      <c r="EH63" s="1">
        <f t="shared" si="114"/>
        <v>0</v>
      </c>
      <c r="EI63" s="1">
        <f t="shared" si="115"/>
        <v>2.5000000000000001E-3</v>
      </c>
      <c r="EJ63" s="1">
        <f t="shared" si="116"/>
        <v>29.002500000000001</v>
      </c>
      <c r="EK63" s="1">
        <f t="shared" si="117"/>
        <v>29</v>
      </c>
      <c r="EL63" s="1">
        <f t="shared" si="118"/>
        <v>0</v>
      </c>
      <c r="EM63" s="1">
        <f t="shared" si="119"/>
        <v>2.5999999999999999E-3</v>
      </c>
      <c r="EN63" s="1">
        <f t="shared" si="120"/>
        <v>29.002600000000001</v>
      </c>
      <c r="EO63" s="1">
        <f t="shared" si="121"/>
        <v>29</v>
      </c>
      <c r="EP63" s="1">
        <f t="shared" si="122"/>
        <v>0</v>
      </c>
      <c r="EQ63" s="1">
        <f t="shared" si="123"/>
        <v>2.5999999999999999E-3</v>
      </c>
      <c r="ER63" s="1">
        <f t="shared" si="124"/>
        <v>29.002600000000001</v>
      </c>
      <c r="ES63" s="1">
        <f t="shared" si="125"/>
        <v>29</v>
      </c>
      <c r="ET63" s="1">
        <f t="shared" si="126"/>
        <v>0</v>
      </c>
      <c r="EU63" s="1">
        <f t="shared" si="127"/>
        <v>1.6999999999999999E-3</v>
      </c>
      <c r="EV63" s="1">
        <f t="shared" si="128"/>
        <v>29.0017</v>
      </c>
      <c r="EW63" s="1">
        <f t="shared" si="129"/>
        <v>29</v>
      </c>
      <c r="EX63" s="1"/>
      <c r="EY63" s="1">
        <f t="shared" si="180"/>
        <v>0</v>
      </c>
      <c r="EZ63" s="1">
        <f t="shared" si="181"/>
        <v>2.5999999999999999E-3</v>
      </c>
      <c r="FA63" s="1">
        <f t="shared" si="130"/>
        <v>28.002600000000001</v>
      </c>
      <c r="FB63" s="1">
        <f t="shared" si="131"/>
        <v>29</v>
      </c>
      <c r="FC63" s="1">
        <f t="shared" si="132"/>
        <v>0</v>
      </c>
      <c r="FD63" s="1">
        <f t="shared" si="133"/>
        <v>2.5000000000000001E-3</v>
      </c>
      <c r="FE63" s="1">
        <f t="shared" si="134"/>
        <v>29.002500000000001</v>
      </c>
      <c r="FF63" s="1">
        <f t="shared" si="135"/>
        <v>29</v>
      </c>
      <c r="FG63" s="1">
        <f t="shared" si="136"/>
        <v>0</v>
      </c>
      <c r="FH63" s="1">
        <f t="shared" si="137"/>
        <v>2.3999999999999998E-3</v>
      </c>
      <c r="FI63" s="1">
        <f t="shared" si="138"/>
        <v>29.002400000000002</v>
      </c>
      <c r="FJ63" s="1">
        <f t="shared" si="139"/>
        <v>29</v>
      </c>
      <c r="FK63" s="1">
        <f t="shared" si="140"/>
        <v>0</v>
      </c>
      <c r="FL63" s="1">
        <f t="shared" si="141"/>
        <v>2.3999999999999998E-3</v>
      </c>
      <c r="FM63" s="1">
        <f t="shared" si="142"/>
        <v>29.002400000000002</v>
      </c>
      <c r="FN63" s="1">
        <f t="shared" si="143"/>
        <v>29</v>
      </c>
      <c r="FO63" s="1">
        <f t="shared" si="144"/>
        <v>0</v>
      </c>
      <c r="FP63" s="1">
        <f t="shared" si="145"/>
        <v>2.5000000000000001E-3</v>
      </c>
      <c r="FQ63" s="1">
        <f t="shared" si="146"/>
        <v>29.002500000000001</v>
      </c>
      <c r="FR63" s="1">
        <f t="shared" si="147"/>
        <v>29</v>
      </c>
      <c r="FS63" s="1">
        <f t="shared" si="148"/>
        <v>0</v>
      </c>
      <c r="FT63" s="1">
        <f t="shared" si="149"/>
        <v>2.3999999999999998E-3</v>
      </c>
      <c r="FU63" s="1">
        <f t="shared" si="150"/>
        <v>29.002400000000002</v>
      </c>
      <c r="FV63" s="1">
        <f t="shared" si="151"/>
        <v>29</v>
      </c>
      <c r="FW63" s="1">
        <f t="shared" si="152"/>
        <v>0</v>
      </c>
      <c r="FX63" s="1">
        <f t="shared" si="153"/>
        <v>1.6999999999999999E-3</v>
      </c>
      <c r="FY63" s="1">
        <f t="shared" si="154"/>
        <v>29.0017</v>
      </c>
      <c r="FZ63" s="1">
        <f t="shared" si="182"/>
        <v>29</v>
      </c>
      <c r="GC63" s="1">
        <f t="shared" si="203"/>
        <v>0</v>
      </c>
      <c r="GD63" s="1">
        <f t="shared" si="156"/>
        <v>1.6999999999999999E-3</v>
      </c>
      <c r="GE63" s="1">
        <f t="shared" si="157"/>
        <v>28.0017</v>
      </c>
      <c r="GF63" s="1">
        <f t="shared" si="158"/>
        <v>28</v>
      </c>
      <c r="GG63" s="1">
        <f t="shared" si="204"/>
        <v>0</v>
      </c>
      <c r="GH63" s="1">
        <f t="shared" si="159"/>
        <v>1.6999999999999999E-3</v>
      </c>
      <c r="GI63" s="1">
        <f t="shared" si="160"/>
        <v>28.0017</v>
      </c>
      <c r="GJ63" s="1">
        <f t="shared" si="161"/>
        <v>29</v>
      </c>
      <c r="GK63" s="1">
        <f t="shared" si="205"/>
        <v>0</v>
      </c>
      <c r="GL63" s="1">
        <f t="shared" si="162"/>
        <v>1.5E-3</v>
      </c>
      <c r="GM63" s="1">
        <f t="shared" si="163"/>
        <v>29.0015</v>
      </c>
      <c r="GN63" s="1">
        <f t="shared" si="164"/>
        <v>29</v>
      </c>
      <c r="GO63" s="1">
        <f t="shared" si="206"/>
        <v>0</v>
      </c>
      <c r="GP63" s="1">
        <f t="shared" si="165"/>
        <v>1.9E-3</v>
      </c>
      <c r="GQ63" s="1">
        <f t="shared" si="166"/>
        <v>29.001899999999999</v>
      </c>
      <c r="GR63" s="1">
        <f t="shared" si="167"/>
        <v>29</v>
      </c>
      <c r="GS63" s="1">
        <f t="shared" si="207"/>
        <v>0</v>
      </c>
      <c r="GT63" s="1">
        <f t="shared" si="168"/>
        <v>1.9E-3</v>
      </c>
      <c r="GU63" s="1">
        <f t="shared" si="169"/>
        <v>29.001899999999999</v>
      </c>
      <c r="GV63" s="1">
        <f t="shared" si="170"/>
        <v>29</v>
      </c>
      <c r="GW63" s="1">
        <f t="shared" si="208"/>
        <v>0</v>
      </c>
      <c r="GX63" s="1">
        <f t="shared" si="171"/>
        <v>2.3E-3</v>
      </c>
      <c r="GY63" s="1">
        <f t="shared" si="172"/>
        <v>29.002300000000002</v>
      </c>
      <c r="GZ63" s="1">
        <f t="shared" si="173"/>
        <v>29</v>
      </c>
      <c r="HA63" s="1">
        <f t="shared" si="209"/>
        <v>0</v>
      </c>
      <c r="HB63" s="1">
        <f t="shared" si="174"/>
        <v>1.5E-3</v>
      </c>
      <c r="HC63" s="1">
        <f t="shared" si="175"/>
        <v>29.0015</v>
      </c>
      <c r="HD63" s="1">
        <f t="shared" si="176"/>
        <v>29</v>
      </c>
      <c r="HF63" t="b">
        <f t="shared" si="210"/>
        <v>0</v>
      </c>
    </row>
    <row r="64" spans="1:214" customFormat="1" x14ac:dyDescent="0.3">
      <c r="A64" t="str">
        <f t="shared" si="56"/>
        <v>FALSE</v>
      </c>
      <c r="B64" s="37">
        <v>58</v>
      </c>
      <c r="C64" s="36"/>
      <c r="D64" s="36"/>
      <c r="E64" s="36"/>
      <c r="F64" s="36"/>
      <c r="G64" s="37"/>
      <c r="H64" s="36"/>
      <c r="I64" s="36"/>
      <c r="J64" s="36"/>
      <c r="K64" s="36"/>
      <c r="L64" s="36"/>
      <c r="M64" s="36"/>
      <c r="N64" s="36"/>
      <c r="O64" s="36"/>
      <c r="P64" s="36"/>
      <c r="Q64" s="36"/>
      <c r="R64" s="36"/>
      <c r="S64" s="36"/>
      <c r="T64" s="36"/>
      <c r="U64" s="36"/>
      <c r="V64" s="36"/>
      <c r="W64" s="38">
        <f t="shared" si="57"/>
        <v>1000</v>
      </c>
      <c r="X64" s="36"/>
      <c r="Y64" s="36"/>
      <c r="Z64" s="36"/>
      <c r="AA64" s="36"/>
      <c r="AB64" s="36"/>
      <c r="AC64" s="36"/>
      <c r="AD64" s="36"/>
      <c r="AE64" s="36"/>
      <c r="AF64" s="36"/>
      <c r="AG64" s="36"/>
      <c r="AH64" s="38">
        <f t="shared" si="186"/>
        <v>1000</v>
      </c>
      <c r="AI64" s="38">
        <f t="shared" si="184"/>
        <v>2000</v>
      </c>
      <c r="AJ64" s="36"/>
      <c r="AK64" s="36"/>
      <c r="AL64" s="36"/>
      <c r="AM64" s="36"/>
      <c r="AN64" s="36"/>
      <c r="AO64" s="36"/>
      <c r="AP64" s="36"/>
      <c r="AQ64" s="36"/>
      <c r="AR64" s="36"/>
      <c r="AS64" s="36"/>
      <c r="AT64" s="38">
        <f t="shared" si="187"/>
        <v>1000</v>
      </c>
      <c r="AU64" s="38">
        <f t="shared" si="185"/>
        <v>3000</v>
      </c>
      <c r="AV64" s="36"/>
      <c r="AW64" s="36"/>
      <c r="AX64" s="36"/>
      <c r="AY64" s="36"/>
      <c r="AZ64" s="36"/>
      <c r="BA64" s="36"/>
      <c r="BB64" s="36"/>
      <c r="BC64" s="36"/>
      <c r="BD64" s="36"/>
      <c r="BE64" s="36"/>
      <c r="BF64" s="38">
        <f t="shared" si="188"/>
        <v>1000</v>
      </c>
      <c r="BG64" s="38">
        <f t="shared" si="189"/>
        <v>4000</v>
      </c>
      <c r="BH64" s="38">
        <f t="shared" si="190"/>
        <v>29</v>
      </c>
      <c r="BI64" s="38">
        <f t="shared" si="191"/>
        <v>29</v>
      </c>
      <c r="BJ64" s="38">
        <f t="shared" si="192"/>
        <v>29</v>
      </c>
      <c r="BK64" s="5">
        <f t="shared" si="193"/>
        <v>29</v>
      </c>
      <c r="BL64" s="5">
        <f t="shared" si="59"/>
        <v>28</v>
      </c>
      <c r="BM64" s="5">
        <f t="shared" si="183"/>
        <v>28</v>
      </c>
      <c r="BN64" s="5">
        <f t="shared" si="194"/>
        <v>28</v>
      </c>
      <c r="BO64" s="5">
        <f t="shared" si="195"/>
        <v>28</v>
      </c>
      <c r="BP64" s="3" t="str">
        <f t="shared" si="196"/>
        <v>-</v>
      </c>
      <c r="BQ64" s="3" t="str">
        <f t="shared" si="60"/>
        <v/>
      </c>
      <c r="BR64" s="3" t="str">
        <f t="shared" si="197"/>
        <v>-</v>
      </c>
      <c r="BS64" s="3" t="str">
        <f t="shared" si="61"/>
        <v/>
      </c>
      <c r="BT64" s="3" t="str">
        <f t="shared" si="198"/>
        <v>-</v>
      </c>
      <c r="BU64" s="3" t="str">
        <f t="shared" si="62"/>
        <v/>
      </c>
      <c r="BV64" s="3" t="str">
        <f t="shared" si="199"/>
        <v>-</v>
      </c>
      <c r="BW64" s="3" t="str">
        <f t="shared" si="63"/>
        <v/>
      </c>
      <c r="BX64" s="3" t="str">
        <f t="shared" si="200"/>
        <v>-</v>
      </c>
      <c r="BY64" s="3" t="str">
        <f t="shared" si="64"/>
        <v/>
      </c>
      <c r="BZ64" s="3" t="str">
        <f t="shared" si="201"/>
        <v>-</v>
      </c>
      <c r="CA64" s="3" t="str">
        <f t="shared" si="65"/>
        <v/>
      </c>
      <c r="CB64" s="3" t="str">
        <f t="shared" si="202"/>
        <v>-</v>
      </c>
      <c r="CC64" s="3" t="str">
        <f t="shared" si="66"/>
        <v/>
      </c>
      <c r="CD64" s="3" t="str">
        <f t="shared" si="67"/>
        <v>-</v>
      </c>
      <c r="CE64" s="3" t="str">
        <f t="shared" si="68"/>
        <v/>
      </c>
      <c r="CF64" s="3" t="str">
        <f t="shared" si="69"/>
        <v>-</v>
      </c>
      <c r="CG64" s="3" t="str">
        <f t="shared" si="70"/>
        <v/>
      </c>
      <c r="CH64" s="5" t="str">
        <f>BQ64&amp;BU64&amp;BY64&amp;CA64&amp;BS64&amp;BW64&amp;CC64</f>
        <v/>
      </c>
      <c r="CI64" s="5" t="str">
        <f t="shared" si="71"/>
        <v/>
      </c>
      <c r="CJ64" s="1"/>
      <c r="CK64" s="1"/>
      <c r="CL64" s="1">
        <f t="shared" si="72"/>
        <v>0</v>
      </c>
      <c r="CM64" s="1">
        <f t="shared" si="73"/>
        <v>2.5999999999999998E-4</v>
      </c>
      <c r="CN64" s="1">
        <f t="shared" si="74"/>
        <v>28.000260000000001</v>
      </c>
      <c r="CO64" s="1">
        <f t="shared" si="75"/>
        <v>29</v>
      </c>
      <c r="CP64" s="1">
        <f t="shared" si="76"/>
        <v>0</v>
      </c>
      <c r="CQ64" s="1">
        <f t="shared" si="77"/>
        <v>2.7999999999999998E-4</v>
      </c>
      <c r="CR64" s="1">
        <f t="shared" si="78"/>
        <v>29.00028</v>
      </c>
      <c r="CS64" s="1">
        <f t="shared" si="79"/>
        <v>29</v>
      </c>
      <c r="CT64" s="1">
        <f t="shared" si="80"/>
        <v>0</v>
      </c>
      <c r="CU64" s="1">
        <f t="shared" si="81"/>
        <v>2.7000000000000001E-3</v>
      </c>
      <c r="CV64" s="1">
        <f t="shared" si="82"/>
        <v>29.002700000000001</v>
      </c>
      <c r="CW64" s="1">
        <f t="shared" si="83"/>
        <v>29</v>
      </c>
      <c r="CX64" s="1">
        <f t="shared" si="84"/>
        <v>0</v>
      </c>
      <c r="CY64" s="1">
        <f t="shared" si="85"/>
        <v>2.5000000000000001E-3</v>
      </c>
      <c r="CZ64" s="1">
        <f t="shared" si="86"/>
        <v>29.002500000000001</v>
      </c>
      <c r="DA64" s="1">
        <f t="shared" si="87"/>
        <v>29</v>
      </c>
      <c r="DB64" s="1">
        <f t="shared" si="88"/>
        <v>0</v>
      </c>
      <c r="DC64" s="1">
        <f t="shared" si="89"/>
        <v>2.5999999999999999E-3</v>
      </c>
      <c r="DD64" s="1">
        <f t="shared" si="90"/>
        <v>29.002600000000001</v>
      </c>
      <c r="DE64" s="1">
        <f t="shared" si="91"/>
        <v>29</v>
      </c>
      <c r="DF64" s="1">
        <f t="shared" si="92"/>
        <v>0</v>
      </c>
      <c r="DG64" s="1">
        <f t="shared" si="93"/>
        <v>2.5999999999999999E-3</v>
      </c>
      <c r="DH64" s="1">
        <f t="shared" si="94"/>
        <v>29.002600000000001</v>
      </c>
      <c r="DI64" s="1">
        <f t="shared" si="95"/>
        <v>29</v>
      </c>
      <c r="DJ64" s="1">
        <f t="shared" si="96"/>
        <v>0</v>
      </c>
      <c r="DK64" s="1">
        <f t="shared" si="97"/>
        <v>1.6999999999999999E-3</v>
      </c>
      <c r="DL64" s="1">
        <f t="shared" si="98"/>
        <v>29.0017</v>
      </c>
      <c r="DM64" s="1">
        <f t="shared" si="99"/>
        <v>29</v>
      </c>
      <c r="DQ64">
        <f t="shared" si="100"/>
        <v>0</v>
      </c>
      <c r="DR64" t="str">
        <f t="shared" si="101"/>
        <v>NO</v>
      </c>
      <c r="DS64">
        <f t="shared" si="102"/>
        <v>3000</v>
      </c>
      <c r="DT64" t="str">
        <f t="shared" si="103"/>
        <v>NO</v>
      </c>
      <c r="DV64" s="1">
        <f t="shared" si="27"/>
        <v>0</v>
      </c>
      <c r="DW64" s="1">
        <f t="shared" si="104"/>
        <v>2.5999999999999999E-3</v>
      </c>
      <c r="DX64" s="1">
        <f t="shared" si="105"/>
        <v>28.002600000000001</v>
      </c>
      <c r="DY64" s="1">
        <f t="shared" si="179"/>
        <v>29</v>
      </c>
      <c r="DZ64" s="1">
        <f t="shared" si="106"/>
        <v>0</v>
      </c>
      <c r="EA64" s="1">
        <f t="shared" si="107"/>
        <v>2.8E-3</v>
      </c>
      <c r="EB64" s="1">
        <f t="shared" si="108"/>
        <v>29.002800000000001</v>
      </c>
      <c r="EC64" s="1">
        <f t="shared" si="109"/>
        <v>29</v>
      </c>
      <c r="ED64" s="1">
        <f t="shared" si="110"/>
        <v>0</v>
      </c>
      <c r="EE64" s="1">
        <f t="shared" si="111"/>
        <v>2.7000000000000001E-3</v>
      </c>
      <c r="EF64" s="1">
        <f t="shared" si="112"/>
        <v>29.002700000000001</v>
      </c>
      <c r="EG64" s="1">
        <f t="shared" si="113"/>
        <v>29</v>
      </c>
      <c r="EH64" s="1">
        <f t="shared" si="114"/>
        <v>0</v>
      </c>
      <c r="EI64" s="1">
        <f t="shared" si="115"/>
        <v>2.5000000000000001E-3</v>
      </c>
      <c r="EJ64" s="1">
        <f t="shared" si="116"/>
        <v>29.002500000000001</v>
      </c>
      <c r="EK64" s="1">
        <f t="shared" si="117"/>
        <v>29</v>
      </c>
      <c r="EL64" s="1">
        <f t="shared" si="118"/>
        <v>0</v>
      </c>
      <c r="EM64" s="1">
        <f t="shared" si="119"/>
        <v>2.5999999999999999E-3</v>
      </c>
      <c r="EN64" s="1">
        <f t="shared" si="120"/>
        <v>29.002600000000001</v>
      </c>
      <c r="EO64" s="1">
        <f t="shared" si="121"/>
        <v>29</v>
      </c>
      <c r="EP64" s="1">
        <f t="shared" si="122"/>
        <v>0</v>
      </c>
      <c r="EQ64" s="1">
        <f t="shared" si="123"/>
        <v>2.5999999999999999E-3</v>
      </c>
      <c r="ER64" s="1">
        <f t="shared" si="124"/>
        <v>29.002600000000001</v>
      </c>
      <c r="ES64" s="1">
        <f t="shared" si="125"/>
        <v>29</v>
      </c>
      <c r="ET64" s="1">
        <f t="shared" si="126"/>
        <v>0</v>
      </c>
      <c r="EU64" s="1">
        <f t="shared" si="127"/>
        <v>1.6999999999999999E-3</v>
      </c>
      <c r="EV64" s="1">
        <f t="shared" si="128"/>
        <v>29.0017</v>
      </c>
      <c r="EW64" s="1">
        <f t="shared" si="129"/>
        <v>29</v>
      </c>
      <c r="EX64" s="1"/>
      <c r="EY64" s="1">
        <f t="shared" si="180"/>
        <v>0</v>
      </c>
      <c r="EZ64" s="1">
        <f t="shared" si="181"/>
        <v>2.5999999999999999E-3</v>
      </c>
      <c r="FA64" s="1">
        <f t="shared" si="130"/>
        <v>28.002600000000001</v>
      </c>
      <c r="FB64" s="1">
        <f t="shared" si="131"/>
        <v>29</v>
      </c>
      <c r="FC64" s="1">
        <f t="shared" si="132"/>
        <v>0</v>
      </c>
      <c r="FD64" s="1">
        <f t="shared" si="133"/>
        <v>2.5000000000000001E-3</v>
      </c>
      <c r="FE64" s="1">
        <f t="shared" si="134"/>
        <v>29.002500000000001</v>
      </c>
      <c r="FF64" s="1">
        <f t="shared" si="135"/>
        <v>29</v>
      </c>
      <c r="FG64" s="1">
        <f t="shared" si="136"/>
        <v>0</v>
      </c>
      <c r="FH64" s="1">
        <f t="shared" si="137"/>
        <v>2.3999999999999998E-3</v>
      </c>
      <c r="FI64" s="1">
        <f t="shared" si="138"/>
        <v>29.002400000000002</v>
      </c>
      <c r="FJ64" s="1">
        <f t="shared" si="139"/>
        <v>29</v>
      </c>
      <c r="FK64" s="1">
        <f t="shared" si="140"/>
        <v>0</v>
      </c>
      <c r="FL64" s="1">
        <f t="shared" si="141"/>
        <v>2.3999999999999998E-3</v>
      </c>
      <c r="FM64" s="1">
        <f t="shared" si="142"/>
        <v>29.002400000000002</v>
      </c>
      <c r="FN64" s="1">
        <f t="shared" si="143"/>
        <v>29</v>
      </c>
      <c r="FO64" s="1">
        <f t="shared" si="144"/>
        <v>0</v>
      </c>
      <c r="FP64" s="1">
        <f t="shared" si="145"/>
        <v>2.5000000000000001E-3</v>
      </c>
      <c r="FQ64" s="1">
        <f t="shared" si="146"/>
        <v>29.002500000000001</v>
      </c>
      <c r="FR64" s="1">
        <f t="shared" si="147"/>
        <v>29</v>
      </c>
      <c r="FS64" s="1">
        <f t="shared" si="148"/>
        <v>0</v>
      </c>
      <c r="FT64" s="1">
        <f t="shared" si="149"/>
        <v>2.3999999999999998E-3</v>
      </c>
      <c r="FU64" s="1">
        <f t="shared" si="150"/>
        <v>29.002400000000002</v>
      </c>
      <c r="FV64" s="1">
        <f t="shared" si="151"/>
        <v>29</v>
      </c>
      <c r="FW64" s="1">
        <f t="shared" si="152"/>
        <v>0</v>
      </c>
      <c r="FX64" s="1">
        <f t="shared" si="153"/>
        <v>1.6999999999999999E-3</v>
      </c>
      <c r="FY64" s="1">
        <f t="shared" si="154"/>
        <v>29.0017</v>
      </c>
      <c r="FZ64" s="1">
        <f t="shared" si="182"/>
        <v>29</v>
      </c>
      <c r="GC64" s="1">
        <f t="shared" si="203"/>
        <v>0</v>
      </c>
      <c r="GD64" s="1">
        <f t="shared" si="156"/>
        <v>1.6999999999999999E-3</v>
      </c>
      <c r="GE64" s="1">
        <f t="shared" si="157"/>
        <v>28.0017</v>
      </c>
      <c r="GF64" s="1">
        <f t="shared" si="158"/>
        <v>28</v>
      </c>
      <c r="GG64" s="1">
        <f t="shared" si="204"/>
        <v>0</v>
      </c>
      <c r="GH64" s="1">
        <f t="shared" si="159"/>
        <v>1.6999999999999999E-3</v>
      </c>
      <c r="GI64" s="1">
        <f t="shared" si="160"/>
        <v>28.0017</v>
      </c>
      <c r="GJ64" s="1">
        <f t="shared" si="161"/>
        <v>29</v>
      </c>
      <c r="GK64" s="1">
        <f t="shared" si="205"/>
        <v>0</v>
      </c>
      <c r="GL64" s="1">
        <f t="shared" si="162"/>
        <v>1.5E-3</v>
      </c>
      <c r="GM64" s="1">
        <f t="shared" si="163"/>
        <v>29.0015</v>
      </c>
      <c r="GN64" s="1">
        <f t="shared" si="164"/>
        <v>29</v>
      </c>
      <c r="GO64" s="1">
        <f t="shared" si="206"/>
        <v>0</v>
      </c>
      <c r="GP64" s="1">
        <f t="shared" si="165"/>
        <v>1.9E-3</v>
      </c>
      <c r="GQ64" s="1">
        <f t="shared" si="166"/>
        <v>29.001899999999999</v>
      </c>
      <c r="GR64" s="1">
        <f t="shared" si="167"/>
        <v>29</v>
      </c>
      <c r="GS64" s="1">
        <f t="shared" si="207"/>
        <v>0</v>
      </c>
      <c r="GT64" s="1">
        <f t="shared" si="168"/>
        <v>1.9E-3</v>
      </c>
      <c r="GU64" s="1">
        <f t="shared" si="169"/>
        <v>29.001899999999999</v>
      </c>
      <c r="GV64" s="1">
        <f t="shared" si="170"/>
        <v>29</v>
      </c>
      <c r="GW64" s="1">
        <f t="shared" si="208"/>
        <v>0</v>
      </c>
      <c r="GX64" s="1">
        <f t="shared" si="171"/>
        <v>2.3E-3</v>
      </c>
      <c r="GY64" s="1">
        <f t="shared" si="172"/>
        <v>29.002300000000002</v>
      </c>
      <c r="GZ64" s="1">
        <f t="shared" si="173"/>
        <v>29</v>
      </c>
      <c r="HA64" s="1">
        <f t="shared" si="209"/>
        <v>0</v>
      </c>
      <c r="HB64" s="1">
        <f t="shared" si="174"/>
        <v>1.5E-3</v>
      </c>
      <c r="HC64" s="1">
        <f t="shared" si="175"/>
        <v>29.0015</v>
      </c>
      <c r="HD64" s="1">
        <f t="shared" si="176"/>
        <v>29</v>
      </c>
      <c r="HF64" t="b">
        <f t="shared" si="210"/>
        <v>0</v>
      </c>
    </row>
    <row r="65" spans="1:89" x14ac:dyDescent="0.3">
      <c r="E65" s="15"/>
      <c r="F65" s="14"/>
      <c r="G65" s="14"/>
      <c r="AI65" s="15"/>
      <c r="AS65" s="14"/>
      <c r="AU65" s="15"/>
      <c r="CA65" s="15"/>
      <c r="CB65" s="15"/>
      <c r="CC65" s="15"/>
      <c r="CD65" s="15"/>
      <c r="CE65" s="15"/>
      <c r="CF65" s="15"/>
      <c r="CG65" s="15"/>
      <c r="CK65" s="14"/>
    </row>
    <row r="66" spans="1:89" x14ac:dyDescent="0.3">
      <c r="E66" s="15"/>
      <c r="F66" s="14"/>
      <c r="G66" s="14"/>
      <c r="AI66" s="15"/>
      <c r="AS66" s="14"/>
      <c r="AU66" s="15"/>
      <c r="CA66" s="15"/>
      <c r="CB66" s="15"/>
      <c r="CC66" s="15"/>
      <c r="CD66" s="15"/>
      <c r="CE66" s="15"/>
      <c r="CF66" s="15"/>
      <c r="CG66" s="15"/>
      <c r="CK66" s="14"/>
    </row>
    <row r="72" spans="1:89" hidden="1" x14ac:dyDescent="0.3"/>
    <row r="73" spans="1:89" hidden="1" x14ac:dyDescent="0.3">
      <c r="A73" s="14">
        <v>1</v>
      </c>
      <c r="B73" s="14">
        <v>2</v>
      </c>
      <c r="C73" s="14">
        <v>3</v>
      </c>
      <c r="D73" s="14">
        <v>4</v>
      </c>
      <c r="E73" s="14">
        <v>5</v>
      </c>
      <c r="F73" s="14">
        <v>6</v>
      </c>
      <c r="G73" s="14">
        <v>7</v>
      </c>
      <c r="H73" s="14">
        <v>8</v>
      </c>
      <c r="I73" s="14">
        <v>9</v>
      </c>
      <c r="J73" s="14">
        <v>10</v>
      </c>
      <c r="K73" s="14">
        <v>11</v>
      </c>
      <c r="L73" s="14">
        <v>12</v>
      </c>
      <c r="M73" s="14">
        <v>13</v>
      </c>
      <c r="N73" s="14">
        <v>14</v>
      </c>
      <c r="O73" s="14">
        <v>15</v>
      </c>
      <c r="P73" s="14">
        <v>16</v>
      </c>
      <c r="Q73" s="14">
        <v>17</v>
      </c>
      <c r="R73" s="14">
        <v>18</v>
      </c>
      <c r="S73" s="14">
        <v>19</v>
      </c>
      <c r="T73" s="14">
        <v>20</v>
      </c>
      <c r="U73" s="14">
        <v>21</v>
      </c>
      <c r="V73" s="14">
        <v>22</v>
      </c>
      <c r="W73" s="14">
        <v>23</v>
      </c>
      <c r="X73" s="14">
        <v>24</v>
      </c>
      <c r="Y73" s="14">
        <v>25</v>
      </c>
      <c r="Z73" s="14">
        <v>26</v>
      </c>
      <c r="AA73" s="14">
        <v>27</v>
      </c>
      <c r="AB73" s="14">
        <v>28</v>
      </c>
      <c r="AC73" s="14">
        <v>29</v>
      </c>
      <c r="AD73" s="14">
        <v>30</v>
      </c>
      <c r="AE73" s="14">
        <v>31</v>
      </c>
      <c r="AF73" s="14">
        <v>32</v>
      </c>
      <c r="AG73" s="14">
        <v>33</v>
      </c>
      <c r="AH73" s="14">
        <v>34</v>
      </c>
      <c r="AI73" s="14">
        <v>35</v>
      </c>
      <c r="AJ73" s="14">
        <v>36</v>
      </c>
      <c r="AK73" s="14">
        <v>37</v>
      </c>
      <c r="AL73" s="14">
        <v>38</v>
      </c>
      <c r="AM73" s="14">
        <v>39</v>
      </c>
      <c r="AN73" s="14">
        <v>40</v>
      </c>
      <c r="AO73" s="14">
        <v>41</v>
      </c>
      <c r="AP73" s="14">
        <v>42</v>
      </c>
      <c r="AQ73" s="14">
        <v>43</v>
      </c>
      <c r="AR73" s="14">
        <v>44</v>
      </c>
      <c r="AS73" s="14">
        <v>45</v>
      </c>
      <c r="AT73" s="14">
        <v>46</v>
      </c>
      <c r="AU73" s="14">
        <v>35</v>
      </c>
      <c r="BG73" s="14">
        <v>47</v>
      </c>
      <c r="BH73" s="14">
        <v>48</v>
      </c>
      <c r="BI73" s="14">
        <v>49</v>
      </c>
      <c r="BK73" s="14">
        <v>50</v>
      </c>
      <c r="BL73" s="14">
        <v>51</v>
      </c>
      <c r="BM73" s="14">
        <v>52</v>
      </c>
      <c r="BN73" s="14">
        <v>53</v>
      </c>
      <c r="BP73" s="14">
        <v>54</v>
      </c>
      <c r="BQ73" s="14">
        <v>55</v>
      </c>
      <c r="BT73" s="14">
        <v>56</v>
      </c>
      <c r="BU73" s="14">
        <v>57</v>
      </c>
      <c r="BX73" s="14">
        <v>58</v>
      </c>
      <c r="BY73" s="14">
        <v>59</v>
      </c>
      <c r="BZ73" s="14">
        <v>60</v>
      </c>
      <c r="CA73" s="14">
        <v>61</v>
      </c>
      <c r="CD73" s="14">
        <v>62</v>
      </c>
      <c r="CE73" s="14">
        <v>63</v>
      </c>
      <c r="CH73" s="14">
        <v>64</v>
      </c>
      <c r="CI73" s="14">
        <v>65</v>
      </c>
    </row>
    <row r="74" spans="1:89" hidden="1" x14ac:dyDescent="0.3"/>
    <row r="77" spans="1:89" x14ac:dyDescent="0.3">
      <c r="AG77" s="15"/>
      <c r="AH77" s="15"/>
      <c r="AI77" s="15"/>
      <c r="AQ77" s="14"/>
      <c r="AR77" s="14"/>
      <c r="AS77" s="14"/>
      <c r="AU77" s="15"/>
      <c r="BY77" s="15"/>
    </row>
    <row r="78" spans="1:89" x14ac:dyDescent="0.3">
      <c r="F78" s="14"/>
      <c r="G78" s="14"/>
      <c r="AJ78" s="14"/>
      <c r="AK78" s="14"/>
      <c r="AL78" s="14"/>
      <c r="AM78" s="14"/>
      <c r="AN78" s="14"/>
      <c r="AO78" s="14"/>
      <c r="AP78" s="14"/>
      <c r="AQ78" s="14"/>
      <c r="AR78" s="14"/>
      <c r="AS78" s="14"/>
      <c r="CH78" s="14"/>
      <c r="CI78" s="14"/>
    </row>
    <row r="79" spans="1:89" x14ac:dyDescent="0.3">
      <c r="F79" s="14"/>
      <c r="G79" s="14"/>
      <c r="AJ79" s="14"/>
      <c r="AK79" s="14"/>
      <c r="AL79" s="14"/>
      <c r="AM79" s="14"/>
      <c r="AN79" s="14"/>
      <c r="AO79" s="14"/>
      <c r="AP79" s="14"/>
      <c r="AQ79" s="14"/>
      <c r="AR79" s="14"/>
      <c r="AS79" s="14"/>
      <c r="CH79" s="14"/>
    </row>
    <row r="80" spans="1:89" x14ac:dyDescent="0.3">
      <c r="AG80" s="15"/>
      <c r="AH80" s="15"/>
      <c r="AI80" s="15"/>
      <c r="AQ80" s="14"/>
      <c r="AR80" s="14"/>
      <c r="AS80" s="14"/>
      <c r="AU80" s="15"/>
      <c r="BY80" s="15"/>
    </row>
    <row r="81" spans="2:87" x14ac:dyDescent="0.3">
      <c r="AG81" s="15"/>
      <c r="AH81" s="15"/>
      <c r="AI81" s="15"/>
      <c r="AQ81" s="14"/>
      <c r="AR81" s="14"/>
      <c r="AS81" s="14"/>
      <c r="AU81" s="15"/>
      <c r="BY81" s="15"/>
    </row>
    <row r="82" spans="2:87" x14ac:dyDescent="0.3">
      <c r="AG82" s="15"/>
      <c r="AH82" s="15"/>
      <c r="AI82" s="15"/>
      <c r="AQ82" s="14"/>
      <c r="AR82" s="14"/>
      <c r="AS82" s="14"/>
      <c r="AU82" s="15"/>
      <c r="BY82" s="15"/>
    </row>
    <row r="83" spans="2:87" x14ac:dyDescent="0.3">
      <c r="AG83" s="15"/>
      <c r="AH83" s="15"/>
      <c r="AI83" s="15"/>
      <c r="AQ83" s="14"/>
      <c r="AR83" s="14"/>
      <c r="AS83" s="14"/>
      <c r="AU83" s="15"/>
      <c r="BY83" s="15"/>
    </row>
    <row r="84" spans="2:87" hidden="1" x14ac:dyDescent="0.3">
      <c r="B84" s="14">
        <v>2</v>
      </c>
      <c r="C84" s="14">
        <v>3</v>
      </c>
      <c r="D84" s="14">
        <v>4</v>
      </c>
      <c r="E84" s="14">
        <v>5</v>
      </c>
      <c r="F84" s="14">
        <v>6</v>
      </c>
      <c r="G84" s="14">
        <v>7</v>
      </c>
      <c r="H84" s="14">
        <v>8</v>
      </c>
      <c r="I84" s="14">
        <v>9</v>
      </c>
      <c r="J84" s="14">
        <v>10</v>
      </c>
      <c r="K84" s="14">
        <v>11</v>
      </c>
      <c r="L84" s="14">
        <v>12</v>
      </c>
      <c r="M84" s="14">
        <v>13</v>
      </c>
      <c r="N84" s="14">
        <v>14</v>
      </c>
      <c r="O84" s="14">
        <v>15</v>
      </c>
      <c r="P84" s="14">
        <v>16</v>
      </c>
      <c r="Q84" s="14">
        <v>17</v>
      </c>
      <c r="R84" s="14">
        <v>18</v>
      </c>
      <c r="S84" s="14">
        <v>19</v>
      </c>
      <c r="T84" s="14">
        <v>20</v>
      </c>
      <c r="U84" s="14">
        <v>21</v>
      </c>
      <c r="V84" s="14">
        <v>22</v>
      </c>
      <c r="W84" s="14">
        <v>23</v>
      </c>
      <c r="X84" s="14">
        <v>24</v>
      </c>
      <c r="Y84" s="14">
        <v>25</v>
      </c>
      <c r="Z84" s="14">
        <v>26</v>
      </c>
      <c r="AA84" s="14">
        <v>27</v>
      </c>
      <c r="AB84" s="14">
        <v>28</v>
      </c>
      <c r="AC84" s="14">
        <v>29</v>
      </c>
      <c r="AD84" s="14">
        <v>30</v>
      </c>
      <c r="AE84" s="14">
        <v>31</v>
      </c>
      <c r="AF84" s="14">
        <v>32</v>
      </c>
      <c r="AG84" s="14">
        <v>33</v>
      </c>
      <c r="AH84" s="14">
        <v>34</v>
      </c>
      <c r="AI84" s="14">
        <v>35</v>
      </c>
      <c r="AJ84" s="14">
        <v>36</v>
      </c>
      <c r="AK84" s="14">
        <v>37</v>
      </c>
      <c r="AL84" s="14">
        <v>38</v>
      </c>
      <c r="AM84" s="14">
        <v>39</v>
      </c>
      <c r="AN84" s="14">
        <v>40</v>
      </c>
      <c r="AO84" s="14">
        <v>41</v>
      </c>
      <c r="AP84" s="14">
        <v>42</v>
      </c>
      <c r="AQ84" s="14">
        <v>43</v>
      </c>
      <c r="AR84" s="14">
        <v>44</v>
      </c>
      <c r="AS84" s="14">
        <v>45</v>
      </c>
      <c r="AT84" s="14">
        <v>46</v>
      </c>
      <c r="AU84" s="14">
        <v>47</v>
      </c>
      <c r="AV84" s="14">
        <v>48</v>
      </c>
      <c r="AW84" s="14">
        <v>49</v>
      </c>
      <c r="AX84" s="14">
        <v>50</v>
      </c>
      <c r="AY84" s="14">
        <v>51</v>
      </c>
      <c r="AZ84" s="14">
        <v>52</v>
      </c>
      <c r="BA84" s="14">
        <v>53</v>
      </c>
      <c r="BB84" s="14">
        <v>54</v>
      </c>
      <c r="BC84" s="14">
        <v>55</v>
      </c>
      <c r="BD84" s="14">
        <v>56</v>
      </c>
      <c r="BE84" s="14">
        <v>57</v>
      </c>
      <c r="BF84" s="14">
        <v>58</v>
      </c>
      <c r="BG84" s="14">
        <v>59</v>
      </c>
      <c r="BH84" s="14">
        <v>60</v>
      </c>
      <c r="BI84" s="14">
        <v>61</v>
      </c>
      <c r="BJ84" s="14">
        <v>62</v>
      </c>
      <c r="BK84" s="14">
        <v>63</v>
      </c>
      <c r="BL84" s="14">
        <v>64</v>
      </c>
      <c r="BM84" s="14">
        <v>65</v>
      </c>
      <c r="BN84" s="14">
        <v>66</v>
      </c>
      <c r="BO84" s="14">
        <v>67</v>
      </c>
      <c r="BP84" s="14">
        <v>68</v>
      </c>
      <c r="BQ84" s="14">
        <v>69</v>
      </c>
      <c r="BR84" s="14">
        <v>70</v>
      </c>
      <c r="BS84" s="14">
        <v>71</v>
      </c>
      <c r="BT84" s="14">
        <v>72</v>
      </c>
      <c r="BU84" s="14">
        <v>73</v>
      </c>
      <c r="BV84" s="14">
        <v>74</v>
      </c>
      <c r="BW84" s="14">
        <v>75</v>
      </c>
      <c r="BX84" s="14">
        <v>76</v>
      </c>
      <c r="BY84" s="14">
        <v>77</v>
      </c>
      <c r="BZ84" s="14">
        <v>78</v>
      </c>
      <c r="CA84" s="14">
        <v>79</v>
      </c>
      <c r="CB84" s="14">
        <v>80</v>
      </c>
      <c r="CC84" s="14">
        <v>81</v>
      </c>
      <c r="CD84" s="14">
        <v>82</v>
      </c>
      <c r="CE84" s="14">
        <v>83</v>
      </c>
      <c r="CF84" s="14">
        <v>84</v>
      </c>
      <c r="CG84" s="14">
        <v>85</v>
      </c>
      <c r="CH84" s="14">
        <v>86</v>
      </c>
      <c r="CI84" s="14">
        <v>87</v>
      </c>
    </row>
    <row r="1006" spans="3:7" hidden="1" x14ac:dyDescent="0.3">
      <c r="D1006" s="17"/>
      <c r="E1006" s="17" t="s">
        <v>39</v>
      </c>
      <c r="F1006" s="14"/>
      <c r="G1006" s="14"/>
    </row>
    <row r="1007" spans="3:7" hidden="1" x14ac:dyDescent="0.3">
      <c r="C1007" s="14" t="s">
        <v>34</v>
      </c>
      <c r="D1007" s="17">
        <v>1</v>
      </c>
      <c r="E1007" s="17" t="s">
        <v>40</v>
      </c>
      <c r="F1007" s="14" t="s">
        <v>46</v>
      </c>
      <c r="G1007" s="14"/>
    </row>
    <row r="1008" spans="3:7" hidden="1" x14ac:dyDescent="0.3">
      <c r="D1008" s="17">
        <v>2</v>
      </c>
      <c r="E1008" s="17" t="s">
        <v>41</v>
      </c>
      <c r="F1008" s="14" t="s">
        <v>47</v>
      </c>
      <c r="G1008" s="14"/>
    </row>
    <row r="1009" spans="4:7" hidden="1" x14ac:dyDescent="0.3">
      <c r="D1009" s="17">
        <v>3</v>
      </c>
      <c r="E1009" s="17" t="s">
        <v>52</v>
      </c>
      <c r="F1009" s="14"/>
      <c r="G1009" s="14"/>
    </row>
    <row r="1010" spans="4:7" hidden="1" x14ac:dyDescent="0.3">
      <c r="D1010" s="17">
        <v>4</v>
      </c>
      <c r="E1010" s="17" t="s">
        <v>42</v>
      </c>
      <c r="F1010" s="14"/>
      <c r="G1010" s="14"/>
    </row>
    <row r="1011" spans="4:7" hidden="1" x14ac:dyDescent="0.3">
      <c r="D1011" s="17">
        <v>5</v>
      </c>
      <c r="E1011" s="17" t="s">
        <v>56</v>
      </c>
    </row>
  </sheetData>
  <sheetProtection formatCells="0" formatColumns="0" formatRows="0"/>
  <dataConsolidate/>
  <mergeCells count="65">
    <mergeCell ref="DV5:DY6"/>
    <mergeCell ref="DZ5:EC6"/>
    <mergeCell ref="ED5:EG6"/>
    <mergeCell ref="EH5:EK6"/>
    <mergeCell ref="EL5:EO6"/>
    <mergeCell ref="EP5:ES6"/>
    <mergeCell ref="ET5:EW6"/>
    <mergeCell ref="G5:G6"/>
    <mergeCell ref="BP5:BP6"/>
    <mergeCell ref="BQ5:BQ6"/>
    <mergeCell ref="BT5:BT6"/>
    <mergeCell ref="BU5:BU6"/>
    <mergeCell ref="H5:J5"/>
    <mergeCell ref="K5:K6"/>
    <mergeCell ref="BF5:BF6"/>
    <mergeCell ref="AV5:BE5"/>
    <mergeCell ref="AU5:AU6"/>
    <mergeCell ref="BL5:BO5"/>
    <mergeCell ref="CD5:CD6"/>
    <mergeCell ref="CE5:CE6"/>
    <mergeCell ref="CI5:CI6"/>
    <mergeCell ref="BY5:BY6"/>
    <mergeCell ref="BZ5:BZ6"/>
    <mergeCell ref="CA5:CA6"/>
    <mergeCell ref="BX5:BX6"/>
    <mergeCell ref="AH5:AH6"/>
    <mergeCell ref="BR5:BR6"/>
    <mergeCell ref="BS5:BS6"/>
    <mergeCell ref="BV5:BV6"/>
    <mergeCell ref="BW5:BW6"/>
    <mergeCell ref="AJ5:AS5"/>
    <mergeCell ref="BH5:BK5"/>
    <mergeCell ref="W5:W6"/>
    <mergeCell ref="L5:L6"/>
    <mergeCell ref="AT5:AT6"/>
    <mergeCell ref="BG5:BG6"/>
    <mergeCell ref="M5:V5"/>
    <mergeCell ref="X5:AG5"/>
    <mergeCell ref="AI5:AI6"/>
    <mergeCell ref="GO5:GR6"/>
    <mergeCell ref="GS5:GV6"/>
    <mergeCell ref="GW5:GZ6"/>
    <mergeCell ref="HA5:HD6"/>
    <mergeCell ref="FS5:FV6"/>
    <mergeCell ref="FW5:FZ6"/>
    <mergeCell ref="GC5:GF6"/>
    <mergeCell ref="GG5:GJ6"/>
    <mergeCell ref="GK5:GN6"/>
    <mergeCell ref="EY5:FB6"/>
    <mergeCell ref="FC5:FF6"/>
    <mergeCell ref="FG5:FJ6"/>
    <mergeCell ref="FK5:FN6"/>
    <mergeCell ref="FO5:FR6"/>
    <mergeCell ref="CB5:CB6"/>
    <mergeCell ref="CC5:CC6"/>
    <mergeCell ref="DF5:DI6"/>
    <mergeCell ref="DJ5:DM6"/>
    <mergeCell ref="CH5:CH6"/>
    <mergeCell ref="CL5:CO6"/>
    <mergeCell ref="CP5:CS6"/>
    <mergeCell ref="CT5:CW6"/>
    <mergeCell ref="CX5:DA6"/>
    <mergeCell ref="DB5:DE6"/>
    <mergeCell ref="CF5:CF6"/>
    <mergeCell ref="CG5:CG6"/>
  </mergeCells>
  <conditionalFormatting sqref="DR8:DR64 DT8:DT64">
    <cfRule type="cellIs" dxfId="147" priority="40" operator="equal">
      <formula>"NO"</formula>
    </cfRule>
    <cfRule type="cellIs" dxfId="146" priority="41" operator="equal">
      <formula>"YES"</formula>
    </cfRule>
  </conditionalFormatting>
  <conditionalFormatting sqref="W8:W64">
    <cfRule type="expression" dxfId="145" priority="21">
      <formula>$W8=1000</formula>
    </cfRule>
  </conditionalFormatting>
  <conditionalFormatting sqref="CH8:CH64">
    <cfRule type="expression" dxfId="144" priority="16">
      <formula>L8=$E$1011</formula>
    </cfRule>
    <cfRule type="expression" dxfId="143" priority="17">
      <formula>"$j4=$D$1006"</formula>
    </cfRule>
    <cfRule type="expression" dxfId="142" priority="18">
      <formula>$L8=$E$1009</formula>
    </cfRule>
    <cfRule type="expression" dxfId="141" priority="269">
      <formula>L8=$E$1008</formula>
    </cfRule>
    <cfRule type="expression" dxfId="140" priority="270">
      <formula>L8=$E$1007</formula>
    </cfRule>
  </conditionalFormatting>
  <conditionalFormatting sqref="AI8:AI64">
    <cfRule type="expression" dxfId="139" priority="20">
      <formula>$W8=1000</formula>
    </cfRule>
  </conditionalFormatting>
  <conditionalFormatting sqref="CH8:CH64">
    <cfRule type="expression" dxfId="138" priority="10">
      <formula>G8=$F$1007</formula>
    </cfRule>
  </conditionalFormatting>
  <conditionalFormatting sqref="AU8:AU64">
    <cfRule type="expression" dxfId="137" priority="15">
      <formula>$W8=1000</formula>
    </cfRule>
  </conditionalFormatting>
  <conditionalFormatting sqref="AH8:AH64">
    <cfRule type="expression" dxfId="136" priority="13">
      <formula>$W8=1000</formula>
    </cfRule>
  </conditionalFormatting>
  <conditionalFormatting sqref="AT8:AT64">
    <cfRule type="expression" dxfId="135" priority="12">
      <formula>$W8=1000</formula>
    </cfRule>
  </conditionalFormatting>
  <conditionalFormatting sqref="BF8:BF64">
    <cfRule type="expression" dxfId="134" priority="11">
      <formula>$W8=1000</formula>
    </cfRule>
  </conditionalFormatting>
  <conditionalFormatting sqref="BG8:BO64">
    <cfRule type="expression" dxfId="133" priority="296">
      <formula>$BG8=4000</formula>
    </cfRule>
  </conditionalFormatting>
  <conditionalFormatting sqref="CI8:CI64">
    <cfRule type="expression" dxfId="132" priority="2">
      <formula>M8=$E$1011</formula>
    </cfRule>
    <cfRule type="expression" dxfId="131" priority="3">
      <formula>"$j4=$D$1006"</formula>
    </cfRule>
    <cfRule type="expression" dxfId="130" priority="4">
      <formula>$L8=$E$1009</formula>
    </cfRule>
    <cfRule type="expression" dxfId="129" priority="5">
      <formula>M8=$E$1008</formula>
    </cfRule>
    <cfRule type="expression" dxfId="128" priority="6">
      <formula>M8=$E$1007</formula>
    </cfRule>
  </conditionalFormatting>
  <conditionalFormatting sqref="CI8:CI64">
    <cfRule type="expression" dxfId="127" priority="1">
      <formula>H8=$F$1007</formula>
    </cfRule>
  </conditionalFormatting>
  <dataValidations count="3">
    <dataValidation type="list" allowBlank="1" showInputMessage="1" showErrorMessage="1" sqref="K8:K64" xr:uid="{00000000-0002-0000-0100-000000000000}">
      <formula1>"Ret/NS"</formula1>
    </dataValidation>
    <dataValidation type="list" allowBlank="1" showInputMessage="1" showErrorMessage="1" sqref="G8:G64" xr:uid="{00000000-0002-0000-0100-000001000000}">
      <formula1>$F$1007:$F$1008</formula1>
    </dataValidation>
    <dataValidation type="list" allowBlank="1" showInputMessage="1" showErrorMessage="1" sqref="L8:L64" xr:uid="{00000000-0002-0000-0100-000002000000}">
      <formula1>$E$1007:$E$1011</formula1>
    </dataValidation>
  </dataValidations>
  <pageMargins left="0.19685039370078741" right="0.19685039370078741" top="0.19685039370078741" bottom="0.19685039370078741" header="0.19685039370078741" footer="0.19685039370078741"/>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fitToPage="1"/>
  </sheetPr>
  <dimension ref="A1:HD1007"/>
  <sheetViews>
    <sheetView showGridLines="0" topLeftCell="BE10" zoomScale="55" zoomScaleNormal="55" workbookViewId="0">
      <selection activeCell="BE83" sqref="A83:XFD83"/>
    </sheetView>
  </sheetViews>
  <sheetFormatPr defaultColWidth="9.109375" defaultRowHeight="14.4" x14ac:dyDescent="0.3"/>
  <cols>
    <col min="1" max="1" width="9.109375" style="14" customWidth="1"/>
    <col min="2" max="2" width="3.88671875" style="14" customWidth="1"/>
    <col min="3" max="3" width="21.5546875" style="14" customWidth="1"/>
    <col min="4" max="4" width="19.44140625" style="14" customWidth="1"/>
    <col min="5" max="5" width="12.88671875" style="14" customWidth="1"/>
    <col min="6" max="6" width="5.88671875" style="15" bestFit="1" customWidth="1"/>
    <col min="7" max="7" width="6.33203125" style="15" customWidth="1"/>
    <col min="8" max="10" width="4.33203125" style="14" hidden="1" customWidth="1"/>
    <col min="11" max="11" width="7.6640625" style="14" customWidth="1"/>
    <col min="12" max="12" width="8.44140625" style="14" customWidth="1"/>
    <col min="13" max="22" width="3.109375" style="14" customWidth="1"/>
    <col min="23" max="23" width="10.44140625" style="14" customWidth="1"/>
    <col min="24" max="33" width="3.109375" style="14" customWidth="1"/>
    <col min="34" max="34" width="9.33203125" style="14" customWidth="1"/>
    <col min="35" max="35" width="8.5546875" style="14" customWidth="1"/>
    <col min="36" max="45" width="3.109375" style="15" customWidth="1"/>
    <col min="46" max="46" width="9.88671875" style="14" customWidth="1"/>
    <col min="47" max="47" width="8.5546875" style="14" customWidth="1"/>
    <col min="48" max="57" width="3" style="14" customWidth="1"/>
    <col min="58" max="59" width="9" style="14" customWidth="1"/>
    <col min="60" max="63" width="5.44140625" style="14" customWidth="1"/>
    <col min="64" max="67" width="8" style="14" customWidth="1"/>
    <col min="68" max="68" width="15.44140625" style="14" customWidth="1"/>
    <col min="69" max="69" width="17.6640625" style="14" customWidth="1"/>
    <col min="70" max="85" width="12.5546875" style="14" customWidth="1"/>
    <col min="86" max="86" width="9.33203125" style="15" customWidth="1"/>
    <col min="87" max="87" width="9.44140625" style="15" customWidth="1"/>
    <col min="88" max="89" width="14.5546875" style="15" customWidth="1"/>
    <col min="90" max="114" width="13.109375" style="14" customWidth="1"/>
    <col min="115" max="213" width="9.109375" style="14" customWidth="1"/>
    <col min="214" max="16384" width="9.109375" style="14"/>
  </cols>
  <sheetData>
    <row r="1" spans="1:212" customFormat="1" ht="27.75" customHeight="1" x14ac:dyDescent="0.3">
      <c r="B1" s="3"/>
      <c r="C1" s="13" t="s">
        <v>53</v>
      </c>
      <c r="D1" s="13"/>
      <c r="E1" s="13"/>
      <c r="F1" s="13"/>
      <c r="G1" s="43" t="s">
        <v>50</v>
      </c>
      <c r="H1" s="48" t="s">
        <v>33</v>
      </c>
      <c r="I1" s="48"/>
      <c r="J1" s="48"/>
      <c r="K1" s="57" t="s">
        <v>34</v>
      </c>
      <c r="L1" s="49" t="s">
        <v>3</v>
      </c>
      <c r="M1" s="49" t="s">
        <v>4</v>
      </c>
      <c r="N1" s="49"/>
      <c r="O1" s="49"/>
      <c r="P1" s="49"/>
      <c r="Q1" s="49"/>
      <c r="R1" s="49"/>
      <c r="S1" s="49"/>
      <c r="T1" s="49"/>
      <c r="U1" s="49"/>
      <c r="V1" s="49"/>
      <c r="W1" s="48" t="s">
        <v>32</v>
      </c>
      <c r="X1" s="49" t="s">
        <v>5</v>
      </c>
      <c r="Y1" s="49"/>
      <c r="Z1" s="49"/>
      <c r="AA1" s="49"/>
      <c r="AB1" s="49"/>
      <c r="AC1" s="49"/>
      <c r="AD1" s="49"/>
      <c r="AE1" s="49"/>
      <c r="AF1" s="49"/>
      <c r="AG1" s="49"/>
      <c r="AH1" s="48" t="s">
        <v>32</v>
      </c>
      <c r="AI1" s="48" t="s">
        <v>6</v>
      </c>
      <c r="AJ1" s="50" t="s">
        <v>30</v>
      </c>
      <c r="AK1" s="51"/>
      <c r="AL1" s="51"/>
      <c r="AM1" s="51"/>
      <c r="AN1" s="51"/>
      <c r="AO1" s="51"/>
      <c r="AP1" s="51"/>
      <c r="AQ1" s="51"/>
      <c r="AR1" s="51"/>
      <c r="AS1" s="52"/>
      <c r="AT1" s="48" t="s">
        <v>32</v>
      </c>
      <c r="AU1" s="48" t="s">
        <v>6</v>
      </c>
      <c r="AV1" s="50" t="s">
        <v>55</v>
      </c>
      <c r="AW1" s="51"/>
      <c r="AX1" s="51"/>
      <c r="AY1" s="51"/>
      <c r="AZ1" s="51"/>
      <c r="BA1" s="51"/>
      <c r="BB1" s="51"/>
      <c r="BC1" s="51"/>
      <c r="BD1" s="51"/>
      <c r="BE1" s="52"/>
      <c r="BF1" s="48" t="s">
        <v>32</v>
      </c>
      <c r="BG1" s="48" t="s">
        <v>7</v>
      </c>
      <c r="BH1" s="50" t="s">
        <v>106</v>
      </c>
      <c r="BI1" s="51"/>
      <c r="BJ1" s="51"/>
      <c r="BK1" s="52"/>
      <c r="BL1" s="59" t="s">
        <v>31</v>
      </c>
      <c r="BM1" s="60"/>
      <c r="BN1" s="60"/>
      <c r="BO1" s="61"/>
      <c r="BP1" s="43" t="str">
        <f>CONCATENATE(,$E1003," ",F1003," ","CLASS")</f>
        <v>Red Live CLASS</v>
      </c>
      <c r="BQ1" s="43" t="str">
        <f>CONCATENATE("Position in ",$E1003," ",F1003," ","CLASS")</f>
        <v>Position in Red Live CLASS</v>
      </c>
      <c r="BR1" s="43" t="str">
        <f>CONCATENATE(,$E1003," ",$F1004," ","CLASS")</f>
        <v>Red IRS CLASS</v>
      </c>
      <c r="BS1" s="43" t="str">
        <f>CONCATENATE("Position in ",$E1003," ",$F1004," ","CLASS")</f>
        <v>Position in Red IRS CLASS</v>
      </c>
      <c r="BT1" s="43" t="str">
        <f>CONCATENATE(,$E1004," ","CLASS")</f>
        <v>Blue CLASS</v>
      </c>
      <c r="BU1" s="43" t="str">
        <f>CONCATENATE("Position in ",$E1004," ","CLASS")</f>
        <v>Position in Blue CLASS</v>
      </c>
      <c r="BV1" s="43" t="str">
        <f>CONCATENATE(,$E1004," ",$F1004," ","CLASS")</f>
        <v>Blue IRS CLASS</v>
      </c>
      <c r="BW1" s="43" t="str">
        <f>CONCATENATE("Position in ",$E1004," ",$F1004," ","CLASS")</f>
        <v>Position in Blue IRS CLASS</v>
      </c>
      <c r="BX1" s="43" t="str">
        <f>CONCATENATE(,$E1005," ","CLASS")</f>
        <v>Rookie CLASS</v>
      </c>
      <c r="BY1" s="43" t="str">
        <f>CONCATENATE("Position in ",$E1005," ","CLASS")</f>
        <v>Position in Rookie CLASS</v>
      </c>
      <c r="BZ1" s="43" t="str">
        <f>CONCATENATE($E1006," ","CLASS")</f>
        <v>Club CLASS</v>
      </c>
      <c r="CA1" s="43" t="str">
        <f>CONCATENATE("Position in ",$E1006," ","CLASS")</f>
        <v>Position in Club CLASS</v>
      </c>
      <c r="CB1" s="43" t="str">
        <f>CONCATENATE($E1007," ","CLASS")</f>
        <v>PH CLASS</v>
      </c>
      <c r="CC1" s="43" t="str">
        <f>CONCATENATE("Position in ",$E1007," ","CLASS")</f>
        <v>Position in PH CLASS</v>
      </c>
      <c r="CD1" s="43" t="s">
        <v>48</v>
      </c>
      <c r="CE1" s="43" t="s">
        <v>45</v>
      </c>
      <c r="CF1" s="43" t="s">
        <v>107</v>
      </c>
      <c r="CG1" s="43" t="s">
        <v>108</v>
      </c>
      <c r="CH1" s="48" t="s">
        <v>54</v>
      </c>
      <c r="CI1" s="48" t="s">
        <v>51</v>
      </c>
      <c r="CJ1" s="2"/>
      <c r="CK1" s="2"/>
      <c r="CL1" s="45" t="s">
        <v>23</v>
      </c>
      <c r="CM1" s="45"/>
      <c r="CN1" s="45"/>
      <c r="CO1" s="45"/>
      <c r="CP1" s="45" t="s">
        <v>24</v>
      </c>
      <c r="CQ1" s="45"/>
      <c r="CR1" s="45"/>
      <c r="CS1" s="45"/>
      <c r="CT1" s="45" t="s">
        <v>25</v>
      </c>
      <c r="CU1" s="45"/>
      <c r="CV1" s="45"/>
      <c r="CW1" s="45"/>
      <c r="CX1" s="45" t="s">
        <v>26</v>
      </c>
      <c r="CY1" s="45"/>
      <c r="CZ1" s="45"/>
      <c r="DA1" s="45"/>
      <c r="DB1" s="45" t="s">
        <v>27</v>
      </c>
      <c r="DC1" s="45"/>
      <c r="DD1" s="45"/>
      <c r="DE1" s="45"/>
      <c r="DF1" s="45" t="s">
        <v>28</v>
      </c>
      <c r="DG1" s="45"/>
      <c r="DH1" s="45"/>
      <c r="DI1" s="45"/>
      <c r="DJ1" s="45" t="s">
        <v>29</v>
      </c>
      <c r="DK1" s="45"/>
      <c r="DL1" s="45"/>
      <c r="DM1" s="45"/>
      <c r="DN1" s="2"/>
      <c r="DO1" s="2"/>
      <c r="DV1" s="56" t="s">
        <v>23</v>
      </c>
      <c r="DW1" s="56"/>
      <c r="DX1" s="56"/>
      <c r="DY1" s="56"/>
      <c r="DZ1" s="56" t="s">
        <v>24</v>
      </c>
      <c r="EA1" s="56"/>
      <c r="EB1" s="56"/>
      <c r="EC1" s="56"/>
      <c r="ED1" s="56" t="s">
        <v>25</v>
      </c>
      <c r="EE1" s="56"/>
      <c r="EF1" s="56"/>
      <c r="EG1" s="56"/>
      <c r="EH1" s="56" t="s">
        <v>26</v>
      </c>
      <c r="EI1" s="56"/>
      <c r="EJ1" s="56"/>
      <c r="EK1" s="56"/>
      <c r="EL1" s="56" t="s">
        <v>27</v>
      </c>
      <c r="EM1" s="56"/>
      <c r="EN1" s="56"/>
      <c r="EO1" s="56"/>
      <c r="EP1" s="56" t="s">
        <v>28</v>
      </c>
      <c r="EQ1" s="56"/>
      <c r="ER1" s="56"/>
      <c r="ES1" s="56"/>
      <c r="ET1" s="56" t="s">
        <v>29</v>
      </c>
      <c r="EU1" s="56"/>
      <c r="EV1" s="56"/>
      <c r="EW1" s="56"/>
      <c r="EX1" s="2"/>
      <c r="EY1" s="46" t="s">
        <v>23</v>
      </c>
      <c r="EZ1" s="46"/>
      <c r="FA1" s="46"/>
      <c r="FB1" s="46"/>
      <c r="FC1" s="46" t="s">
        <v>24</v>
      </c>
      <c r="FD1" s="46"/>
      <c r="FE1" s="46"/>
      <c r="FF1" s="46"/>
      <c r="FG1" s="46" t="s">
        <v>25</v>
      </c>
      <c r="FH1" s="46"/>
      <c r="FI1" s="46"/>
      <c r="FJ1" s="46"/>
      <c r="FK1" s="46" t="s">
        <v>26</v>
      </c>
      <c r="FL1" s="46"/>
      <c r="FM1" s="46"/>
      <c r="FN1" s="46"/>
      <c r="FO1" s="46" t="s">
        <v>27</v>
      </c>
      <c r="FP1" s="46"/>
      <c r="FQ1" s="46"/>
      <c r="FR1" s="46"/>
      <c r="FS1" s="46" t="s">
        <v>28</v>
      </c>
      <c r="FT1" s="46"/>
      <c r="FU1" s="46"/>
      <c r="FV1" s="46"/>
      <c r="FW1" s="46" t="s">
        <v>29</v>
      </c>
      <c r="FX1" s="46"/>
      <c r="FY1" s="46"/>
      <c r="FZ1" s="46"/>
      <c r="GC1" s="47" t="s">
        <v>23</v>
      </c>
      <c r="GD1" s="47"/>
      <c r="GE1" s="47"/>
      <c r="GF1" s="47"/>
      <c r="GG1" s="47" t="s">
        <v>24</v>
      </c>
      <c r="GH1" s="47"/>
      <c r="GI1" s="47"/>
      <c r="GJ1" s="47"/>
      <c r="GK1" s="47" t="s">
        <v>25</v>
      </c>
      <c r="GL1" s="47"/>
      <c r="GM1" s="47"/>
      <c r="GN1" s="47"/>
      <c r="GO1" s="47" t="s">
        <v>26</v>
      </c>
      <c r="GP1" s="47"/>
      <c r="GQ1" s="47"/>
      <c r="GR1" s="47"/>
      <c r="GS1" s="47" t="s">
        <v>27</v>
      </c>
      <c r="GT1" s="47"/>
      <c r="GU1" s="47"/>
      <c r="GV1" s="47"/>
      <c r="GW1" s="47" t="s">
        <v>28</v>
      </c>
      <c r="GX1" s="47"/>
      <c r="GY1" s="47"/>
      <c r="GZ1" s="47"/>
      <c r="HA1" s="47" t="s">
        <v>29</v>
      </c>
      <c r="HB1" s="47"/>
      <c r="HC1" s="47"/>
      <c r="HD1" s="47"/>
    </row>
    <row r="2" spans="1:212" s="1" customFormat="1" ht="16.5" customHeight="1" x14ac:dyDescent="0.3">
      <c r="B2" s="4" t="s">
        <v>1</v>
      </c>
      <c r="C2" s="19" t="s">
        <v>20</v>
      </c>
      <c r="D2" s="19" t="s">
        <v>21</v>
      </c>
      <c r="E2" s="19" t="s">
        <v>2</v>
      </c>
      <c r="F2" s="5" t="s">
        <v>0</v>
      </c>
      <c r="G2" s="44"/>
      <c r="H2" s="20">
        <v>1</v>
      </c>
      <c r="I2" s="20">
        <v>2</v>
      </c>
      <c r="J2" s="20">
        <v>3</v>
      </c>
      <c r="K2" s="58"/>
      <c r="L2" s="49"/>
      <c r="M2" s="5" t="s">
        <v>10</v>
      </c>
      <c r="N2" s="5" t="s">
        <v>11</v>
      </c>
      <c r="O2" s="5" t="s">
        <v>12</v>
      </c>
      <c r="P2" s="5" t="s">
        <v>13</v>
      </c>
      <c r="Q2" s="5" t="s">
        <v>14</v>
      </c>
      <c r="R2" s="5" t="s">
        <v>15</v>
      </c>
      <c r="S2" s="5" t="s">
        <v>16</v>
      </c>
      <c r="T2" s="5" t="s">
        <v>17</v>
      </c>
      <c r="U2" s="5" t="s">
        <v>18</v>
      </c>
      <c r="V2" s="5" t="s">
        <v>19</v>
      </c>
      <c r="W2" s="48"/>
      <c r="X2" s="5" t="s">
        <v>10</v>
      </c>
      <c r="Y2" s="5" t="s">
        <v>11</v>
      </c>
      <c r="Z2" s="5" t="s">
        <v>12</v>
      </c>
      <c r="AA2" s="5" t="s">
        <v>13</v>
      </c>
      <c r="AB2" s="5" t="s">
        <v>14</v>
      </c>
      <c r="AC2" s="5" t="s">
        <v>15</v>
      </c>
      <c r="AD2" s="5" t="s">
        <v>16</v>
      </c>
      <c r="AE2" s="5" t="s">
        <v>17</v>
      </c>
      <c r="AF2" s="5" t="s">
        <v>18</v>
      </c>
      <c r="AG2" s="5" t="s">
        <v>19</v>
      </c>
      <c r="AH2" s="48"/>
      <c r="AI2" s="48"/>
      <c r="AJ2" s="5" t="s">
        <v>10</v>
      </c>
      <c r="AK2" s="5" t="s">
        <v>11</v>
      </c>
      <c r="AL2" s="5" t="s">
        <v>12</v>
      </c>
      <c r="AM2" s="5" t="s">
        <v>13</v>
      </c>
      <c r="AN2" s="5" t="s">
        <v>14</v>
      </c>
      <c r="AO2" s="5" t="s">
        <v>15</v>
      </c>
      <c r="AP2" s="5" t="s">
        <v>16</v>
      </c>
      <c r="AQ2" s="5" t="s">
        <v>17</v>
      </c>
      <c r="AR2" s="5" t="s">
        <v>18</v>
      </c>
      <c r="AS2" s="5" t="s">
        <v>19</v>
      </c>
      <c r="AT2" s="48"/>
      <c r="AU2" s="48"/>
      <c r="AV2" s="5" t="s">
        <v>10</v>
      </c>
      <c r="AW2" s="5" t="s">
        <v>11</v>
      </c>
      <c r="AX2" s="5" t="s">
        <v>12</v>
      </c>
      <c r="AY2" s="5" t="s">
        <v>13</v>
      </c>
      <c r="AZ2" s="5" t="s">
        <v>14</v>
      </c>
      <c r="BA2" s="5" t="s">
        <v>15</v>
      </c>
      <c r="BB2" s="5" t="s">
        <v>16</v>
      </c>
      <c r="BC2" s="5" t="s">
        <v>17</v>
      </c>
      <c r="BD2" s="5" t="s">
        <v>18</v>
      </c>
      <c r="BE2" s="5" t="s">
        <v>19</v>
      </c>
      <c r="BF2" s="48"/>
      <c r="BG2" s="48"/>
      <c r="BH2" s="20">
        <v>1</v>
      </c>
      <c r="BI2" s="20">
        <v>2</v>
      </c>
      <c r="BJ2" s="20">
        <v>3</v>
      </c>
      <c r="BK2" s="20">
        <v>4</v>
      </c>
      <c r="BL2" s="20">
        <v>1</v>
      </c>
      <c r="BM2" s="20">
        <v>2</v>
      </c>
      <c r="BN2" s="20">
        <v>3</v>
      </c>
      <c r="BO2" s="20">
        <v>4</v>
      </c>
      <c r="BP2" s="44"/>
      <c r="BQ2" s="44"/>
      <c r="BR2" s="44"/>
      <c r="BS2" s="44"/>
      <c r="BT2" s="44"/>
      <c r="BU2" s="44"/>
      <c r="BV2" s="44"/>
      <c r="BW2" s="44"/>
      <c r="BX2" s="44"/>
      <c r="BY2" s="44"/>
      <c r="BZ2" s="44"/>
      <c r="CA2" s="44"/>
      <c r="CB2" s="44"/>
      <c r="CC2" s="44"/>
      <c r="CD2" s="44"/>
      <c r="CE2" s="44"/>
      <c r="CF2" s="44"/>
      <c r="CG2" s="44"/>
      <c r="CH2" s="48"/>
      <c r="CI2" s="48" t="s">
        <v>49</v>
      </c>
      <c r="CJ2" s="2"/>
      <c r="CK2" s="2"/>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2"/>
      <c r="DO2" s="2"/>
      <c r="DQ2" s="1" t="s">
        <v>8</v>
      </c>
      <c r="DS2" s="1" t="s">
        <v>9</v>
      </c>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2"/>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row>
    <row r="3" spans="1:212" s="1" customFormat="1" ht="16.5" customHeight="1" x14ac:dyDescent="0.3">
      <c r="A3" s="1">
        <v>0</v>
      </c>
      <c r="C3" s="6" t="s">
        <v>38</v>
      </c>
      <c r="D3" s="6"/>
      <c r="E3" s="6"/>
      <c r="F3" s="6"/>
      <c r="G3" s="6"/>
      <c r="H3" s="7"/>
      <c r="I3" s="7"/>
      <c r="J3" s="7"/>
      <c r="K3" s="6"/>
      <c r="L3" s="6" t="s">
        <v>22</v>
      </c>
      <c r="M3" s="6">
        <f t="shared" ref="M3:V3" si="0">MIN(M4:M60)</f>
        <v>0</v>
      </c>
      <c r="N3" s="6">
        <f t="shared" si="0"/>
        <v>0</v>
      </c>
      <c r="O3" s="6">
        <f t="shared" si="0"/>
        <v>1</v>
      </c>
      <c r="P3" s="6">
        <f t="shared" si="0"/>
        <v>1</v>
      </c>
      <c r="Q3" s="6">
        <f t="shared" si="0"/>
        <v>1</v>
      </c>
      <c r="R3" s="6">
        <f t="shared" si="0"/>
        <v>3</v>
      </c>
      <c r="S3" s="6">
        <f t="shared" si="0"/>
        <v>0</v>
      </c>
      <c r="T3" s="6">
        <f t="shared" si="0"/>
        <v>0</v>
      </c>
      <c r="U3" s="6">
        <f t="shared" si="0"/>
        <v>0</v>
      </c>
      <c r="V3" s="6">
        <f t="shared" si="0"/>
        <v>0</v>
      </c>
      <c r="W3" s="7">
        <f>SUM(M3:V3)</f>
        <v>6</v>
      </c>
      <c r="X3" s="6">
        <f t="shared" ref="X3:AG3" si="1">MIN(X4:X60)</f>
        <v>0</v>
      </c>
      <c r="Y3" s="6">
        <f t="shared" si="1"/>
        <v>0</v>
      </c>
      <c r="Z3" s="6">
        <f t="shared" si="1"/>
        <v>0</v>
      </c>
      <c r="AA3" s="6">
        <f t="shared" si="1"/>
        <v>0</v>
      </c>
      <c r="AB3" s="6">
        <f t="shared" si="1"/>
        <v>1</v>
      </c>
      <c r="AC3" s="6">
        <f t="shared" si="1"/>
        <v>0</v>
      </c>
      <c r="AD3" s="6">
        <f t="shared" si="1"/>
        <v>0</v>
      </c>
      <c r="AE3" s="6">
        <f t="shared" si="1"/>
        <v>0</v>
      </c>
      <c r="AF3" s="6">
        <f t="shared" si="1"/>
        <v>0</v>
      </c>
      <c r="AG3" s="6">
        <f t="shared" si="1"/>
        <v>0</v>
      </c>
      <c r="AH3" s="7">
        <f>SUM(X3:AG3)</f>
        <v>1</v>
      </c>
      <c r="AI3" s="7">
        <f>AH3+W3</f>
        <v>7</v>
      </c>
      <c r="AJ3" s="6">
        <f t="shared" ref="AJ3:AS3" si="2">MIN(AJ4:AJ60)</f>
        <v>0</v>
      </c>
      <c r="AK3" s="6">
        <f t="shared" si="2"/>
        <v>0</v>
      </c>
      <c r="AL3" s="6">
        <f t="shared" si="2"/>
        <v>0</v>
      </c>
      <c r="AM3" s="6">
        <f t="shared" si="2"/>
        <v>0</v>
      </c>
      <c r="AN3" s="6">
        <f t="shared" si="2"/>
        <v>0</v>
      </c>
      <c r="AO3" s="6">
        <f t="shared" si="2"/>
        <v>0</v>
      </c>
      <c r="AP3" s="6">
        <f t="shared" si="2"/>
        <v>0</v>
      </c>
      <c r="AQ3" s="6">
        <f t="shared" si="2"/>
        <v>0</v>
      </c>
      <c r="AR3" s="6">
        <f t="shared" si="2"/>
        <v>0</v>
      </c>
      <c r="AS3" s="6">
        <f t="shared" si="2"/>
        <v>0</v>
      </c>
      <c r="AT3" s="7">
        <f>SUM(AJ3:AS3)</f>
        <v>0</v>
      </c>
      <c r="AU3" s="7">
        <f>AT3+AI3</f>
        <v>7</v>
      </c>
      <c r="AV3" s="6">
        <f t="shared" ref="AV3:BE3" si="3">MIN(AV4:AV60)</f>
        <v>0</v>
      </c>
      <c r="AW3" s="6">
        <f t="shared" si="3"/>
        <v>0</v>
      </c>
      <c r="AX3" s="6">
        <f t="shared" si="3"/>
        <v>0</v>
      </c>
      <c r="AY3" s="6">
        <f t="shared" si="3"/>
        <v>0</v>
      </c>
      <c r="AZ3" s="6">
        <f t="shared" si="3"/>
        <v>0</v>
      </c>
      <c r="BA3" s="6">
        <f t="shared" si="3"/>
        <v>0</v>
      </c>
      <c r="BB3" s="6">
        <f t="shared" si="3"/>
        <v>0</v>
      </c>
      <c r="BC3" s="6">
        <f t="shared" si="3"/>
        <v>0</v>
      </c>
      <c r="BD3" s="6">
        <f t="shared" si="3"/>
        <v>0</v>
      </c>
      <c r="BE3" s="6">
        <f t="shared" si="3"/>
        <v>0</v>
      </c>
      <c r="BF3" s="7">
        <f>SUM(AV3:BE3)</f>
        <v>0</v>
      </c>
      <c r="BG3" s="7">
        <f>AT3+AI3</f>
        <v>7</v>
      </c>
      <c r="BH3" s="7"/>
      <c r="BI3" s="7"/>
      <c r="BJ3" s="7"/>
      <c r="BK3" s="7"/>
      <c r="BL3" s="7"/>
      <c r="BM3" s="7"/>
      <c r="BN3" s="7"/>
      <c r="BO3" s="7"/>
      <c r="BP3" s="8"/>
      <c r="BQ3" s="7"/>
      <c r="BR3" s="7"/>
      <c r="BS3" s="7"/>
      <c r="BT3" s="7"/>
      <c r="BU3" s="7"/>
      <c r="BV3" s="7"/>
      <c r="BW3" s="7"/>
      <c r="BX3" s="7"/>
      <c r="BY3" s="7"/>
      <c r="BZ3" s="7"/>
      <c r="CA3" s="7"/>
      <c r="CB3" s="7"/>
      <c r="CC3" s="7"/>
      <c r="CD3" s="7"/>
      <c r="CE3" s="7"/>
      <c r="CF3" s="7"/>
      <c r="CG3" s="7"/>
      <c r="CH3" s="7"/>
      <c r="CI3" s="7"/>
      <c r="CK3" s="2"/>
      <c r="CL3" s="9"/>
      <c r="CM3" s="9" t="s">
        <v>35</v>
      </c>
      <c r="CN3" s="9" t="s">
        <v>36</v>
      </c>
      <c r="CO3" s="9" t="s">
        <v>37</v>
      </c>
      <c r="CP3" s="9"/>
      <c r="CQ3" s="9" t="s">
        <v>35</v>
      </c>
      <c r="CR3" s="9" t="s">
        <v>36</v>
      </c>
      <c r="CS3" s="9" t="s">
        <v>37</v>
      </c>
      <c r="CT3" s="9"/>
      <c r="CU3" s="9" t="s">
        <v>35</v>
      </c>
      <c r="CV3" s="9" t="s">
        <v>36</v>
      </c>
      <c r="CW3" s="9" t="s">
        <v>37</v>
      </c>
      <c r="CX3" s="9"/>
      <c r="CY3" s="9" t="s">
        <v>35</v>
      </c>
      <c r="CZ3" s="9" t="s">
        <v>36</v>
      </c>
      <c r="DA3" s="9" t="s">
        <v>37</v>
      </c>
      <c r="DB3" s="9"/>
      <c r="DC3" s="9" t="s">
        <v>35</v>
      </c>
      <c r="DD3" s="9" t="s">
        <v>36</v>
      </c>
      <c r="DE3" s="9" t="s">
        <v>37</v>
      </c>
      <c r="DF3" s="9"/>
      <c r="DG3" s="9" t="s">
        <v>35</v>
      </c>
      <c r="DH3" s="9" t="s">
        <v>36</v>
      </c>
      <c r="DI3" s="9" t="s">
        <v>37</v>
      </c>
      <c r="DJ3" s="9"/>
      <c r="DK3" s="9" t="s">
        <v>35</v>
      </c>
      <c r="DL3" s="9" t="s">
        <v>36</v>
      </c>
      <c r="DM3" s="9" t="s">
        <v>37</v>
      </c>
      <c r="DV3" s="26"/>
      <c r="DW3" s="26" t="s">
        <v>35</v>
      </c>
      <c r="DX3" s="26" t="s">
        <v>36</v>
      </c>
      <c r="DY3" s="26" t="s">
        <v>37</v>
      </c>
      <c r="DZ3" s="26"/>
      <c r="EA3" s="26" t="s">
        <v>35</v>
      </c>
      <c r="EB3" s="26" t="s">
        <v>36</v>
      </c>
      <c r="EC3" s="26" t="s">
        <v>37</v>
      </c>
      <c r="ED3" s="26"/>
      <c r="EE3" s="26" t="s">
        <v>35</v>
      </c>
      <c r="EF3" s="26" t="s">
        <v>36</v>
      </c>
      <c r="EG3" s="26" t="s">
        <v>37</v>
      </c>
      <c r="EH3" s="26"/>
      <c r="EI3" s="26" t="s">
        <v>35</v>
      </c>
      <c r="EJ3" s="26" t="s">
        <v>36</v>
      </c>
      <c r="EK3" s="26" t="s">
        <v>37</v>
      </c>
      <c r="EL3" s="26"/>
      <c r="EM3" s="26" t="s">
        <v>35</v>
      </c>
      <c r="EN3" s="26" t="s">
        <v>36</v>
      </c>
      <c r="EO3" s="26" t="s">
        <v>37</v>
      </c>
      <c r="EP3" s="26"/>
      <c r="EQ3" s="26" t="s">
        <v>35</v>
      </c>
      <c r="ER3" s="26" t="s">
        <v>36</v>
      </c>
      <c r="ES3" s="26" t="s">
        <v>37</v>
      </c>
      <c r="ET3" s="26"/>
      <c r="EU3" s="26" t="s">
        <v>35</v>
      </c>
      <c r="EV3" s="26" t="s">
        <v>36</v>
      </c>
      <c r="EW3" s="26" t="s">
        <v>37</v>
      </c>
      <c r="EY3" s="10"/>
      <c r="EZ3" s="10" t="s">
        <v>35</v>
      </c>
      <c r="FA3" s="10" t="s">
        <v>36</v>
      </c>
      <c r="FB3" s="10" t="s">
        <v>37</v>
      </c>
      <c r="FC3" s="10"/>
      <c r="FD3" s="10" t="s">
        <v>35</v>
      </c>
      <c r="FE3" s="10" t="s">
        <v>36</v>
      </c>
      <c r="FF3" s="10" t="s">
        <v>37</v>
      </c>
      <c r="FG3" s="10"/>
      <c r="FH3" s="10" t="s">
        <v>35</v>
      </c>
      <c r="FI3" s="10" t="s">
        <v>36</v>
      </c>
      <c r="FJ3" s="10" t="s">
        <v>37</v>
      </c>
      <c r="FK3" s="10"/>
      <c r="FL3" s="10" t="s">
        <v>35</v>
      </c>
      <c r="FM3" s="10" t="s">
        <v>36</v>
      </c>
      <c r="FN3" s="10" t="s">
        <v>37</v>
      </c>
      <c r="FO3" s="10"/>
      <c r="FP3" s="10" t="s">
        <v>35</v>
      </c>
      <c r="FQ3" s="10" t="s">
        <v>36</v>
      </c>
      <c r="FR3" s="10" t="s">
        <v>37</v>
      </c>
      <c r="FS3" s="10"/>
      <c r="FT3" s="10" t="s">
        <v>35</v>
      </c>
      <c r="FU3" s="10" t="s">
        <v>36</v>
      </c>
      <c r="FV3" s="10" t="s">
        <v>37</v>
      </c>
      <c r="FW3" s="10"/>
      <c r="FX3" s="10" t="s">
        <v>35</v>
      </c>
      <c r="FY3" s="10" t="s">
        <v>36</v>
      </c>
      <c r="FZ3" s="10" t="s">
        <v>37</v>
      </c>
      <c r="GC3" s="11"/>
      <c r="GD3" s="11" t="s">
        <v>35</v>
      </c>
      <c r="GE3" s="11" t="s">
        <v>36</v>
      </c>
      <c r="GF3" s="11" t="s">
        <v>37</v>
      </c>
      <c r="GG3" s="11"/>
      <c r="GH3" s="11" t="s">
        <v>35</v>
      </c>
      <c r="GI3" s="11" t="s">
        <v>36</v>
      </c>
      <c r="GJ3" s="11" t="s">
        <v>37</v>
      </c>
      <c r="GK3" s="11"/>
      <c r="GL3" s="11" t="s">
        <v>35</v>
      </c>
      <c r="GM3" s="11" t="s">
        <v>36</v>
      </c>
      <c r="GN3" s="11" t="s">
        <v>37</v>
      </c>
      <c r="GO3" s="11"/>
      <c r="GP3" s="11" t="s">
        <v>35</v>
      </c>
      <c r="GQ3" s="11" t="s">
        <v>36</v>
      </c>
      <c r="GR3" s="11" t="s">
        <v>37</v>
      </c>
      <c r="GS3" s="11"/>
      <c r="GT3" s="11" t="s">
        <v>35</v>
      </c>
      <c r="GU3" s="11" t="s">
        <v>36</v>
      </c>
      <c r="GV3" s="11" t="s">
        <v>37</v>
      </c>
      <c r="GW3" s="11"/>
      <c r="GX3" s="11" t="s">
        <v>35</v>
      </c>
      <c r="GY3" s="11" t="s">
        <v>36</v>
      </c>
      <c r="GZ3" s="11" t="s">
        <v>37</v>
      </c>
      <c r="HA3" s="11"/>
      <c r="HB3" s="11" t="s">
        <v>35</v>
      </c>
      <c r="HC3" s="11" t="s">
        <v>36</v>
      </c>
      <c r="HD3" s="11" t="s">
        <v>37</v>
      </c>
    </row>
    <row r="4" spans="1:212" customFormat="1" x14ac:dyDescent="0.3">
      <c r="A4" t="str">
        <f>IF(L4="PH",CONCATENATE(L4,CH4),IF(L4="Rookie",CONCATENATE(L4,CH4),IF(L4="Club",CONCATENATE(L4,CH4),CONCATENATE(L4,G4,CH4))))</f>
        <v>RedIRS4</v>
      </c>
      <c r="B4" s="13">
        <f>'Running Order'!B8</f>
        <v>1</v>
      </c>
      <c r="C4" s="13" t="str">
        <f>'Running Order'!C8</f>
        <v>Roland Uglow</v>
      </c>
      <c r="D4" s="13" t="str">
        <f>'Running Order'!D8</f>
        <v>Alison Gibbs</v>
      </c>
      <c r="E4" s="13" t="str">
        <f>'Running Order'!E8</f>
        <v>Crossle</v>
      </c>
      <c r="F4" s="13">
        <f>'Running Order'!F8</f>
        <v>1500</v>
      </c>
      <c r="G4" s="13" t="str">
        <f>'Running Order'!G8</f>
        <v>IRS</v>
      </c>
      <c r="H4" s="13">
        <f>'Running Order'!H8</f>
        <v>8</v>
      </c>
      <c r="I4" s="13">
        <f>'Running Order'!I8</f>
        <v>0</v>
      </c>
      <c r="J4" s="13">
        <f>'Running Order'!J8</f>
        <v>0</v>
      </c>
      <c r="K4" s="13">
        <f>'Running Order'!K8</f>
        <v>0</v>
      </c>
      <c r="L4" s="13" t="str">
        <f>'Running Order'!L8</f>
        <v>Red</v>
      </c>
      <c r="M4" s="13">
        <f>IF('Running Order'!$HF8="NATB",'Running Order'!M8,20)</f>
        <v>5</v>
      </c>
      <c r="N4" s="13">
        <f>IF('Running Order'!$HF8="NATB",'Running Order'!N8,20)</f>
        <v>4</v>
      </c>
      <c r="O4" s="13">
        <f>IF('Running Order'!$HF8="NATB",'Running Order'!O8,20)</f>
        <v>3</v>
      </c>
      <c r="P4" s="13">
        <f>IF('Running Order'!$HF8="NATB",'Running Order'!P8,20)</f>
        <v>1</v>
      </c>
      <c r="Q4" s="13">
        <f>IF('Running Order'!$HF8="NATB",'Running Order'!Q8,20)</f>
        <v>1</v>
      </c>
      <c r="R4" s="13">
        <f>IF('Running Order'!$HF8="NATB",'Running Order'!R8,20)</f>
        <v>4</v>
      </c>
      <c r="S4" s="13">
        <f>IF('Running Order'!$HF8="NATB",'Running Order'!S8,20)</f>
        <v>0</v>
      </c>
      <c r="T4" s="13">
        <f>IF('Running Order'!$HF8="NATB",'Running Order'!T8,20)</f>
        <v>0</v>
      </c>
      <c r="U4" s="13">
        <f>IF('Running Order'!$HF8="NATB",'Running Order'!U8,20)</f>
        <v>0</v>
      </c>
      <c r="V4" s="13">
        <f>IF('Running Order'!$HF8="NATB",'Running Order'!V8,20)</f>
        <v>0</v>
      </c>
      <c r="W4" s="5">
        <f>IF(K4="Ret/NS",1000,IF(C4="",1000,SUM(M4:V4)))</f>
        <v>18</v>
      </c>
      <c r="X4" s="13">
        <f>IF('Running Order'!$HF8="NATB",'Running Order'!X8,20)</f>
        <v>2</v>
      </c>
      <c r="Y4" s="13">
        <f>IF('Running Order'!$HF8="NATB",'Running Order'!Y8,20)</f>
        <v>0</v>
      </c>
      <c r="Z4" s="13">
        <f>IF('Running Order'!$HF8="NATB",'Running Order'!Z8,20)</f>
        <v>0</v>
      </c>
      <c r="AA4" s="13">
        <f>IF('Running Order'!$HF8="NATB",'Running Order'!AA8,20)</f>
        <v>1</v>
      </c>
      <c r="AB4" s="13">
        <f>IF('Running Order'!$HF8="NATB",'Running Order'!AB8,20)</f>
        <v>1</v>
      </c>
      <c r="AC4" s="13">
        <f>IF('Running Order'!$HF8="NATB",'Running Order'!AC8,20)</f>
        <v>1</v>
      </c>
      <c r="AD4" s="13">
        <f>IF('Running Order'!$HF8="NATB",'Running Order'!AD8,20)</f>
        <v>0</v>
      </c>
      <c r="AE4" s="13">
        <f>IF('Running Order'!$HF8="NATB",'Running Order'!AE8,20)</f>
        <v>0</v>
      </c>
      <c r="AF4" s="13">
        <f>IF('Running Order'!$HF8="NATB",'Running Order'!AF8,20)</f>
        <v>0</v>
      </c>
      <c r="AG4" s="13">
        <f>IF('Running Order'!$HF8="NATB",'Running Order'!AG8,20)</f>
        <v>0</v>
      </c>
      <c r="AH4" s="5">
        <f>IF(K4="Ret/NS",1000,IF(C4="",1000,SUM(X4:AG4)))</f>
        <v>5</v>
      </c>
      <c r="AI4" s="5">
        <f>AH4+W4</f>
        <v>23</v>
      </c>
      <c r="AJ4" s="13">
        <f>IF('Running Order'!$HF8="NATB",'Running Order'!AJ8,20)</f>
        <v>1</v>
      </c>
      <c r="AK4" s="13">
        <f>IF('Running Order'!$HF8="NATB",'Running Order'!AK8,20)</f>
        <v>0</v>
      </c>
      <c r="AL4" s="13">
        <f>IF('Running Order'!$HF8="NATB",'Running Order'!AL8,20)</f>
        <v>7</v>
      </c>
      <c r="AM4" s="13">
        <f>IF('Running Order'!$HF8="NATB",'Running Order'!AM8,20)</f>
        <v>1</v>
      </c>
      <c r="AN4" s="13">
        <f>IF('Running Order'!$HF8="NATB",'Running Order'!AN8,20)</f>
        <v>0</v>
      </c>
      <c r="AO4" s="13">
        <f>IF('Running Order'!$HF8="NATB",'Running Order'!AO8,20)</f>
        <v>0</v>
      </c>
      <c r="AP4" s="13">
        <f>IF('Running Order'!$HF8="NATB",'Running Order'!AP8,20)</f>
        <v>3</v>
      </c>
      <c r="AQ4" s="13">
        <f>IF('Running Order'!$HF8="NATB",'Running Order'!AQ8,20)</f>
        <v>0</v>
      </c>
      <c r="AR4" s="13">
        <f>IF('Running Order'!$HF8="NATB",'Running Order'!AR8,20)</f>
        <v>0</v>
      </c>
      <c r="AS4" s="13">
        <f>IF('Running Order'!$HF8="NATB",'Running Order'!AS8,20)</f>
        <v>0</v>
      </c>
      <c r="AT4" s="5">
        <f>IF(K4="Ret/NS",1000,IF(C4="",1000,SUM(AJ4:AS4)))</f>
        <v>12</v>
      </c>
      <c r="AU4" s="5">
        <f>AT4+AI4</f>
        <v>35</v>
      </c>
      <c r="AV4" s="13">
        <f>IF('Running Order'!$HF8="NATB",'Running Order'!AV8,20)</f>
        <v>0</v>
      </c>
      <c r="AW4" s="13">
        <f>IF('Running Order'!$HF8="NATB",'Running Order'!AW8,20)</f>
        <v>0</v>
      </c>
      <c r="AX4" s="13">
        <f>IF('Running Order'!$HF8="NATB",'Running Order'!AX8,20)</f>
        <v>0</v>
      </c>
      <c r="AY4" s="13">
        <f>IF('Running Order'!$HF8="NATB",'Running Order'!AY8,20)</f>
        <v>0</v>
      </c>
      <c r="AZ4" s="13">
        <f>IF('Running Order'!$HF8="NATB",'Running Order'!AZ8,20)</f>
        <v>0</v>
      </c>
      <c r="BA4" s="13">
        <f>IF('Running Order'!$HF8="NATB",'Running Order'!BA8,20)</f>
        <v>0</v>
      </c>
      <c r="BB4" s="13">
        <f>IF('Running Order'!$HF8="NATB",'Running Order'!BB8,20)</f>
        <v>0</v>
      </c>
      <c r="BC4" s="13">
        <f>IF('Running Order'!$HF8="NATB",'Running Order'!BC8,20)</f>
        <v>0</v>
      </c>
      <c r="BD4" s="13">
        <f>IF('Running Order'!$HF8="NATB",'Running Order'!BD8,20)</f>
        <v>0</v>
      </c>
      <c r="BE4" s="13">
        <f>IF('Running Order'!$HF8="NATB",'Running Order'!BE8,20)</f>
        <v>0</v>
      </c>
      <c r="BF4" s="5">
        <f>IF(K4="Ret/NS",1000,IF(C4="",1000,SUM(AV4:BE4)))</f>
        <v>0</v>
      </c>
      <c r="BG4" s="5">
        <f>IF(K4="Ret/NS",4000,AI4+AT4+BF4)</f>
        <v>35</v>
      </c>
      <c r="BH4" s="13">
        <f>IF('Running Order'!$HF8="NATB",'Running Order'!BH8,0)</f>
        <v>5</v>
      </c>
      <c r="BI4" s="13">
        <f>IF('Running Order'!$HF8="NATB",'Running Order'!BI8,0)</f>
        <v>3</v>
      </c>
      <c r="BJ4" s="13">
        <f>IF('Running Order'!$HF8="NATB",'Running Order'!BJ8,0)</f>
        <v>4</v>
      </c>
      <c r="BK4" s="13">
        <f>IF('Running Order'!$HF8="NATB",'Running Order'!BK8,0)</f>
        <v>4</v>
      </c>
      <c r="BL4" s="5">
        <f>RANK(W4,$W$4:$W$60,1)</f>
        <v>5</v>
      </c>
      <c r="BM4" s="5">
        <f>RANK(AI4,$AI$4:$AI$60,1)</f>
        <v>3</v>
      </c>
      <c r="BN4" s="5">
        <f t="shared" ref="BN4:BN35" si="4">RANK(AU4,$AU$4:$AU$60,1)</f>
        <v>4</v>
      </c>
      <c r="BO4" s="5">
        <f t="shared" ref="BO4:BO35" si="5">RANK(BG4,$BG$4:$BG$60,1)</f>
        <v>4</v>
      </c>
      <c r="BP4" s="3" t="str">
        <f t="shared" ref="BP4:BP35" si="6">IF($L4=$E$1003,IF($G4=$F$1003,RANK($BK4,$BK$4:$BK$60,1),"-"),"-")</f>
        <v>-</v>
      </c>
      <c r="BQ4" s="3" t="str">
        <f>IFERROR(RANK(BP4,$BP$4:$BP$60,1),"")</f>
        <v/>
      </c>
      <c r="BR4" s="3">
        <f t="shared" ref="BR4:BR35" si="7">IF($L4=$E$1003,IF($G4=$F$1004,RANK($BK4,$BK$4:$BK$60,1),"-"),"-")</f>
        <v>4</v>
      </c>
      <c r="BS4" s="3">
        <f>IFERROR(RANK(BR4,$BR$4:$BR$60,1),"")</f>
        <v>4</v>
      </c>
      <c r="BT4" s="3" t="str">
        <f t="shared" ref="BT4:BT35" si="8">IF($L4=$E$1004,IF($G4=$F$1003,RANK($BK4,$BK$4:$BK$60,1),"-"),"-")</f>
        <v>-</v>
      </c>
      <c r="BU4" s="3" t="str">
        <f>IFERROR(RANK(BT4,$BT$4:$BT$60,1),"")</f>
        <v/>
      </c>
      <c r="BV4" s="3" t="str">
        <f t="shared" ref="BV4:BV35" si="9">IF($L4=$E$1004,IF($G4=$F$1004,RANK($BK4,$BK$4:$BK$60,1),"-"),"-")</f>
        <v>-</v>
      </c>
      <c r="BW4" s="3" t="str">
        <f>IFERROR(RANK(BV4,$BV$4:$BV$60,1),"")</f>
        <v/>
      </c>
      <c r="BX4" s="3" t="str">
        <f t="shared" ref="BX4:BX35" si="10">IF($L4=$E$1005,RANK($BK4,$BK$4:$BK$60,1),"-")</f>
        <v>-</v>
      </c>
      <c r="BY4" s="3" t="str">
        <f>IFERROR(RANK(BX4,$BX$4:$BX$60,1),"")</f>
        <v/>
      </c>
      <c r="BZ4" s="3" t="str">
        <f t="shared" ref="BZ4:BZ35" si="11">IF($L4=$E$1006,RANK($BK4,$BK$4:$BK$60,1),"-")</f>
        <v>-</v>
      </c>
      <c r="CA4" s="3" t="str">
        <f>IFERROR(RANK(BZ4,$BZ$4:$BZ$60,1),"")</f>
        <v/>
      </c>
      <c r="CB4" s="3" t="str">
        <f t="shared" ref="CB4:CB35" si="12">IF($L4=$E$1007,RANK($BK4,$BK$4:$BK$60,1),"-")</f>
        <v>-</v>
      </c>
      <c r="CC4" s="3" t="str">
        <f>IFERROR(RANK(CB4,$CB$4:$CB$60,1),"")</f>
        <v/>
      </c>
      <c r="CD4" s="3" t="str">
        <f>IF($G4=$F$1003,RANK($BK4,$BK$4:$BK$60,1),"-")</f>
        <v>-</v>
      </c>
      <c r="CE4" s="3" t="str">
        <f>IFERROR(RANK(CD4,$CD$4:$CD$60,1),"")</f>
        <v/>
      </c>
      <c r="CF4" s="3" t="str">
        <f>IF($HF4="NATB",RANK($BK4,$BK$4:$BK$60,1),"-")</f>
        <v>-</v>
      </c>
      <c r="CG4" s="3" t="str">
        <f>IFERROR(RANK(CF4,$CF$4:$CF$60,1),"")</f>
        <v/>
      </c>
      <c r="CH4" s="5" t="str">
        <f>BQ4&amp;BU4&amp;BY4&amp;CA4&amp;BS4&amp;BW4&amp;CC4</f>
        <v>4</v>
      </c>
      <c r="CI4" s="5" t="str">
        <f>CE4</f>
        <v/>
      </c>
      <c r="CJ4" s="21"/>
      <c r="CK4" s="1"/>
      <c r="CL4" s="1">
        <f>COUNTIF($AJ4:$AS4,"0")+COUNTIF($X4:$AG4,"0")+COUNTIF($AV4:$BE4,"0")+COUNTIF($M4:$V4,"0")</f>
        <v>26</v>
      </c>
      <c r="CM4" s="1">
        <f>IF(COUNTIF($BG$4:$BG$60,BG4)&gt;1,RANK(CL4,CL$4:CL$60,0)/100000,0)</f>
        <v>2.0000000000000002E-5</v>
      </c>
      <c r="CN4" s="1">
        <f>BO4+CM4</f>
        <v>4.0000200000000001</v>
      </c>
      <c r="CO4" s="1">
        <f t="shared" ref="CO4:CO60" si="13">RANK(CN4,CN$4:CN$60,1)</f>
        <v>4</v>
      </c>
      <c r="CP4" s="1">
        <f>COUNTIF($AJ4:$AS4,"1")+COUNTIF($X4:$AG4,"1")+COUNTIF($AV4:$BE4,"1")+COUNTIF($M4:$V4,"1")</f>
        <v>7</v>
      </c>
      <c r="CQ4" s="1">
        <f>IF(COUNTIF(CO$4:CO$60,CO4)&gt;1,RANK(CP4,CP$4:CP$60,0)/100000,0)</f>
        <v>0</v>
      </c>
      <c r="CR4" s="1">
        <f>CO4+CQ4</f>
        <v>4</v>
      </c>
      <c r="CS4" s="1">
        <f t="shared" ref="CS4:CS60" si="14">RANK(CR4,CR$4:CR$60,1)</f>
        <v>4</v>
      </c>
      <c r="CT4" s="1">
        <f>COUNTIF($AJ4:$AS4,"2")+COUNTIF($X4:$AG4,"2")+COUNTIF($AV4:$BE4,"2")+COUNTIF($M4:$V4,"2")</f>
        <v>1</v>
      </c>
      <c r="CU4" s="1">
        <f>IF(COUNTIF(CS$4:CS$60,CS4)&gt;1,RANK(CT4,CT$4:CT$60,0)/10000,0)</f>
        <v>0</v>
      </c>
      <c r="CV4" s="1">
        <f>CS4+CU4</f>
        <v>4</v>
      </c>
      <c r="CW4" s="1">
        <f t="shared" ref="CW4:CW60" si="15">RANK(CV4,CV$4:CV$60,1)</f>
        <v>4</v>
      </c>
      <c r="CX4" s="1">
        <f>COUNTIF($AJ4:$AS4,"3")+COUNTIF($X4:$AG4,"3")+COUNTIF($AV4:$BE4,"3")+COUNTIF($M4:$V4,"3")</f>
        <v>2</v>
      </c>
      <c r="CY4" s="1">
        <f>IF(COUNTIF(CW$4:CW$60,CW4)&gt;1,RANK(CX4,CX$4:CX$60,0)/10000,0)</f>
        <v>0</v>
      </c>
      <c r="CZ4" s="1">
        <f>CW4+CY4</f>
        <v>4</v>
      </c>
      <c r="DA4" s="1">
        <f t="shared" ref="DA4:DA60" si="16">RANK(CZ4,CZ$4:CZ$60,1)</f>
        <v>4</v>
      </c>
      <c r="DB4" s="1">
        <f>COUNTIF($AJ4:$AS4,"4")+COUNTIF($X4:$AG4,"4")+COUNTIF($AV4:$BE4,"4")+COUNTIF($M4:$V4,"4")</f>
        <v>2</v>
      </c>
      <c r="DC4" s="1">
        <f>IF(COUNTIF(DA$4:DA$60,DA4)&gt;1,RANK(DB4,DB$4:DB$60,0)/10000,0)</f>
        <v>0</v>
      </c>
      <c r="DD4" s="1">
        <f>DA4+DC4</f>
        <v>4</v>
      </c>
      <c r="DE4" s="1">
        <f t="shared" ref="DE4:DE60" si="17">RANK(DD4,DD$4:DD$60,1)</f>
        <v>4</v>
      </c>
      <c r="DF4" s="1">
        <f>COUNTIF($AJ4:$AS4,"5")+COUNTIF($X4:$AG4,"5")+COUNTIF($AV4:$BE4,"5")+COUNTIF($M4:$V4,"5")</f>
        <v>1</v>
      </c>
      <c r="DG4" s="1">
        <f>IF(COUNTIF(DE$4:DE$60,DE4)&gt;1,RANK(DF4,DF$4:DF$60,0)/10000,0)</f>
        <v>0</v>
      </c>
      <c r="DH4" s="1">
        <f>DE4+DG4</f>
        <v>4</v>
      </c>
      <c r="DI4" s="1">
        <f t="shared" ref="DI4:DI60" si="18">RANK(DH4,DH$4:DH$60,1)</f>
        <v>4</v>
      </c>
      <c r="DJ4" s="1">
        <f>COUNTIF($AJ4:$AS4,"6")+COUNTIF($X4:$AG4,"6")+COUNTIF($AV4:$BE4,"6")+COUNTIF($M4:$V4,"6")</f>
        <v>0</v>
      </c>
      <c r="DK4" s="1">
        <f>IF(COUNTIF(DI$4:DI$60,DI4)&gt;1,RANK(DJ4,DJ$4:DJ$60,0)/10000,0)</f>
        <v>0</v>
      </c>
      <c r="DL4" s="1">
        <f>DI4+DK4</f>
        <v>4</v>
      </c>
      <c r="DM4" s="1">
        <f>RANK(DL4,DL$4:DL$60,1)</f>
        <v>4</v>
      </c>
      <c r="DQ4">
        <f>SUM(M4:V4,X4:AG4,AJ4:AS4)</f>
        <v>35</v>
      </c>
      <c r="DR4" t="str">
        <f>IF(BG4=DQ4,"YES","NO")</f>
        <v>YES</v>
      </c>
      <c r="DS4">
        <f>AT4+AH4+W4</f>
        <v>35</v>
      </c>
      <c r="DT4" t="str">
        <f>IF(BG4=DS4,"YES","NO")</f>
        <v>YES</v>
      </c>
      <c r="DV4" s="1">
        <f>COUNTIF($AJ4:$AS4,"0")+COUNTIF($X4:$AG4,"0")+COUNTIF($M4:$V4,"0")</f>
        <v>16</v>
      </c>
      <c r="DW4" s="1">
        <f>IF(COUNTIF($AU$4:$AU$60,AU4)&gt;1,RANK(DV4,DV$4:DV$60,0)/10000,0)</f>
        <v>2.0000000000000001E-4</v>
      </c>
      <c r="DX4" s="1">
        <f>BN4+DW4</f>
        <v>4.0002000000000004</v>
      </c>
      <c r="DY4" s="1">
        <f t="shared" ref="DY4:DY60" si="19">RANK(DX4,DX$4:DX$60,1)</f>
        <v>4</v>
      </c>
      <c r="DZ4" s="1">
        <f>COUNTIF($AJ4:$AS4,"1")+COUNTIF($X4:$AG4,"1")+COUNTIF($M4:$V4,"1")</f>
        <v>7</v>
      </c>
      <c r="EA4" s="1">
        <f>IF(COUNTIF(DY$4:DY$60,DY4)&gt;1,RANK(DZ4,DZ$4:DZ$60,0)/10000,0)</f>
        <v>0</v>
      </c>
      <c r="EB4" s="1">
        <f>DY4+EA4</f>
        <v>4</v>
      </c>
      <c r="EC4" s="1">
        <f t="shared" ref="EC4:EC60" si="20">RANK(EB4,EB$4:EB$60,1)</f>
        <v>4</v>
      </c>
      <c r="ED4" s="1">
        <f>COUNTIF($AJ4:$AS4,"2")+COUNTIF($X4:$AG4,"2")+COUNTIF($M4:$V4,"2")</f>
        <v>1</v>
      </c>
      <c r="EE4" s="1">
        <f>IF(COUNTIF(EC$4:EC$60,EC4)&gt;1,RANK(ED4,ED$4:ED$60,0)/10000,0)</f>
        <v>0</v>
      </c>
      <c r="EF4" s="1">
        <f>EC4+EE4</f>
        <v>4</v>
      </c>
      <c r="EG4" s="1">
        <f t="shared" ref="EG4:EG60" si="21">RANK(EF4,EF$4:EF$60,1)</f>
        <v>4</v>
      </c>
      <c r="EH4" s="1">
        <f>COUNTIF($AJ4:$AS4,"3")+COUNTIF($X4:$AG4,"3")+COUNTIF($M4:$V4,"3")</f>
        <v>2</v>
      </c>
      <c r="EI4" s="1">
        <f>IF(COUNTIF(EG$4:EG$60,EG4)&gt;1,RANK(EH4,EH$4:EH$60,0)/10000,0)</f>
        <v>0</v>
      </c>
      <c r="EJ4" s="1">
        <f>EG4+EI4</f>
        <v>4</v>
      </c>
      <c r="EK4" s="1">
        <f t="shared" ref="EK4:EK60" si="22">RANK(EJ4,EJ$4:EJ$60,1)</f>
        <v>4</v>
      </c>
      <c r="EL4" s="1">
        <f>COUNTIF($AJ4:$AS4,"4")+COUNTIF($X4:$AG4,"4")+COUNTIF($M4:$V4,"4")</f>
        <v>2</v>
      </c>
      <c r="EM4" s="1">
        <f>IF(COUNTIF(EK$4:EK$60,EK4)&gt;1,RANK(EL4,EL$4:EL$60,0)/10000,0)</f>
        <v>0</v>
      </c>
      <c r="EN4" s="1">
        <f>EK4+EM4</f>
        <v>4</v>
      </c>
      <c r="EO4" s="1">
        <f t="shared" ref="EO4:EO60" si="23">RANK(EN4,EN$4:EN$60,1)</f>
        <v>4</v>
      </c>
      <c r="EP4" s="1">
        <f>COUNTIF($AJ4:$AS4,"5")+COUNTIF($X4:$AG4,"5")+COUNTIF($M4:$V4,"5")</f>
        <v>1</v>
      </c>
      <c r="EQ4" s="1">
        <f>IF(COUNTIF(EO$4:EO$60,EO4)&gt;1,RANK(EP4,EP$4:EP$60,0)/10000,0)</f>
        <v>0</v>
      </c>
      <c r="ER4" s="1">
        <f>EO4+EQ4</f>
        <v>4</v>
      </c>
      <c r="ES4" s="1">
        <f t="shared" ref="ES4:ES60" si="24">RANK(ER4,ER$4:ER$60,1)</f>
        <v>4</v>
      </c>
      <c r="ET4" s="1">
        <f>COUNTIF($AJ4:$AS4,"6")+COUNTIF($X4:$AG4,"6")+COUNTIF($M4:$V4,"6")</f>
        <v>0</v>
      </c>
      <c r="EU4" s="1">
        <f>IF(COUNTIF(ES$4:ES$60,ES4)&gt;1,RANK(ET4,ET$4:ET$60,0)/10000,0)</f>
        <v>0</v>
      </c>
      <c r="EV4" s="1">
        <f>ES4+EU4</f>
        <v>4</v>
      </c>
      <c r="EW4" s="1">
        <f>RANK(EV4,EV$4:EV$60,1)</f>
        <v>4</v>
      </c>
      <c r="EX4" s="1"/>
      <c r="EY4" s="1">
        <f>COUNTIF($X4:$AG4,"0")+COUNTIF($M4:$V4,"0")</f>
        <v>10</v>
      </c>
      <c r="EZ4" s="1">
        <f>IF(COUNTIF($AI$4:$AI$60,AI4)&gt;1,RANK(EY4,EY$4:EY$60,0)/10000,0)</f>
        <v>0</v>
      </c>
      <c r="FA4" s="1">
        <f t="shared" ref="FA4:FA60" si="25">BM4+EZ4</f>
        <v>3</v>
      </c>
      <c r="FB4" s="1">
        <f t="shared" ref="FB4:FB60" si="26">RANK(FA4,FA$4:FA$60,1)</f>
        <v>3</v>
      </c>
      <c r="FC4" s="1">
        <f>COUNTIF($X4:$AG4,"1")+COUNTIF($M4:$V4,"1")</f>
        <v>5</v>
      </c>
      <c r="FD4" s="1">
        <f>IF(COUNTIF(FB$4:FB$60,FB4)&gt;1,RANK(FC4,FC$4:FC$60,0)/10000,0)</f>
        <v>0</v>
      </c>
      <c r="FE4" s="1">
        <f>FB4+FD4</f>
        <v>3</v>
      </c>
      <c r="FF4" s="1">
        <f t="shared" ref="FF4:FF60" si="27">RANK(FE4,FE$4:FE$60,1)</f>
        <v>3</v>
      </c>
      <c r="FG4" s="1">
        <f>COUNTIF($X4:$AG4,"2")+COUNTIF($M4:$V4,"2")</f>
        <v>1</v>
      </c>
      <c r="FH4" s="1">
        <f>IF(COUNTIF(FF$4:FF$60,FF4)&gt;1,RANK(FG4,FG$4:FG$60,0)/10000,0)</f>
        <v>0</v>
      </c>
      <c r="FI4" s="1">
        <f>FF4+FH4</f>
        <v>3</v>
      </c>
      <c r="FJ4" s="1">
        <f t="shared" ref="FJ4:FJ60" si="28">RANK(FI4,FI$4:FI$60,1)</f>
        <v>3</v>
      </c>
      <c r="FK4" s="1">
        <f>+COUNTIF($X4:$AG4,"3")+COUNTIF($M4:$V4,"3")</f>
        <v>1</v>
      </c>
      <c r="FL4" s="1">
        <f>IF(COUNTIF(FJ$4:FJ$60,FJ4)&gt;1,RANK(FK4,FK$4:FK$60,0)/10000,0)</f>
        <v>0</v>
      </c>
      <c r="FM4" s="1">
        <f>FJ4+FL4</f>
        <v>3</v>
      </c>
      <c r="FN4" s="1">
        <f t="shared" ref="FN4:FN60" si="29">RANK(FM4,FM$4:FM$60,1)</f>
        <v>3</v>
      </c>
      <c r="FO4" s="1">
        <f>COUNTIF($X4:$AG4,"4")+COUNTIF($M4:$V4,"4")</f>
        <v>2</v>
      </c>
      <c r="FP4" s="1">
        <f>IF(COUNTIF(FN$4:FN$60,FN4)&gt;1,RANK(FO4,FO$4:FO$60,0)/10000,0)</f>
        <v>0</v>
      </c>
      <c r="FQ4" s="1">
        <f>FN4+FP4</f>
        <v>3</v>
      </c>
      <c r="FR4" s="1">
        <f t="shared" ref="FR4:FR60" si="30">RANK(FQ4,FQ$4:FQ$60,1)</f>
        <v>3</v>
      </c>
      <c r="FS4" s="1">
        <f>COUNTIF($X4:$AG4,"5")+COUNTIF($M4:$V4,"5")</f>
        <v>1</v>
      </c>
      <c r="FT4" s="1">
        <f>IF(COUNTIF(FR$4:FR$60,FR4)&gt;1,RANK(FS4,FS$4:FS$60,0)/10000,0)</f>
        <v>0</v>
      </c>
      <c r="FU4" s="1">
        <f>FR4+FT4</f>
        <v>3</v>
      </c>
      <c r="FV4" s="1">
        <f t="shared" ref="FV4:FV60" si="31">RANK(FU4,FU$4:FU$60,1)</f>
        <v>3</v>
      </c>
      <c r="FW4" s="1">
        <f>COUNTIF($X4:$AG4,"6")+COUNTIF($M4:$V4,"6")</f>
        <v>0</v>
      </c>
      <c r="FX4" s="1">
        <f>IF(COUNTIF(FV$4:FV$60,FV4)&gt;1,RANK(FW4,FW$4:FW$60,0)/10000,0)</f>
        <v>0</v>
      </c>
      <c r="FY4" s="1">
        <f>FV4+FX4</f>
        <v>3</v>
      </c>
      <c r="FZ4" s="1">
        <f t="shared" ref="FZ4:FZ60" si="32">RANK(FY4,FY$4:FY$60,1)</f>
        <v>3</v>
      </c>
      <c r="GC4" s="1">
        <f t="shared" ref="GC4:GC60" si="33">COUNTIF($M4:$V4,"0")</f>
        <v>4</v>
      </c>
      <c r="GD4" s="1">
        <f>IF(COUNTIF($W$4:$W$60,BL4)&gt;1,RANK(GC4,GC$4:GC$60,0)/10000,0)</f>
        <v>0</v>
      </c>
      <c r="GE4" s="1">
        <f t="shared" ref="GE4:GE60" si="34">BL4+GD4</f>
        <v>5</v>
      </c>
      <c r="GF4" s="1">
        <f t="shared" ref="GF4:GF60" si="35">RANK(GE4,GE$4:GE$60,1)</f>
        <v>5</v>
      </c>
      <c r="GG4" s="1">
        <f t="shared" ref="GG4:GG60" si="36">COUNTIF($M4:$V4,"1")</f>
        <v>2</v>
      </c>
      <c r="GH4" s="1">
        <f>IF(COUNTIF(GF$4:GF$60,GF4)&gt;1,RANK(GG4,GG$4:GG$60,0)/10000,0)</f>
        <v>2.9999999999999997E-4</v>
      </c>
      <c r="GI4" s="1">
        <f>GF4+GH4</f>
        <v>5.0003000000000002</v>
      </c>
      <c r="GJ4" s="1">
        <f t="shared" ref="GJ4:GJ60" si="37">RANK(GI4,GI$4:GI$60,1)</f>
        <v>6</v>
      </c>
      <c r="GK4" s="1">
        <f t="shared" ref="GK4:GK60" si="38">COUNTIF($M4:$V4,"2")</f>
        <v>0</v>
      </c>
      <c r="GL4" s="1">
        <f>IF(COUNTIF(GJ$4:GJ$60,GJ4)&gt;1,RANK(GK4,GK$4:GK$60,0)/10000,0)</f>
        <v>0</v>
      </c>
      <c r="GM4" s="1">
        <f>GJ4+GL4</f>
        <v>6</v>
      </c>
      <c r="GN4" s="1">
        <f t="shared" ref="GN4:GN60" si="39">RANK(GM4,GM$4:GM$60,1)</f>
        <v>6</v>
      </c>
      <c r="GO4" s="1">
        <f t="shared" ref="GO4:GO60" si="40">COUNTIF($M4:$V4,"3")</f>
        <v>1</v>
      </c>
      <c r="GP4" s="1">
        <f>IF(COUNTIF(GN$4:GN$60,GN4)&gt;1,RANK(GO4,GO$4:GO$60,0)/10000,0)</f>
        <v>0</v>
      </c>
      <c r="GQ4" s="1">
        <f>GN4+GP4</f>
        <v>6</v>
      </c>
      <c r="GR4" s="1">
        <f t="shared" ref="GR4:GR60" si="41">RANK(GQ4,GQ$4:GQ$60,1)</f>
        <v>6</v>
      </c>
      <c r="GS4" s="1">
        <f t="shared" ref="GS4:GS60" si="42">COUNTIF($M4:$V4,"4")</f>
        <v>2</v>
      </c>
      <c r="GT4" s="1">
        <f>IF(COUNTIF(GR$4:GR$60,GR4)&gt;1,RANK(GS4,GS$4:GS$60,0)/10000,0)</f>
        <v>0</v>
      </c>
      <c r="GU4" s="1">
        <f>GR4+GT4</f>
        <v>6</v>
      </c>
      <c r="GV4" s="1">
        <f t="shared" ref="GV4:GV60" si="43">RANK(GU4,GU$4:GU$60,1)</f>
        <v>6</v>
      </c>
      <c r="GW4" s="1">
        <f t="shared" ref="GW4:GW60" si="44">COUNTIF($M4:$V4,"5")</f>
        <v>1</v>
      </c>
      <c r="GX4" s="1">
        <f>IF(COUNTIF(GV$4:GV$60,GV4)&gt;1,RANK(GW4,GW$4:GW$60,0)/10000,0)</f>
        <v>0</v>
      </c>
      <c r="GY4" s="1">
        <f>GV4+GX4</f>
        <v>6</v>
      </c>
      <c r="GZ4" s="1">
        <f t="shared" ref="GZ4:GZ60" si="45">RANK(GY4,GY$4:GY$60,1)</f>
        <v>6</v>
      </c>
      <c r="HA4" s="1">
        <f t="shared" ref="HA4:HA60" si="46">COUNTIF($M4:$V4,"6")</f>
        <v>0</v>
      </c>
      <c r="HB4" s="1">
        <f>IF(COUNTIF(GZ$4:GZ$60,GZ4)&gt;1,RANK(HA4,HA$4:HA$60,0)/10000,0)</f>
        <v>0</v>
      </c>
      <c r="HC4" s="1">
        <f>GZ4+HB4</f>
        <v>6</v>
      </c>
      <c r="HD4" s="1">
        <f t="shared" ref="HD4:HD60" si="47">RANK(HC4,HC$4:HC$60,1)</f>
        <v>6</v>
      </c>
    </row>
    <row r="5" spans="1:212" customFormat="1" x14ac:dyDescent="0.3">
      <c r="A5" t="str">
        <f t="shared" ref="A5:A60" si="48">IF(L5="PH",CONCATENATE(L5,CH5),IF(L5="Rookie",CONCATENATE(L5,CH5),IF(L5="Club",CONCATENATE(L5,CH5),CONCATENATE(L5,G5,CH5))))</f>
        <v>RedLive1</v>
      </c>
      <c r="B5" s="13">
        <f>'Running Order'!B9</f>
        <v>2</v>
      </c>
      <c r="C5" s="13" t="str">
        <f>'Running Order'!C9</f>
        <v>Arthur Carroll</v>
      </c>
      <c r="D5" s="13" t="str">
        <f>'Running Order'!D9</f>
        <v>Penelope Collier</v>
      </c>
      <c r="E5" s="13" t="str">
        <f>'Running Order'!E9</f>
        <v>Sherpa</v>
      </c>
      <c r="F5" s="13">
        <f>'Running Order'!F9</f>
        <v>1350</v>
      </c>
      <c r="G5" s="13" t="str">
        <f>'Running Order'!G9</f>
        <v>Live</v>
      </c>
      <c r="H5" s="13">
        <f>'Running Order'!H9</f>
        <v>8</v>
      </c>
      <c r="I5" s="13">
        <f>'Running Order'!I9</f>
        <v>0</v>
      </c>
      <c r="J5" s="13">
        <f>'Running Order'!J9</f>
        <v>0</v>
      </c>
      <c r="K5" s="13" t="str">
        <f>'Running Order'!K9</f>
        <v>Ret/NS</v>
      </c>
      <c r="L5" s="13" t="str">
        <f>'Running Order'!L9</f>
        <v>Red</v>
      </c>
      <c r="M5" s="13">
        <f>IF('Running Order'!$HF9="NATB",'Running Order'!M9,20)</f>
        <v>5</v>
      </c>
      <c r="N5" s="13">
        <f>IF('Running Order'!$HF9="NATB",'Running Order'!N9,20)</f>
        <v>5</v>
      </c>
      <c r="O5" s="13">
        <f>IF('Running Order'!$HF9="NATB",'Running Order'!O9,20)</f>
        <v>4</v>
      </c>
      <c r="P5" s="13">
        <f>IF('Running Order'!$HF9="NATB",'Running Order'!P9,20)</f>
        <v>1</v>
      </c>
      <c r="Q5" s="13">
        <f>IF('Running Order'!$HF9="NATB",'Running Order'!Q9,20)</f>
        <v>4</v>
      </c>
      <c r="R5" s="13">
        <f>IF('Running Order'!$HF9="NATB",'Running Order'!R9,20)</f>
        <v>4</v>
      </c>
      <c r="S5" s="13">
        <f>IF('Running Order'!$HF9="NATB",'Running Order'!S9,20)</f>
        <v>7</v>
      </c>
      <c r="T5" s="13">
        <f>IF('Running Order'!$HF9="NATB",'Running Order'!T9,20)</f>
        <v>5</v>
      </c>
      <c r="U5" s="13">
        <f>IF('Running Order'!$HF9="NATB",'Running Order'!U9,20)</f>
        <v>0</v>
      </c>
      <c r="V5" s="13">
        <f>IF('Running Order'!$HF9="NATB",'Running Order'!V9,20)</f>
        <v>0</v>
      </c>
      <c r="W5" s="5">
        <f t="shared" ref="W5:W60" si="49">IF(K5="Ret/NS",1000,IF(C5="",1000,SUM(M5:V5)))</f>
        <v>1000</v>
      </c>
      <c r="X5" s="13">
        <f>IF('Running Order'!$HF9="NATB",'Running Order'!X9,20)</f>
        <v>2</v>
      </c>
      <c r="Y5" s="13">
        <f>IF('Running Order'!$HF9="NATB",'Running Order'!Y9,20)</f>
        <v>3</v>
      </c>
      <c r="Z5" s="13">
        <f>IF('Running Order'!$HF9="NATB",'Running Order'!Z9,20)</f>
        <v>3</v>
      </c>
      <c r="AA5" s="13">
        <f>IF('Running Order'!$HF9="NATB",'Running Order'!AA9,20)</f>
        <v>5</v>
      </c>
      <c r="AB5" s="13">
        <f>IF('Running Order'!$HF9="NATB",'Running Order'!AB9,20)</f>
        <v>5</v>
      </c>
      <c r="AC5" s="13">
        <f>IF('Running Order'!$HF9="NATB",'Running Order'!AC9,20)</f>
        <v>1</v>
      </c>
      <c r="AD5" s="13">
        <f>IF('Running Order'!$HF9="NATB",'Running Order'!AD9,20)</f>
        <v>7</v>
      </c>
      <c r="AE5" s="13">
        <f>IF('Running Order'!$HF9="NATB",'Running Order'!AE9,20)</f>
        <v>0</v>
      </c>
      <c r="AF5" s="13">
        <f>IF('Running Order'!$HF9="NATB",'Running Order'!AF9,20)</f>
        <v>0</v>
      </c>
      <c r="AG5" s="13">
        <f>IF('Running Order'!$HF9="NATB",'Running Order'!AG9,20)</f>
        <v>0</v>
      </c>
      <c r="AH5" s="5">
        <f t="shared" ref="AH5:AH60" si="50">IF(K5="Ret/NS",1000,IF(C5="",1000,SUM(X5:AG5)))</f>
        <v>1000</v>
      </c>
      <c r="AI5" s="5">
        <f t="shared" ref="AI5:AI60" si="51">AH5+W5</f>
        <v>2000</v>
      </c>
      <c r="AJ5" s="13">
        <f>IF('Running Order'!$HF9="NATB",'Running Order'!AJ9,20)</f>
        <v>0</v>
      </c>
      <c r="AK5" s="13">
        <f>IF('Running Order'!$HF9="NATB",'Running Order'!AK9,20)</f>
        <v>0</v>
      </c>
      <c r="AL5" s="13">
        <f>IF('Running Order'!$HF9="NATB",'Running Order'!AL9,20)</f>
        <v>0</v>
      </c>
      <c r="AM5" s="13">
        <f>IF('Running Order'!$HF9="NATB",'Running Order'!AM9,20)</f>
        <v>0</v>
      </c>
      <c r="AN5" s="13">
        <f>IF('Running Order'!$HF9="NATB",'Running Order'!AN9,20)</f>
        <v>0</v>
      </c>
      <c r="AO5" s="13">
        <f>IF('Running Order'!$HF9="NATB",'Running Order'!AO9,20)</f>
        <v>0</v>
      </c>
      <c r="AP5" s="13">
        <f>IF('Running Order'!$HF9="NATB",'Running Order'!AP9,20)</f>
        <v>0</v>
      </c>
      <c r="AQ5" s="13">
        <f>IF('Running Order'!$HF9="NATB",'Running Order'!AQ9,20)</f>
        <v>0</v>
      </c>
      <c r="AR5" s="13">
        <f>IF('Running Order'!$HF9="NATB",'Running Order'!AR9,20)</f>
        <v>0</v>
      </c>
      <c r="AS5" s="13">
        <f>IF('Running Order'!$HF9="NATB",'Running Order'!AS9,20)</f>
        <v>0</v>
      </c>
      <c r="AT5" s="5">
        <f t="shared" ref="AT5:AT60" si="52">IF(K5="Ret/NS",1000,IF(C5="",1000,SUM(AJ5:AS5)))</f>
        <v>1000</v>
      </c>
      <c r="AU5" s="5">
        <f t="shared" ref="AU5:AU60" si="53">AT5+AI5</f>
        <v>3000</v>
      </c>
      <c r="AV5" s="13">
        <f>IF('Running Order'!$HF9="NATB",'Running Order'!AV9,20)</f>
        <v>0</v>
      </c>
      <c r="AW5" s="13">
        <f>IF('Running Order'!$HF9="NATB",'Running Order'!AW9,20)</f>
        <v>0</v>
      </c>
      <c r="AX5" s="13">
        <f>IF('Running Order'!$HF9="NATB",'Running Order'!AX9,20)</f>
        <v>0</v>
      </c>
      <c r="AY5" s="13">
        <f>IF('Running Order'!$HF9="NATB",'Running Order'!AY9,20)</f>
        <v>0</v>
      </c>
      <c r="AZ5" s="13">
        <f>IF('Running Order'!$HF9="NATB",'Running Order'!AZ9,20)</f>
        <v>0</v>
      </c>
      <c r="BA5" s="13">
        <f>IF('Running Order'!$HF9="NATB",'Running Order'!BA9,20)</f>
        <v>0</v>
      </c>
      <c r="BB5" s="13">
        <f>IF('Running Order'!$HF9="NATB",'Running Order'!BB9,20)</f>
        <v>0</v>
      </c>
      <c r="BC5" s="13">
        <f>IF('Running Order'!$HF9="NATB",'Running Order'!BC9,20)</f>
        <v>0</v>
      </c>
      <c r="BD5" s="13">
        <f>IF('Running Order'!$HF9="NATB",'Running Order'!BD9,20)</f>
        <v>0</v>
      </c>
      <c r="BE5" s="13">
        <f>IF('Running Order'!$HF9="NATB",'Running Order'!BE9,20)</f>
        <v>0</v>
      </c>
      <c r="BF5" s="5">
        <f t="shared" ref="BF5:BF60" si="54">IF(K5="Ret/NS",1000,IF(C5="",1000,SUM(AV5:BE5)))</f>
        <v>1000</v>
      </c>
      <c r="BG5" s="5">
        <f t="shared" ref="BG5:BG60" si="55">IF(K5="Ret/NS",4000,AI5+AT5+BF5)</f>
        <v>4000</v>
      </c>
      <c r="BH5" s="5">
        <f t="shared" ref="BH5:BH60" si="56">HD5</f>
        <v>56</v>
      </c>
      <c r="BI5" s="5">
        <f t="shared" ref="BI5:BI60" si="57">FZ5</f>
        <v>56</v>
      </c>
      <c r="BJ5" s="5">
        <f t="shared" ref="BJ5:BJ60" si="58">EW5</f>
        <v>56</v>
      </c>
      <c r="BK5" s="5">
        <f>DM5</f>
        <v>56</v>
      </c>
      <c r="BL5" s="5">
        <f t="shared" ref="BL5:BL60" si="59">RANK(W5,$W$4:$W$60,1)</f>
        <v>56</v>
      </c>
      <c r="BM5" s="5">
        <f t="shared" ref="BM5:BM60" si="60">RANK(AI5,$AI$4:$AI$60,1)</f>
        <v>56</v>
      </c>
      <c r="BN5" s="5">
        <f t="shared" si="4"/>
        <v>56</v>
      </c>
      <c r="BO5" s="5">
        <f t="shared" si="5"/>
        <v>56</v>
      </c>
      <c r="BP5" s="3">
        <f t="shared" si="6"/>
        <v>56</v>
      </c>
      <c r="BQ5" s="3">
        <f t="shared" ref="BQ5:BQ60" si="61">IFERROR(RANK(BP5,$BP$4:$BP$60,1),"")</f>
        <v>1</v>
      </c>
      <c r="BR5" s="3" t="str">
        <f t="shared" si="7"/>
        <v>-</v>
      </c>
      <c r="BS5" s="3" t="str">
        <f t="shared" ref="BS5:BS60" si="62">IFERROR(RANK(BR5,$BR$4:$BR$60,1),"")</f>
        <v/>
      </c>
      <c r="BT5" s="3" t="str">
        <f t="shared" si="8"/>
        <v>-</v>
      </c>
      <c r="BU5" s="3" t="str">
        <f t="shared" ref="BU5:BU60" si="63">IFERROR(RANK(BT5,$BT$4:$BT$60,1),"")</f>
        <v/>
      </c>
      <c r="BV5" s="3" t="str">
        <f t="shared" si="9"/>
        <v>-</v>
      </c>
      <c r="BW5" s="3" t="str">
        <f t="shared" ref="BW5:BW60" si="64">IFERROR(RANK(BV5,$BV$4:$BV$60,1),"")</f>
        <v/>
      </c>
      <c r="BX5" s="3" t="str">
        <f t="shared" si="10"/>
        <v>-</v>
      </c>
      <c r="BY5" s="3" t="str">
        <f t="shared" ref="BY5:BY60" si="65">IFERROR(RANK(BX5,$BX$4:$BX$60,1),"")</f>
        <v/>
      </c>
      <c r="BZ5" s="3" t="str">
        <f t="shared" si="11"/>
        <v>-</v>
      </c>
      <c r="CA5" s="3" t="str">
        <f t="shared" ref="CA5:CA60" si="66">IFERROR(RANK(BZ5,$BZ$4:$BZ$60,1),"")</f>
        <v/>
      </c>
      <c r="CB5" s="3" t="str">
        <f t="shared" si="12"/>
        <v>-</v>
      </c>
      <c r="CC5" s="3" t="str">
        <f t="shared" ref="CC5:CC60" si="67">IFERROR(RANK(CB5,$CB$4:$CB$60,1),"")</f>
        <v/>
      </c>
      <c r="CD5" s="3">
        <f t="shared" ref="CD5:CD35" si="68">IF($G5=$F$1003,RANK($BK5,$BK$4:$BK$60,1),"-")</f>
        <v>56</v>
      </c>
      <c r="CE5" s="3">
        <f t="shared" ref="CE5:CE60" si="69">IFERROR(RANK(CD5,$CD$4:$CD$60,1),"")</f>
        <v>11</v>
      </c>
      <c r="CF5" s="3" t="str">
        <f t="shared" ref="CF5:CF60" si="70">IF($HF5="NATB",RANK($BK5,$BK$4:$BK$60,1),"-")</f>
        <v>-</v>
      </c>
      <c r="CG5" s="3" t="str">
        <f t="shared" ref="CG5:CG60" si="71">IFERROR(RANK(CF5,$CF$4:$CF$60,1),"")</f>
        <v/>
      </c>
      <c r="CH5" s="5" t="str">
        <f>BQ5&amp;BU5&amp;BY5&amp;CA5&amp;BS5&amp;BW5&amp;CC5</f>
        <v>1</v>
      </c>
      <c r="CI5" s="5">
        <f t="shared" ref="CI5:CI60" si="72">CE5</f>
        <v>11</v>
      </c>
      <c r="CJ5" s="22"/>
      <c r="CK5" s="1"/>
      <c r="CL5" s="1">
        <f t="shared" ref="CL5:CL60" si="73">COUNTIF($AJ5:$AS5,"0")+COUNTIF($X5:$AG5,"0")+COUNTIF($AV5:$BE5,"0")+COUNTIF($M5:$V5,"0")</f>
        <v>25</v>
      </c>
      <c r="CM5" s="1">
        <f t="shared" ref="CM5:CM60" si="74">IF(COUNTIF($BG$4:$BG$60,BG5)&gt;1,RANK(CL5,CL$4:CL$60,0)/100000,0)</f>
        <v>3.0000000000000001E-5</v>
      </c>
      <c r="CN5" s="1">
        <f t="shared" ref="CN5:CN60" si="75">BO5+CM5</f>
        <v>56.000030000000002</v>
      </c>
      <c r="CO5" s="1">
        <f t="shared" si="13"/>
        <v>56</v>
      </c>
      <c r="CP5" s="1">
        <f t="shared" ref="CP5:CP60" si="76">COUNTIF($AJ5:$AS5,"1")+COUNTIF($X5:$AG5,"1")+COUNTIF($AV5:$BE5,"1")+COUNTIF($M5:$V5,"1")</f>
        <v>2</v>
      </c>
      <c r="CQ5" s="1">
        <f t="shared" ref="CQ5:CQ60" si="77">IF(COUNTIF(CO$4:CO$60,CO5)&gt;1,RANK(CP5,CP$4:CP$60,0)/100000,0)</f>
        <v>0</v>
      </c>
      <c r="CR5" s="1">
        <f t="shared" ref="CR5:CR60" si="78">CO5+CQ5</f>
        <v>56</v>
      </c>
      <c r="CS5" s="1">
        <f t="shared" si="14"/>
        <v>56</v>
      </c>
      <c r="CT5" s="1">
        <f t="shared" ref="CT5:CT60" si="79">COUNTIF($AJ5:$AS5,"2")+COUNTIF($X5:$AG5,"2")+COUNTIF($AV5:$BE5,"2")+COUNTIF($M5:$V5,"2")</f>
        <v>1</v>
      </c>
      <c r="CU5" s="1">
        <f t="shared" ref="CU5:CU60" si="80">IF(COUNTIF(CS$4:CS$60,CS5)&gt;1,RANK(CT5,CT$4:CT$60,0)/10000,0)</f>
        <v>0</v>
      </c>
      <c r="CV5" s="1">
        <f t="shared" ref="CV5:CV60" si="81">CS5+CU5</f>
        <v>56</v>
      </c>
      <c r="CW5" s="1">
        <f t="shared" si="15"/>
        <v>56</v>
      </c>
      <c r="CX5" s="1">
        <f t="shared" ref="CX5:CX60" si="82">COUNTIF($AJ5:$AS5,"3")+COUNTIF($X5:$AG5,"3")+COUNTIF($AV5:$BE5,"3")+COUNTIF($M5:$V5,"3")</f>
        <v>2</v>
      </c>
      <c r="CY5" s="1">
        <f t="shared" ref="CY5:CY60" si="83">IF(COUNTIF(CW$4:CW$60,CW5)&gt;1,RANK(CX5,CX$4:CX$60,0)/10000,0)</f>
        <v>0</v>
      </c>
      <c r="CZ5" s="1">
        <f t="shared" ref="CZ5:CZ60" si="84">CW5+CY5</f>
        <v>56</v>
      </c>
      <c r="DA5" s="1">
        <f t="shared" si="16"/>
        <v>56</v>
      </c>
      <c r="DB5" s="1">
        <f t="shared" ref="DB5:DB60" si="85">COUNTIF($AJ5:$AS5,"4")+COUNTIF($X5:$AG5,"4")+COUNTIF($AV5:$BE5,"4")+COUNTIF($M5:$V5,"4")</f>
        <v>3</v>
      </c>
      <c r="DC5" s="1">
        <f t="shared" ref="DC5:DC60" si="86">IF(COUNTIF(DA$4:DA$60,DA5)&gt;1,RANK(DB5,DB$4:DB$60,0)/10000,0)</f>
        <v>0</v>
      </c>
      <c r="DD5" s="1">
        <f t="shared" ref="DD5:DD60" si="87">DA5+DC5</f>
        <v>56</v>
      </c>
      <c r="DE5" s="1">
        <f t="shared" si="17"/>
        <v>56</v>
      </c>
      <c r="DF5" s="1">
        <f t="shared" ref="DF5:DF60" si="88">COUNTIF($AJ5:$AS5,"5")+COUNTIF($X5:$AG5,"5")+COUNTIF($AV5:$BE5,"5")+COUNTIF($M5:$V5,"5")</f>
        <v>5</v>
      </c>
      <c r="DG5" s="1">
        <f t="shared" ref="DG5:DG60" si="89">IF(COUNTIF(DE$4:DE$60,DE5)&gt;1,RANK(DF5,DF$4:DF$60,0)/10000,0)</f>
        <v>0</v>
      </c>
      <c r="DH5" s="1">
        <f t="shared" ref="DH5:DH60" si="90">DE5+DG5</f>
        <v>56</v>
      </c>
      <c r="DI5" s="1">
        <f t="shared" si="18"/>
        <v>56</v>
      </c>
      <c r="DJ5" s="1">
        <f t="shared" ref="DJ5:DJ60" si="91">COUNTIF($AJ5:$AS5,"6")+COUNTIF($X5:$AG5,"6")+COUNTIF($AV5:$BE5,"6")+COUNTIF($M5:$V5,"6")</f>
        <v>0</v>
      </c>
      <c r="DK5" s="1">
        <f t="shared" ref="DK5:DK60" si="92">IF(COUNTIF(DI$4:DI$60,DI5)&gt;1,RANK(DJ5,DJ$4:DJ$60,0)/10000,0)</f>
        <v>0</v>
      </c>
      <c r="DL5" s="1">
        <f t="shared" ref="DL5:DL60" si="93">DI5+DK5</f>
        <v>56</v>
      </c>
      <c r="DM5" s="1">
        <f t="shared" ref="DM5:DM60" si="94">RANK(DL5,DL$4:DL$60,1)</f>
        <v>56</v>
      </c>
      <c r="DQ5">
        <f t="shared" ref="DQ5:DQ60" si="95">SUM(M5:V5,X5:AG5,AJ5:AS5)</f>
        <v>61</v>
      </c>
      <c r="DR5" t="str">
        <f t="shared" ref="DR5:DR60" si="96">IF(BG5=DQ5,"YES","NO")</f>
        <v>NO</v>
      </c>
      <c r="DS5">
        <f t="shared" ref="DS5:DS60" si="97">AT5+AH5+W5</f>
        <v>3000</v>
      </c>
      <c r="DT5" t="str">
        <f t="shared" ref="DT5:DT60" si="98">IF(BG5=DS5,"YES","NO")</f>
        <v>NO</v>
      </c>
      <c r="DV5" s="1">
        <f t="shared" ref="DV5:DV60" si="99">COUNTIF($AJ5:$AS5,"0")+COUNTIF($X5:$AG5,"0")+COUNTIF($M5:$V5,"0")</f>
        <v>15</v>
      </c>
      <c r="DW5" s="1">
        <f t="shared" ref="DW5:DW60" si="100">IF(COUNTIF($AU$4:$AU$60,AU5)&gt;1,RANK(DV5,DV$4:DV$60,0)/10000,0)</f>
        <v>2.9999999999999997E-4</v>
      </c>
      <c r="DX5" s="1">
        <f t="shared" ref="DX5:DX60" si="101">BN5+DW5</f>
        <v>56.000300000000003</v>
      </c>
      <c r="DY5" s="1">
        <f t="shared" si="19"/>
        <v>56</v>
      </c>
      <c r="DZ5" s="1">
        <f t="shared" ref="DZ5:DZ60" si="102">COUNTIF($AJ5:$AS5,"1")+COUNTIF($X5:$AG5,"1")+COUNTIF($M5:$V5,"1")</f>
        <v>2</v>
      </c>
      <c r="EA5" s="1">
        <f t="shared" ref="EA5:EA60" si="103">IF(COUNTIF(DY$4:DY$60,DY5)&gt;1,RANK(DZ5,DZ$4:DZ$60,0)/10000,0)</f>
        <v>0</v>
      </c>
      <c r="EB5" s="1">
        <f t="shared" ref="EB5:EB60" si="104">DY5+EA5</f>
        <v>56</v>
      </c>
      <c r="EC5" s="1">
        <f t="shared" si="20"/>
        <v>56</v>
      </c>
      <c r="ED5" s="1">
        <f t="shared" ref="ED5:ED60" si="105">COUNTIF($AJ5:$AS5,"2")+COUNTIF($X5:$AG5,"2")+COUNTIF($M5:$V5,"2")</f>
        <v>1</v>
      </c>
      <c r="EE5" s="1">
        <f t="shared" ref="EE5:EE60" si="106">IF(COUNTIF(EC$4:EC$60,EC5)&gt;1,RANK(ED5,ED$4:ED$60,0)/10000,0)</f>
        <v>0</v>
      </c>
      <c r="EF5" s="1">
        <f t="shared" ref="EF5:EF60" si="107">EC5+EE5</f>
        <v>56</v>
      </c>
      <c r="EG5" s="1">
        <f t="shared" si="21"/>
        <v>56</v>
      </c>
      <c r="EH5" s="1">
        <f t="shared" ref="EH5:EH60" si="108">COUNTIF($AJ5:$AS5,"3")+COUNTIF($X5:$AG5,"3")+COUNTIF($M5:$V5,"3")</f>
        <v>2</v>
      </c>
      <c r="EI5" s="1">
        <f t="shared" ref="EI5:EI60" si="109">IF(COUNTIF(EG$4:EG$60,EG5)&gt;1,RANK(EH5,EH$4:EH$60,0)/10000,0)</f>
        <v>0</v>
      </c>
      <c r="EJ5" s="1">
        <f t="shared" ref="EJ5:EJ60" si="110">EG5+EI5</f>
        <v>56</v>
      </c>
      <c r="EK5" s="1">
        <f t="shared" si="22"/>
        <v>56</v>
      </c>
      <c r="EL5" s="1">
        <f t="shared" ref="EL5:EL60" si="111">COUNTIF($AJ5:$AS5,"4")+COUNTIF($X5:$AG5,"4")+COUNTIF($M5:$V5,"4")</f>
        <v>3</v>
      </c>
      <c r="EM5" s="1">
        <f t="shared" ref="EM5:EM60" si="112">IF(COUNTIF(EK$4:EK$60,EK5)&gt;1,RANK(EL5,EL$4:EL$60,0)/10000,0)</f>
        <v>0</v>
      </c>
      <c r="EN5" s="1">
        <f t="shared" ref="EN5:EN60" si="113">EK5+EM5</f>
        <v>56</v>
      </c>
      <c r="EO5" s="1">
        <f t="shared" si="23"/>
        <v>56</v>
      </c>
      <c r="EP5" s="1">
        <f t="shared" ref="EP5:EP60" si="114">COUNTIF($AJ5:$AS5,"5")+COUNTIF($X5:$AG5,"5")+COUNTIF($M5:$V5,"5")</f>
        <v>5</v>
      </c>
      <c r="EQ5" s="1">
        <f t="shared" ref="EQ5:EQ60" si="115">IF(COUNTIF(EO$4:EO$60,EO5)&gt;1,RANK(EP5,EP$4:EP$60,0)/10000,0)</f>
        <v>0</v>
      </c>
      <c r="ER5" s="1">
        <f t="shared" ref="ER5:ER60" si="116">EO5+EQ5</f>
        <v>56</v>
      </c>
      <c r="ES5" s="1">
        <f t="shared" si="24"/>
        <v>56</v>
      </c>
      <c r="ET5" s="1">
        <f t="shared" ref="ET5:ET60" si="117">COUNTIF($AJ5:$AS5,"6")+COUNTIF($X5:$AG5,"6")+COUNTIF($M5:$V5,"6")</f>
        <v>0</v>
      </c>
      <c r="EU5" s="1">
        <f t="shared" ref="EU5:EU60" si="118">IF(COUNTIF(ES$4:ES$60,ES5)&gt;1,RANK(ET5,ET$4:ET$60,0)/10000,0)</f>
        <v>0</v>
      </c>
      <c r="EV5" s="1">
        <f t="shared" ref="EV5:EV60" si="119">ES5+EU5</f>
        <v>56</v>
      </c>
      <c r="EW5" s="1">
        <f t="shared" ref="EW5:EW60" si="120">RANK(EV5,EV$4:EV$60,1)</f>
        <v>56</v>
      </c>
      <c r="EX5" s="1"/>
      <c r="EY5" s="1">
        <f t="shared" ref="EY5:EY60" si="121">COUNTIF($X5:$AG5,"0")+COUNTIF($M5:$V5,"0")</f>
        <v>5</v>
      </c>
      <c r="EZ5" s="1">
        <f t="shared" ref="EZ5:EZ60" si="122">IF(COUNTIF($AI$4:$AI$60,AI5)&gt;1,RANK(EY5,EY$4:EY$60,0)/10000,0)</f>
        <v>1.5E-3</v>
      </c>
      <c r="FA5" s="1">
        <f t="shared" si="25"/>
        <v>56.0015</v>
      </c>
      <c r="FB5" s="1">
        <f t="shared" si="26"/>
        <v>56</v>
      </c>
      <c r="FC5" s="1">
        <f t="shared" ref="FC5:FC60" si="123">COUNTIF($X5:$AG5,"1")+COUNTIF($M5:$V5,"1")</f>
        <v>2</v>
      </c>
      <c r="FD5" s="1">
        <f t="shared" ref="FD5:FD60" si="124">IF(COUNTIF(FB$4:FB$60,FB5)&gt;1,RANK(FC5,FC$4:FC$60,0)/10000,0)</f>
        <v>0</v>
      </c>
      <c r="FE5" s="1">
        <f t="shared" ref="FE5:FE60" si="125">FB5+FD5</f>
        <v>56</v>
      </c>
      <c r="FF5" s="1">
        <f t="shared" si="27"/>
        <v>56</v>
      </c>
      <c r="FG5" s="1">
        <f t="shared" ref="FG5:FG60" si="126">COUNTIF($X5:$AG5,"2")+COUNTIF($M5:$V5,"2")</f>
        <v>1</v>
      </c>
      <c r="FH5" s="1">
        <f t="shared" ref="FH5:FH60" si="127">IF(COUNTIF(FF$4:FF$60,FF5)&gt;1,RANK(FG5,FG$4:FG$60,0)/10000,0)</f>
        <v>0</v>
      </c>
      <c r="FI5" s="1">
        <f t="shared" ref="FI5:FI60" si="128">FF5+FH5</f>
        <v>56</v>
      </c>
      <c r="FJ5" s="1">
        <f t="shared" si="28"/>
        <v>56</v>
      </c>
      <c r="FK5" s="1">
        <f t="shared" ref="FK5:FK60" si="129">+COUNTIF($X5:$AG5,"3")+COUNTIF($M5:$V5,"3")</f>
        <v>2</v>
      </c>
      <c r="FL5" s="1">
        <f t="shared" ref="FL5:FL60" si="130">IF(COUNTIF(FJ$4:FJ$60,FJ5)&gt;1,RANK(FK5,FK$4:FK$60,0)/10000,0)</f>
        <v>0</v>
      </c>
      <c r="FM5" s="1">
        <f t="shared" ref="FM5:FM60" si="131">FJ5+FL5</f>
        <v>56</v>
      </c>
      <c r="FN5" s="1">
        <f t="shared" si="29"/>
        <v>56</v>
      </c>
      <c r="FO5" s="1">
        <f t="shared" ref="FO5:FO60" si="132">COUNTIF($X5:$AG5,"4")+COUNTIF($M5:$V5,"4")</f>
        <v>3</v>
      </c>
      <c r="FP5" s="1">
        <f t="shared" ref="FP5:FP60" si="133">IF(COUNTIF(FN$4:FN$60,FN5)&gt;1,RANK(FO5,FO$4:FO$60,0)/10000,0)</f>
        <v>0</v>
      </c>
      <c r="FQ5" s="1">
        <f t="shared" ref="FQ5:FQ60" si="134">FN5+FP5</f>
        <v>56</v>
      </c>
      <c r="FR5" s="1">
        <f t="shared" si="30"/>
        <v>56</v>
      </c>
      <c r="FS5" s="1">
        <f t="shared" ref="FS5:FS60" si="135">COUNTIF($X5:$AG5,"5")+COUNTIF($M5:$V5,"5")</f>
        <v>5</v>
      </c>
      <c r="FT5" s="1">
        <f t="shared" ref="FT5:FT60" si="136">IF(COUNTIF(FR$4:FR$60,FR5)&gt;1,RANK(FS5,FS$4:FS$60,0)/10000,0)</f>
        <v>0</v>
      </c>
      <c r="FU5" s="1">
        <f t="shared" ref="FU5:FU60" si="137">FR5+FT5</f>
        <v>56</v>
      </c>
      <c r="FV5" s="1">
        <f t="shared" si="31"/>
        <v>56</v>
      </c>
      <c r="FW5" s="1">
        <f t="shared" ref="FW5:FW60" si="138">COUNTIF($X5:$AG5,"6")+COUNTIF($M5:$V5,"6")</f>
        <v>0</v>
      </c>
      <c r="FX5" s="1">
        <f t="shared" ref="FX5:FX60" si="139">IF(COUNTIF(FV$4:FV$60,FV5)&gt;1,RANK(FW5,FW$4:FW$60,0)/10000,0)</f>
        <v>0</v>
      </c>
      <c r="FY5" s="1">
        <f t="shared" ref="FY5:FY60" si="140">FV5+FX5</f>
        <v>56</v>
      </c>
      <c r="FZ5" s="1">
        <f t="shared" si="32"/>
        <v>56</v>
      </c>
      <c r="GC5" s="1">
        <f t="shared" si="33"/>
        <v>2</v>
      </c>
      <c r="GD5" s="1">
        <f t="shared" ref="GD5:GD60" si="141">IF(COUNTIF($W$4:$W$60,BL5)&gt;1,RANK(GC5,GC$4:GC$60,0)/10000,0)</f>
        <v>0</v>
      </c>
      <c r="GE5" s="1">
        <f t="shared" si="34"/>
        <v>56</v>
      </c>
      <c r="GF5" s="1">
        <f t="shared" si="35"/>
        <v>56</v>
      </c>
      <c r="GG5" s="1">
        <f t="shared" si="36"/>
        <v>1</v>
      </c>
      <c r="GH5" s="1">
        <f t="shared" ref="GH5:GH60" si="142">IF(COUNTIF(GF$4:GF$60,GF5)&gt;1,RANK(GG5,GG$4:GG$60,0)/10000,0)</f>
        <v>8.9999999999999998E-4</v>
      </c>
      <c r="GI5" s="1">
        <f t="shared" ref="GI5:GI60" si="143">GF5+GH5</f>
        <v>56.000900000000001</v>
      </c>
      <c r="GJ5" s="1">
        <f t="shared" si="37"/>
        <v>56</v>
      </c>
      <c r="GK5" s="1">
        <f t="shared" si="38"/>
        <v>0</v>
      </c>
      <c r="GL5" s="1">
        <f t="shared" ref="GL5:GL60" si="144">IF(COUNTIF(GJ$4:GJ$60,GJ5)&gt;1,RANK(GK5,GK$4:GK$60,0)/10000,0)</f>
        <v>0</v>
      </c>
      <c r="GM5" s="1">
        <f t="shared" ref="GM5:GM60" si="145">GJ5+GL5</f>
        <v>56</v>
      </c>
      <c r="GN5" s="1">
        <f t="shared" si="39"/>
        <v>56</v>
      </c>
      <c r="GO5" s="1">
        <f t="shared" si="40"/>
        <v>0</v>
      </c>
      <c r="GP5" s="1">
        <f t="shared" ref="GP5:GP60" si="146">IF(COUNTIF(GN$4:GN$60,GN5)&gt;1,RANK(GO5,GO$4:GO$60,0)/10000,0)</f>
        <v>0</v>
      </c>
      <c r="GQ5" s="1">
        <f t="shared" ref="GQ5:GQ60" si="147">GN5+GP5</f>
        <v>56</v>
      </c>
      <c r="GR5" s="1">
        <f t="shared" si="41"/>
        <v>56</v>
      </c>
      <c r="GS5" s="1">
        <f t="shared" si="42"/>
        <v>3</v>
      </c>
      <c r="GT5" s="1">
        <f t="shared" ref="GT5:GT60" si="148">IF(COUNTIF(GR$4:GR$60,GR5)&gt;1,RANK(GS5,GS$4:GS$60,0)/10000,0)</f>
        <v>0</v>
      </c>
      <c r="GU5" s="1">
        <f t="shared" ref="GU5:GU60" si="149">GR5+GT5</f>
        <v>56</v>
      </c>
      <c r="GV5" s="1">
        <f t="shared" si="43"/>
        <v>56</v>
      </c>
      <c r="GW5" s="1">
        <f t="shared" si="44"/>
        <v>3</v>
      </c>
      <c r="GX5" s="1">
        <f t="shared" ref="GX5:GX60" si="150">IF(COUNTIF(GV$4:GV$60,GV5)&gt;1,RANK(GW5,GW$4:GW$60,0)/10000,0)</f>
        <v>0</v>
      </c>
      <c r="GY5" s="1">
        <f t="shared" ref="GY5:GY60" si="151">GV5+GX5</f>
        <v>56</v>
      </c>
      <c r="GZ5" s="1">
        <f t="shared" si="45"/>
        <v>56</v>
      </c>
      <c r="HA5" s="1">
        <f t="shared" si="46"/>
        <v>0</v>
      </c>
      <c r="HB5" s="1">
        <f t="shared" ref="HB5:HB60" si="152">IF(COUNTIF(GZ$4:GZ$60,GZ5)&gt;1,RANK(HA5,HA$4:HA$60,0)/10000,0)</f>
        <v>0</v>
      </c>
      <c r="HC5" s="1">
        <f t="shared" ref="HC5:HC60" si="153">GZ5+HB5</f>
        <v>56</v>
      </c>
      <c r="HD5" s="1">
        <f t="shared" si="47"/>
        <v>56</v>
      </c>
    </row>
    <row r="6" spans="1:212" customFormat="1" x14ac:dyDescent="0.3">
      <c r="A6" t="str">
        <f t="shared" si="48"/>
        <v>Club1</v>
      </c>
      <c r="B6" s="13">
        <f>'Running Order'!B10</f>
        <v>3</v>
      </c>
      <c r="C6" s="13" t="str">
        <f>'Running Order'!C10</f>
        <v>Nigel Shute</v>
      </c>
      <c r="D6" s="13" t="str">
        <f>'Running Order'!D10</f>
        <v>Kath Shute</v>
      </c>
      <c r="E6" s="13" t="str">
        <f>'Running Order'!E10</f>
        <v>SRB</v>
      </c>
      <c r="F6" s="13">
        <f>'Running Order'!F10</f>
        <v>1340</v>
      </c>
      <c r="G6" s="13" t="str">
        <f>'Running Order'!G10</f>
        <v>Live</v>
      </c>
      <c r="H6" s="13">
        <f>'Running Order'!H10</f>
        <v>8</v>
      </c>
      <c r="I6" s="13">
        <f>'Running Order'!I10</f>
        <v>0</v>
      </c>
      <c r="J6" s="13">
        <f>'Running Order'!J10</f>
        <v>0</v>
      </c>
      <c r="K6" s="13">
        <f>'Running Order'!K10</f>
        <v>0</v>
      </c>
      <c r="L6" s="13" t="str">
        <f>'Running Order'!L10</f>
        <v>Club</v>
      </c>
      <c r="M6" s="13">
        <f>IF('Running Order'!$HF10="NATB",'Running Order'!M10,20)</f>
        <v>20</v>
      </c>
      <c r="N6" s="13">
        <f>IF('Running Order'!$HF10="NATB",'Running Order'!N10,20)</f>
        <v>20</v>
      </c>
      <c r="O6" s="13">
        <f>IF('Running Order'!$HF10="NATB",'Running Order'!O10,20)</f>
        <v>20</v>
      </c>
      <c r="P6" s="13">
        <f>IF('Running Order'!$HF10="NATB",'Running Order'!P10,20)</f>
        <v>20</v>
      </c>
      <c r="Q6" s="13">
        <f>IF('Running Order'!$HF10="NATB",'Running Order'!Q10,20)</f>
        <v>20</v>
      </c>
      <c r="R6" s="13">
        <f>IF('Running Order'!$HF10="NATB",'Running Order'!R10,20)</f>
        <v>20</v>
      </c>
      <c r="S6" s="13">
        <f>IF('Running Order'!$HF10="NATB",'Running Order'!S10,20)</f>
        <v>20</v>
      </c>
      <c r="T6" s="13">
        <f>IF('Running Order'!$HF10="NATB",'Running Order'!T10,20)</f>
        <v>20</v>
      </c>
      <c r="U6" s="13">
        <f>IF('Running Order'!$HF10="NATB",'Running Order'!U10,20)</f>
        <v>20</v>
      </c>
      <c r="V6" s="13">
        <f>IF('Running Order'!$HF10="NATB",'Running Order'!V10,20)</f>
        <v>20</v>
      </c>
      <c r="W6" s="5">
        <f t="shared" si="49"/>
        <v>200</v>
      </c>
      <c r="X6" s="13">
        <f>IF('Running Order'!$HF10="NATB",'Running Order'!X10,20)</f>
        <v>20</v>
      </c>
      <c r="Y6" s="13">
        <f>IF('Running Order'!$HF10="NATB",'Running Order'!Y10,20)</f>
        <v>20</v>
      </c>
      <c r="Z6" s="13">
        <f>IF('Running Order'!$HF10="NATB",'Running Order'!Z10,20)</f>
        <v>20</v>
      </c>
      <c r="AA6" s="13">
        <f>IF('Running Order'!$HF10="NATB",'Running Order'!AA10,20)</f>
        <v>20</v>
      </c>
      <c r="AB6" s="13">
        <f>IF('Running Order'!$HF10="NATB",'Running Order'!AB10,20)</f>
        <v>20</v>
      </c>
      <c r="AC6" s="13">
        <f>IF('Running Order'!$HF10="NATB",'Running Order'!AC10,20)</f>
        <v>20</v>
      </c>
      <c r="AD6" s="13">
        <f>IF('Running Order'!$HF10="NATB",'Running Order'!AD10,20)</f>
        <v>20</v>
      </c>
      <c r="AE6" s="13">
        <f>IF('Running Order'!$HF10="NATB",'Running Order'!AE10,20)</f>
        <v>20</v>
      </c>
      <c r="AF6" s="13">
        <f>IF('Running Order'!$HF10="NATB",'Running Order'!AF10,20)</f>
        <v>20</v>
      </c>
      <c r="AG6" s="13">
        <f>IF('Running Order'!$HF10="NATB",'Running Order'!AG10,20)</f>
        <v>20</v>
      </c>
      <c r="AH6" s="5">
        <f t="shared" si="50"/>
        <v>200</v>
      </c>
      <c r="AI6" s="5">
        <f t="shared" si="51"/>
        <v>400</v>
      </c>
      <c r="AJ6" s="13">
        <f>IF('Running Order'!$HF10="NATB",'Running Order'!AJ10,20)</f>
        <v>20</v>
      </c>
      <c r="AK6" s="13">
        <f>IF('Running Order'!$HF10="NATB",'Running Order'!AK10,20)</f>
        <v>20</v>
      </c>
      <c r="AL6" s="13">
        <f>IF('Running Order'!$HF10="NATB",'Running Order'!AL10,20)</f>
        <v>20</v>
      </c>
      <c r="AM6" s="13">
        <f>IF('Running Order'!$HF10="NATB",'Running Order'!AM10,20)</f>
        <v>20</v>
      </c>
      <c r="AN6" s="13">
        <f>IF('Running Order'!$HF10="NATB",'Running Order'!AN10,20)</f>
        <v>20</v>
      </c>
      <c r="AO6" s="13">
        <f>IF('Running Order'!$HF10="NATB",'Running Order'!AO10,20)</f>
        <v>20</v>
      </c>
      <c r="AP6" s="13">
        <f>IF('Running Order'!$HF10="NATB",'Running Order'!AP10,20)</f>
        <v>20</v>
      </c>
      <c r="AQ6" s="13">
        <f>IF('Running Order'!$HF10="NATB",'Running Order'!AQ10,20)</f>
        <v>20</v>
      </c>
      <c r="AR6" s="13">
        <f>IF('Running Order'!$HF10="NATB",'Running Order'!AR10,20)</f>
        <v>20</v>
      </c>
      <c r="AS6" s="13">
        <f>IF('Running Order'!$HF10="NATB",'Running Order'!AS10,20)</f>
        <v>20</v>
      </c>
      <c r="AT6" s="5">
        <f t="shared" si="52"/>
        <v>200</v>
      </c>
      <c r="AU6" s="5">
        <f t="shared" si="53"/>
        <v>600</v>
      </c>
      <c r="AV6" s="13">
        <f>IF('Running Order'!$HF10="NATB",'Running Order'!AV10,20)</f>
        <v>20</v>
      </c>
      <c r="AW6" s="13">
        <f>IF('Running Order'!$HF10="NATB",'Running Order'!AW10,20)</f>
        <v>20</v>
      </c>
      <c r="AX6" s="13">
        <f>IF('Running Order'!$HF10="NATB",'Running Order'!AX10,20)</f>
        <v>20</v>
      </c>
      <c r="AY6" s="13">
        <f>IF('Running Order'!$HF10="NATB",'Running Order'!AY10,20)</f>
        <v>20</v>
      </c>
      <c r="AZ6" s="13">
        <f>IF('Running Order'!$HF10="NATB",'Running Order'!AZ10,20)</f>
        <v>20</v>
      </c>
      <c r="BA6" s="13">
        <f>IF('Running Order'!$HF10="NATB",'Running Order'!BA10,20)</f>
        <v>20</v>
      </c>
      <c r="BB6" s="13">
        <f>IF('Running Order'!$HF10="NATB",'Running Order'!BB10,20)</f>
        <v>20</v>
      </c>
      <c r="BC6" s="13">
        <f>IF('Running Order'!$HF10="NATB",'Running Order'!BC10,20)</f>
        <v>20</v>
      </c>
      <c r="BD6" s="13">
        <f>IF('Running Order'!$HF10="NATB",'Running Order'!BD10,20)</f>
        <v>20</v>
      </c>
      <c r="BE6" s="13">
        <f>IF('Running Order'!$HF10="NATB",'Running Order'!BE10,20)</f>
        <v>20</v>
      </c>
      <c r="BF6" s="5">
        <f t="shared" si="54"/>
        <v>200</v>
      </c>
      <c r="BG6" s="5">
        <f t="shared" si="55"/>
        <v>800</v>
      </c>
      <c r="BH6" s="5">
        <f t="shared" si="56"/>
        <v>23</v>
      </c>
      <c r="BI6" s="5">
        <f t="shared" si="57"/>
        <v>23</v>
      </c>
      <c r="BJ6" s="5">
        <f t="shared" si="58"/>
        <v>23</v>
      </c>
      <c r="BK6" s="5">
        <f t="shared" ref="BK6:BK59" si="154">DM6</f>
        <v>23</v>
      </c>
      <c r="BL6" s="5">
        <f t="shared" si="59"/>
        <v>23</v>
      </c>
      <c r="BM6" s="5">
        <f t="shared" si="60"/>
        <v>23</v>
      </c>
      <c r="BN6" s="5">
        <f t="shared" si="4"/>
        <v>23</v>
      </c>
      <c r="BO6" s="5">
        <f t="shared" si="5"/>
        <v>23</v>
      </c>
      <c r="BP6" s="3" t="str">
        <f t="shared" si="6"/>
        <v>-</v>
      </c>
      <c r="BQ6" s="3" t="str">
        <f t="shared" si="61"/>
        <v/>
      </c>
      <c r="BR6" s="3" t="str">
        <f t="shared" si="7"/>
        <v>-</v>
      </c>
      <c r="BS6" s="3" t="str">
        <f t="shared" si="62"/>
        <v/>
      </c>
      <c r="BT6" s="3" t="str">
        <f t="shared" si="8"/>
        <v>-</v>
      </c>
      <c r="BU6" s="3" t="str">
        <f t="shared" si="63"/>
        <v/>
      </c>
      <c r="BV6" s="3" t="str">
        <f t="shared" si="9"/>
        <v>-</v>
      </c>
      <c r="BW6" s="3" t="str">
        <f t="shared" si="64"/>
        <v/>
      </c>
      <c r="BX6" s="3" t="str">
        <f t="shared" si="10"/>
        <v>-</v>
      </c>
      <c r="BY6" s="3" t="str">
        <f t="shared" si="65"/>
        <v/>
      </c>
      <c r="BZ6" s="3">
        <f t="shared" si="11"/>
        <v>23</v>
      </c>
      <c r="CA6" s="3">
        <f t="shared" si="66"/>
        <v>1</v>
      </c>
      <c r="CB6" s="3" t="str">
        <f t="shared" si="12"/>
        <v>-</v>
      </c>
      <c r="CC6" s="3" t="str">
        <f t="shared" si="67"/>
        <v/>
      </c>
      <c r="CD6" s="3">
        <f t="shared" si="68"/>
        <v>23</v>
      </c>
      <c r="CE6" s="3">
        <f t="shared" si="69"/>
        <v>7</v>
      </c>
      <c r="CF6" s="3" t="str">
        <f t="shared" si="70"/>
        <v>-</v>
      </c>
      <c r="CG6" s="3" t="str">
        <f t="shared" si="71"/>
        <v/>
      </c>
      <c r="CH6" s="5" t="str">
        <f t="shared" ref="CH6:CH59" si="155">BQ6&amp;BU6&amp;BY6&amp;CA6&amp;BS6&amp;BW6&amp;CC6</f>
        <v>1</v>
      </c>
      <c r="CI6" s="5">
        <f t="shared" si="72"/>
        <v>7</v>
      </c>
      <c r="CK6" s="1"/>
      <c r="CL6" s="1">
        <f t="shared" si="73"/>
        <v>0</v>
      </c>
      <c r="CM6" s="1">
        <f t="shared" si="74"/>
        <v>2.4000000000000001E-4</v>
      </c>
      <c r="CN6" s="1">
        <f t="shared" si="75"/>
        <v>23.000240000000002</v>
      </c>
      <c r="CO6" s="1">
        <f t="shared" si="13"/>
        <v>23</v>
      </c>
      <c r="CP6" s="1">
        <f t="shared" si="76"/>
        <v>0</v>
      </c>
      <c r="CQ6" s="1">
        <f t="shared" si="77"/>
        <v>2.4000000000000001E-4</v>
      </c>
      <c r="CR6" s="1">
        <f t="shared" si="78"/>
        <v>23.000240000000002</v>
      </c>
      <c r="CS6" s="1">
        <f t="shared" si="14"/>
        <v>23</v>
      </c>
      <c r="CT6" s="1">
        <f t="shared" si="79"/>
        <v>0</v>
      </c>
      <c r="CU6" s="1">
        <f t="shared" si="80"/>
        <v>2.3E-3</v>
      </c>
      <c r="CV6" s="1">
        <f t="shared" si="81"/>
        <v>23.002300000000002</v>
      </c>
      <c r="CW6" s="1">
        <f t="shared" si="15"/>
        <v>23</v>
      </c>
      <c r="CX6" s="1">
        <f t="shared" si="82"/>
        <v>0</v>
      </c>
      <c r="CY6" s="1">
        <f t="shared" si="83"/>
        <v>2.2000000000000001E-3</v>
      </c>
      <c r="CZ6" s="1">
        <f t="shared" si="84"/>
        <v>23.002199999999998</v>
      </c>
      <c r="DA6" s="1">
        <f t="shared" si="16"/>
        <v>23</v>
      </c>
      <c r="DB6" s="1">
        <f t="shared" si="85"/>
        <v>0</v>
      </c>
      <c r="DC6" s="1">
        <f t="shared" si="86"/>
        <v>2.2000000000000001E-3</v>
      </c>
      <c r="DD6" s="1">
        <f t="shared" si="87"/>
        <v>23.002199999999998</v>
      </c>
      <c r="DE6" s="1">
        <f t="shared" si="17"/>
        <v>23</v>
      </c>
      <c r="DF6" s="1">
        <f t="shared" si="88"/>
        <v>0</v>
      </c>
      <c r="DG6" s="1">
        <f t="shared" si="89"/>
        <v>2.2000000000000001E-3</v>
      </c>
      <c r="DH6" s="1">
        <f t="shared" si="90"/>
        <v>23.002199999999998</v>
      </c>
      <c r="DI6" s="1">
        <f t="shared" si="18"/>
        <v>23</v>
      </c>
      <c r="DJ6" s="1">
        <f t="shared" si="91"/>
        <v>0</v>
      </c>
      <c r="DK6" s="1">
        <f t="shared" si="92"/>
        <v>1.1999999999999999E-3</v>
      </c>
      <c r="DL6" s="1">
        <f t="shared" si="93"/>
        <v>23.001200000000001</v>
      </c>
      <c r="DM6" s="1">
        <f t="shared" si="94"/>
        <v>23</v>
      </c>
      <c r="DQ6">
        <f t="shared" si="95"/>
        <v>600</v>
      </c>
      <c r="DR6" t="str">
        <f t="shared" si="96"/>
        <v>NO</v>
      </c>
      <c r="DS6">
        <f t="shared" si="97"/>
        <v>600</v>
      </c>
      <c r="DT6" t="str">
        <f t="shared" si="98"/>
        <v>NO</v>
      </c>
      <c r="DV6" s="1">
        <f t="shared" si="99"/>
        <v>0</v>
      </c>
      <c r="DW6" s="1">
        <f t="shared" si="100"/>
        <v>2.3999999999999998E-3</v>
      </c>
      <c r="DX6" s="1">
        <f t="shared" si="101"/>
        <v>23.002400000000002</v>
      </c>
      <c r="DY6" s="1">
        <f t="shared" si="19"/>
        <v>23</v>
      </c>
      <c r="DZ6" s="1">
        <f t="shared" si="102"/>
        <v>0</v>
      </c>
      <c r="EA6" s="1">
        <f t="shared" si="103"/>
        <v>2.3999999999999998E-3</v>
      </c>
      <c r="EB6" s="1">
        <f t="shared" si="104"/>
        <v>23.002400000000002</v>
      </c>
      <c r="EC6" s="1">
        <f t="shared" si="20"/>
        <v>23</v>
      </c>
      <c r="ED6" s="1">
        <f t="shared" si="105"/>
        <v>0</v>
      </c>
      <c r="EE6" s="1">
        <f t="shared" si="106"/>
        <v>2.3E-3</v>
      </c>
      <c r="EF6" s="1">
        <f t="shared" si="107"/>
        <v>23.002300000000002</v>
      </c>
      <c r="EG6" s="1">
        <f t="shared" si="21"/>
        <v>23</v>
      </c>
      <c r="EH6" s="1">
        <f t="shared" si="108"/>
        <v>0</v>
      </c>
      <c r="EI6" s="1">
        <f t="shared" si="109"/>
        <v>2.2000000000000001E-3</v>
      </c>
      <c r="EJ6" s="1">
        <f t="shared" si="110"/>
        <v>23.002199999999998</v>
      </c>
      <c r="EK6" s="1">
        <f t="shared" si="22"/>
        <v>23</v>
      </c>
      <c r="EL6" s="1">
        <f t="shared" si="111"/>
        <v>0</v>
      </c>
      <c r="EM6" s="1">
        <f t="shared" si="112"/>
        <v>2.2000000000000001E-3</v>
      </c>
      <c r="EN6" s="1">
        <f t="shared" si="113"/>
        <v>23.002199999999998</v>
      </c>
      <c r="EO6" s="1">
        <f t="shared" si="23"/>
        <v>23</v>
      </c>
      <c r="EP6" s="1">
        <f t="shared" si="114"/>
        <v>0</v>
      </c>
      <c r="EQ6" s="1">
        <f t="shared" si="115"/>
        <v>2.2000000000000001E-3</v>
      </c>
      <c r="ER6" s="1">
        <f t="shared" si="116"/>
        <v>23.002199999999998</v>
      </c>
      <c r="ES6" s="1">
        <f t="shared" si="24"/>
        <v>23</v>
      </c>
      <c r="ET6" s="1">
        <f t="shared" si="117"/>
        <v>0</v>
      </c>
      <c r="EU6" s="1">
        <f t="shared" si="118"/>
        <v>1.1999999999999999E-3</v>
      </c>
      <c r="EV6" s="1">
        <f t="shared" si="119"/>
        <v>23.001200000000001</v>
      </c>
      <c r="EW6" s="1">
        <f t="shared" si="120"/>
        <v>23</v>
      </c>
      <c r="EX6" s="1"/>
      <c r="EY6" s="1">
        <f t="shared" si="121"/>
        <v>0</v>
      </c>
      <c r="EZ6" s="1">
        <f t="shared" si="122"/>
        <v>2.3999999999999998E-3</v>
      </c>
      <c r="FA6" s="1">
        <f t="shared" si="25"/>
        <v>23.002400000000002</v>
      </c>
      <c r="FB6" s="1">
        <f t="shared" si="26"/>
        <v>23</v>
      </c>
      <c r="FC6" s="1">
        <f t="shared" si="123"/>
        <v>0</v>
      </c>
      <c r="FD6" s="1">
        <f t="shared" si="124"/>
        <v>2.2000000000000001E-3</v>
      </c>
      <c r="FE6" s="1">
        <f t="shared" si="125"/>
        <v>23.002199999999998</v>
      </c>
      <c r="FF6" s="1">
        <f t="shared" si="27"/>
        <v>23</v>
      </c>
      <c r="FG6" s="1">
        <f t="shared" si="126"/>
        <v>0</v>
      </c>
      <c r="FH6" s="1">
        <f t="shared" si="127"/>
        <v>2.0999999999999999E-3</v>
      </c>
      <c r="FI6" s="1">
        <f t="shared" si="128"/>
        <v>23.002099999999999</v>
      </c>
      <c r="FJ6" s="1">
        <f t="shared" si="28"/>
        <v>23</v>
      </c>
      <c r="FK6" s="1">
        <f t="shared" si="129"/>
        <v>0</v>
      </c>
      <c r="FL6" s="1">
        <f t="shared" si="130"/>
        <v>2.2000000000000001E-3</v>
      </c>
      <c r="FM6" s="1">
        <f t="shared" si="131"/>
        <v>23.002199999999998</v>
      </c>
      <c r="FN6" s="1">
        <f t="shared" si="29"/>
        <v>23</v>
      </c>
      <c r="FO6" s="1">
        <f t="shared" si="132"/>
        <v>0</v>
      </c>
      <c r="FP6" s="1">
        <f t="shared" si="133"/>
        <v>2.2000000000000001E-3</v>
      </c>
      <c r="FQ6" s="1">
        <f t="shared" si="134"/>
        <v>23.002199999999998</v>
      </c>
      <c r="FR6" s="1">
        <f t="shared" si="30"/>
        <v>23</v>
      </c>
      <c r="FS6" s="1">
        <f t="shared" si="135"/>
        <v>0</v>
      </c>
      <c r="FT6" s="1">
        <f t="shared" si="136"/>
        <v>2.0999999999999999E-3</v>
      </c>
      <c r="FU6" s="1">
        <f t="shared" si="137"/>
        <v>23.002099999999999</v>
      </c>
      <c r="FV6" s="1">
        <f t="shared" si="31"/>
        <v>23</v>
      </c>
      <c r="FW6" s="1">
        <f t="shared" si="138"/>
        <v>0</v>
      </c>
      <c r="FX6" s="1">
        <f t="shared" si="139"/>
        <v>1.1999999999999999E-3</v>
      </c>
      <c r="FY6" s="1">
        <f t="shared" si="140"/>
        <v>23.001200000000001</v>
      </c>
      <c r="FZ6" s="1">
        <f t="shared" si="32"/>
        <v>23</v>
      </c>
      <c r="GC6" s="1">
        <f t="shared" si="33"/>
        <v>0</v>
      </c>
      <c r="GD6" s="1">
        <f t="shared" si="141"/>
        <v>2.3999999999999998E-3</v>
      </c>
      <c r="GE6" s="1">
        <f t="shared" si="34"/>
        <v>23.002400000000002</v>
      </c>
      <c r="GF6" s="1">
        <f t="shared" si="35"/>
        <v>23</v>
      </c>
      <c r="GG6" s="1">
        <f t="shared" si="36"/>
        <v>0</v>
      </c>
      <c r="GH6" s="1">
        <f t="shared" si="142"/>
        <v>1.5E-3</v>
      </c>
      <c r="GI6" s="1">
        <f t="shared" si="143"/>
        <v>23.0015</v>
      </c>
      <c r="GJ6" s="1">
        <f t="shared" si="37"/>
        <v>23</v>
      </c>
      <c r="GK6" s="1">
        <f t="shared" si="38"/>
        <v>0</v>
      </c>
      <c r="GL6" s="1">
        <f t="shared" si="144"/>
        <v>1.4E-3</v>
      </c>
      <c r="GM6" s="1">
        <f t="shared" si="145"/>
        <v>23.0014</v>
      </c>
      <c r="GN6" s="1">
        <f t="shared" si="39"/>
        <v>23</v>
      </c>
      <c r="GO6" s="1">
        <f t="shared" si="40"/>
        <v>0</v>
      </c>
      <c r="GP6" s="1">
        <f t="shared" si="146"/>
        <v>1.8E-3</v>
      </c>
      <c r="GQ6" s="1">
        <f t="shared" si="147"/>
        <v>23.001799999999999</v>
      </c>
      <c r="GR6" s="1">
        <f t="shared" si="41"/>
        <v>23</v>
      </c>
      <c r="GS6" s="1">
        <f t="shared" si="42"/>
        <v>0</v>
      </c>
      <c r="GT6" s="1">
        <f t="shared" si="148"/>
        <v>1.9E-3</v>
      </c>
      <c r="GU6" s="1">
        <f t="shared" si="149"/>
        <v>23.001899999999999</v>
      </c>
      <c r="GV6" s="1">
        <f t="shared" si="43"/>
        <v>23</v>
      </c>
      <c r="GW6" s="1">
        <f t="shared" si="44"/>
        <v>0</v>
      </c>
      <c r="GX6" s="1">
        <f t="shared" si="150"/>
        <v>2E-3</v>
      </c>
      <c r="GY6" s="1">
        <f t="shared" si="151"/>
        <v>23.001999999999999</v>
      </c>
      <c r="GZ6" s="1">
        <f t="shared" si="45"/>
        <v>23</v>
      </c>
      <c r="HA6" s="1">
        <f t="shared" si="46"/>
        <v>0</v>
      </c>
      <c r="HB6" s="1">
        <f t="shared" si="152"/>
        <v>1E-3</v>
      </c>
      <c r="HC6" s="1">
        <f t="shared" si="153"/>
        <v>23.001000000000001</v>
      </c>
      <c r="HD6" s="1">
        <f t="shared" si="47"/>
        <v>23</v>
      </c>
    </row>
    <row r="7" spans="1:212" customFormat="1" x14ac:dyDescent="0.3">
      <c r="A7" t="str">
        <f t="shared" si="48"/>
        <v>RedIRS7</v>
      </c>
      <c r="B7" s="13">
        <f>'Running Order'!B11</f>
        <v>4</v>
      </c>
      <c r="C7" s="13" t="str">
        <f>'Running Order'!C11</f>
        <v>Simon Kingsley</v>
      </c>
      <c r="D7" s="13" t="str">
        <f>'Running Order'!D11</f>
        <v>Matt Kingsley</v>
      </c>
      <c r="E7" s="13" t="str">
        <f>'Running Order'!E11</f>
        <v>Crossle</v>
      </c>
      <c r="F7" s="13">
        <f>'Running Order'!F11</f>
        <v>1500</v>
      </c>
      <c r="G7" s="13" t="str">
        <f>'Running Order'!G11</f>
        <v>IRS</v>
      </c>
      <c r="H7" s="13">
        <f>'Running Order'!H11</f>
        <v>7</v>
      </c>
      <c r="I7" s="13">
        <f>'Running Order'!I11</f>
        <v>0</v>
      </c>
      <c r="J7" s="13">
        <f>'Running Order'!J11</f>
        <v>0</v>
      </c>
      <c r="K7" s="13">
        <f>'Running Order'!K11</f>
        <v>0</v>
      </c>
      <c r="L7" s="13" t="str">
        <f>'Running Order'!L11</f>
        <v>Red</v>
      </c>
      <c r="M7" s="13">
        <f>IF('Running Order'!$HF11="NATB",'Running Order'!M11,20)</f>
        <v>5</v>
      </c>
      <c r="N7" s="13">
        <f>IF('Running Order'!$HF11="NATB",'Running Order'!N11,20)</f>
        <v>2</v>
      </c>
      <c r="O7" s="13">
        <f>IF('Running Order'!$HF11="NATB",'Running Order'!O11,20)</f>
        <v>3</v>
      </c>
      <c r="P7" s="13">
        <f>IF('Running Order'!$HF11="NATB",'Running Order'!P11,20)</f>
        <v>1</v>
      </c>
      <c r="Q7" s="13">
        <f>IF('Running Order'!$HF11="NATB",'Running Order'!Q11,20)</f>
        <v>1</v>
      </c>
      <c r="R7" s="13">
        <f>IF('Running Order'!$HF11="NATB",'Running Order'!R11,20)</f>
        <v>3</v>
      </c>
      <c r="S7" s="13">
        <f>IF('Running Order'!$HF11="NATB",'Running Order'!S11,20)</f>
        <v>8</v>
      </c>
      <c r="T7" s="13">
        <f>IF('Running Order'!$HF11="NATB",'Running Order'!T11,20)</f>
        <v>0</v>
      </c>
      <c r="U7" s="13">
        <f>IF('Running Order'!$HF11="NATB",'Running Order'!U11,20)</f>
        <v>0</v>
      </c>
      <c r="V7" s="13">
        <f>IF('Running Order'!$HF11="NATB",'Running Order'!V11,20)</f>
        <v>0</v>
      </c>
      <c r="W7" s="5">
        <f t="shared" si="49"/>
        <v>23</v>
      </c>
      <c r="X7" s="13">
        <f>IF('Running Order'!$HF11="NATB",'Running Order'!X11,20)</f>
        <v>2</v>
      </c>
      <c r="Y7" s="13">
        <f>IF('Running Order'!$HF11="NATB",'Running Order'!Y11,20)</f>
        <v>1</v>
      </c>
      <c r="Z7" s="13">
        <f>IF('Running Order'!$HF11="NATB",'Running Order'!Z11,20)</f>
        <v>1</v>
      </c>
      <c r="AA7" s="13">
        <f>IF('Running Order'!$HF11="NATB",'Running Order'!AA11,20)</f>
        <v>3</v>
      </c>
      <c r="AB7" s="13">
        <f>IF('Running Order'!$HF11="NATB",'Running Order'!AB11,20)</f>
        <v>1</v>
      </c>
      <c r="AC7" s="13">
        <f>IF('Running Order'!$HF11="NATB",'Running Order'!AC11,20)</f>
        <v>0</v>
      </c>
      <c r="AD7" s="13">
        <f>IF('Running Order'!$HF11="NATB",'Running Order'!AD11,20)</f>
        <v>0</v>
      </c>
      <c r="AE7" s="13">
        <f>IF('Running Order'!$HF11="NATB",'Running Order'!AE11,20)</f>
        <v>0</v>
      </c>
      <c r="AF7" s="13">
        <f>IF('Running Order'!$HF11="NATB",'Running Order'!AF11,20)</f>
        <v>0</v>
      </c>
      <c r="AG7" s="13">
        <f>IF('Running Order'!$HF11="NATB",'Running Order'!AG11,20)</f>
        <v>0</v>
      </c>
      <c r="AH7" s="5">
        <f t="shared" si="50"/>
        <v>8</v>
      </c>
      <c r="AI7" s="5">
        <f t="shared" si="51"/>
        <v>31</v>
      </c>
      <c r="AJ7" s="13">
        <f>IF('Running Order'!$HF11="NATB",'Running Order'!AJ11,20)</f>
        <v>0</v>
      </c>
      <c r="AK7" s="13">
        <f>IF('Running Order'!$HF11="NATB",'Running Order'!AK11,20)</f>
        <v>0</v>
      </c>
      <c r="AL7" s="13">
        <f>IF('Running Order'!$HF11="NATB",'Running Order'!AL11,20)</f>
        <v>1</v>
      </c>
      <c r="AM7" s="13">
        <f>IF('Running Order'!$HF11="NATB",'Running Order'!AM11,20)</f>
        <v>3</v>
      </c>
      <c r="AN7" s="13">
        <f>IF('Running Order'!$HF11="NATB",'Running Order'!AN11,20)</f>
        <v>0</v>
      </c>
      <c r="AO7" s="13">
        <f>IF('Running Order'!$HF11="NATB",'Running Order'!AO11,20)</f>
        <v>0</v>
      </c>
      <c r="AP7" s="13">
        <f>IF('Running Order'!$HF11="NATB",'Running Order'!AP11,20)</f>
        <v>1</v>
      </c>
      <c r="AQ7" s="13">
        <f>IF('Running Order'!$HF11="NATB",'Running Order'!AQ11,20)</f>
        <v>0</v>
      </c>
      <c r="AR7" s="13">
        <f>IF('Running Order'!$HF11="NATB",'Running Order'!AR11,20)</f>
        <v>0</v>
      </c>
      <c r="AS7" s="13">
        <f>IF('Running Order'!$HF11="NATB",'Running Order'!AS11,20)</f>
        <v>0</v>
      </c>
      <c r="AT7" s="5">
        <f t="shared" si="52"/>
        <v>5</v>
      </c>
      <c r="AU7" s="5">
        <f t="shared" si="53"/>
        <v>36</v>
      </c>
      <c r="AV7" s="13">
        <f>IF('Running Order'!$HF11="NATB",'Running Order'!AV11,20)</f>
        <v>0</v>
      </c>
      <c r="AW7" s="13">
        <f>IF('Running Order'!$HF11="NATB",'Running Order'!AW11,20)</f>
        <v>0</v>
      </c>
      <c r="AX7" s="13">
        <f>IF('Running Order'!$HF11="NATB",'Running Order'!AX11,20)</f>
        <v>0</v>
      </c>
      <c r="AY7" s="13">
        <f>IF('Running Order'!$HF11="NATB",'Running Order'!AY11,20)</f>
        <v>0</v>
      </c>
      <c r="AZ7" s="13">
        <f>IF('Running Order'!$HF11="NATB",'Running Order'!AZ11,20)</f>
        <v>0</v>
      </c>
      <c r="BA7" s="13">
        <f>IF('Running Order'!$HF11="NATB",'Running Order'!BA11,20)</f>
        <v>0</v>
      </c>
      <c r="BB7" s="13">
        <f>IF('Running Order'!$HF11="NATB",'Running Order'!BB11,20)</f>
        <v>0</v>
      </c>
      <c r="BC7" s="13">
        <f>IF('Running Order'!$HF11="NATB",'Running Order'!BC11,20)</f>
        <v>0</v>
      </c>
      <c r="BD7" s="13">
        <f>IF('Running Order'!$HF11="NATB",'Running Order'!BD11,20)</f>
        <v>0</v>
      </c>
      <c r="BE7" s="13">
        <f>IF('Running Order'!$HF11="NATB",'Running Order'!BE11,20)</f>
        <v>0</v>
      </c>
      <c r="BF7" s="5">
        <f t="shared" si="54"/>
        <v>0</v>
      </c>
      <c r="BG7" s="5">
        <f t="shared" si="55"/>
        <v>36</v>
      </c>
      <c r="BH7" s="5">
        <f t="shared" si="56"/>
        <v>9</v>
      </c>
      <c r="BI7" s="5">
        <f t="shared" si="57"/>
        <v>8</v>
      </c>
      <c r="BJ7" s="5">
        <f t="shared" si="58"/>
        <v>7</v>
      </c>
      <c r="BK7" s="5">
        <f t="shared" si="154"/>
        <v>7</v>
      </c>
      <c r="BL7" s="5">
        <f t="shared" si="59"/>
        <v>8</v>
      </c>
      <c r="BM7" s="5">
        <f t="shared" si="60"/>
        <v>8</v>
      </c>
      <c r="BN7" s="5">
        <f t="shared" si="4"/>
        <v>7</v>
      </c>
      <c r="BO7" s="5">
        <f t="shared" si="5"/>
        <v>7</v>
      </c>
      <c r="BP7" s="3" t="str">
        <f t="shared" si="6"/>
        <v>-</v>
      </c>
      <c r="BQ7" s="3" t="str">
        <f t="shared" si="61"/>
        <v/>
      </c>
      <c r="BR7" s="3">
        <f t="shared" si="7"/>
        <v>7</v>
      </c>
      <c r="BS7" s="3">
        <f t="shared" si="62"/>
        <v>7</v>
      </c>
      <c r="BT7" s="3" t="str">
        <f t="shared" si="8"/>
        <v>-</v>
      </c>
      <c r="BU7" s="3" t="str">
        <f t="shared" si="63"/>
        <v/>
      </c>
      <c r="BV7" s="3" t="str">
        <f t="shared" si="9"/>
        <v>-</v>
      </c>
      <c r="BW7" s="3" t="str">
        <f t="shared" si="64"/>
        <v/>
      </c>
      <c r="BX7" s="3" t="str">
        <f t="shared" si="10"/>
        <v>-</v>
      </c>
      <c r="BY7" s="3" t="str">
        <f t="shared" si="65"/>
        <v/>
      </c>
      <c r="BZ7" s="3" t="str">
        <f t="shared" si="11"/>
        <v>-</v>
      </c>
      <c r="CA7" s="3" t="str">
        <f t="shared" si="66"/>
        <v/>
      </c>
      <c r="CB7" s="3" t="str">
        <f t="shared" si="12"/>
        <v>-</v>
      </c>
      <c r="CC7" s="3" t="str">
        <f t="shared" si="67"/>
        <v/>
      </c>
      <c r="CD7" s="3" t="str">
        <f t="shared" si="68"/>
        <v>-</v>
      </c>
      <c r="CE7" s="3" t="str">
        <f t="shared" si="69"/>
        <v/>
      </c>
      <c r="CF7" s="3" t="str">
        <f t="shared" si="70"/>
        <v>-</v>
      </c>
      <c r="CG7" s="3" t="str">
        <f t="shared" si="71"/>
        <v/>
      </c>
      <c r="CH7" s="5" t="str">
        <f t="shared" si="155"/>
        <v>7</v>
      </c>
      <c r="CI7" s="5" t="str">
        <f t="shared" si="72"/>
        <v/>
      </c>
      <c r="CJ7" s="22"/>
      <c r="CK7" s="1"/>
      <c r="CL7" s="1">
        <f t="shared" si="73"/>
        <v>25</v>
      </c>
      <c r="CM7" s="1">
        <f t="shared" si="74"/>
        <v>0</v>
      </c>
      <c r="CN7" s="1">
        <f t="shared" si="75"/>
        <v>7</v>
      </c>
      <c r="CO7" s="1">
        <f t="shared" si="13"/>
        <v>7</v>
      </c>
      <c r="CP7" s="1">
        <f t="shared" si="76"/>
        <v>7</v>
      </c>
      <c r="CQ7" s="1">
        <f t="shared" si="77"/>
        <v>0</v>
      </c>
      <c r="CR7" s="1">
        <f t="shared" si="78"/>
        <v>7</v>
      </c>
      <c r="CS7" s="1">
        <f t="shared" si="14"/>
        <v>7</v>
      </c>
      <c r="CT7" s="1">
        <f t="shared" si="79"/>
        <v>2</v>
      </c>
      <c r="CU7" s="1">
        <f t="shared" si="80"/>
        <v>0</v>
      </c>
      <c r="CV7" s="1">
        <f t="shared" si="81"/>
        <v>7</v>
      </c>
      <c r="CW7" s="1">
        <f t="shared" si="15"/>
        <v>7</v>
      </c>
      <c r="CX7" s="1">
        <f t="shared" si="82"/>
        <v>4</v>
      </c>
      <c r="CY7" s="1">
        <f t="shared" si="83"/>
        <v>0</v>
      </c>
      <c r="CZ7" s="1">
        <f t="shared" si="84"/>
        <v>7</v>
      </c>
      <c r="DA7" s="1">
        <f t="shared" si="16"/>
        <v>7</v>
      </c>
      <c r="DB7" s="1">
        <f t="shared" si="85"/>
        <v>0</v>
      </c>
      <c r="DC7" s="1">
        <f t="shared" si="86"/>
        <v>0</v>
      </c>
      <c r="DD7" s="1">
        <f t="shared" si="87"/>
        <v>7</v>
      </c>
      <c r="DE7" s="1">
        <f t="shared" si="17"/>
        <v>7</v>
      </c>
      <c r="DF7" s="1">
        <f t="shared" si="88"/>
        <v>1</v>
      </c>
      <c r="DG7" s="1">
        <f t="shared" si="89"/>
        <v>0</v>
      </c>
      <c r="DH7" s="1">
        <f t="shared" si="90"/>
        <v>7</v>
      </c>
      <c r="DI7" s="1">
        <f t="shared" si="18"/>
        <v>7</v>
      </c>
      <c r="DJ7" s="1">
        <f t="shared" si="91"/>
        <v>0</v>
      </c>
      <c r="DK7" s="1">
        <f t="shared" si="92"/>
        <v>0</v>
      </c>
      <c r="DL7" s="1">
        <f t="shared" si="93"/>
        <v>7</v>
      </c>
      <c r="DM7" s="1">
        <f t="shared" si="94"/>
        <v>7</v>
      </c>
      <c r="DQ7">
        <f t="shared" si="95"/>
        <v>36</v>
      </c>
      <c r="DR7" t="str">
        <f t="shared" si="96"/>
        <v>YES</v>
      </c>
      <c r="DS7">
        <f t="shared" si="97"/>
        <v>36</v>
      </c>
      <c r="DT7" t="str">
        <f t="shared" si="98"/>
        <v>YES</v>
      </c>
      <c r="DV7" s="1">
        <f t="shared" si="99"/>
        <v>15</v>
      </c>
      <c r="DW7" s="1">
        <f t="shared" si="100"/>
        <v>0</v>
      </c>
      <c r="DX7" s="1">
        <f t="shared" si="101"/>
        <v>7</v>
      </c>
      <c r="DY7" s="1">
        <f t="shared" si="19"/>
        <v>7</v>
      </c>
      <c r="DZ7" s="1">
        <f t="shared" si="102"/>
        <v>7</v>
      </c>
      <c r="EA7" s="1">
        <f t="shared" si="103"/>
        <v>0</v>
      </c>
      <c r="EB7" s="1">
        <f t="shared" si="104"/>
        <v>7</v>
      </c>
      <c r="EC7" s="1">
        <f t="shared" si="20"/>
        <v>7</v>
      </c>
      <c r="ED7" s="1">
        <f t="shared" si="105"/>
        <v>2</v>
      </c>
      <c r="EE7" s="1">
        <f t="shared" si="106"/>
        <v>0</v>
      </c>
      <c r="EF7" s="1">
        <f t="shared" si="107"/>
        <v>7</v>
      </c>
      <c r="EG7" s="1">
        <f t="shared" si="21"/>
        <v>7</v>
      </c>
      <c r="EH7" s="1">
        <f t="shared" si="108"/>
        <v>4</v>
      </c>
      <c r="EI7" s="1">
        <f t="shared" si="109"/>
        <v>0</v>
      </c>
      <c r="EJ7" s="1">
        <f t="shared" si="110"/>
        <v>7</v>
      </c>
      <c r="EK7" s="1">
        <f t="shared" si="22"/>
        <v>7</v>
      </c>
      <c r="EL7" s="1">
        <f t="shared" si="111"/>
        <v>0</v>
      </c>
      <c r="EM7" s="1">
        <f t="shared" si="112"/>
        <v>0</v>
      </c>
      <c r="EN7" s="1">
        <f t="shared" si="113"/>
        <v>7</v>
      </c>
      <c r="EO7" s="1">
        <f t="shared" si="23"/>
        <v>7</v>
      </c>
      <c r="EP7" s="1">
        <f t="shared" si="114"/>
        <v>1</v>
      </c>
      <c r="EQ7" s="1">
        <f t="shared" si="115"/>
        <v>0</v>
      </c>
      <c r="ER7" s="1">
        <f t="shared" si="116"/>
        <v>7</v>
      </c>
      <c r="ES7" s="1">
        <f t="shared" si="24"/>
        <v>7</v>
      </c>
      <c r="ET7" s="1">
        <f t="shared" si="117"/>
        <v>0</v>
      </c>
      <c r="EU7" s="1">
        <f t="shared" si="118"/>
        <v>0</v>
      </c>
      <c r="EV7" s="1">
        <f t="shared" si="119"/>
        <v>7</v>
      </c>
      <c r="EW7" s="1">
        <f t="shared" si="120"/>
        <v>7</v>
      </c>
      <c r="EX7" s="1"/>
      <c r="EY7" s="1">
        <f t="shared" si="121"/>
        <v>8</v>
      </c>
      <c r="EZ7" s="1">
        <f t="shared" si="122"/>
        <v>0</v>
      </c>
      <c r="FA7" s="1">
        <f t="shared" si="25"/>
        <v>8</v>
      </c>
      <c r="FB7" s="1">
        <f t="shared" si="26"/>
        <v>8</v>
      </c>
      <c r="FC7" s="1">
        <f t="shared" si="123"/>
        <v>5</v>
      </c>
      <c r="FD7" s="1">
        <f t="shared" si="124"/>
        <v>0</v>
      </c>
      <c r="FE7" s="1">
        <f t="shared" si="125"/>
        <v>8</v>
      </c>
      <c r="FF7" s="1">
        <f t="shared" si="27"/>
        <v>8</v>
      </c>
      <c r="FG7" s="1">
        <f t="shared" si="126"/>
        <v>2</v>
      </c>
      <c r="FH7" s="1">
        <f t="shared" si="127"/>
        <v>0</v>
      </c>
      <c r="FI7" s="1">
        <f t="shared" si="128"/>
        <v>8</v>
      </c>
      <c r="FJ7" s="1">
        <f t="shared" si="28"/>
        <v>8</v>
      </c>
      <c r="FK7" s="1">
        <f t="shared" si="129"/>
        <v>3</v>
      </c>
      <c r="FL7" s="1">
        <f t="shared" si="130"/>
        <v>0</v>
      </c>
      <c r="FM7" s="1">
        <f t="shared" si="131"/>
        <v>8</v>
      </c>
      <c r="FN7" s="1">
        <f t="shared" si="29"/>
        <v>8</v>
      </c>
      <c r="FO7" s="1">
        <f t="shared" si="132"/>
        <v>0</v>
      </c>
      <c r="FP7" s="1">
        <f t="shared" si="133"/>
        <v>0</v>
      </c>
      <c r="FQ7" s="1">
        <f t="shared" si="134"/>
        <v>8</v>
      </c>
      <c r="FR7" s="1">
        <f t="shared" si="30"/>
        <v>8</v>
      </c>
      <c r="FS7" s="1">
        <f t="shared" si="135"/>
        <v>1</v>
      </c>
      <c r="FT7" s="1">
        <f t="shared" si="136"/>
        <v>0</v>
      </c>
      <c r="FU7" s="1">
        <f t="shared" si="137"/>
        <v>8</v>
      </c>
      <c r="FV7" s="1">
        <f t="shared" si="31"/>
        <v>8</v>
      </c>
      <c r="FW7" s="1">
        <f t="shared" si="138"/>
        <v>0</v>
      </c>
      <c r="FX7" s="1">
        <f t="shared" si="139"/>
        <v>0</v>
      </c>
      <c r="FY7" s="1">
        <f t="shared" si="140"/>
        <v>8</v>
      </c>
      <c r="FZ7" s="1">
        <f t="shared" si="32"/>
        <v>8</v>
      </c>
      <c r="GC7" s="1">
        <f t="shared" si="33"/>
        <v>3</v>
      </c>
      <c r="GD7" s="1">
        <f t="shared" si="141"/>
        <v>0</v>
      </c>
      <c r="GE7" s="1">
        <f t="shared" si="34"/>
        <v>8</v>
      </c>
      <c r="GF7" s="1">
        <f t="shared" si="35"/>
        <v>8</v>
      </c>
      <c r="GG7" s="1">
        <f t="shared" si="36"/>
        <v>2</v>
      </c>
      <c r="GH7" s="1">
        <f t="shared" si="142"/>
        <v>2.9999999999999997E-4</v>
      </c>
      <c r="GI7" s="1">
        <f t="shared" si="143"/>
        <v>8.0002999999999993</v>
      </c>
      <c r="GJ7" s="1">
        <f t="shared" si="37"/>
        <v>9</v>
      </c>
      <c r="GK7" s="1">
        <f t="shared" si="38"/>
        <v>1</v>
      </c>
      <c r="GL7" s="1">
        <f t="shared" si="144"/>
        <v>0</v>
      </c>
      <c r="GM7" s="1">
        <f t="shared" si="145"/>
        <v>9</v>
      </c>
      <c r="GN7" s="1">
        <f t="shared" si="39"/>
        <v>9</v>
      </c>
      <c r="GO7" s="1">
        <f t="shared" si="40"/>
        <v>2</v>
      </c>
      <c r="GP7" s="1">
        <f t="shared" si="146"/>
        <v>0</v>
      </c>
      <c r="GQ7" s="1">
        <f t="shared" si="147"/>
        <v>9</v>
      </c>
      <c r="GR7" s="1">
        <f t="shared" si="41"/>
        <v>9</v>
      </c>
      <c r="GS7" s="1">
        <f t="shared" si="42"/>
        <v>0</v>
      </c>
      <c r="GT7" s="1">
        <f t="shared" si="148"/>
        <v>0</v>
      </c>
      <c r="GU7" s="1">
        <f t="shared" si="149"/>
        <v>9</v>
      </c>
      <c r="GV7" s="1">
        <f t="shared" si="43"/>
        <v>9</v>
      </c>
      <c r="GW7" s="1">
        <f t="shared" si="44"/>
        <v>1</v>
      </c>
      <c r="GX7" s="1">
        <f t="shared" si="150"/>
        <v>0</v>
      </c>
      <c r="GY7" s="1">
        <f t="shared" si="151"/>
        <v>9</v>
      </c>
      <c r="GZ7" s="1">
        <f t="shared" si="45"/>
        <v>9</v>
      </c>
      <c r="HA7" s="1">
        <f t="shared" si="46"/>
        <v>0</v>
      </c>
      <c r="HB7" s="1">
        <f t="shared" si="152"/>
        <v>0</v>
      </c>
      <c r="HC7" s="1">
        <f t="shared" si="153"/>
        <v>9</v>
      </c>
      <c r="HD7" s="1">
        <f t="shared" si="47"/>
        <v>9</v>
      </c>
    </row>
    <row r="8" spans="1:212" customFormat="1" x14ac:dyDescent="0.3">
      <c r="A8" t="str">
        <f t="shared" si="48"/>
        <v>BlueIRS3</v>
      </c>
      <c r="B8" s="13">
        <f>'Running Order'!B12</f>
        <v>5</v>
      </c>
      <c r="C8" s="13" t="str">
        <f>'Running Order'!C12</f>
        <v>Mike Readings</v>
      </c>
      <c r="D8" s="13" t="str">
        <f>'Running Order'!D12</f>
        <v>Carole Readings</v>
      </c>
      <c r="E8" s="13" t="str">
        <f>'Running Order'!E12</f>
        <v>Sherpa Indy</v>
      </c>
      <c r="F8" s="13">
        <f>'Running Order'!F12</f>
        <v>1540</v>
      </c>
      <c r="G8" s="13" t="str">
        <f>'Running Order'!G12</f>
        <v>IRS</v>
      </c>
      <c r="H8" s="13">
        <f>'Running Order'!H12</f>
        <v>7</v>
      </c>
      <c r="I8" s="13">
        <f>'Running Order'!I12</f>
        <v>0</v>
      </c>
      <c r="J8" s="13">
        <f>'Running Order'!J12</f>
        <v>0</v>
      </c>
      <c r="K8" s="13">
        <f>'Running Order'!K12</f>
        <v>0</v>
      </c>
      <c r="L8" s="13" t="str">
        <f>'Running Order'!L12</f>
        <v>Blue</v>
      </c>
      <c r="M8" s="13">
        <f>IF('Running Order'!$HF12="NATB",'Running Order'!M12,20)</f>
        <v>7</v>
      </c>
      <c r="N8" s="13">
        <f>IF('Running Order'!$HF12="NATB",'Running Order'!N12,20)</f>
        <v>4</v>
      </c>
      <c r="O8" s="13">
        <f>IF('Running Order'!$HF12="NATB",'Running Order'!O12,20)</f>
        <v>6</v>
      </c>
      <c r="P8" s="13">
        <f>IF('Running Order'!$HF12="NATB",'Running Order'!P12,20)</f>
        <v>2</v>
      </c>
      <c r="Q8" s="13">
        <f>IF('Running Order'!$HF12="NATB",'Running Order'!Q12,20)</f>
        <v>5</v>
      </c>
      <c r="R8" s="13">
        <f>IF('Running Order'!$HF12="NATB",'Running Order'!R12,20)</f>
        <v>4</v>
      </c>
      <c r="S8" s="13">
        <f>IF('Running Order'!$HF12="NATB",'Running Order'!S12,20)</f>
        <v>8</v>
      </c>
      <c r="T8" s="13">
        <f>IF('Running Order'!$HF12="NATB",'Running Order'!T12,20)</f>
        <v>5</v>
      </c>
      <c r="U8" s="13">
        <f>IF('Running Order'!$HF12="NATB",'Running Order'!U12,20)</f>
        <v>0</v>
      </c>
      <c r="V8" s="13">
        <f>IF('Running Order'!$HF12="NATB",'Running Order'!V12,20)</f>
        <v>0</v>
      </c>
      <c r="W8" s="5">
        <f t="shared" si="49"/>
        <v>41</v>
      </c>
      <c r="X8" s="13">
        <f>IF('Running Order'!$HF12="NATB",'Running Order'!X12,20)</f>
        <v>2</v>
      </c>
      <c r="Y8" s="13">
        <f>IF('Running Order'!$HF12="NATB",'Running Order'!Y12,20)</f>
        <v>2</v>
      </c>
      <c r="Z8" s="13">
        <f>IF('Running Order'!$HF12="NATB",'Running Order'!Z12,20)</f>
        <v>3</v>
      </c>
      <c r="AA8" s="13">
        <f>IF('Running Order'!$HF12="NATB",'Running Order'!AA12,20)</f>
        <v>5</v>
      </c>
      <c r="AB8" s="13">
        <f>IF('Running Order'!$HF12="NATB",'Running Order'!AB12,20)</f>
        <v>3</v>
      </c>
      <c r="AC8" s="13">
        <f>IF('Running Order'!$HF12="NATB",'Running Order'!AC12,20)</f>
        <v>4</v>
      </c>
      <c r="AD8" s="13">
        <f>IF('Running Order'!$HF12="NATB",'Running Order'!AD12,20)</f>
        <v>8</v>
      </c>
      <c r="AE8" s="13">
        <f>IF('Running Order'!$HF12="NATB",'Running Order'!AE12,20)</f>
        <v>0</v>
      </c>
      <c r="AF8" s="13">
        <f>IF('Running Order'!$HF12="NATB",'Running Order'!AF12,20)</f>
        <v>0</v>
      </c>
      <c r="AG8" s="13">
        <f>IF('Running Order'!$HF12="NATB",'Running Order'!AG12,20)</f>
        <v>0</v>
      </c>
      <c r="AH8" s="5">
        <f t="shared" si="50"/>
        <v>27</v>
      </c>
      <c r="AI8" s="5">
        <f t="shared" si="51"/>
        <v>68</v>
      </c>
      <c r="AJ8" s="13">
        <f>IF('Running Order'!$HF12="NATB",'Running Order'!AJ12,20)</f>
        <v>5</v>
      </c>
      <c r="AK8" s="13">
        <f>IF('Running Order'!$HF12="NATB",'Running Order'!AK12,20)</f>
        <v>5</v>
      </c>
      <c r="AL8" s="13">
        <f>IF('Running Order'!$HF12="NATB",'Running Order'!AL12,20)</f>
        <v>1</v>
      </c>
      <c r="AM8" s="13">
        <f>IF('Running Order'!$HF12="NATB",'Running Order'!AM12,20)</f>
        <v>3</v>
      </c>
      <c r="AN8" s="13">
        <f>IF('Running Order'!$HF12="NATB",'Running Order'!AN12,20)</f>
        <v>1</v>
      </c>
      <c r="AO8" s="13">
        <f>IF('Running Order'!$HF12="NATB",'Running Order'!AO12,20)</f>
        <v>3</v>
      </c>
      <c r="AP8" s="13">
        <f>IF('Running Order'!$HF12="NATB",'Running Order'!AP12,20)</f>
        <v>8</v>
      </c>
      <c r="AQ8" s="13">
        <f>IF('Running Order'!$HF12="NATB",'Running Order'!AQ12,20)</f>
        <v>1</v>
      </c>
      <c r="AR8" s="13">
        <f>IF('Running Order'!$HF12="NATB",'Running Order'!AR12,20)</f>
        <v>0</v>
      </c>
      <c r="AS8" s="13">
        <f>IF('Running Order'!$HF12="NATB",'Running Order'!AS12,20)</f>
        <v>0</v>
      </c>
      <c r="AT8" s="5">
        <f t="shared" si="52"/>
        <v>27</v>
      </c>
      <c r="AU8" s="5">
        <f t="shared" si="53"/>
        <v>95</v>
      </c>
      <c r="AV8" s="13">
        <f>IF('Running Order'!$HF12="NATB",'Running Order'!AV12,20)</f>
        <v>0</v>
      </c>
      <c r="AW8" s="13">
        <f>IF('Running Order'!$HF12="NATB",'Running Order'!AW12,20)</f>
        <v>0</v>
      </c>
      <c r="AX8" s="13">
        <f>IF('Running Order'!$HF12="NATB",'Running Order'!AX12,20)</f>
        <v>0</v>
      </c>
      <c r="AY8" s="13">
        <f>IF('Running Order'!$HF12="NATB",'Running Order'!AY12,20)</f>
        <v>0</v>
      </c>
      <c r="AZ8" s="13">
        <f>IF('Running Order'!$HF12="NATB",'Running Order'!AZ12,20)</f>
        <v>0</v>
      </c>
      <c r="BA8" s="13">
        <f>IF('Running Order'!$HF12="NATB",'Running Order'!BA12,20)</f>
        <v>0</v>
      </c>
      <c r="BB8" s="13">
        <f>IF('Running Order'!$HF12="NATB",'Running Order'!BB12,20)</f>
        <v>0</v>
      </c>
      <c r="BC8" s="13">
        <f>IF('Running Order'!$HF12="NATB",'Running Order'!BC12,20)</f>
        <v>0</v>
      </c>
      <c r="BD8" s="13">
        <f>IF('Running Order'!$HF12="NATB",'Running Order'!BD12,20)</f>
        <v>0</v>
      </c>
      <c r="BE8" s="13">
        <f>IF('Running Order'!$HF12="NATB",'Running Order'!BE12,20)</f>
        <v>0</v>
      </c>
      <c r="BF8" s="5">
        <f t="shared" si="54"/>
        <v>0</v>
      </c>
      <c r="BG8" s="5">
        <f t="shared" si="55"/>
        <v>95</v>
      </c>
      <c r="BH8" s="5">
        <f>HD8</f>
        <v>19</v>
      </c>
      <c r="BI8" s="5">
        <f t="shared" si="57"/>
        <v>18</v>
      </c>
      <c r="BJ8" s="5">
        <f t="shared" si="58"/>
        <v>18</v>
      </c>
      <c r="BK8" s="5">
        <f t="shared" si="154"/>
        <v>18</v>
      </c>
      <c r="BL8" s="5">
        <f t="shared" si="59"/>
        <v>18</v>
      </c>
      <c r="BM8" s="5">
        <f>RANK(AI8,$AI$4:$AI$60,1)</f>
        <v>18</v>
      </c>
      <c r="BN8" s="5">
        <f t="shared" si="4"/>
        <v>18</v>
      </c>
      <c r="BO8" s="5">
        <f t="shared" si="5"/>
        <v>18</v>
      </c>
      <c r="BP8" s="3" t="str">
        <f t="shared" si="6"/>
        <v>-</v>
      </c>
      <c r="BQ8" s="3" t="str">
        <f t="shared" si="61"/>
        <v/>
      </c>
      <c r="BR8" s="3" t="str">
        <f t="shared" si="7"/>
        <v>-</v>
      </c>
      <c r="BS8" s="3" t="str">
        <f t="shared" si="62"/>
        <v/>
      </c>
      <c r="BT8" s="3" t="str">
        <f t="shared" si="8"/>
        <v>-</v>
      </c>
      <c r="BU8" s="3" t="str">
        <f t="shared" si="63"/>
        <v/>
      </c>
      <c r="BV8" s="3">
        <f t="shared" si="9"/>
        <v>18</v>
      </c>
      <c r="BW8" s="3">
        <f t="shared" si="64"/>
        <v>3</v>
      </c>
      <c r="BX8" s="3" t="str">
        <f t="shared" si="10"/>
        <v>-</v>
      </c>
      <c r="BY8" s="3" t="str">
        <f t="shared" si="65"/>
        <v/>
      </c>
      <c r="BZ8" s="3" t="str">
        <f t="shared" si="11"/>
        <v>-</v>
      </c>
      <c r="CA8" s="3" t="str">
        <f t="shared" si="66"/>
        <v/>
      </c>
      <c r="CB8" s="3" t="str">
        <f t="shared" si="12"/>
        <v>-</v>
      </c>
      <c r="CC8" s="3" t="str">
        <f t="shared" si="67"/>
        <v/>
      </c>
      <c r="CD8" s="3" t="str">
        <f t="shared" si="68"/>
        <v>-</v>
      </c>
      <c r="CE8" s="3" t="str">
        <f t="shared" si="69"/>
        <v/>
      </c>
      <c r="CF8" s="3" t="str">
        <f t="shared" si="70"/>
        <v>-</v>
      </c>
      <c r="CG8" s="3" t="str">
        <f t="shared" si="71"/>
        <v/>
      </c>
      <c r="CH8" s="5" t="str">
        <f t="shared" si="155"/>
        <v>3</v>
      </c>
      <c r="CI8" s="5" t="str">
        <f t="shared" si="72"/>
        <v/>
      </c>
      <c r="CJ8" s="21"/>
      <c r="CK8" s="1"/>
      <c r="CL8" s="1">
        <f t="shared" si="73"/>
        <v>17</v>
      </c>
      <c r="CM8" s="1">
        <f t="shared" si="74"/>
        <v>0</v>
      </c>
      <c r="CN8" s="1">
        <f t="shared" si="75"/>
        <v>18</v>
      </c>
      <c r="CO8" s="1">
        <f t="shared" si="13"/>
        <v>18</v>
      </c>
      <c r="CP8" s="1">
        <f t="shared" si="76"/>
        <v>3</v>
      </c>
      <c r="CQ8" s="1">
        <f t="shared" si="77"/>
        <v>0</v>
      </c>
      <c r="CR8" s="1">
        <f t="shared" si="78"/>
        <v>18</v>
      </c>
      <c r="CS8" s="1">
        <f t="shared" si="14"/>
        <v>18</v>
      </c>
      <c r="CT8" s="1">
        <f t="shared" si="79"/>
        <v>3</v>
      </c>
      <c r="CU8" s="1">
        <f t="shared" si="80"/>
        <v>0</v>
      </c>
      <c r="CV8" s="1">
        <f t="shared" si="81"/>
        <v>18</v>
      </c>
      <c r="CW8" s="1">
        <f t="shared" si="15"/>
        <v>18</v>
      </c>
      <c r="CX8" s="1">
        <f t="shared" si="82"/>
        <v>4</v>
      </c>
      <c r="CY8" s="1">
        <f t="shared" si="83"/>
        <v>0</v>
      </c>
      <c r="CZ8" s="1">
        <f t="shared" si="84"/>
        <v>18</v>
      </c>
      <c r="DA8" s="1">
        <f t="shared" si="16"/>
        <v>18</v>
      </c>
      <c r="DB8" s="1">
        <f t="shared" si="85"/>
        <v>3</v>
      </c>
      <c r="DC8" s="1">
        <f t="shared" si="86"/>
        <v>0</v>
      </c>
      <c r="DD8" s="1">
        <f t="shared" si="87"/>
        <v>18</v>
      </c>
      <c r="DE8" s="1">
        <f t="shared" si="17"/>
        <v>18</v>
      </c>
      <c r="DF8" s="1">
        <f t="shared" si="88"/>
        <v>5</v>
      </c>
      <c r="DG8" s="1">
        <f t="shared" si="89"/>
        <v>0</v>
      </c>
      <c r="DH8" s="1">
        <f t="shared" si="90"/>
        <v>18</v>
      </c>
      <c r="DI8" s="1">
        <f t="shared" si="18"/>
        <v>18</v>
      </c>
      <c r="DJ8" s="1">
        <f t="shared" si="91"/>
        <v>1</v>
      </c>
      <c r="DK8" s="1">
        <f t="shared" si="92"/>
        <v>0</v>
      </c>
      <c r="DL8" s="1">
        <f t="shared" si="93"/>
        <v>18</v>
      </c>
      <c r="DM8" s="1">
        <f t="shared" si="94"/>
        <v>18</v>
      </c>
      <c r="DQ8">
        <f t="shared" si="95"/>
        <v>95</v>
      </c>
      <c r="DR8" t="str">
        <f t="shared" si="96"/>
        <v>YES</v>
      </c>
      <c r="DS8">
        <f t="shared" si="97"/>
        <v>95</v>
      </c>
      <c r="DT8" t="str">
        <f t="shared" si="98"/>
        <v>YES</v>
      </c>
      <c r="DV8" s="1">
        <f t="shared" si="99"/>
        <v>7</v>
      </c>
      <c r="DW8" s="1">
        <f t="shared" si="100"/>
        <v>0</v>
      </c>
      <c r="DX8" s="1">
        <f t="shared" si="101"/>
        <v>18</v>
      </c>
      <c r="DY8" s="1">
        <f t="shared" si="19"/>
        <v>18</v>
      </c>
      <c r="DZ8" s="1">
        <f t="shared" si="102"/>
        <v>3</v>
      </c>
      <c r="EA8" s="1">
        <f t="shared" si="103"/>
        <v>0</v>
      </c>
      <c r="EB8" s="1">
        <f t="shared" si="104"/>
        <v>18</v>
      </c>
      <c r="EC8" s="1">
        <f t="shared" si="20"/>
        <v>18</v>
      </c>
      <c r="ED8" s="1">
        <f t="shared" si="105"/>
        <v>3</v>
      </c>
      <c r="EE8" s="1">
        <f t="shared" si="106"/>
        <v>0</v>
      </c>
      <c r="EF8" s="1">
        <f t="shared" si="107"/>
        <v>18</v>
      </c>
      <c r="EG8" s="1">
        <f t="shared" si="21"/>
        <v>18</v>
      </c>
      <c r="EH8" s="1">
        <f t="shared" si="108"/>
        <v>4</v>
      </c>
      <c r="EI8" s="1">
        <f t="shared" si="109"/>
        <v>0</v>
      </c>
      <c r="EJ8" s="1">
        <f t="shared" si="110"/>
        <v>18</v>
      </c>
      <c r="EK8" s="1">
        <f t="shared" si="22"/>
        <v>18</v>
      </c>
      <c r="EL8" s="1">
        <f t="shared" si="111"/>
        <v>3</v>
      </c>
      <c r="EM8" s="1">
        <f t="shared" si="112"/>
        <v>0</v>
      </c>
      <c r="EN8" s="1">
        <f t="shared" si="113"/>
        <v>18</v>
      </c>
      <c r="EO8" s="1">
        <f t="shared" si="23"/>
        <v>18</v>
      </c>
      <c r="EP8" s="1">
        <f t="shared" si="114"/>
        <v>5</v>
      </c>
      <c r="EQ8" s="1">
        <f t="shared" si="115"/>
        <v>0</v>
      </c>
      <c r="ER8" s="1">
        <f t="shared" si="116"/>
        <v>18</v>
      </c>
      <c r="ES8" s="1">
        <f t="shared" si="24"/>
        <v>18</v>
      </c>
      <c r="ET8" s="1">
        <f t="shared" si="117"/>
        <v>1</v>
      </c>
      <c r="EU8" s="1">
        <f t="shared" si="118"/>
        <v>0</v>
      </c>
      <c r="EV8" s="1">
        <f t="shared" si="119"/>
        <v>18</v>
      </c>
      <c r="EW8" s="1">
        <f t="shared" si="120"/>
        <v>18</v>
      </c>
      <c r="EX8" s="1"/>
      <c r="EY8" s="1">
        <f t="shared" si="121"/>
        <v>5</v>
      </c>
      <c r="EZ8" s="1">
        <f t="shared" si="122"/>
        <v>0</v>
      </c>
      <c r="FA8" s="1">
        <f t="shared" si="25"/>
        <v>18</v>
      </c>
      <c r="FB8" s="1">
        <f t="shared" si="26"/>
        <v>18</v>
      </c>
      <c r="FC8" s="1">
        <f t="shared" si="123"/>
        <v>0</v>
      </c>
      <c r="FD8" s="1">
        <f t="shared" si="124"/>
        <v>0</v>
      </c>
      <c r="FE8" s="1">
        <f t="shared" si="125"/>
        <v>18</v>
      </c>
      <c r="FF8" s="1">
        <f t="shared" si="27"/>
        <v>18</v>
      </c>
      <c r="FG8" s="1">
        <f t="shared" si="126"/>
        <v>3</v>
      </c>
      <c r="FH8" s="1">
        <f t="shared" si="127"/>
        <v>0</v>
      </c>
      <c r="FI8" s="1">
        <f t="shared" si="128"/>
        <v>18</v>
      </c>
      <c r="FJ8" s="1">
        <f t="shared" si="28"/>
        <v>18</v>
      </c>
      <c r="FK8" s="1">
        <f t="shared" si="129"/>
        <v>2</v>
      </c>
      <c r="FL8" s="1">
        <f t="shared" si="130"/>
        <v>0</v>
      </c>
      <c r="FM8" s="1">
        <f t="shared" si="131"/>
        <v>18</v>
      </c>
      <c r="FN8" s="1">
        <f t="shared" si="29"/>
        <v>18</v>
      </c>
      <c r="FO8" s="1">
        <f t="shared" si="132"/>
        <v>3</v>
      </c>
      <c r="FP8" s="1">
        <f t="shared" si="133"/>
        <v>0</v>
      </c>
      <c r="FQ8" s="1">
        <f t="shared" si="134"/>
        <v>18</v>
      </c>
      <c r="FR8" s="1">
        <f t="shared" si="30"/>
        <v>18</v>
      </c>
      <c r="FS8" s="1">
        <f t="shared" si="135"/>
        <v>3</v>
      </c>
      <c r="FT8" s="1">
        <f t="shared" si="136"/>
        <v>0</v>
      </c>
      <c r="FU8" s="1">
        <f t="shared" si="137"/>
        <v>18</v>
      </c>
      <c r="FV8" s="1">
        <f t="shared" si="31"/>
        <v>18</v>
      </c>
      <c r="FW8" s="1">
        <f t="shared" si="138"/>
        <v>1</v>
      </c>
      <c r="FX8" s="1">
        <f t="shared" si="139"/>
        <v>0</v>
      </c>
      <c r="FY8" s="1">
        <f t="shared" si="140"/>
        <v>18</v>
      </c>
      <c r="FZ8" s="1">
        <f t="shared" si="32"/>
        <v>18</v>
      </c>
      <c r="GC8" s="1">
        <f t="shared" si="33"/>
        <v>2</v>
      </c>
      <c r="GD8" s="1">
        <f t="shared" si="141"/>
        <v>1.5E-3</v>
      </c>
      <c r="GE8" s="1">
        <f t="shared" si="34"/>
        <v>18.0015</v>
      </c>
      <c r="GF8" s="1">
        <f t="shared" si="35"/>
        <v>18</v>
      </c>
      <c r="GG8" s="1">
        <f t="shared" si="36"/>
        <v>0</v>
      </c>
      <c r="GH8" s="1">
        <f t="shared" si="142"/>
        <v>1.5E-3</v>
      </c>
      <c r="GI8" s="1">
        <f t="shared" si="143"/>
        <v>18.0015</v>
      </c>
      <c r="GJ8" s="1">
        <f t="shared" si="37"/>
        <v>19</v>
      </c>
      <c r="GK8" s="1">
        <f t="shared" si="38"/>
        <v>1</v>
      </c>
      <c r="GL8" s="1">
        <f t="shared" si="144"/>
        <v>0</v>
      </c>
      <c r="GM8" s="1">
        <f t="shared" si="145"/>
        <v>19</v>
      </c>
      <c r="GN8" s="1">
        <f t="shared" si="39"/>
        <v>19</v>
      </c>
      <c r="GO8" s="1">
        <f t="shared" si="40"/>
        <v>0</v>
      </c>
      <c r="GP8" s="1">
        <f t="shared" si="146"/>
        <v>0</v>
      </c>
      <c r="GQ8" s="1">
        <f t="shared" si="147"/>
        <v>19</v>
      </c>
      <c r="GR8" s="1">
        <f t="shared" si="41"/>
        <v>19</v>
      </c>
      <c r="GS8" s="1">
        <f t="shared" si="42"/>
        <v>2</v>
      </c>
      <c r="GT8" s="1">
        <f t="shared" si="148"/>
        <v>0</v>
      </c>
      <c r="GU8" s="1">
        <f t="shared" si="149"/>
        <v>19</v>
      </c>
      <c r="GV8" s="1">
        <f t="shared" si="43"/>
        <v>19</v>
      </c>
      <c r="GW8" s="1">
        <f t="shared" si="44"/>
        <v>2</v>
      </c>
      <c r="GX8" s="1">
        <f t="shared" si="150"/>
        <v>0</v>
      </c>
      <c r="GY8" s="1">
        <f t="shared" si="151"/>
        <v>19</v>
      </c>
      <c r="GZ8" s="1">
        <f t="shared" si="45"/>
        <v>19</v>
      </c>
      <c r="HA8" s="1">
        <f t="shared" si="46"/>
        <v>1</v>
      </c>
      <c r="HB8" s="1">
        <f t="shared" si="152"/>
        <v>0</v>
      </c>
      <c r="HC8" s="1">
        <f t="shared" si="153"/>
        <v>19</v>
      </c>
      <c r="HD8" s="1">
        <f t="shared" si="47"/>
        <v>19</v>
      </c>
    </row>
    <row r="9" spans="1:212" customFormat="1" x14ac:dyDescent="0.3">
      <c r="A9" t="str">
        <f t="shared" si="48"/>
        <v>BlueIRS4</v>
      </c>
      <c r="B9" s="13">
        <f>'Running Order'!B13</f>
        <v>6</v>
      </c>
      <c r="C9" s="13" t="str">
        <f>'Running Order'!C13</f>
        <v>Mike Wevill</v>
      </c>
      <c r="D9" s="13" t="str">
        <f>'Running Order'!D13</f>
        <v>Nigel Cowling</v>
      </c>
      <c r="E9" s="13" t="str">
        <f>'Running Order'!E13</f>
        <v>Crossle</v>
      </c>
      <c r="F9" s="13">
        <f>'Running Order'!F13</f>
        <v>1600</v>
      </c>
      <c r="G9" s="13" t="str">
        <f>'Running Order'!G13</f>
        <v>IRS</v>
      </c>
      <c r="H9" s="13">
        <f>'Running Order'!H13</f>
        <v>7</v>
      </c>
      <c r="I9" s="13">
        <f>'Running Order'!I13</f>
        <v>0</v>
      </c>
      <c r="J9" s="13">
        <f>'Running Order'!J13</f>
        <v>0</v>
      </c>
      <c r="K9" s="13">
        <f>'Running Order'!K13</f>
        <v>0</v>
      </c>
      <c r="L9" s="13" t="str">
        <f>'Running Order'!L13</f>
        <v>Blue</v>
      </c>
      <c r="M9" s="13">
        <f>IF('Running Order'!$HF13="NATB",'Running Order'!M13,20)</f>
        <v>6</v>
      </c>
      <c r="N9" s="13">
        <f>IF('Running Order'!$HF13="NATB",'Running Order'!N13,20)</f>
        <v>9</v>
      </c>
      <c r="O9" s="13">
        <f>IF('Running Order'!$HF13="NATB",'Running Order'!O13,20)</f>
        <v>9</v>
      </c>
      <c r="P9" s="13">
        <f>IF('Running Order'!$HF13="NATB",'Running Order'!P13,20)</f>
        <v>3</v>
      </c>
      <c r="Q9" s="13">
        <f>IF('Running Order'!$HF13="NATB",'Running Order'!Q13,20)</f>
        <v>5</v>
      </c>
      <c r="R9" s="13">
        <f>IF('Running Order'!$HF13="NATB",'Running Order'!R13,20)</f>
        <v>4</v>
      </c>
      <c r="S9" s="13">
        <f>IF('Running Order'!$HF13="NATB",'Running Order'!S13,20)</f>
        <v>8</v>
      </c>
      <c r="T9" s="13">
        <f>IF('Running Order'!$HF13="NATB",'Running Order'!T13,20)</f>
        <v>5</v>
      </c>
      <c r="U9" s="13">
        <f>IF('Running Order'!$HF13="NATB",'Running Order'!U13,20)</f>
        <v>0</v>
      </c>
      <c r="V9" s="13">
        <f>IF('Running Order'!$HF13="NATB",'Running Order'!V13,20)</f>
        <v>0</v>
      </c>
      <c r="W9" s="5">
        <f t="shared" si="49"/>
        <v>49</v>
      </c>
      <c r="X9" s="13">
        <f>IF('Running Order'!$HF13="NATB",'Running Order'!X13,20)</f>
        <v>5</v>
      </c>
      <c r="Y9" s="13">
        <f>IF('Running Order'!$HF13="NATB",'Running Order'!Y13,20)</f>
        <v>4</v>
      </c>
      <c r="Z9" s="13">
        <f>IF('Running Order'!$HF13="NATB",'Running Order'!Z13,20)</f>
        <v>3</v>
      </c>
      <c r="AA9" s="13">
        <f>IF('Running Order'!$HF13="NATB",'Running Order'!AA13,20)</f>
        <v>5</v>
      </c>
      <c r="AB9" s="13">
        <f>IF('Running Order'!$HF13="NATB",'Running Order'!AB13,20)</f>
        <v>1</v>
      </c>
      <c r="AC9" s="13">
        <f>IF('Running Order'!$HF13="NATB",'Running Order'!AC13,20)</f>
        <v>4</v>
      </c>
      <c r="AD9" s="13">
        <f>IF('Running Order'!$HF13="NATB",'Running Order'!AD13,20)</f>
        <v>8</v>
      </c>
      <c r="AE9" s="13">
        <f>IF('Running Order'!$HF13="NATB",'Running Order'!AE13,20)</f>
        <v>0</v>
      </c>
      <c r="AF9" s="13">
        <f>IF('Running Order'!$HF13="NATB",'Running Order'!AF13,20)</f>
        <v>0</v>
      </c>
      <c r="AG9" s="13">
        <f>IF('Running Order'!$HF13="NATB",'Running Order'!AG13,20)</f>
        <v>0</v>
      </c>
      <c r="AH9" s="5">
        <f t="shared" si="50"/>
        <v>30</v>
      </c>
      <c r="AI9" s="5">
        <f t="shared" si="51"/>
        <v>79</v>
      </c>
      <c r="AJ9" s="13">
        <f>IF('Running Order'!$HF13="NATB",'Running Order'!AJ13,20)</f>
        <v>2</v>
      </c>
      <c r="AK9" s="13">
        <f>IF('Running Order'!$HF13="NATB",'Running Order'!AK13,20)</f>
        <v>3</v>
      </c>
      <c r="AL9" s="13">
        <f>IF('Running Order'!$HF13="NATB",'Running Order'!AL13,20)</f>
        <v>3</v>
      </c>
      <c r="AM9" s="13">
        <f>IF('Running Order'!$HF13="NATB",'Running Order'!AM13,20)</f>
        <v>5</v>
      </c>
      <c r="AN9" s="13">
        <f>IF('Running Order'!$HF13="NATB",'Running Order'!AN13,20)</f>
        <v>1</v>
      </c>
      <c r="AO9" s="13">
        <f>IF('Running Order'!$HF13="NATB",'Running Order'!AO13,20)</f>
        <v>4</v>
      </c>
      <c r="AP9" s="13">
        <f>IF('Running Order'!$HF13="NATB",'Running Order'!AP13,20)</f>
        <v>8</v>
      </c>
      <c r="AQ9" s="13">
        <f>IF('Running Order'!$HF13="NATB",'Running Order'!AQ13,20)</f>
        <v>1</v>
      </c>
      <c r="AR9" s="13">
        <f>IF('Running Order'!$HF13="NATB",'Running Order'!AR13,20)</f>
        <v>0</v>
      </c>
      <c r="AS9" s="13">
        <f>IF('Running Order'!$HF13="NATB",'Running Order'!AS13,20)</f>
        <v>0</v>
      </c>
      <c r="AT9" s="5">
        <f t="shared" si="52"/>
        <v>27</v>
      </c>
      <c r="AU9" s="5">
        <f t="shared" si="53"/>
        <v>106</v>
      </c>
      <c r="AV9" s="13">
        <f>IF('Running Order'!$HF13="NATB",'Running Order'!AV13,20)</f>
        <v>0</v>
      </c>
      <c r="AW9" s="13">
        <f>IF('Running Order'!$HF13="NATB",'Running Order'!AW13,20)</f>
        <v>0</v>
      </c>
      <c r="AX9" s="13">
        <f>IF('Running Order'!$HF13="NATB",'Running Order'!AX13,20)</f>
        <v>0</v>
      </c>
      <c r="AY9" s="13">
        <f>IF('Running Order'!$HF13="NATB",'Running Order'!AY13,20)</f>
        <v>0</v>
      </c>
      <c r="AZ9" s="13">
        <f>IF('Running Order'!$HF13="NATB",'Running Order'!AZ13,20)</f>
        <v>0</v>
      </c>
      <c r="BA9" s="13">
        <f>IF('Running Order'!$HF13="NATB",'Running Order'!BA13,20)</f>
        <v>0</v>
      </c>
      <c r="BB9" s="13">
        <f>IF('Running Order'!$HF13="NATB",'Running Order'!BB13,20)</f>
        <v>0</v>
      </c>
      <c r="BC9" s="13">
        <f>IF('Running Order'!$HF13="NATB",'Running Order'!BC13,20)</f>
        <v>0</v>
      </c>
      <c r="BD9" s="13">
        <f>IF('Running Order'!$HF13="NATB",'Running Order'!BD13,20)</f>
        <v>0</v>
      </c>
      <c r="BE9" s="13">
        <f>IF('Running Order'!$HF13="NATB",'Running Order'!BE13,20)</f>
        <v>0</v>
      </c>
      <c r="BF9" s="5">
        <f t="shared" si="54"/>
        <v>0</v>
      </c>
      <c r="BG9" s="5">
        <f t="shared" si="55"/>
        <v>106</v>
      </c>
      <c r="BH9" s="5">
        <f t="shared" si="56"/>
        <v>21</v>
      </c>
      <c r="BI9" s="5">
        <f t="shared" si="57"/>
        <v>20</v>
      </c>
      <c r="BJ9" s="5">
        <f t="shared" si="58"/>
        <v>20</v>
      </c>
      <c r="BK9" s="5">
        <f t="shared" si="154"/>
        <v>20</v>
      </c>
      <c r="BL9" s="5">
        <f t="shared" si="59"/>
        <v>21</v>
      </c>
      <c r="BM9" s="5">
        <f t="shared" si="60"/>
        <v>20</v>
      </c>
      <c r="BN9" s="5">
        <f t="shared" si="4"/>
        <v>20</v>
      </c>
      <c r="BO9" s="5">
        <f t="shared" si="5"/>
        <v>20</v>
      </c>
      <c r="BP9" s="3" t="str">
        <f t="shared" si="6"/>
        <v>-</v>
      </c>
      <c r="BQ9" s="3" t="str">
        <f t="shared" si="61"/>
        <v/>
      </c>
      <c r="BR9" s="3" t="str">
        <f t="shared" si="7"/>
        <v>-</v>
      </c>
      <c r="BS9" s="3" t="str">
        <f t="shared" si="62"/>
        <v/>
      </c>
      <c r="BT9" s="3" t="str">
        <f t="shared" si="8"/>
        <v>-</v>
      </c>
      <c r="BU9" s="3" t="str">
        <f t="shared" si="63"/>
        <v/>
      </c>
      <c r="BV9" s="3">
        <f t="shared" si="9"/>
        <v>20</v>
      </c>
      <c r="BW9" s="3">
        <f t="shared" si="64"/>
        <v>4</v>
      </c>
      <c r="BX9" s="3" t="str">
        <f t="shared" si="10"/>
        <v>-</v>
      </c>
      <c r="BY9" s="3" t="str">
        <f t="shared" si="65"/>
        <v/>
      </c>
      <c r="BZ9" s="3" t="str">
        <f t="shared" si="11"/>
        <v>-</v>
      </c>
      <c r="CA9" s="3" t="str">
        <f t="shared" si="66"/>
        <v/>
      </c>
      <c r="CB9" s="3" t="str">
        <f t="shared" si="12"/>
        <v>-</v>
      </c>
      <c r="CC9" s="3" t="str">
        <f t="shared" si="67"/>
        <v/>
      </c>
      <c r="CD9" s="3" t="str">
        <f t="shared" si="68"/>
        <v>-</v>
      </c>
      <c r="CE9" s="3" t="str">
        <f t="shared" si="69"/>
        <v/>
      </c>
      <c r="CF9" s="3" t="str">
        <f t="shared" si="70"/>
        <v>-</v>
      </c>
      <c r="CG9" s="3" t="str">
        <f t="shared" si="71"/>
        <v/>
      </c>
      <c r="CH9" s="5" t="str">
        <f t="shared" si="155"/>
        <v>4</v>
      </c>
      <c r="CI9" s="5" t="str">
        <f t="shared" si="72"/>
        <v/>
      </c>
      <c r="CJ9" s="23"/>
      <c r="CK9" s="1"/>
      <c r="CL9" s="1">
        <f t="shared" si="73"/>
        <v>17</v>
      </c>
      <c r="CM9" s="1">
        <f t="shared" si="74"/>
        <v>0</v>
      </c>
      <c r="CN9" s="1">
        <f t="shared" si="75"/>
        <v>20</v>
      </c>
      <c r="CO9" s="1">
        <f t="shared" si="13"/>
        <v>20</v>
      </c>
      <c r="CP9" s="1">
        <f t="shared" si="76"/>
        <v>3</v>
      </c>
      <c r="CQ9" s="1">
        <f t="shared" si="77"/>
        <v>0</v>
      </c>
      <c r="CR9" s="1">
        <f t="shared" si="78"/>
        <v>20</v>
      </c>
      <c r="CS9" s="1">
        <f t="shared" si="14"/>
        <v>20</v>
      </c>
      <c r="CT9" s="1">
        <f t="shared" si="79"/>
        <v>1</v>
      </c>
      <c r="CU9" s="1">
        <f t="shared" si="80"/>
        <v>0</v>
      </c>
      <c r="CV9" s="1">
        <f t="shared" si="81"/>
        <v>20</v>
      </c>
      <c r="CW9" s="1">
        <f t="shared" si="15"/>
        <v>20</v>
      </c>
      <c r="CX9" s="1">
        <f t="shared" si="82"/>
        <v>4</v>
      </c>
      <c r="CY9" s="1">
        <f t="shared" si="83"/>
        <v>0</v>
      </c>
      <c r="CZ9" s="1">
        <f t="shared" si="84"/>
        <v>20</v>
      </c>
      <c r="DA9" s="1">
        <f t="shared" si="16"/>
        <v>20</v>
      </c>
      <c r="DB9" s="1">
        <f t="shared" si="85"/>
        <v>4</v>
      </c>
      <c r="DC9" s="1">
        <f t="shared" si="86"/>
        <v>0</v>
      </c>
      <c r="DD9" s="1">
        <f t="shared" si="87"/>
        <v>20</v>
      </c>
      <c r="DE9" s="1">
        <f t="shared" si="17"/>
        <v>20</v>
      </c>
      <c r="DF9" s="1">
        <f t="shared" si="88"/>
        <v>5</v>
      </c>
      <c r="DG9" s="1">
        <f t="shared" si="89"/>
        <v>0</v>
      </c>
      <c r="DH9" s="1">
        <f t="shared" si="90"/>
        <v>20</v>
      </c>
      <c r="DI9" s="1">
        <f t="shared" si="18"/>
        <v>20</v>
      </c>
      <c r="DJ9" s="1">
        <f t="shared" si="91"/>
        <v>1</v>
      </c>
      <c r="DK9" s="1">
        <f t="shared" si="92"/>
        <v>0</v>
      </c>
      <c r="DL9" s="1">
        <f t="shared" si="93"/>
        <v>20</v>
      </c>
      <c r="DM9" s="1">
        <f t="shared" si="94"/>
        <v>20</v>
      </c>
      <c r="DQ9">
        <f t="shared" si="95"/>
        <v>106</v>
      </c>
      <c r="DR9" t="str">
        <f t="shared" si="96"/>
        <v>YES</v>
      </c>
      <c r="DS9">
        <f t="shared" si="97"/>
        <v>106</v>
      </c>
      <c r="DT9" t="str">
        <f t="shared" si="98"/>
        <v>YES</v>
      </c>
      <c r="DV9" s="1">
        <f t="shared" si="99"/>
        <v>7</v>
      </c>
      <c r="DW9" s="1">
        <f t="shared" si="100"/>
        <v>0</v>
      </c>
      <c r="DX9" s="1">
        <f t="shared" si="101"/>
        <v>20</v>
      </c>
      <c r="DY9" s="1">
        <f t="shared" si="19"/>
        <v>20</v>
      </c>
      <c r="DZ9" s="1">
        <f t="shared" si="102"/>
        <v>3</v>
      </c>
      <c r="EA9" s="1">
        <f t="shared" si="103"/>
        <v>0</v>
      </c>
      <c r="EB9" s="1">
        <f t="shared" si="104"/>
        <v>20</v>
      </c>
      <c r="EC9" s="1">
        <f t="shared" si="20"/>
        <v>20</v>
      </c>
      <c r="ED9" s="1">
        <f t="shared" si="105"/>
        <v>1</v>
      </c>
      <c r="EE9" s="1">
        <f t="shared" si="106"/>
        <v>0</v>
      </c>
      <c r="EF9" s="1">
        <f t="shared" si="107"/>
        <v>20</v>
      </c>
      <c r="EG9" s="1">
        <f t="shared" si="21"/>
        <v>20</v>
      </c>
      <c r="EH9" s="1">
        <f t="shared" si="108"/>
        <v>4</v>
      </c>
      <c r="EI9" s="1">
        <f t="shared" si="109"/>
        <v>0</v>
      </c>
      <c r="EJ9" s="1">
        <f t="shared" si="110"/>
        <v>20</v>
      </c>
      <c r="EK9" s="1">
        <f t="shared" si="22"/>
        <v>20</v>
      </c>
      <c r="EL9" s="1">
        <f t="shared" si="111"/>
        <v>4</v>
      </c>
      <c r="EM9" s="1">
        <f t="shared" si="112"/>
        <v>0</v>
      </c>
      <c r="EN9" s="1">
        <f t="shared" si="113"/>
        <v>20</v>
      </c>
      <c r="EO9" s="1">
        <f t="shared" si="23"/>
        <v>20</v>
      </c>
      <c r="EP9" s="1">
        <f t="shared" si="114"/>
        <v>5</v>
      </c>
      <c r="EQ9" s="1">
        <f t="shared" si="115"/>
        <v>0</v>
      </c>
      <c r="ER9" s="1">
        <f t="shared" si="116"/>
        <v>20</v>
      </c>
      <c r="ES9" s="1">
        <f t="shared" si="24"/>
        <v>20</v>
      </c>
      <c r="ET9" s="1">
        <f t="shared" si="117"/>
        <v>1</v>
      </c>
      <c r="EU9" s="1">
        <f t="shared" si="118"/>
        <v>0</v>
      </c>
      <c r="EV9" s="1">
        <f t="shared" si="119"/>
        <v>20</v>
      </c>
      <c r="EW9" s="1">
        <f t="shared" si="120"/>
        <v>20</v>
      </c>
      <c r="EX9" s="1"/>
      <c r="EY9" s="1">
        <f t="shared" si="121"/>
        <v>5</v>
      </c>
      <c r="EZ9" s="1">
        <f t="shared" si="122"/>
        <v>0</v>
      </c>
      <c r="FA9" s="1">
        <f t="shared" si="25"/>
        <v>20</v>
      </c>
      <c r="FB9" s="1">
        <f t="shared" si="26"/>
        <v>20</v>
      </c>
      <c r="FC9" s="1">
        <f t="shared" si="123"/>
        <v>1</v>
      </c>
      <c r="FD9" s="1">
        <f t="shared" si="124"/>
        <v>0</v>
      </c>
      <c r="FE9" s="1">
        <f t="shared" si="125"/>
        <v>20</v>
      </c>
      <c r="FF9" s="1">
        <f t="shared" si="27"/>
        <v>20</v>
      </c>
      <c r="FG9" s="1">
        <f t="shared" si="126"/>
        <v>0</v>
      </c>
      <c r="FH9" s="1">
        <f t="shared" si="127"/>
        <v>0</v>
      </c>
      <c r="FI9" s="1">
        <f t="shared" si="128"/>
        <v>20</v>
      </c>
      <c r="FJ9" s="1">
        <f t="shared" si="28"/>
        <v>20</v>
      </c>
      <c r="FK9" s="1">
        <f t="shared" si="129"/>
        <v>2</v>
      </c>
      <c r="FL9" s="1">
        <f t="shared" si="130"/>
        <v>0</v>
      </c>
      <c r="FM9" s="1">
        <f t="shared" si="131"/>
        <v>20</v>
      </c>
      <c r="FN9" s="1">
        <f t="shared" si="29"/>
        <v>20</v>
      </c>
      <c r="FO9" s="1">
        <f t="shared" si="132"/>
        <v>3</v>
      </c>
      <c r="FP9" s="1">
        <f t="shared" si="133"/>
        <v>0</v>
      </c>
      <c r="FQ9" s="1">
        <f t="shared" si="134"/>
        <v>20</v>
      </c>
      <c r="FR9" s="1">
        <f t="shared" si="30"/>
        <v>20</v>
      </c>
      <c r="FS9" s="1">
        <f t="shared" si="135"/>
        <v>4</v>
      </c>
      <c r="FT9" s="1">
        <f t="shared" si="136"/>
        <v>0</v>
      </c>
      <c r="FU9" s="1">
        <f t="shared" si="137"/>
        <v>20</v>
      </c>
      <c r="FV9" s="1">
        <f t="shared" si="31"/>
        <v>20</v>
      </c>
      <c r="FW9" s="1">
        <f t="shared" si="138"/>
        <v>1</v>
      </c>
      <c r="FX9" s="1">
        <f t="shared" si="139"/>
        <v>0</v>
      </c>
      <c r="FY9" s="1">
        <f t="shared" si="140"/>
        <v>20</v>
      </c>
      <c r="FZ9" s="1">
        <f t="shared" si="32"/>
        <v>20</v>
      </c>
      <c r="GC9" s="1">
        <f t="shared" si="33"/>
        <v>2</v>
      </c>
      <c r="GD9" s="1">
        <f t="shared" si="141"/>
        <v>0</v>
      </c>
      <c r="GE9" s="1">
        <f t="shared" si="34"/>
        <v>21</v>
      </c>
      <c r="GF9" s="1">
        <f t="shared" si="35"/>
        <v>21</v>
      </c>
      <c r="GG9" s="1">
        <f t="shared" si="36"/>
        <v>0</v>
      </c>
      <c r="GH9" s="1">
        <f t="shared" si="142"/>
        <v>0</v>
      </c>
      <c r="GI9" s="1">
        <f t="shared" si="143"/>
        <v>21</v>
      </c>
      <c r="GJ9" s="1">
        <f t="shared" si="37"/>
        <v>21</v>
      </c>
      <c r="GK9" s="1">
        <f t="shared" si="38"/>
        <v>0</v>
      </c>
      <c r="GL9" s="1">
        <f t="shared" si="144"/>
        <v>0</v>
      </c>
      <c r="GM9" s="1">
        <f t="shared" si="145"/>
        <v>21</v>
      </c>
      <c r="GN9" s="1">
        <f t="shared" si="39"/>
        <v>21</v>
      </c>
      <c r="GO9" s="1">
        <f t="shared" si="40"/>
        <v>1</v>
      </c>
      <c r="GP9" s="1">
        <f t="shared" si="146"/>
        <v>0</v>
      </c>
      <c r="GQ9" s="1">
        <f t="shared" si="147"/>
        <v>21</v>
      </c>
      <c r="GR9" s="1">
        <f t="shared" si="41"/>
        <v>21</v>
      </c>
      <c r="GS9" s="1">
        <f t="shared" si="42"/>
        <v>1</v>
      </c>
      <c r="GT9" s="1">
        <f t="shared" si="148"/>
        <v>0</v>
      </c>
      <c r="GU9" s="1">
        <f t="shared" si="149"/>
        <v>21</v>
      </c>
      <c r="GV9" s="1">
        <f t="shared" si="43"/>
        <v>21</v>
      </c>
      <c r="GW9" s="1">
        <f t="shared" si="44"/>
        <v>2</v>
      </c>
      <c r="GX9" s="1">
        <f t="shared" si="150"/>
        <v>0</v>
      </c>
      <c r="GY9" s="1">
        <f t="shared" si="151"/>
        <v>21</v>
      </c>
      <c r="GZ9" s="1">
        <f t="shared" si="45"/>
        <v>21</v>
      </c>
      <c r="HA9" s="1">
        <f t="shared" si="46"/>
        <v>1</v>
      </c>
      <c r="HB9" s="1">
        <f t="shared" si="152"/>
        <v>0</v>
      </c>
      <c r="HC9" s="1">
        <f t="shared" si="153"/>
        <v>21</v>
      </c>
      <c r="HD9" s="1">
        <f t="shared" si="47"/>
        <v>21</v>
      </c>
    </row>
    <row r="10" spans="1:212" customFormat="1" x14ac:dyDescent="0.3">
      <c r="A10" t="str">
        <f t="shared" si="48"/>
        <v>BlueIRS2</v>
      </c>
      <c r="B10" s="13">
        <f>'Running Order'!B14</f>
        <v>7</v>
      </c>
      <c r="C10" s="13" t="str">
        <f>'Running Order'!C14</f>
        <v>John Cole</v>
      </c>
      <c r="D10" s="13" t="str">
        <f>'Running Order'!D14</f>
        <v>Anne Cole</v>
      </c>
      <c r="E10" s="13" t="str">
        <f>'Running Order'!E14</f>
        <v>Crossle</v>
      </c>
      <c r="F10" s="13">
        <f>'Running Order'!F14</f>
        <v>1600</v>
      </c>
      <c r="G10" s="13" t="str">
        <f>'Running Order'!G14</f>
        <v>IRS</v>
      </c>
      <c r="H10" s="13">
        <f>'Running Order'!H14</f>
        <v>7</v>
      </c>
      <c r="I10" s="13">
        <f>'Running Order'!I14</f>
        <v>0</v>
      </c>
      <c r="J10" s="13">
        <f>'Running Order'!J14</f>
        <v>0</v>
      </c>
      <c r="K10" s="13">
        <f>'Running Order'!K14</f>
        <v>0</v>
      </c>
      <c r="L10" s="13" t="str">
        <f>'Running Order'!L14</f>
        <v>Blue</v>
      </c>
      <c r="M10" s="13">
        <f>IF('Running Order'!$HF14="NATB",'Running Order'!M14,20)</f>
        <v>5</v>
      </c>
      <c r="N10" s="13">
        <f>IF('Running Order'!$HF14="NATB",'Running Order'!N14,20)</f>
        <v>3</v>
      </c>
      <c r="O10" s="13">
        <f>IF('Running Order'!$HF14="NATB",'Running Order'!O14,20)</f>
        <v>9</v>
      </c>
      <c r="P10" s="13">
        <f>IF('Running Order'!$HF14="NATB",'Running Order'!P14,20)</f>
        <v>1</v>
      </c>
      <c r="Q10" s="13">
        <f>IF('Running Order'!$HF14="NATB",'Running Order'!Q14,20)</f>
        <v>3</v>
      </c>
      <c r="R10" s="13">
        <f>IF('Running Order'!$HF14="NATB",'Running Order'!R14,20)</f>
        <v>4</v>
      </c>
      <c r="S10" s="13">
        <f>IF('Running Order'!$HF14="NATB",'Running Order'!S14,20)</f>
        <v>8</v>
      </c>
      <c r="T10" s="13">
        <f>IF('Running Order'!$HF14="NATB",'Running Order'!T14,20)</f>
        <v>5</v>
      </c>
      <c r="U10" s="13">
        <f>IF('Running Order'!$HF14="NATB",'Running Order'!U14,20)</f>
        <v>0</v>
      </c>
      <c r="V10" s="13">
        <f>IF('Running Order'!$HF14="NATB",'Running Order'!V14,20)</f>
        <v>0</v>
      </c>
      <c r="W10" s="5">
        <f t="shared" si="49"/>
        <v>38</v>
      </c>
      <c r="X10" s="13">
        <f>IF('Running Order'!$HF14="NATB",'Running Order'!X14,20)</f>
        <v>2</v>
      </c>
      <c r="Y10" s="13">
        <f>IF('Running Order'!$HF14="NATB",'Running Order'!Y14,20)</f>
        <v>3</v>
      </c>
      <c r="Z10" s="13">
        <f>IF('Running Order'!$HF14="NATB",'Running Order'!Z14,20)</f>
        <v>3</v>
      </c>
      <c r="AA10" s="13">
        <f>IF('Running Order'!$HF14="NATB",'Running Order'!AA14,20)</f>
        <v>4</v>
      </c>
      <c r="AB10" s="13">
        <f>IF('Running Order'!$HF14="NATB",'Running Order'!AB14,20)</f>
        <v>2</v>
      </c>
      <c r="AC10" s="13">
        <f>IF('Running Order'!$HF14="NATB",'Running Order'!AC14,20)</f>
        <v>4</v>
      </c>
      <c r="AD10" s="13">
        <f>IF('Running Order'!$HF14="NATB",'Running Order'!AD14,20)</f>
        <v>8</v>
      </c>
      <c r="AE10" s="13">
        <f>IF('Running Order'!$HF14="NATB",'Running Order'!AE14,20)</f>
        <v>0</v>
      </c>
      <c r="AF10" s="13">
        <f>IF('Running Order'!$HF14="NATB",'Running Order'!AF14,20)</f>
        <v>0</v>
      </c>
      <c r="AG10" s="13">
        <f>IF('Running Order'!$HF14="NATB",'Running Order'!AG14,20)</f>
        <v>0</v>
      </c>
      <c r="AH10" s="5">
        <f t="shared" si="50"/>
        <v>26</v>
      </c>
      <c r="AI10" s="5">
        <f t="shared" si="51"/>
        <v>64</v>
      </c>
      <c r="AJ10" s="13">
        <f>IF('Running Order'!$HF14="NATB",'Running Order'!AJ14,20)</f>
        <v>1</v>
      </c>
      <c r="AK10" s="13">
        <f>IF('Running Order'!$HF14="NATB",'Running Order'!AK14,20)</f>
        <v>3</v>
      </c>
      <c r="AL10" s="13">
        <f>IF('Running Order'!$HF14="NATB",'Running Order'!AL14,20)</f>
        <v>2</v>
      </c>
      <c r="AM10" s="13">
        <f>IF('Running Order'!$HF14="NATB",'Running Order'!AM14,20)</f>
        <v>3</v>
      </c>
      <c r="AN10" s="13">
        <f>IF('Running Order'!$HF14="NATB",'Running Order'!AN14,20)</f>
        <v>1</v>
      </c>
      <c r="AO10" s="13">
        <f>IF('Running Order'!$HF14="NATB",'Running Order'!AO14,20)</f>
        <v>4</v>
      </c>
      <c r="AP10" s="13">
        <f>IF('Running Order'!$HF14="NATB",'Running Order'!AP14,20)</f>
        <v>8</v>
      </c>
      <c r="AQ10" s="13">
        <f>IF('Running Order'!$HF14="NATB",'Running Order'!AQ14,20)</f>
        <v>0</v>
      </c>
      <c r="AR10" s="13">
        <f>IF('Running Order'!$HF14="NATB",'Running Order'!AR14,20)</f>
        <v>0</v>
      </c>
      <c r="AS10" s="13">
        <f>IF('Running Order'!$HF14="NATB",'Running Order'!AS14,20)</f>
        <v>0</v>
      </c>
      <c r="AT10" s="5">
        <f t="shared" si="52"/>
        <v>22</v>
      </c>
      <c r="AU10" s="5">
        <f t="shared" si="53"/>
        <v>86</v>
      </c>
      <c r="AV10" s="13">
        <f>IF('Running Order'!$HF14="NATB",'Running Order'!AV14,20)</f>
        <v>0</v>
      </c>
      <c r="AW10" s="13">
        <f>IF('Running Order'!$HF14="NATB",'Running Order'!AW14,20)</f>
        <v>0</v>
      </c>
      <c r="AX10" s="13">
        <f>IF('Running Order'!$HF14="NATB",'Running Order'!AX14,20)</f>
        <v>0</v>
      </c>
      <c r="AY10" s="13">
        <f>IF('Running Order'!$HF14="NATB",'Running Order'!AY14,20)</f>
        <v>0</v>
      </c>
      <c r="AZ10" s="13">
        <f>IF('Running Order'!$HF14="NATB",'Running Order'!AZ14,20)</f>
        <v>0</v>
      </c>
      <c r="BA10" s="13">
        <f>IF('Running Order'!$HF14="NATB",'Running Order'!BA14,20)</f>
        <v>0</v>
      </c>
      <c r="BB10" s="13">
        <f>IF('Running Order'!$HF14="NATB",'Running Order'!BB14,20)</f>
        <v>0</v>
      </c>
      <c r="BC10" s="13">
        <f>IF('Running Order'!$HF14="NATB",'Running Order'!BC14,20)</f>
        <v>0</v>
      </c>
      <c r="BD10" s="13">
        <f>IF('Running Order'!$HF14="NATB",'Running Order'!BD14,20)</f>
        <v>0</v>
      </c>
      <c r="BE10" s="13">
        <f>IF('Running Order'!$HF14="NATB",'Running Order'!BE14,20)</f>
        <v>0</v>
      </c>
      <c r="BF10" s="5">
        <f t="shared" si="54"/>
        <v>0</v>
      </c>
      <c r="BG10" s="5">
        <f t="shared" si="55"/>
        <v>86</v>
      </c>
      <c r="BH10" s="5">
        <f t="shared" si="56"/>
        <v>15</v>
      </c>
      <c r="BI10" s="5">
        <f t="shared" si="57"/>
        <v>17</v>
      </c>
      <c r="BJ10" s="5">
        <f t="shared" si="58"/>
        <v>17</v>
      </c>
      <c r="BK10" s="5">
        <f t="shared" si="154"/>
        <v>17</v>
      </c>
      <c r="BL10" s="5">
        <f t="shared" si="59"/>
        <v>15</v>
      </c>
      <c r="BM10" s="5">
        <f t="shared" si="60"/>
        <v>17</v>
      </c>
      <c r="BN10" s="5">
        <f t="shared" si="4"/>
        <v>17</v>
      </c>
      <c r="BO10" s="5">
        <f t="shared" si="5"/>
        <v>17</v>
      </c>
      <c r="BP10" s="3" t="str">
        <f t="shared" si="6"/>
        <v>-</v>
      </c>
      <c r="BQ10" s="3" t="str">
        <f t="shared" si="61"/>
        <v/>
      </c>
      <c r="BR10" s="3" t="str">
        <f t="shared" si="7"/>
        <v>-</v>
      </c>
      <c r="BS10" s="3" t="str">
        <f t="shared" si="62"/>
        <v/>
      </c>
      <c r="BT10" s="3" t="str">
        <f t="shared" si="8"/>
        <v>-</v>
      </c>
      <c r="BU10" s="3" t="str">
        <f t="shared" si="63"/>
        <v/>
      </c>
      <c r="BV10" s="3">
        <f t="shared" si="9"/>
        <v>17</v>
      </c>
      <c r="BW10" s="3">
        <f t="shared" si="64"/>
        <v>2</v>
      </c>
      <c r="BX10" s="3" t="str">
        <f t="shared" si="10"/>
        <v>-</v>
      </c>
      <c r="BY10" s="3" t="str">
        <f t="shared" si="65"/>
        <v/>
      </c>
      <c r="BZ10" s="3" t="str">
        <f t="shared" si="11"/>
        <v>-</v>
      </c>
      <c r="CA10" s="3" t="str">
        <f t="shared" si="66"/>
        <v/>
      </c>
      <c r="CB10" s="3" t="str">
        <f t="shared" si="12"/>
        <v>-</v>
      </c>
      <c r="CC10" s="3" t="str">
        <f t="shared" si="67"/>
        <v/>
      </c>
      <c r="CD10" s="3" t="str">
        <f t="shared" si="68"/>
        <v>-</v>
      </c>
      <c r="CE10" s="3" t="str">
        <f t="shared" si="69"/>
        <v/>
      </c>
      <c r="CF10" s="3" t="str">
        <f t="shared" si="70"/>
        <v>-</v>
      </c>
      <c r="CG10" s="3" t="str">
        <f t="shared" si="71"/>
        <v/>
      </c>
      <c r="CH10" s="5" t="str">
        <f t="shared" si="155"/>
        <v>2</v>
      </c>
      <c r="CI10" s="5" t="str">
        <f t="shared" si="72"/>
        <v/>
      </c>
      <c r="CJ10" s="21"/>
      <c r="CK10" s="1"/>
      <c r="CL10" s="1">
        <f t="shared" si="73"/>
        <v>18</v>
      </c>
      <c r="CM10" s="1">
        <f t="shared" si="74"/>
        <v>0</v>
      </c>
      <c r="CN10" s="1">
        <f t="shared" si="75"/>
        <v>17</v>
      </c>
      <c r="CO10" s="1">
        <f t="shared" si="13"/>
        <v>17</v>
      </c>
      <c r="CP10" s="1">
        <f t="shared" si="76"/>
        <v>3</v>
      </c>
      <c r="CQ10" s="1">
        <f t="shared" si="77"/>
        <v>0</v>
      </c>
      <c r="CR10" s="1">
        <f t="shared" si="78"/>
        <v>17</v>
      </c>
      <c r="CS10" s="1">
        <f t="shared" si="14"/>
        <v>17</v>
      </c>
      <c r="CT10" s="1">
        <f t="shared" si="79"/>
        <v>3</v>
      </c>
      <c r="CU10" s="1">
        <f t="shared" si="80"/>
        <v>0</v>
      </c>
      <c r="CV10" s="1">
        <f t="shared" si="81"/>
        <v>17</v>
      </c>
      <c r="CW10" s="1">
        <f t="shared" si="15"/>
        <v>17</v>
      </c>
      <c r="CX10" s="1">
        <f t="shared" si="82"/>
        <v>6</v>
      </c>
      <c r="CY10" s="1">
        <f t="shared" si="83"/>
        <v>0</v>
      </c>
      <c r="CZ10" s="1">
        <f t="shared" si="84"/>
        <v>17</v>
      </c>
      <c r="DA10" s="1">
        <f t="shared" si="16"/>
        <v>17</v>
      </c>
      <c r="DB10" s="1">
        <f t="shared" si="85"/>
        <v>4</v>
      </c>
      <c r="DC10" s="1">
        <f t="shared" si="86"/>
        <v>0</v>
      </c>
      <c r="DD10" s="1">
        <f t="shared" si="87"/>
        <v>17</v>
      </c>
      <c r="DE10" s="1">
        <f t="shared" si="17"/>
        <v>17</v>
      </c>
      <c r="DF10" s="1">
        <f t="shared" si="88"/>
        <v>2</v>
      </c>
      <c r="DG10" s="1">
        <f t="shared" si="89"/>
        <v>0</v>
      </c>
      <c r="DH10" s="1">
        <f t="shared" si="90"/>
        <v>17</v>
      </c>
      <c r="DI10" s="1">
        <f t="shared" si="18"/>
        <v>17</v>
      </c>
      <c r="DJ10" s="1">
        <f t="shared" si="91"/>
        <v>0</v>
      </c>
      <c r="DK10" s="1">
        <f t="shared" si="92"/>
        <v>0</v>
      </c>
      <c r="DL10" s="1">
        <f t="shared" si="93"/>
        <v>17</v>
      </c>
      <c r="DM10" s="1">
        <f t="shared" si="94"/>
        <v>17</v>
      </c>
      <c r="DQ10">
        <f t="shared" si="95"/>
        <v>86</v>
      </c>
      <c r="DR10" t="str">
        <f t="shared" si="96"/>
        <v>YES</v>
      </c>
      <c r="DS10">
        <f t="shared" si="97"/>
        <v>86</v>
      </c>
      <c r="DT10" t="str">
        <f t="shared" si="98"/>
        <v>YES</v>
      </c>
      <c r="DV10" s="1">
        <f t="shared" si="99"/>
        <v>8</v>
      </c>
      <c r="DW10" s="1">
        <f t="shared" si="100"/>
        <v>0</v>
      </c>
      <c r="DX10" s="1">
        <f t="shared" si="101"/>
        <v>17</v>
      </c>
      <c r="DY10" s="1">
        <f t="shared" si="19"/>
        <v>17</v>
      </c>
      <c r="DZ10" s="1">
        <f t="shared" si="102"/>
        <v>3</v>
      </c>
      <c r="EA10" s="1">
        <f t="shared" si="103"/>
        <v>0</v>
      </c>
      <c r="EB10" s="1">
        <f t="shared" si="104"/>
        <v>17</v>
      </c>
      <c r="EC10" s="1">
        <f t="shared" si="20"/>
        <v>17</v>
      </c>
      <c r="ED10" s="1">
        <f t="shared" si="105"/>
        <v>3</v>
      </c>
      <c r="EE10" s="1">
        <f t="shared" si="106"/>
        <v>0</v>
      </c>
      <c r="EF10" s="1">
        <f t="shared" si="107"/>
        <v>17</v>
      </c>
      <c r="EG10" s="1">
        <f t="shared" si="21"/>
        <v>17</v>
      </c>
      <c r="EH10" s="1">
        <f t="shared" si="108"/>
        <v>6</v>
      </c>
      <c r="EI10" s="1">
        <f t="shared" si="109"/>
        <v>0</v>
      </c>
      <c r="EJ10" s="1">
        <f t="shared" si="110"/>
        <v>17</v>
      </c>
      <c r="EK10" s="1">
        <f t="shared" si="22"/>
        <v>17</v>
      </c>
      <c r="EL10" s="1">
        <f t="shared" si="111"/>
        <v>4</v>
      </c>
      <c r="EM10" s="1">
        <f t="shared" si="112"/>
        <v>0</v>
      </c>
      <c r="EN10" s="1">
        <f t="shared" si="113"/>
        <v>17</v>
      </c>
      <c r="EO10" s="1">
        <f t="shared" si="23"/>
        <v>17</v>
      </c>
      <c r="EP10" s="1">
        <f t="shared" si="114"/>
        <v>2</v>
      </c>
      <c r="EQ10" s="1">
        <f t="shared" si="115"/>
        <v>0</v>
      </c>
      <c r="ER10" s="1">
        <f t="shared" si="116"/>
        <v>17</v>
      </c>
      <c r="ES10" s="1">
        <f t="shared" si="24"/>
        <v>17</v>
      </c>
      <c r="ET10" s="1">
        <f t="shared" si="117"/>
        <v>0</v>
      </c>
      <c r="EU10" s="1">
        <f t="shared" si="118"/>
        <v>0</v>
      </c>
      <c r="EV10" s="1">
        <f t="shared" si="119"/>
        <v>17</v>
      </c>
      <c r="EW10" s="1">
        <f t="shared" si="120"/>
        <v>17</v>
      </c>
      <c r="EX10" s="1"/>
      <c r="EY10" s="1">
        <f t="shared" si="121"/>
        <v>5</v>
      </c>
      <c r="EZ10" s="1">
        <f t="shared" si="122"/>
        <v>0</v>
      </c>
      <c r="FA10" s="1">
        <f t="shared" si="25"/>
        <v>17</v>
      </c>
      <c r="FB10" s="1">
        <f t="shared" si="26"/>
        <v>17</v>
      </c>
      <c r="FC10" s="1">
        <f t="shared" si="123"/>
        <v>1</v>
      </c>
      <c r="FD10" s="1">
        <f t="shared" si="124"/>
        <v>0</v>
      </c>
      <c r="FE10" s="1">
        <f t="shared" si="125"/>
        <v>17</v>
      </c>
      <c r="FF10" s="1">
        <f t="shared" si="27"/>
        <v>17</v>
      </c>
      <c r="FG10" s="1">
        <f t="shared" si="126"/>
        <v>2</v>
      </c>
      <c r="FH10" s="1">
        <f t="shared" si="127"/>
        <v>0</v>
      </c>
      <c r="FI10" s="1">
        <f t="shared" si="128"/>
        <v>17</v>
      </c>
      <c r="FJ10" s="1">
        <f t="shared" si="28"/>
        <v>17</v>
      </c>
      <c r="FK10" s="1">
        <f t="shared" si="129"/>
        <v>4</v>
      </c>
      <c r="FL10" s="1">
        <f t="shared" si="130"/>
        <v>0</v>
      </c>
      <c r="FM10" s="1">
        <f t="shared" si="131"/>
        <v>17</v>
      </c>
      <c r="FN10" s="1">
        <f t="shared" si="29"/>
        <v>17</v>
      </c>
      <c r="FO10" s="1">
        <f t="shared" si="132"/>
        <v>3</v>
      </c>
      <c r="FP10" s="1">
        <f t="shared" si="133"/>
        <v>0</v>
      </c>
      <c r="FQ10" s="1">
        <f t="shared" si="134"/>
        <v>17</v>
      </c>
      <c r="FR10" s="1">
        <f t="shared" si="30"/>
        <v>17</v>
      </c>
      <c r="FS10" s="1">
        <f t="shared" si="135"/>
        <v>2</v>
      </c>
      <c r="FT10" s="1">
        <f t="shared" si="136"/>
        <v>0</v>
      </c>
      <c r="FU10" s="1">
        <f t="shared" si="137"/>
        <v>17</v>
      </c>
      <c r="FV10" s="1">
        <f t="shared" si="31"/>
        <v>17</v>
      </c>
      <c r="FW10" s="1">
        <f t="shared" si="138"/>
        <v>0</v>
      </c>
      <c r="FX10" s="1">
        <f t="shared" si="139"/>
        <v>0</v>
      </c>
      <c r="FY10" s="1">
        <f t="shared" si="140"/>
        <v>17</v>
      </c>
      <c r="FZ10" s="1">
        <f t="shared" si="32"/>
        <v>17</v>
      </c>
      <c r="GC10" s="1">
        <f t="shared" si="33"/>
        <v>2</v>
      </c>
      <c r="GD10" s="1">
        <f t="shared" si="141"/>
        <v>0</v>
      </c>
      <c r="GE10" s="1">
        <f t="shared" si="34"/>
        <v>15</v>
      </c>
      <c r="GF10" s="1">
        <f t="shared" si="35"/>
        <v>15</v>
      </c>
      <c r="GG10" s="1">
        <f t="shared" si="36"/>
        <v>1</v>
      </c>
      <c r="GH10" s="1">
        <f t="shared" si="142"/>
        <v>0</v>
      </c>
      <c r="GI10" s="1">
        <f t="shared" si="143"/>
        <v>15</v>
      </c>
      <c r="GJ10" s="1">
        <f t="shared" si="37"/>
        <v>15</v>
      </c>
      <c r="GK10" s="1">
        <f t="shared" si="38"/>
        <v>0</v>
      </c>
      <c r="GL10" s="1">
        <f t="shared" si="144"/>
        <v>0</v>
      </c>
      <c r="GM10" s="1">
        <f t="shared" si="145"/>
        <v>15</v>
      </c>
      <c r="GN10" s="1">
        <f t="shared" si="39"/>
        <v>15</v>
      </c>
      <c r="GO10" s="1">
        <f t="shared" si="40"/>
        <v>2</v>
      </c>
      <c r="GP10" s="1">
        <f t="shared" si="146"/>
        <v>0</v>
      </c>
      <c r="GQ10" s="1">
        <f t="shared" si="147"/>
        <v>15</v>
      </c>
      <c r="GR10" s="1">
        <f t="shared" si="41"/>
        <v>15</v>
      </c>
      <c r="GS10" s="1">
        <f t="shared" si="42"/>
        <v>1</v>
      </c>
      <c r="GT10" s="1">
        <f t="shared" si="148"/>
        <v>0</v>
      </c>
      <c r="GU10" s="1">
        <f t="shared" si="149"/>
        <v>15</v>
      </c>
      <c r="GV10" s="1">
        <f t="shared" si="43"/>
        <v>15</v>
      </c>
      <c r="GW10" s="1">
        <f t="shared" si="44"/>
        <v>2</v>
      </c>
      <c r="GX10" s="1">
        <f t="shared" si="150"/>
        <v>0</v>
      </c>
      <c r="GY10" s="1">
        <f t="shared" si="151"/>
        <v>15</v>
      </c>
      <c r="GZ10" s="1">
        <f t="shared" si="45"/>
        <v>15</v>
      </c>
      <c r="HA10" s="1">
        <f t="shared" si="46"/>
        <v>0</v>
      </c>
      <c r="HB10" s="1">
        <f t="shared" si="152"/>
        <v>0</v>
      </c>
      <c r="HC10" s="1">
        <f t="shared" si="153"/>
        <v>15</v>
      </c>
      <c r="HD10" s="1">
        <f t="shared" si="47"/>
        <v>15</v>
      </c>
    </row>
    <row r="11" spans="1:212" customFormat="1" x14ac:dyDescent="0.3">
      <c r="A11" t="str">
        <f t="shared" si="48"/>
        <v>RedIRS3</v>
      </c>
      <c r="B11" s="13">
        <f>'Running Order'!B15</f>
        <v>8</v>
      </c>
      <c r="C11" s="13" t="str">
        <f>'Running Order'!C15</f>
        <v>Paul Price</v>
      </c>
      <c r="D11" s="13" t="str">
        <f>'Running Order'!D15</f>
        <v>Kate Kirk</v>
      </c>
      <c r="E11" s="13" t="str">
        <f>'Running Order'!E15</f>
        <v>CAP</v>
      </c>
      <c r="F11" s="13">
        <f>'Running Order'!F15</f>
        <v>1450</v>
      </c>
      <c r="G11" s="13" t="str">
        <f>'Running Order'!G15</f>
        <v>IRS</v>
      </c>
      <c r="H11" s="13">
        <f>'Running Order'!H15</f>
        <v>6</v>
      </c>
      <c r="I11" s="13">
        <f>'Running Order'!I15</f>
        <v>0</v>
      </c>
      <c r="J11" s="13">
        <f>'Running Order'!J15</f>
        <v>0</v>
      </c>
      <c r="K11" s="13">
        <f>'Running Order'!K15</f>
        <v>0</v>
      </c>
      <c r="L11" s="13" t="str">
        <f>'Running Order'!L15</f>
        <v>Red</v>
      </c>
      <c r="M11" s="13">
        <f>IF('Running Order'!$HF15="NATB",'Running Order'!M15,20)</f>
        <v>5</v>
      </c>
      <c r="N11" s="13">
        <f>IF('Running Order'!$HF15="NATB",'Running Order'!N15,20)</f>
        <v>0</v>
      </c>
      <c r="O11" s="13">
        <f>IF('Running Order'!$HF15="NATB",'Running Order'!O15,20)</f>
        <v>2</v>
      </c>
      <c r="P11" s="13">
        <f>IF('Running Order'!$HF15="NATB",'Running Order'!P15,20)</f>
        <v>1</v>
      </c>
      <c r="Q11" s="13">
        <f>IF('Running Order'!$HF15="NATB",'Running Order'!Q15,20)</f>
        <v>1</v>
      </c>
      <c r="R11" s="13">
        <f>IF('Running Order'!$HF15="NATB",'Running Order'!R15,20)</f>
        <v>4</v>
      </c>
      <c r="S11" s="13">
        <f>IF('Running Order'!$HF15="NATB",'Running Order'!S15,20)</f>
        <v>6</v>
      </c>
      <c r="T11" s="13">
        <f>IF('Running Order'!$HF15="NATB",'Running Order'!T15,20)</f>
        <v>0</v>
      </c>
      <c r="U11" s="13">
        <f>IF('Running Order'!$HF15="NATB",'Running Order'!U15,20)</f>
        <v>0</v>
      </c>
      <c r="V11" s="13">
        <f>IF('Running Order'!$HF15="NATB",'Running Order'!V15,20)</f>
        <v>0</v>
      </c>
      <c r="W11" s="5">
        <f t="shared" si="49"/>
        <v>19</v>
      </c>
      <c r="X11" s="13">
        <f>IF('Running Order'!$HF15="NATB",'Running Order'!X15,20)</f>
        <v>0</v>
      </c>
      <c r="Y11" s="13">
        <f>IF('Running Order'!$HF15="NATB",'Running Order'!Y15,20)</f>
        <v>1</v>
      </c>
      <c r="Z11" s="13">
        <f>IF('Running Order'!$HF15="NATB",'Running Order'!Z15,20)</f>
        <v>1</v>
      </c>
      <c r="AA11" s="13">
        <f>IF('Running Order'!$HF15="NATB",'Running Order'!AA15,20)</f>
        <v>1</v>
      </c>
      <c r="AB11" s="13">
        <f>IF('Running Order'!$HF15="NATB",'Running Order'!AB15,20)</f>
        <v>2</v>
      </c>
      <c r="AC11" s="13">
        <f>IF('Running Order'!$HF15="NATB",'Running Order'!AC15,20)</f>
        <v>1</v>
      </c>
      <c r="AD11" s="13">
        <f>IF('Running Order'!$HF15="NATB",'Running Order'!AD15,20)</f>
        <v>4</v>
      </c>
      <c r="AE11" s="13">
        <f>IF('Running Order'!$HF15="NATB",'Running Order'!AE15,20)</f>
        <v>0</v>
      </c>
      <c r="AF11" s="13">
        <f>IF('Running Order'!$HF15="NATB",'Running Order'!AF15,20)</f>
        <v>0</v>
      </c>
      <c r="AG11" s="13">
        <f>IF('Running Order'!$HF15="NATB",'Running Order'!AG15,20)</f>
        <v>0</v>
      </c>
      <c r="AH11" s="5">
        <f t="shared" si="50"/>
        <v>10</v>
      </c>
      <c r="AI11" s="5">
        <f t="shared" si="51"/>
        <v>29</v>
      </c>
      <c r="AJ11" s="13">
        <f>IF('Running Order'!$HF15="NATB",'Running Order'!AJ15,20)</f>
        <v>0</v>
      </c>
      <c r="AK11" s="13">
        <f>IF('Running Order'!$HF15="NATB",'Running Order'!AK15,20)</f>
        <v>0</v>
      </c>
      <c r="AL11" s="13">
        <f>IF('Running Order'!$HF15="NATB",'Running Order'!AL15,20)</f>
        <v>1</v>
      </c>
      <c r="AM11" s="13">
        <f>IF('Running Order'!$HF15="NATB",'Running Order'!AM15,20)</f>
        <v>1</v>
      </c>
      <c r="AN11" s="13">
        <f>IF('Running Order'!$HF15="NATB",'Running Order'!AN15,20)</f>
        <v>1</v>
      </c>
      <c r="AO11" s="13">
        <f>IF('Running Order'!$HF15="NATB",'Running Order'!AO15,20)</f>
        <v>0</v>
      </c>
      <c r="AP11" s="13">
        <f>IF('Running Order'!$HF15="NATB",'Running Order'!AP15,20)</f>
        <v>2</v>
      </c>
      <c r="AQ11" s="13">
        <f>IF('Running Order'!$HF15="NATB",'Running Order'!AQ15,20)</f>
        <v>0</v>
      </c>
      <c r="AR11" s="13">
        <f>IF('Running Order'!$HF15="NATB",'Running Order'!AR15,20)</f>
        <v>0</v>
      </c>
      <c r="AS11" s="13">
        <f>IF('Running Order'!$HF15="NATB",'Running Order'!AS15,20)</f>
        <v>0</v>
      </c>
      <c r="AT11" s="5">
        <f t="shared" si="52"/>
        <v>5</v>
      </c>
      <c r="AU11" s="5">
        <f t="shared" si="53"/>
        <v>34</v>
      </c>
      <c r="AV11" s="13">
        <f>IF('Running Order'!$HF15="NATB",'Running Order'!AV15,20)</f>
        <v>0</v>
      </c>
      <c r="AW11" s="13">
        <f>IF('Running Order'!$HF15="NATB",'Running Order'!AW15,20)</f>
        <v>0</v>
      </c>
      <c r="AX11" s="13">
        <f>IF('Running Order'!$HF15="NATB",'Running Order'!AX15,20)</f>
        <v>0</v>
      </c>
      <c r="AY11" s="13">
        <f>IF('Running Order'!$HF15="NATB",'Running Order'!AY15,20)</f>
        <v>0</v>
      </c>
      <c r="AZ11" s="13">
        <f>IF('Running Order'!$HF15="NATB",'Running Order'!AZ15,20)</f>
        <v>0</v>
      </c>
      <c r="BA11" s="13">
        <f>IF('Running Order'!$HF15="NATB",'Running Order'!BA15,20)</f>
        <v>0</v>
      </c>
      <c r="BB11" s="13">
        <f>IF('Running Order'!$HF15="NATB",'Running Order'!BB15,20)</f>
        <v>0</v>
      </c>
      <c r="BC11" s="13">
        <f>IF('Running Order'!$HF15="NATB",'Running Order'!BC15,20)</f>
        <v>0</v>
      </c>
      <c r="BD11" s="13">
        <f>IF('Running Order'!$HF15="NATB",'Running Order'!BD15,20)</f>
        <v>0</v>
      </c>
      <c r="BE11" s="13">
        <f>IF('Running Order'!$HF15="NATB",'Running Order'!BE15,20)</f>
        <v>0</v>
      </c>
      <c r="BF11" s="5">
        <f t="shared" si="54"/>
        <v>0</v>
      </c>
      <c r="BG11" s="5">
        <f t="shared" si="55"/>
        <v>34</v>
      </c>
      <c r="BH11" s="5">
        <f t="shared" si="56"/>
        <v>7</v>
      </c>
      <c r="BI11" s="5">
        <f t="shared" si="57"/>
        <v>7</v>
      </c>
      <c r="BJ11" s="5">
        <f t="shared" si="58"/>
        <v>3</v>
      </c>
      <c r="BK11" s="5">
        <f t="shared" si="154"/>
        <v>3</v>
      </c>
      <c r="BL11" s="5">
        <f t="shared" si="59"/>
        <v>7</v>
      </c>
      <c r="BM11" s="5">
        <f t="shared" si="60"/>
        <v>7</v>
      </c>
      <c r="BN11" s="5">
        <f t="shared" si="4"/>
        <v>3</v>
      </c>
      <c r="BO11" s="5">
        <f t="shared" si="5"/>
        <v>3</v>
      </c>
      <c r="BP11" s="3" t="str">
        <f t="shared" si="6"/>
        <v>-</v>
      </c>
      <c r="BQ11" s="3" t="str">
        <f t="shared" si="61"/>
        <v/>
      </c>
      <c r="BR11" s="3">
        <f t="shared" si="7"/>
        <v>3</v>
      </c>
      <c r="BS11" s="3">
        <f t="shared" si="62"/>
        <v>3</v>
      </c>
      <c r="BT11" s="3" t="str">
        <f t="shared" si="8"/>
        <v>-</v>
      </c>
      <c r="BU11" s="3" t="str">
        <f t="shared" si="63"/>
        <v/>
      </c>
      <c r="BV11" s="3" t="str">
        <f t="shared" si="9"/>
        <v>-</v>
      </c>
      <c r="BW11" s="3" t="str">
        <f t="shared" si="64"/>
        <v/>
      </c>
      <c r="BX11" s="3" t="str">
        <f t="shared" si="10"/>
        <v>-</v>
      </c>
      <c r="BY11" s="3" t="str">
        <f t="shared" si="65"/>
        <v/>
      </c>
      <c r="BZ11" s="3" t="str">
        <f t="shared" si="11"/>
        <v>-</v>
      </c>
      <c r="CA11" s="3" t="str">
        <f t="shared" si="66"/>
        <v/>
      </c>
      <c r="CB11" s="3" t="str">
        <f t="shared" si="12"/>
        <v>-</v>
      </c>
      <c r="CC11" s="3" t="str">
        <f t="shared" si="67"/>
        <v/>
      </c>
      <c r="CD11" s="3" t="str">
        <f t="shared" si="68"/>
        <v>-</v>
      </c>
      <c r="CE11" s="3" t="str">
        <f t="shared" si="69"/>
        <v/>
      </c>
      <c r="CF11" s="3" t="str">
        <f t="shared" si="70"/>
        <v>-</v>
      </c>
      <c r="CG11" s="3" t="str">
        <f t="shared" si="71"/>
        <v/>
      </c>
      <c r="CH11" s="5" t="str">
        <f t="shared" si="155"/>
        <v>3</v>
      </c>
      <c r="CI11" s="5" t="str">
        <f t="shared" si="72"/>
        <v/>
      </c>
      <c r="CJ11" s="21"/>
      <c r="CK11" s="1"/>
      <c r="CL11" s="1">
        <f t="shared" si="73"/>
        <v>24</v>
      </c>
      <c r="CM11" s="1">
        <f t="shared" si="74"/>
        <v>0</v>
      </c>
      <c r="CN11" s="1">
        <f t="shared" si="75"/>
        <v>3</v>
      </c>
      <c r="CO11" s="1">
        <f t="shared" si="13"/>
        <v>3</v>
      </c>
      <c r="CP11" s="1">
        <f t="shared" si="76"/>
        <v>9</v>
      </c>
      <c r="CQ11" s="1">
        <f t="shared" si="77"/>
        <v>0</v>
      </c>
      <c r="CR11" s="1">
        <f t="shared" si="78"/>
        <v>3</v>
      </c>
      <c r="CS11" s="1">
        <f t="shared" si="14"/>
        <v>3</v>
      </c>
      <c r="CT11" s="1">
        <f t="shared" si="79"/>
        <v>3</v>
      </c>
      <c r="CU11" s="1">
        <f t="shared" si="80"/>
        <v>0</v>
      </c>
      <c r="CV11" s="1">
        <f t="shared" si="81"/>
        <v>3</v>
      </c>
      <c r="CW11" s="1">
        <f t="shared" si="15"/>
        <v>3</v>
      </c>
      <c r="CX11" s="1">
        <f t="shared" si="82"/>
        <v>0</v>
      </c>
      <c r="CY11" s="1">
        <f t="shared" si="83"/>
        <v>0</v>
      </c>
      <c r="CZ11" s="1">
        <f t="shared" si="84"/>
        <v>3</v>
      </c>
      <c r="DA11" s="1">
        <f t="shared" si="16"/>
        <v>3</v>
      </c>
      <c r="DB11" s="1">
        <f t="shared" si="85"/>
        <v>2</v>
      </c>
      <c r="DC11" s="1">
        <f t="shared" si="86"/>
        <v>0</v>
      </c>
      <c r="DD11" s="1">
        <f t="shared" si="87"/>
        <v>3</v>
      </c>
      <c r="DE11" s="1">
        <f t="shared" si="17"/>
        <v>3</v>
      </c>
      <c r="DF11" s="1">
        <f t="shared" si="88"/>
        <v>1</v>
      </c>
      <c r="DG11" s="1">
        <f t="shared" si="89"/>
        <v>0</v>
      </c>
      <c r="DH11" s="1">
        <f t="shared" si="90"/>
        <v>3</v>
      </c>
      <c r="DI11" s="1">
        <f t="shared" si="18"/>
        <v>3</v>
      </c>
      <c r="DJ11" s="1">
        <f t="shared" si="91"/>
        <v>1</v>
      </c>
      <c r="DK11" s="1">
        <f t="shared" si="92"/>
        <v>0</v>
      </c>
      <c r="DL11" s="1">
        <f t="shared" si="93"/>
        <v>3</v>
      </c>
      <c r="DM11" s="1">
        <f t="shared" si="94"/>
        <v>3</v>
      </c>
      <c r="DQ11">
        <f t="shared" si="95"/>
        <v>34</v>
      </c>
      <c r="DR11" t="str">
        <f t="shared" si="96"/>
        <v>YES</v>
      </c>
      <c r="DS11">
        <f t="shared" si="97"/>
        <v>34</v>
      </c>
      <c r="DT11" t="str">
        <f t="shared" si="98"/>
        <v>YES</v>
      </c>
      <c r="DV11" s="1">
        <f t="shared" si="99"/>
        <v>14</v>
      </c>
      <c r="DW11" s="1">
        <f t="shared" si="100"/>
        <v>0</v>
      </c>
      <c r="DX11" s="1">
        <f t="shared" si="101"/>
        <v>3</v>
      </c>
      <c r="DY11" s="1">
        <f t="shared" si="19"/>
        <v>3</v>
      </c>
      <c r="DZ11" s="1">
        <f t="shared" si="102"/>
        <v>9</v>
      </c>
      <c r="EA11" s="1">
        <f t="shared" si="103"/>
        <v>0</v>
      </c>
      <c r="EB11" s="1">
        <f t="shared" si="104"/>
        <v>3</v>
      </c>
      <c r="EC11" s="1">
        <f t="shared" si="20"/>
        <v>3</v>
      </c>
      <c r="ED11" s="1">
        <f t="shared" si="105"/>
        <v>3</v>
      </c>
      <c r="EE11" s="1">
        <f t="shared" si="106"/>
        <v>0</v>
      </c>
      <c r="EF11" s="1">
        <f t="shared" si="107"/>
        <v>3</v>
      </c>
      <c r="EG11" s="1">
        <f t="shared" si="21"/>
        <v>3</v>
      </c>
      <c r="EH11" s="1">
        <f t="shared" si="108"/>
        <v>0</v>
      </c>
      <c r="EI11" s="1">
        <f t="shared" si="109"/>
        <v>0</v>
      </c>
      <c r="EJ11" s="1">
        <f t="shared" si="110"/>
        <v>3</v>
      </c>
      <c r="EK11" s="1">
        <f t="shared" si="22"/>
        <v>3</v>
      </c>
      <c r="EL11" s="1">
        <f t="shared" si="111"/>
        <v>2</v>
      </c>
      <c r="EM11" s="1">
        <f t="shared" si="112"/>
        <v>0</v>
      </c>
      <c r="EN11" s="1">
        <f t="shared" si="113"/>
        <v>3</v>
      </c>
      <c r="EO11" s="1">
        <f t="shared" si="23"/>
        <v>3</v>
      </c>
      <c r="EP11" s="1">
        <f t="shared" si="114"/>
        <v>1</v>
      </c>
      <c r="EQ11" s="1">
        <f t="shared" si="115"/>
        <v>0</v>
      </c>
      <c r="ER11" s="1">
        <f t="shared" si="116"/>
        <v>3</v>
      </c>
      <c r="ES11" s="1">
        <f t="shared" si="24"/>
        <v>3</v>
      </c>
      <c r="ET11" s="1">
        <f t="shared" si="117"/>
        <v>1</v>
      </c>
      <c r="EU11" s="1">
        <f t="shared" si="118"/>
        <v>0</v>
      </c>
      <c r="EV11" s="1">
        <f t="shared" si="119"/>
        <v>3</v>
      </c>
      <c r="EW11" s="1">
        <f t="shared" si="120"/>
        <v>3</v>
      </c>
      <c r="EX11" s="1"/>
      <c r="EY11" s="1">
        <f t="shared" si="121"/>
        <v>8</v>
      </c>
      <c r="EZ11" s="1">
        <f t="shared" si="122"/>
        <v>0</v>
      </c>
      <c r="FA11" s="1">
        <f t="shared" si="25"/>
        <v>7</v>
      </c>
      <c r="FB11" s="1">
        <f t="shared" si="26"/>
        <v>7</v>
      </c>
      <c r="FC11" s="1">
        <f t="shared" si="123"/>
        <v>6</v>
      </c>
      <c r="FD11" s="1">
        <f t="shared" si="124"/>
        <v>0</v>
      </c>
      <c r="FE11" s="1">
        <f t="shared" si="125"/>
        <v>7</v>
      </c>
      <c r="FF11" s="1">
        <f t="shared" si="27"/>
        <v>7</v>
      </c>
      <c r="FG11" s="1">
        <f t="shared" si="126"/>
        <v>2</v>
      </c>
      <c r="FH11" s="1">
        <f t="shared" si="127"/>
        <v>0</v>
      </c>
      <c r="FI11" s="1">
        <f t="shared" si="128"/>
        <v>7</v>
      </c>
      <c r="FJ11" s="1">
        <f t="shared" si="28"/>
        <v>7</v>
      </c>
      <c r="FK11" s="1">
        <f t="shared" si="129"/>
        <v>0</v>
      </c>
      <c r="FL11" s="1">
        <f t="shared" si="130"/>
        <v>0</v>
      </c>
      <c r="FM11" s="1">
        <f t="shared" si="131"/>
        <v>7</v>
      </c>
      <c r="FN11" s="1">
        <f t="shared" si="29"/>
        <v>7</v>
      </c>
      <c r="FO11" s="1">
        <f t="shared" si="132"/>
        <v>2</v>
      </c>
      <c r="FP11" s="1">
        <f t="shared" si="133"/>
        <v>0</v>
      </c>
      <c r="FQ11" s="1">
        <f t="shared" si="134"/>
        <v>7</v>
      </c>
      <c r="FR11" s="1">
        <f t="shared" si="30"/>
        <v>7</v>
      </c>
      <c r="FS11" s="1">
        <f t="shared" si="135"/>
        <v>1</v>
      </c>
      <c r="FT11" s="1">
        <f t="shared" si="136"/>
        <v>0</v>
      </c>
      <c r="FU11" s="1">
        <f t="shared" si="137"/>
        <v>7</v>
      </c>
      <c r="FV11" s="1">
        <f t="shared" si="31"/>
        <v>7</v>
      </c>
      <c r="FW11" s="1">
        <f t="shared" si="138"/>
        <v>1</v>
      </c>
      <c r="FX11" s="1">
        <f t="shared" si="139"/>
        <v>0</v>
      </c>
      <c r="FY11" s="1">
        <f t="shared" si="140"/>
        <v>7</v>
      </c>
      <c r="FZ11" s="1">
        <f t="shared" si="32"/>
        <v>7</v>
      </c>
      <c r="GC11" s="1">
        <f t="shared" si="33"/>
        <v>4</v>
      </c>
      <c r="GD11" s="1">
        <f t="shared" si="141"/>
        <v>0</v>
      </c>
      <c r="GE11" s="1">
        <f t="shared" si="34"/>
        <v>7</v>
      </c>
      <c r="GF11" s="1">
        <f t="shared" si="35"/>
        <v>7</v>
      </c>
      <c r="GG11" s="1">
        <f t="shared" si="36"/>
        <v>2</v>
      </c>
      <c r="GH11" s="1">
        <f t="shared" si="142"/>
        <v>0</v>
      </c>
      <c r="GI11" s="1">
        <f t="shared" si="143"/>
        <v>7</v>
      </c>
      <c r="GJ11" s="1">
        <f t="shared" si="37"/>
        <v>7</v>
      </c>
      <c r="GK11" s="1">
        <f t="shared" si="38"/>
        <v>1</v>
      </c>
      <c r="GL11" s="1">
        <f t="shared" si="144"/>
        <v>0</v>
      </c>
      <c r="GM11" s="1">
        <f t="shared" si="145"/>
        <v>7</v>
      </c>
      <c r="GN11" s="1">
        <f t="shared" si="39"/>
        <v>7</v>
      </c>
      <c r="GO11" s="1">
        <f t="shared" si="40"/>
        <v>0</v>
      </c>
      <c r="GP11" s="1">
        <f t="shared" si="146"/>
        <v>0</v>
      </c>
      <c r="GQ11" s="1">
        <f t="shared" si="147"/>
        <v>7</v>
      </c>
      <c r="GR11" s="1">
        <f t="shared" si="41"/>
        <v>7</v>
      </c>
      <c r="GS11" s="1">
        <f t="shared" si="42"/>
        <v>1</v>
      </c>
      <c r="GT11" s="1">
        <f t="shared" si="148"/>
        <v>0</v>
      </c>
      <c r="GU11" s="1">
        <f t="shared" si="149"/>
        <v>7</v>
      </c>
      <c r="GV11" s="1">
        <f t="shared" si="43"/>
        <v>7</v>
      </c>
      <c r="GW11" s="1">
        <f t="shared" si="44"/>
        <v>1</v>
      </c>
      <c r="GX11" s="1">
        <f t="shared" si="150"/>
        <v>0</v>
      </c>
      <c r="GY11" s="1">
        <f t="shared" si="151"/>
        <v>7</v>
      </c>
      <c r="GZ11" s="1">
        <f t="shared" si="45"/>
        <v>7</v>
      </c>
      <c r="HA11" s="1">
        <f t="shared" si="46"/>
        <v>1</v>
      </c>
      <c r="HB11" s="1">
        <f t="shared" si="152"/>
        <v>0</v>
      </c>
      <c r="HC11" s="1">
        <f t="shared" si="153"/>
        <v>7</v>
      </c>
      <c r="HD11" s="1">
        <f t="shared" si="47"/>
        <v>7</v>
      </c>
    </row>
    <row r="12" spans="1:212" customFormat="1" x14ac:dyDescent="0.3">
      <c r="A12" t="str">
        <f t="shared" si="48"/>
        <v>Rookie1</v>
      </c>
      <c r="B12" s="13">
        <f>'Running Order'!B16</f>
        <v>9</v>
      </c>
      <c r="C12" s="13" t="str">
        <f>'Running Order'!C16</f>
        <v>Darren Underwood</v>
      </c>
      <c r="D12" s="13" t="str">
        <f>'Running Order'!D16</f>
        <v>Sue Underwood</v>
      </c>
      <c r="E12" s="13" t="str">
        <f>'Running Order'!E16</f>
        <v>Sherpa</v>
      </c>
      <c r="F12" s="13">
        <f>'Running Order'!F16</f>
        <v>1440</v>
      </c>
      <c r="G12" s="13" t="str">
        <f>'Running Order'!G16</f>
        <v>Live</v>
      </c>
      <c r="H12" s="13">
        <f>'Running Order'!H16</f>
        <v>6</v>
      </c>
      <c r="I12" s="13">
        <f>'Running Order'!I16</f>
        <v>0</v>
      </c>
      <c r="J12" s="13">
        <f>'Running Order'!J16</f>
        <v>0</v>
      </c>
      <c r="K12" s="13">
        <f>'Running Order'!K16</f>
        <v>0</v>
      </c>
      <c r="L12" s="13" t="str">
        <f>'Running Order'!L16</f>
        <v>Rookie</v>
      </c>
      <c r="M12" s="13">
        <f>IF('Running Order'!$HF16="NATB",'Running Order'!M16,20)</f>
        <v>5</v>
      </c>
      <c r="N12" s="13">
        <f>IF('Running Order'!$HF16="NATB",'Running Order'!N16,20)</f>
        <v>0</v>
      </c>
      <c r="O12" s="13">
        <f>IF('Running Order'!$HF16="NATB",'Running Order'!O16,20)</f>
        <v>3</v>
      </c>
      <c r="P12" s="13">
        <f>IF('Running Order'!$HF16="NATB",'Running Order'!P16,20)</f>
        <v>2</v>
      </c>
      <c r="Q12" s="13">
        <f>IF('Running Order'!$HF16="NATB",'Running Order'!Q16,20)</f>
        <v>4</v>
      </c>
      <c r="R12" s="13">
        <f>IF('Running Order'!$HF16="NATB",'Running Order'!R16,20)</f>
        <v>4</v>
      </c>
      <c r="S12" s="13">
        <f>IF('Running Order'!$HF16="NATB",'Running Order'!S16,20)</f>
        <v>8</v>
      </c>
      <c r="T12" s="13">
        <f>IF('Running Order'!$HF16="NATB",'Running Order'!T16,20)</f>
        <v>5</v>
      </c>
      <c r="U12" s="13">
        <f>IF('Running Order'!$HF16="NATB",'Running Order'!U16,20)</f>
        <v>0</v>
      </c>
      <c r="V12" s="13">
        <f>IF('Running Order'!$HF16="NATB",'Running Order'!V16,20)</f>
        <v>0</v>
      </c>
      <c r="W12" s="5">
        <f t="shared" si="49"/>
        <v>31</v>
      </c>
      <c r="X12" s="13">
        <f>IF('Running Order'!$HF16="NATB",'Running Order'!X16,20)</f>
        <v>6</v>
      </c>
      <c r="Y12" s="13">
        <f>IF('Running Order'!$HF16="NATB",'Running Order'!Y16,20)</f>
        <v>2</v>
      </c>
      <c r="Z12" s="13">
        <f>IF('Running Order'!$HF16="NATB",'Running Order'!Z16,20)</f>
        <v>1</v>
      </c>
      <c r="AA12" s="13">
        <f>IF('Running Order'!$HF16="NATB",'Running Order'!AA16,20)</f>
        <v>4</v>
      </c>
      <c r="AB12" s="13">
        <f>IF('Running Order'!$HF16="NATB",'Running Order'!AB16,20)</f>
        <v>2</v>
      </c>
      <c r="AC12" s="13">
        <f>IF('Running Order'!$HF16="NATB",'Running Order'!AC16,20)</f>
        <v>4</v>
      </c>
      <c r="AD12" s="13">
        <f>IF('Running Order'!$HF16="NATB",'Running Order'!AD16,20)</f>
        <v>7</v>
      </c>
      <c r="AE12" s="13">
        <f>IF('Running Order'!$HF16="NATB",'Running Order'!AE16,20)</f>
        <v>0</v>
      </c>
      <c r="AF12" s="13">
        <f>IF('Running Order'!$HF16="NATB",'Running Order'!AF16,20)</f>
        <v>0</v>
      </c>
      <c r="AG12" s="13">
        <f>IF('Running Order'!$HF16="NATB",'Running Order'!AG16,20)</f>
        <v>0</v>
      </c>
      <c r="AH12" s="5">
        <f t="shared" si="50"/>
        <v>26</v>
      </c>
      <c r="AI12" s="5">
        <f t="shared" si="51"/>
        <v>57</v>
      </c>
      <c r="AJ12" s="13">
        <f>IF('Running Order'!$HF16="NATB",'Running Order'!AJ16,20)</f>
        <v>1</v>
      </c>
      <c r="AK12" s="13">
        <f>IF('Running Order'!$HF16="NATB",'Running Order'!AK16,20)</f>
        <v>3</v>
      </c>
      <c r="AL12" s="13">
        <f>IF('Running Order'!$HF16="NATB",'Running Order'!AL16,20)</f>
        <v>2</v>
      </c>
      <c r="AM12" s="13">
        <f>IF('Running Order'!$HF16="NATB",'Running Order'!AM16,20)</f>
        <v>2</v>
      </c>
      <c r="AN12" s="13">
        <f>IF('Running Order'!$HF16="NATB",'Running Order'!AN16,20)</f>
        <v>2</v>
      </c>
      <c r="AO12" s="13">
        <f>IF('Running Order'!$HF16="NATB",'Running Order'!AO16,20)</f>
        <v>1</v>
      </c>
      <c r="AP12" s="13">
        <f>IF('Running Order'!$HF16="NATB",'Running Order'!AP16,20)</f>
        <v>5</v>
      </c>
      <c r="AQ12" s="13">
        <f>IF('Running Order'!$HF16="NATB",'Running Order'!AQ16,20)</f>
        <v>1</v>
      </c>
      <c r="AR12" s="13">
        <f>IF('Running Order'!$HF16="NATB",'Running Order'!AR16,20)</f>
        <v>0</v>
      </c>
      <c r="AS12" s="13">
        <f>IF('Running Order'!$HF16="NATB",'Running Order'!AS16,20)</f>
        <v>0</v>
      </c>
      <c r="AT12" s="5">
        <f t="shared" si="52"/>
        <v>17</v>
      </c>
      <c r="AU12" s="5">
        <f t="shared" si="53"/>
        <v>74</v>
      </c>
      <c r="AV12" s="13">
        <f>IF('Running Order'!$HF16="NATB",'Running Order'!AV16,20)</f>
        <v>0</v>
      </c>
      <c r="AW12" s="13">
        <f>IF('Running Order'!$HF16="NATB",'Running Order'!AW16,20)</f>
        <v>0</v>
      </c>
      <c r="AX12" s="13">
        <f>IF('Running Order'!$HF16="NATB",'Running Order'!AX16,20)</f>
        <v>0</v>
      </c>
      <c r="AY12" s="13">
        <f>IF('Running Order'!$HF16="NATB",'Running Order'!AY16,20)</f>
        <v>0</v>
      </c>
      <c r="AZ12" s="13">
        <f>IF('Running Order'!$HF16="NATB",'Running Order'!AZ16,20)</f>
        <v>0</v>
      </c>
      <c r="BA12" s="13">
        <f>IF('Running Order'!$HF16="NATB",'Running Order'!BA16,20)</f>
        <v>0</v>
      </c>
      <c r="BB12" s="13">
        <f>IF('Running Order'!$HF16="NATB",'Running Order'!BB16,20)</f>
        <v>0</v>
      </c>
      <c r="BC12" s="13">
        <f>IF('Running Order'!$HF16="NATB",'Running Order'!BC16,20)</f>
        <v>0</v>
      </c>
      <c r="BD12" s="13">
        <f>IF('Running Order'!$HF16="NATB",'Running Order'!BD16,20)</f>
        <v>0</v>
      </c>
      <c r="BE12" s="13">
        <f>IF('Running Order'!$HF16="NATB",'Running Order'!BE16,20)</f>
        <v>0</v>
      </c>
      <c r="BF12" s="5">
        <f t="shared" si="54"/>
        <v>0</v>
      </c>
      <c r="BG12" s="5">
        <f t="shared" si="55"/>
        <v>74</v>
      </c>
      <c r="BH12" s="5">
        <f t="shared" si="56"/>
        <v>14</v>
      </c>
      <c r="BI12" s="5">
        <f t="shared" si="57"/>
        <v>14</v>
      </c>
      <c r="BJ12" s="5">
        <f t="shared" si="58"/>
        <v>15</v>
      </c>
      <c r="BK12" s="5">
        <f t="shared" si="154"/>
        <v>15</v>
      </c>
      <c r="BL12" s="5">
        <f t="shared" si="59"/>
        <v>14</v>
      </c>
      <c r="BM12" s="5">
        <f t="shared" si="60"/>
        <v>14</v>
      </c>
      <c r="BN12" s="5">
        <f t="shared" si="4"/>
        <v>15</v>
      </c>
      <c r="BO12" s="5">
        <f t="shared" si="5"/>
        <v>15</v>
      </c>
      <c r="BP12" s="3" t="str">
        <f t="shared" si="6"/>
        <v>-</v>
      </c>
      <c r="BQ12" s="3" t="str">
        <f t="shared" si="61"/>
        <v/>
      </c>
      <c r="BR12" s="3" t="str">
        <f t="shared" si="7"/>
        <v>-</v>
      </c>
      <c r="BS12" s="3" t="str">
        <f t="shared" si="62"/>
        <v/>
      </c>
      <c r="BT12" s="3" t="str">
        <f t="shared" si="8"/>
        <v>-</v>
      </c>
      <c r="BU12" s="3" t="str">
        <f t="shared" si="63"/>
        <v/>
      </c>
      <c r="BV12" s="3" t="str">
        <f t="shared" si="9"/>
        <v>-</v>
      </c>
      <c r="BW12" s="3" t="str">
        <f t="shared" si="64"/>
        <v/>
      </c>
      <c r="BX12" s="3">
        <f t="shared" si="10"/>
        <v>15</v>
      </c>
      <c r="BY12" s="3">
        <f t="shared" si="65"/>
        <v>1</v>
      </c>
      <c r="BZ12" s="3" t="str">
        <f t="shared" si="11"/>
        <v>-</v>
      </c>
      <c r="CA12" s="3" t="str">
        <f t="shared" si="66"/>
        <v/>
      </c>
      <c r="CB12" s="3" t="str">
        <f t="shared" si="12"/>
        <v>-</v>
      </c>
      <c r="CC12" s="3" t="str">
        <f t="shared" si="67"/>
        <v/>
      </c>
      <c r="CD12" s="3">
        <f t="shared" si="68"/>
        <v>15</v>
      </c>
      <c r="CE12" s="3">
        <f t="shared" si="69"/>
        <v>2</v>
      </c>
      <c r="CF12" s="3" t="str">
        <f t="shared" si="70"/>
        <v>-</v>
      </c>
      <c r="CG12" s="3" t="str">
        <f t="shared" si="71"/>
        <v/>
      </c>
      <c r="CH12" s="5" t="str">
        <f t="shared" si="155"/>
        <v>1</v>
      </c>
      <c r="CI12" s="5">
        <f t="shared" si="72"/>
        <v>2</v>
      </c>
      <c r="CJ12" s="21"/>
      <c r="CK12" s="1"/>
      <c r="CL12" s="1">
        <f t="shared" si="73"/>
        <v>18</v>
      </c>
      <c r="CM12" s="1">
        <f t="shared" si="74"/>
        <v>0</v>
      </c>
      <c r="CN12" s="1">
        <f t="shared" si="75"/>
        <v>15</v>
      </c>
      <c r="CO12" s="1">
        <f t="shared" si="13"/>
        <v>15</v>
      </c>
      <c r="CP12" s="1">
        <f t="shared" si="76"/>
        <v>4</v>
      </c>
      <c r="CQ12" s="1">
        <f t="shared" si="77"/>
        <v>0</v>
      </c>
      <c r="CR12" s="1">
        <f t="shared" si="78"/>
        <v>15</v>
      </c>
      <c r="CS12" s="1">
        <f t="shared" si="14"/>
        <v>15</v>
      </c>
      <c r="CT12" s="1">
        <f t="shared" si="79"/>
        <v>6</v>
      </c>
      <c r="CU12" s="1">
        <f t="shared" si="80"/>
        <v>0</v>
      </c>
      <c r="CV12" s="1">
        <f t="shared" si="81"/>
        <v>15</v>
      </c>
      <c r="CW12" s="1">
        <f t="shared" si="15"/>
        <v>15</v>
      </c>
      <c r="CX12" s="1">
        <f t="shared" si="82"/>
        <v>2</v>
      </c>
      <c r="CY12" s="1">
        <f t="shared" si="83"/>
        <v>0</v>
      </c>
      <c r="CZ12" s="1">
        <f t="shared" si="84"/>
        <v>15</v>
      </c>
      <c r="DA12" s="1">
        <f t="shared" si="16"/>
        <v>15</v>
      </c>
      <c r="DB12" s="1">
        <f t="shared" si="85"/>
        <v>4</v>
      </c>
      <c r="DC12" s="1">
        <f t="shared" si="86"/>
        <v>0</v>
      </c>
      <c r="DD12" s="1">
        <f t="shared" si="87"/>
        <v>15</v>
      </c>
      <c r="DE12" s="1">
        <f t="shared" si="17"/>
        <v>15</v>
      </c>
      <c r="DF12" s="1">
        <f t="shared" si="88"/>
        <v>3</v>
      </c>
      <c r="DG12" s="1">
        <f t="shared" si="89"/>
        <v>0</v>
      </c>
      <c r="DH12" s="1">
        <f t="shared" si="90"/>
        <v>15</v>
      </c>
      <c r="DI12" s="1">
        <f t="shared" si="18"/>
        <v>15</v>
      </c>
      <c r="DJ12" s="1">
        <f t="shared" si="91"/>
        <v>1</v>
      </c>
      <c r="DK12" s="1">
        <f t="shared" si="92"/>
        <v>0</v>
      </c>
      <c r="DL12" s="1">
        <f t="shared" si="93"/>
        <v>15</v>
      </c>
      <c r="DM12" s="1">
        <f t="shared" si="94"/>
        <v>15</v>
      </c>
      <c r="DQ12">
        <f t="shared" si="95"/>
        <v>74</v>
      </c>
      <c r="DR12" t="str">
        <f t="shared" si="96"/>
        <v>YES</v>
      </c>
      <c r="DS12">
        <f t="shared" si="97"/>
        <v>74</v>
      </c>
      <c r="DT12" t="str">
        <f t="shared" si="98"/>
        <v>YES</v>
      </c>
      <c r="DV12" s="1">
        <f t="shared" si="99"/>
        <v>8</v>
      </c>
      <c r="DW12" s="1">
        <f t="shared" si="100"/>
        <v>0</v>
      </c>
      <c r="DX12" s="1">
        <f t="shared" si="101"/>
        <v>15</v>
      </c>
      <c r="DY12" s="1">
        <f t="shared" si="19"/>
        <v>15</v>
      </c>
      <c r="DZ12" s="1">
        <f t="shared" si="102"/>
        <v>4</v>
      </c>
      <c r="EA12" s="1">
        <f t="shared" si="103"/>
        <v>0</v>
      </c>
      <c r="EB12" s="1">
        <f t="shared" si="104"/>
        <v>15</v>
      </c>
      <c r="EC12" s="1">
        <f t="shared" si="20"/>
        <v>15</v>
      </c>
      <c r="ED12" s="1">
        <f t="shared" si="105"/>
        <v>6</v>
      </c>
      <c r="EE12" s="1">
        <f t="shared" si="106"/>
        <v>0</v>
      </c>
      <c r="EF12" s="1">
        <f t="shared" si="107"/>
        <v>15</v>
      </c>
      <c r="EG12" s="1">
        <f t="shared" si="21"/>
        <v>15</v>
      </c>
      <c r="EH12" s="1">
        <f t="shared" si="108"/>
        <v>2</v>
      </c>
      <c r="EI12" s="1">
        <f t="shared" si="109"/>
        <v>0</v>
      </c>
      <c r="EJ12" s="1">
        <f t="shared" si="110"/>
        <v>15</v>
      </c>
      <c r="EK12" s="1">
        <f t="shared" si="22"/>
        <v>15</v>
      </c>
      <c r="EL12" s="1">
        <f t="shared" si="111"/>
        <v>4</v>
      </c>
      <c r="EM12" s="1">
        <f t="shared" si="112"/>
        <v>0</v>
      </c>
      <c r="EN12" s="1">
        <f t="shared" si="113"/>
        <v>15</v>
      </c>
      <c r="EO12" s="1">
        <f t="shared" si="23"/>
        <v>15</v>
      </c>
      <c r="EP12" s="1">
        <f t="shared" si="114"/>
        <v>3</v>
      </c>
      <c r="EQ12" s="1">
        <f t="shared" si="115"/>
        <v>0</v>
      </c>
      <c r="ER12" s="1">
        <f t="shared" si="116"/>
        <v>15</v>
      </c>
      <c r="ES12" s="1">
        <f t="shared" si="24"/>
        <v>15</v>
      </c>
      <c r="ET12" s="1">
        <f t="shared" si="117"/>
        <v>1</v>
      </c>
      <c r="EU12" s="1">
        <f t="shared" si="118"/>
        <v>0</v>
      </c>
      <c r="EV12" s="1">
        <f t="shared" si="119"/>
        <v>15</v>
      </c>
      <c r="EW12" s="1">
        <f t="shared" si="120"/>
        <v>15</v>
      </c>
      <c r="EX12" s="1"/>
      <c r="EY12" s="1">
        <f t="shared" si="121"/>
        <v>6</v>
      </c>
      <c r="EZ12" s="1">
        <f t="shared" si="122"/>
        <v>1.1000000000000001E-3</v>
      </c>
      <c r="FA12" s="1">
        <f t="shared" si="25"/>
        <v>14.001099999999999</v>
      </c>
      <c r="FB12" s="1">
        <f t="shared" si="26"/>
        <v>14</v>
      </c>
      <c r="FC12" s="1">
        <f t="shared" si="123"/>
        <v>1</v>
      </c>
      <c r="FD12" s="1">
        <f t="shared" si="124"/>
        <v>0</v>
      </c>
      <c r="FE12" s="1">
        <f t="shared" si="125"/>
        <v>14</v>
      </c>
      <c r="FF12" s="1">
        <f t="shared" si="27"/>
        <v>14</v>
      </c>
      <c r="FG12" s="1">
        <f t="shared" si="126"/>
        <v>3</v>
      </c>
      <c r="FH12" s="1">
        <f t="shared" si="127"/>
        <v>0</v>
      </c>
      <c r="FI12" s="1">
        <f t="shared" si="128"/>
        <v>14</v>
      </c>
      <c r="FJ12" s="1">
        <f t="shared" si="28"/>
        <v>14</v>
      </c>
      <c r="FK12" s="1">
        <f t="shared" si="129"/>
        <v>1</v>
      </c>
      <c r="FL12" s="1">
        <f t="shared" si="130"/>
        <v>0</v>
      </c>
      <c r="FM12" s="1">
        <f t="shared" si="131"/>
        <v>14</v>
      </c>
      <c r="FN12" s="1">
        <f t="shared" si="29"/>
        <v>14</v>
      </c>
      <c r="FO12" s="1">
        <f t="shared" si="132"/>
        <v>4</v>
      </c>
      <c r="FP12" s="1">
        <f t="shared" si="133"/>
        <v>0</v>
      </c>
      <c r="FQ12" s="1">
        <f t="shared" si="134"/>
        <v>14</v>
      </c>
      <c r="FR12" s="1">
        <f t="shared" si="30"/>
        <v>14</v>
      </c>
      <c r="FS12" s="1">
        <f t="shared" si="135"/>
        <v>2</v>
      </c>
      <c r="FT12" s="1">
        <f t="shared" si="136"/>
        <v>0</v>
      </c>
      <c r="FU12" s="1">
        <f t="shared" si="137"/>
        <v>14</v>
      </c>
      <c r="FV12" s="1">
        <f t="shared" si="31"/>
        <v>14</v>
      </c>
      <c r="FW12" s="1">
        <f t="shared" si="138"/>
        <v>1</v>
      </c>
      <c r="FX12" s="1">
        <f t="shared" si="139"/>
        <v>0</v>
      </c>
      <c r="FY12" s="1">
        <f t="shared" si="140"/>
        <v>14</v>
      </c>
      <c r="FZ12" s="1">
        <f t="shared" si="32"/>
        <v>14</v>
      </c>
      <c r="GC12" s="1">
        <f t="shared" si="33"/>
        <v>3</v>
      </c>
      <c r="GD12" s="1">
        <f t="shared" si="141"/>
        <v>0</v>
      </c>
      <c r="GE12" s="1">
        <f t="shared" si="34"/>
        <v>14</v>
      </c>
      <c r="GF12" s="1">
        <f t="shared" si="35"/>
        <v>14</v>
      </c>
      <c r="GG12" s="1">
        <f t="shared" si="36"/>
        <v>0</v>
      </c>
      <c r="GH12" s="1">
        <f t="shared" si="142"/>
        <v>0</v>
      </c>
      <c r="GI12" s="1">
        <f t="shared" si="143"/>
        <v>14</v>
      </c>
      <c r="GJ12" s="1">
        <f t="shared" si="37"/>
        <v>14</v>
      </c>
      <c r="GK12" s="1">
        <f t="shared" si="38"/>
        <v>1</v>
      </c>
      <c r="GL12" s="1">
        <f t="shared" si="144"/>
        <v>0</v>
      </c>
      <c r="GM12" s="1">
        <f t="shared" si="145"/>
        <v>14</v>
      </c>
      <c r="GN12" s="1">
        <f t="shared" si="39"/>
        <v>14</v>
      </c>
      <c r="GO12" s="1">
        <f t="shared" si="40"/>
        <v>1</v>
      </c>
      <c r="GP12" s="1">
        <f t="shared" si="146"/>
        <v>0</v>
      </c>
      <c r="GQ12" s="1">
        <f t="shared" si="147"/>
        <v>14</v>
      </c>
      <c r="GR12" s="1">
        <f t="shared" si="41"/>
        <v>14</v>
      </c>
      <c r="GS12" s="1">
        <f t="shared" si="42"/>
        <v>2</v>
      </c>
      <c r="GT12" s="1">
        <f t="shared" si="148"/>
        <v>0</v>
      </c>
      <c r="GU12" s="1">
        <f t="shared" si="149"/>
        <v>14</v>
      </c>
      <c r="GV12" s="1">
        <f t="shared" si="43"/>
        <v>14</v>
      </c>
      <c r="GW12" s="1">
        <f t="shared" si="44"/>
        <v>2</v>
      </c>
      <c r="GX12" s="1">
        <f t="shared" si="150"/>
        <v>0</v>
      </c>
      <c r="GY12" s="1">
        <f t="shared" si="151"/>
        <v>14</v>
      </c>
      <c r="GZ12" s="1">
        <f t="shared" si="45"/>
        <v>14</v>
      </c>
      <c r="HA12" s="1">
        <f t="shared" si="46"/>
        <v>0</v>
      </c>
      <c r="HB12" s="1">
        <f t="shared" si="152"/>
        <v>0</v>
      </c>
      <c r="HC12" s="1">
        <f t="shared" si="153"/>
        <v>14</v>
      </c>
      <c r="HD12" s="1">
        <f t="shared" si="47"/>
        <v>14</v>
      </c>
    </row>
    <row r="13" spans="1:212" customFormat="1" x14ac:dyDescent="0.3">
      <c r="A13" t="str">
        <f t="shared" si="48"/>
        <v>RedIRS10</v>
      </c>
      <c r="B13" s="13">
        <f>'Running Order'!B17</f>
        <v>10</v>
      </c>
      <c r="C13" s="13" t="str">
        <f>'Running Order'!C17</f>
        <v>Jerome Fack</v>
      </c>
      <c r="D13" s="13" t="str">
        <f>'Running Order'!D17</f>
        <v>Callum Pritchard</v>
      </c>
      <c r="E13" s="13" t="str">
        <f>'Running Order'!E17</f>
        <v>MSR</v>
      </c>
      <c r="F13" s="13">
        <f>'Running Order'!F17</f>
        <v>1600</v>
      </c>
      <c r="G13" s="13" t="str">
        <f>'Running Order'!G17</f>
        <v>IRS</v>
      </c>
      <c r="H13" s="13">
        <f>'Running Order'!H17</f>
        <v>6</v>
      </c>
      <c r="I13" s="13">
        <f>'Running Order'!I17</f>
        <v>0</v>
      </c>
      <c r="J13" s="13">
        <f>'Running Order'!J17</f>
        <v>0</v>
      </c>
      <c r="K13" s="13">
        <f>'Running Order'!K17</f>
        <v>0</v>
      </c>
      <c r="L13" s="13" t="str">
        <f>'Running Order'!L17</f>
        <v>Red</v>
      </c>
      <c r="M13" s="13">
        <f>IF('Running Order'!$HF17="NATB",'Running Order'!M17,20)</f>
        <v>1</v>
      </c>
      <c r="N13" s="13">
        <f>IF('Running Order'!$HF17="NATB",'Running Order'!N17,20)</f>
        <v>0</v>
      </c>
      <c r="O13" s="13">
        <f>IF('Running Order'!$HF17="NATB",'Running Order'!O17,20)</f>
        <v>3</v>
      </c>
      <c r="P13" s="13">
        <f>IF('Running Order'!$HF17="NATB",'Running Order'!P17,20)</f>
        <v>1</v>
      </c>
      <c r="Q13" s="13">
        <f>IF('Running Order'!$HF17="NATB",'Running Order'!Q17,20)</f>
        <v>5</v>
      </c>
      <c r="R13" s="13">
        <f>IF('Running Order'!$HF17="NATB",'Running Order'!R17,20)</f>
        <v>4</v>
      </c>
      <c r="S13" s="13">
        <f>IF('Running Order'!$HF17="NATB",'Running Order'!S17,20)</f>
        <v>8</v>
      </c>
      <c r="T13" s="13">
        <f>IF('Running Order'!$HF17="NATB",'Running Order'!T17,20)</f>
        <v>3</v>
      </c>
      <c r="U13" s="13">
        <f>IF('Running Order'!$HF17="NATB",'Running Order'!U17,20)</f>
        <v>0</v>
      </c>
      <c r="V13" s="13">
        <f>IF('Running Order'!$HF17="NATB",'Running Order'!V17,20)</f>
        <v>0</v>
      </c>
      <c r="W13" s="5">
        <f t="shared" si="49"/>
        <v>25</v>
      </c>
      <c r="X13" s="13">
        <f>IF('Running Order'!$HF17="NATB",'Running Order'!X17,20)</f>
        <v>2</v>
      </c>
      <c r="Y13" s="13">
        <f>IF('Running Order'!$HF17="NATB",'Running Order'!Y17,20)</f>
        <v>2</v>
      </c>
      <c r="Z13" s="13">
        <f>IF('Running Order'!$HF17="NATB",'Running Order'!Z17,20)</f>
        <v>1</v>
      </c>
      <c r="AA13" s="13">
        <f>IF('Running Order'!$HF17="NATB",'Running Order'!AA17,20)</f>
        <v>1</v>
      </c>
      <c r="AB13" s="13">
        <f>IF('Running Order'!$HF17="NATB",'Running Order'!AB17,20)</f>
        <v>1</v>
      </c>
      <c r="AC13" s="13">
        <f>IF('Running Order'!$HF17="NATB",'Running Order'!AC17,20)</f>
        <v>4</v>
      </c>
      <c r="AD13" s="13">
        <f>IF('Running Order'!$HF17="NATB",'Running Order'!AD17,20)</f>
        <v>6</v>
      </c>
      <c r="AE13" s="13">
        <f>IF('Running Order'!$HF17="NATB",'Running Order'!AE17,20)</f>
        <v>0</v>
      </c>
      <c r="AF13" s="13">
        <f>IF('Running Order'!$HF17="NATB",'Running Order'!AF17,20)</f>
        <v>0</v>
      </c>
      <c r="AG13" s="13">
        <f>IF('Running Order'!$HF17="NATB",'Running Order'!AG17,20)</f>
        <v>0</v>
      </c>
      <c r="AH13" s="5">
        <f t="shared" si="50"/>
        <v>17</v>
      </c>
      <c r="AI13" s="5">
        <f t="shared" si="51"/>
        <v>42</v>
      </c>
      <c r="AJ13" s="13">
        <f>IF('Running Order'!$HF17="NATB",'Running Order'!AJ17,20)</f>
        <v>1</v>
      </c>
      <c r="AK13" s="13">
        <f>IF('Running Order'!$HF17="NATB",'Running Order'!AK17,20)</f>
        <v>0</v>
      </c>
      <c r="AL13" s="13">
        <f>IF('Running Order'!$HF17="NATB",'Running Order'!AL17,20)</f>
        <v>1</v>
      </c>
      <c r="AM13" s="13">
        <f>IF('Running Order'!$HF17="NATB",'Running Order'!AM17,20)</f>
        <v>2</v>
      </c>
      <c r="AN13" s="13">
        <f>IF('Running Order'!$HF17="NATB",'Running Order'!AN17,20)</f>
        <v>4</v>
      </c>
      <c r="AO13" s="13">
        <f>IF('Running Order'!$HF17="NATB",'Running Order'!AO17,20)</f>
        <v>2</v>
      </c>
      <c r="AP13" s="13">
        <f>IF('Running Order'!$HF17="NATB",'Running Order'!AP17,20)</f>
        <v>5</v>
      </c>
      <c r="AQ13" s="13">
        <f>IF('Running Order'!$HF17="NATB",'Running Order'!AQ17,20)</f>
        <v>0</v>
      </c>
      <c r="AR13" s="13">
        <f>IF('Running Order'!$HF17="NATB",'Running Order'!AR17,20)</f>
        <v>0</v>
      </c>
      <c r="AS13" s="13">
        <f>IF('Running Order'!$HF17="NATB",'Running Order'!AS17,20)</f>
        <v>0</v>
      </c>
      <c r="AT13" s="5">
        <f t="shared" si="52"/>
        <v>15</v>
      </c>
      <c r="AU13" s="5">
        <f t="shared" si="53"/>
        <v>57</v>
      </c>
      <c r="AV13" s="13">
        <f>IF('Running Order'!$HF17="NATB",'Running Order'!AV17,20)</f>
        <v>0</v>
      </c>
      <c r="AW13" s="13">
        <f>IF('Running Order'!$HF17="NATB",'Running Order'!AW17,20)</f>
        <v>0</v>
      </c>
      <c r="AX13" s="13">
        <f>IF('Running Order'!$HF17="NATB",'Running Order'!AX17,20)</f>
        <v>0</v>
      </c>
      <c r="AY13" s="13">
        <f>IF('Running Order'!$HF17="NATB",'Running Order'!AY17,20)</f>
        <v>0</v>
      </c>
      <c r="AZ13" s="13">
        <f>IF('Running Order'!$HF17="NATB",'Running Order'!AZ17,20)</f>
        <v>0</v>
      </c>
      <c r="BA13" s="13">
        <f>IF('Running Order'!$HF17="NATB",'Running Order'!BA17,20)</f>
        <v>0</v>
      </c>
      <c r="BB13" s="13">
        <f>IF('Running Order'!$HF17="NATB",'Running Order'!BB17,20)</f>
        <v>0</v>
      </c>
      <c r="BC13" s="13">
        <f>IF('Running Order'!$HF17="NATB",'Running Order'!BC17,20)</f>
        <v>0</v>
      </c>
      <c r="BD13" s="13">
        <f>IF('Running Order'!$HF17="NATB",'Running Order'!BD17,20)</f>
        <v>0</v>
      </c>
      <c r="BE13" s="13">
        <f>IF('Running Order'!$HF17="NATB",'Running Order'!BE17,20)</f>
        <v>0</v>
      </c>
      <c r="BF13" s="5">
        <f t="shared" si="54"/>
        <v>0</v>
      </c>
      <c r="BG13" s="5">
        <f t="shared" si="55"/>
        <v>57</v>
      </c>
      <c r="BH13" s="5">
        <f t="shared" si="56"/>
        <v>10</v>
      </c>
      <c r="BI13" s="5">
        <f t="shared" si="57"/>
        <v>11</v>
      </c>
      <c r="BJ13" s="5">
        <f t="shared" si="58"/>
        <v>11</v>
      </c>
      <c r="BK13" s="5">
        <f t="shared" si="154"/>
        <v>11</v>
      </c>
      <c r="BL13" s="5">
        <f t="shared" si="59"/>
        <v>10</v>
      </c>
      <c r="BM13" s="5">
        <f t="shared" si="60"/>
        <v>11</v>
      </c>
      <c r="BN13" s="5">
        <f t="shared" si="4"/>
        <v>11</v>
      </c>
      <c r="BO13" s="5">
        <f t="shared" si="5"/>
        <v>11</v>
      </c>
      <c r="BP13" s="3" t="str">
        <f t="shared" si="6"/>
        <v>-</v>
      </c>
      <c r="BQ13" s="3" t="str">
        <f t="shared" si="61"/>
        <v/>
      </c>
      <c r="BR13" s="3">
        <f t="shared" si="7"/>
        <v>11</v>
      </c>
      <c r="BS13" s="3">
        <f t="shared" si="62"/>
        <v>10</v>
      </c>
      <c r="BT13" s="3" t="str">
        <f t="shared" si="8"/>
        <v>-</v>
      </c>
      <c r="BU13" s="3" t="str">
        <f t="shared" si="63"/>
        <v/>
      </c>
      <c r="BV13" s="3" t="str">
        <f t="shared" si="9"/>
        <v>-</v>
      </c>
      <c r="BW13" s="3" t="str">
        <f t="shared" si="64"/>
        <v/>
      </c>
      <c r="BX13" s="3" t="str">
        <f t="shared" si="10"/>
        <v>-</v>
      </c>
      <c r="BY13" s="3" t="str">
        <f t="shared" si="65"/>
        <v/>
      </c>
      <c r="BZ13" s="3" t="str">
        <f t="shared" si="11"/>
        <v>-</v>
      </c>
      <c r="CA13" s="3" t="str">
        <f t="shared" si="66"/>
        <v/>
      </c>
      <c r="CB13" s="3" t="str">
        <f t="shared" si="12"/>
        <v>-</v>
      </c>
      <c r="CC13" s="3" t="str">
        <f t="shared" si="67"/>
        <v/>
      </c>
      <c r="CD13" s="3" t="str">
        <f t="shared" si="68"/>
        <v>-</v>
      </c>
      <c r="CE13" s="3" t="str">
        <f t="shared" si="69"/>
        <v/>
      </c>
      <c r="CF13" s="3" t="str">
        <f t="shared" si="70"/>
        <v>-</v>
      </c>
      <c r="CG13" s="3" t="str">
        <f t="shared" si="71"/>
        <v/>
      </c>
      <c r="CH13" s="5" t="str">
        <f t="shared" si="155"/>
        <v>10</v>
      </c>
      <c r="CI13" s="5" t="str">
        <f t="shared" si="72"/>
        <v/>
      </c>
      <c r="CJ13" s="22"/>
      <c r="CK13" s="1"/>
      <c r="CL13" s="1">
        <f t="shared" si="73"/>
        <v>20</v>
      </c>
      <c r="CM13" s="1">
        <f t="shared" si="74"/>
        <v>1.2E-4</v>
      </c>
      <c r="CN13" s="1">
        <f t="shared" si="75"/>
        <v>11.000120000000001</v>
      </c>
      <c r="CO13" s="1">
        <f t="shared" si="13"/>
        <v>11</v>
      </c>
      <c r="CP13" s="1">
        <f t="shared" si="76"/>
        <v>7</v>
      </c>
      <c r="CQ13" s="1">
        <f t="shared" si="77"/>
        <v>0</v>
      </c>
      <c r="CR13" s="1">
        <f t="shared" si="78"/>
        <v>11</v>
      </c>
      <c r="CS13" s="1">
        <f t="shared" si="14"/>
        <v>11</v>
      </c>
      <c r="CT13" s="1">
        <f t="shared" si="79"/>
        <v>4</v>
      </c>
      <c r="CU13" s="1">
        <f t="shared" si="80"/>
        <v>0</v>
      </c>
      <c r="CV13" s="1">
        <f t="shared" si="81"/>
        <v>11</v>
      </c>
      <c r="CW13" s="1">
        <f t="shared" si="15"/>
        <v>11</v>
      </c>
      <c r="CX13" s="1">
        <f t="shared" si="82"/>
        <v>2</v>
      </c>
      <c r="CY13" s="1">
        <f t="shared" si="83"/>
        <v>0</v>
      </c>
      <c r="CZ13" s="1">
        <f t="shared" si="84"/>
        <v>11</v>
      </c>
      <c r="DA13" s="1">
        <f t="shared" si="16"/>
        <v>11</v>
      </c>
      <c r="DB13" s="1">
        <f t="shared" si="85"/>
        <v>3</v>
      </c>
      <c r="DC13" s="1">
        <f t="shared" si="86"/>
        <v>0</v>
      </c>
      <c r="DD13" s="1">
        <f t="shared" si="87"/>
        <v>11</v>
      </c>
      <c r="DE13" s="1">
        <f t="shared" si="17"/>
        <v>11</v>
      </c>
      <c r="DF13" s="1">
        <f t="shared" si="88"/>
        <v>2</v>
      </c>
      <c r="DG13" s="1">
        <f t="shared" si="89"/>
        <v>0</v>
      </c>
      <c r="DH13" s="1">
        <f t="shared" si="90"/>
        <v>11</v>
      </c>
      <c r="DI13" s="1">
        <f t="shared" si="18"/>
        <v>11</v>
      </c>
      <c r="DJ13" s="1">
        <f t="shared" si="91"/>
        <v>1</v>
      </c>
      <c r="DK13" s="1">
        <f t="shared" si="92"/>
        <v>0</v>
      </c>
      <c r="DL13" s="1">
        <f t="shared" si="93"/>
        <v>11</v>
      </c>
      <c r="DM13" s="1">
        <f t="shared" si="94"/>
        <v>11</v>
      </c>
      <c r="DQ13">
        <f t="shared" si="95"/>
        <v>57</v>
      </c>
      <c r="DR13" t="str">
        <f t="shared" si="96"/>
        <v>YES</v>
      </c>
      <c r="DS13">
        <f t="shared" si="97"/>
        <v>57</v>
      </c>
      <c r="DT13" t="str">
        <f t="shared" si="98"/>
        <v>YES</v>
      </c>
      <c r="DV13" s="1">
        <f t="shared" si="99"/>
        <v>10</v>
      </c>
      <c r="DW13" s="1">
        <f t="shared" si="100"/>
        <v>1.1999999999999999E-3</v>
      </c>
      <c r="DX13" s="1">
        <f t="shared" si="101"/>
        <v>11.001200000000001</v>
      </c>
      <c r="DY13" s="1">
        <f t="shared" si="19"/>
        <v>11</v>
      </c>
      <c r="DZ13" s="1">
        <f t="shared" si="102"/>
        <v>7</v>
      </c>
      <c r="EA13" s="1">
        <f t="shared" si="103"/>
        <v>0</v>
      </c>
      <c r="EB13" s="1">
        <f t="shared" si="104"/>
        <v>11</v>
      </c>
      <c r="EC13" s="1">
        <f t="shared" si="20"/>
        <v>11</v>
      </c>
      <c r="ED13" s="1">
        <f t="shared" si="105"/>
        <v>4</v>
      </c>
      <c r="EE13" s="1">
        <f t="shared" si="106"/>
        <v>0</v>
      </c>
      <c r="EF13" s="1">
        <f t="shared" si="107"/>
        <v>11</v>
      </c>
      <c r="EG13" s="1">
        <f t="shared" si="21"/>
        <v>11</v>
      </c>
      <c r="EH13" s="1">
        <f t="shared" si="108"/>
        <v>2</v>
      </c>
      <c r="EI13" s="1">
        <f t="shared" si="109"/>
        <v>0</v>
      </c>
      <c r="EJ13" s="1">
        <f t="shared" si="110"/>
        <v>11</v>
      </c>
      <c r="EK13" s="1">
        <f t="shared" si="22"/>
        <v>11</v>
      </c>
      <c r="EL13" s="1">
        <f t="shared" si="111"/>
        <v>3</v>
      </c>
      <c r="EM13" s="1">
        <f t="shared" si="112"/>
        <v>0</v>
      </c>
      <c r="EN13" s="1">
        <f t="shared" si="113"/>
        <v>11</v>
      </c>
      <c r="EO13" s="1">
        <f t="shared" si="23"/>
        <v>11</v>
      </c>
      <c r="EP13" s="1">
        <f t="shared" si="114"/>
        <v>2</v>
      </c>
      <c r="EQ13" s="1">
        <f t="shared" si="115"/>
        <v>0</v>
      </c>
      <c r="ER13" s="1">
        <f t="shared" si="116"/>
        <v>11</v>
      </c>
      <c r="ES13" s="1">
        <f t="shared" si="24"/>
        <v>11</v>
      </c>
      <c r="ET13" s="1">
        <f t="shared" si="117"/>
        <v>1</v>
      </c>
      <c r="EU13" s="1">
        <f t="shared" si="118"/>
        <v>0</v>
      </c>
      <c r="EV13" s="1">
        <f t="shared" si="119"/>
        <v>11</v>
      </c>
      <c r="EW13" s="1">
        <f t="shared" si="120"/>
        <v>11</v>
      </c>
      <c r="EX13" s="1"/>
      <c r="EY13" s="1">
        <f t="shared" si="121"/>
        <v>6</v>
      </c>
      <c r="EZ13" s="1">
        <f t="shared" si="122"/>
        <v>0</v>
      </c>
      <c r="FA13" s="1">
        <f t="shared" si="25"/>
        <v>11</v>
      </c>
      <c r="FB13" s="1">
        <f t="shared" si="26"/>
        <v>11</v>
      </c>
      <c r="FC13" s="1">
        <f t="shared" si="123"/>
        <v>5</v>
      </c>
      <c r="FD13" s="1">
        <f t="shared" si="124"/>
        <v>0</v>
      </c>
      <c r="FE13" s="1">
        <f t="shared" si="125"/>
        <v>11</v>
      </c>
      <c r="FF13" s="1">
        <f t="shared" si="27"/>
        <v>11</v>
      </c>
      <c r="FG13" s="1">
        <f t="shared" si="126"/>
        <v>2</v>
      </c>
      <c r="FH13" s="1">
        <f t="shared" si="127"/>
        <v>0</v>
      </c>
      <c r="FI13" s="1">
        <f t="shared" si="128"/>
        <v>11</v>
      </c>
      <c r="FJ13" s="1">
        <f t="shared" si="28"/>
        <v>11</v>
      </c>
      <c r="FK13" s="1">
        <f t="shared" si="129"/>
        <v>2</v>
      </c>
      <c r="FL13" s="1">
        <f t="shared" si="130"/>
        <v>0</v>
      </c>
      <c r="FM13" s="1">
        <f t="shared" si="131"/>
        <v>11</v>
      </c>
      <c r="FN13" s="1">
        <f t="shared" si="29"/>
        <v>11</v>
      </c>
      <c r="FO13" s="1">
        <f t="shared" si="132"/>
        <v>2</v>
      </c>
      <c r="FP13" s="1">
        <f t="shared" si="133"/>
        <v>0</v>
      </c>
      <c r="FQ13" s="1">
        <f t="shared" si="134"/>
        <v>11</v>
      </c>
      <c r="FR13" s="1">
        <f t="shared" si="30"/>
        <v>11</v>
      </c>
      <c r="FS13" s="1">
        <f t="shared" si="135"/>
        <v>1</v>
      </c>
      <c r="FT13" s="1">
        <f t="shared" si="136"/>
        <v>0</v>
      </c>
      <c r="FU13" s="1">
        <f t="shared" si="137"/>
        <v>11</v>
      </c>
      <c r="FV13" s="1">
        <f t="shared" si="31"/>
        <v>11</v>
      </c>
      <c r="FW13" s="1">
        <f t="shared" si="138"/>
        <v>1</v>
      </c>
      <c r="FX13" s="1">
        <f t="shared" si="139"/>
        <v>0</v>
      </c>
      <c r="FY13" s="1">
        <f t="shared" si="140"/>
        <v>11</v>
      </c>
      <c r="FZ13" s="1">
        <f t="shared" si="32"/>
        <v>11</v>
      </c>
      <c r="GC13" s="1">
        <f t="shared" si="33"/>
        <v>3</v>
      </c>
      <c r="GD13" s="1">
        <f t="shared" si="141"/>
        <v>0</v>
      </c>
      <c r="GE13" s="1">
        <f t="shared" si="34"/>
        <v>10</v>
      </c>
      <c r="GF13" s="1">
        <f t="shared" si="35"/>
        <v>10</v>
      </c>
      <c r="GG13" s="1">
        <f t="shared" si="36"/>
        <v>2</v>
      </c>
      <c r="GH13" s="1">
        <f t="shared" si="142"/>
        <v>0</v>
      </c>
      <c r="GI13" s="1">
        <f t="shared" si="143"/>
        <v>10</v>
      </c>
      <c r="GJ13" s="1">
        <f t="shared" si="37"/>
        <v>10</v>
      </c>
      <c r="GK13" s="1">
        <f t="shared" si="38"/>
        <v>0</v>
      </c>
      <c r="GL13" s="1">
        <f t="shared" si="144"/>
        <v>0</v>
      </c>
      <c r="GM13" s="1">
        <f t="shared" si="145"/>
        <v>10</v>
      </c>
      <c r="GN13" s="1">
        <f t="shared" si="39"/>
        <v>10</v>
      </c>
      <c r="GO13" s="1">
        <f t="shared" si="40"/>
        <v>2</v>
      </c>
      <c r="GP13" s="1">
        <f t="shared" si="146"/>
        <v>0</v>
      </c>
      <c r="GQ13" s="1">
        <f t="shared" si="147"/>
        <v>10</v>
      </c>
      <c r="GR13" s="1">
        <f t="shared" si="41"/>
        <v>10</v>
      </c>
      <c r="GS13" s="1">
        <f t="shared" si="42"/>
        <v>1</v>
      </c>
      <c r="GT13" s="1">
        <f t="shared" si="148"/>
        <v>0</v>
      </c>
      <c r="GU13" s="1">
        <f t="shared" si="149"/>
        <v>10</v>
      </c>
      <c r="GV13" s="1">
        <f t="shared" si="43"/>
        <v>10</v>
      </c>
      <c r="GW13" s="1">
        <f t="shared" si="44"/>
        <v>1</v>
      </c>
      <c r="GX13" s="1">
        <f t="shared" si="150"/>
        <v>0</v>
      </c>
      <c r="GY13" s="1">
        <f t="shared" si="151"/>
        <v>10</v>
      </c>
      <c r="GZ13" s="1">
        <f t="shared" si="45"/>
        <v>10</v>
      </c>
      <c r="HA13" s="1">
        <f t="shared" si="46"/>
        <v>0</v>
      </c>
      <c r="HB13" s="1">
        <f t="shared" si="152"/>
        <v>0</v>
      </c>
      <c r="HC13" s="1">
        <f t="shared" si="153"/>
        <v>10</v>
      </c>
      <c r="HD13" s="1">
        <f t="shared" si="47"/>
        <v>10</v>
      </c>
    </row>
    <row r="14" spans="1:212" customFormat="1" x14ac:dyDescent="0.3">
      <c r="A14" t="str">
        <f t="shared" si="48"/>
        <v>RedIRS11</v>
      </c>
      <c r="B14" s="13">
        <f>'Running Order'!B18</f>
        <v>11</v>
      </c>
      <c r="C14" s="13" t="str">
        <f>'Running Order'!C18</f>
        <v>Julian Fack</v>
      </c>
      <c r="D14" s="13" t="str">
        <f>'Running Order'!D18</f>
        <v>Callum Pritchard</v>
      </c>
      <c r="E14" s="13" t="str">
        <f>'Running Order'!E18</f>
        <v>Crossle</v>
      </c>
      <c r="F14" s="13">
        <f>'Running Order'!F18</f>
        <v>1600</v>
      </c>
      <c r="G14" s="13" t="str">
        <f>'Running Order'!G18</f>
        <v>IRS</v>
      </c>
      <c r="H14" s="13">
        <f>'Running Order'!H18</f>
        <v>5</v>
      </c>
      <c r="I14" s="13">
        <f>'Running Order'!I18</f>
        <v>0</v>
      </c>
      <c r="J14" s="13">
        <f>'Running Order'!J18</f>
        <v>0</v>
      </c>
      <c r="K14" s="13">
        <f>'Running Order'!K18</f>
        <v>0</v>
      </c>
      <c r="L14" s="13" t="str">
        <f>'Running Order'!L18</f>
        <v>Red</v>
      </c>
      <c r="M14" s="13">
        <f>IF('Running Order'!$HF18="NATB",'Running Order'!M18,20)</f>
        <v>5</v>
      </c>
      <c r="N14" s="13">
        <f>IF('Running Order'!$HF18="NATB",'Running Order'!N18,20)</f>
        <v>2</v>
      </c>
      <c r="O14" s="13">
        <f>IF('Running Order'!$HF18="NATB",'Running Order'!O18,20)</f>
        <v>3</v>
      </c>
      <c r="P14" s="13">
        <f>IF('Running Order'!$HF18="NATB",'Running Order'!P18,20)</f>
        <v>1</v>
      </c>
      <c r="Q14" s="13">
        <f>IF('Running Order'!$HF18="NATB",'Running Order'!Q18,20)</f>
        <v>5</v>
      </c>
      <c r="R14" s="13">
        <f>IF('Running Order'!$HF18="NATB",'Running Order'!R18,20)</f>
        <v>4</v>
      </c>
      <c r="S14" s="13">
        <f>IF('Running Order'!$HF18="NATB",'Running Order'!S18,20)</f>
        <v>6</v>
      </c>
      <c r="T14" s="13">
        <f>IF('Running Order'!$HF18="NATB",'Running Order'!T18,20)</f>
        <v>1</v>
      </c>
      <c r="U14" s="13">
        <f>IF('Running Order'!$HF18="NATB",'Running Order'!U18,20)</f>
        <v>0</v>
      </c>
      <c r="V14" s="13">
        <f>IF('Running Order'!$HF18="NATB",'Running Order'!V18,20)</f>
        <v>0</v>
      </c>
      <c r="W14" s="5">
        <f t="shared" si="49"/>
        <v>27</v>
      </c>
      <c r="X14" s="13">
        <f>IF('Running Order'!$HF18="NATB",'Running Order'!X18,20)</f>
        <v>2</v>
      </c>
      <c r="Y14" s="13">
        <f>IF('Running Order'!$HF18="NATB",'Running Order'!Y18,20)</f>
        <v>3</v>
      </c>
      <c r="Z14" s="13">
        <f>IF('Running Order'!$HF18="NATB",'Running Order'!Z18,20)</f>
        <v>2</v>
      </c>
      <c r="AA14" s="13">
        <f>IF('Running Order'!$HF18="NATB",'Running Order'!AA18,20)</f>
        <v>2</v>
      </c>
      <c r="AB14" s="13">
        <f>IF('Running Order'!$HF18="NATB",'Running Order'!AB18,20)</f>
        <v>2</v>
      </c>
      <c r="AC14" s="13">
        <f>IF('Running Order'!$HF18="NATB",'Running Order'!AC18,20)</f>
        <v>3</v>
      </c>
      <c r="AD14" s="13">
        <f>IF('Running Order'!$HF18="NATB",'Running Order'!AD18,20)</f>
        <v>4</v>
      </c>
      <c r="AE14" s="13">
        <f>IF('Running Order'!$HF18="NATB",'Running Order'!AE18,20)</f>
        <v>0</v>
      </c>
      <c r="AF14" s="13">
        <f>IF('Running Order'!$HF18="NATB",'Running Order'!AF18,20)</f>
        <v>0</v>
      </c>
      <c r="AG14" s="13">
        <f>IF('Running Order'!$HF18="NATB",'Running Order'!AG18,20)</f>
        <v>0</v>
      </c>
      <c r="AH14" s="5">
        <f t="shared" si="50"/>
        <v>18</v>
      </c>
      <c r="AI14" s="5">
        <f t="shared" si="51"/>
        <v>45</v>
      </c>
      <c r="AJ14" s="13">
        <f>IF('Running Order'!$HF18="NATB",'Running Order'!AJ18,20)</f>
        <v>1</v>
      </c>
      <c r="AK14" s="13">
        <f>IF('Running Order'!$HF18="NATB",'Running Order'!AK18,20)</f>
        <v>0</v>
      </c>
      <c r="AL14" s="13">
        <f>IF('Running Order'!$HF18="NATB",'Running Order'!AL18,20)</f>
        <v>1</v>
      </c>
      <c r="AM14" s="13">
        <f>IF('Running Order'!$HF18="NATB",'Running Order'!AM18,20)</f>
        <v>1</v>
      </c>
      <c r="AN14" s="13">
        <f>IF('Running Order'!$HF18="NATB",'Running Order'!AN18,20)</f>
        <v>2</v>
      </c>
      <c r="AO14" s="13">
        <f>IF('Running Order'!$HF18="NATB",'Running Order'!AO18,20)</f>
        <v>3</v>
      </c>
      <c r="AP14" s="13">
        <f>IF('Running Order'!$HF18="NATB",'Running Order'!AP18,20)</f>
        <v>4</v>
      </c>
      <c r="AQ14" s="13">
        <f>IF('Running Order'!$HF18="NATB",'Running Order'!AQ18,20)</f>
        <v>0</v>
      </c>
      <c r="AR14" s="13">
        <f>IF('Running Order'!$HF18="NATB",'Running Order'!AR18,20)</f>
        <v>0</v>
      </c>
      <c r="AS14" s="13">
        <f>IF('Running Order'!$HF18="NATB",'Running Order'!AS18,20)</f>
        <v>0</v>
      </c>
      <c r="AT14" s="5">
        <f t="shared" si="52"/>
        <v>12</v>
      </c>
      <c r="AU14" s="5">
        <f t="shared" si="53"/>
        <v>57</v>
      </c>
      <c r="AV14" s="13">
        <f>IF('Running Order'!$HF18="NATB",'Running Order'!AV18,20)</f>
        <v>0</v>
      </c>
      <c r="AW14" s="13">
        <f>IF('Running Order'!$HF18="NATB",'Running Order'!AW18,20)</f>
        <v>0</v>
      </c>
      <c r="AX14" s="13">
        <f>IF('Running Order'!$HF18="NATB",'Running Order'!AX18,20)</f>
        <v>0</v>
      </c>
      <c r="AY14" s="13">
        <f>IF('Running Order'!$HF18="NATB",'Running Order'!AY18,20)</f>
        <v>0</v>
      </c>
      <c r="AZ14" s="13">
        <f>IF('Running Order'!$HF18="NATB",'Running Order'!AZ18,20)</f>
        <v>0</v>
      </c>
      <c r="BA14" s="13">
        <f>IF('Running Order'!$HF18="NATB",'Running Order'!BA18,20)</f>
        <v>0</v>
      </c>
      <c r="BB14" s="13">
        <f>IF('Running Order'!$HF18="NATB",'Running Order'!BB18,20)</f>
        <v>0</v>
      </c>
      <c r="BC14" s="13">
        <f>IF('Running Order'!$HF18="NATB",'Running Order'!BC18,20)</f>
        <v>0</v>
      </c>
      <c r="BD14" s="13">
        <f>IF('Running Order'!$HF18="NATB",'Running Order'!BD18,20)</f>
        <v>0</v>
      </c>
      <c r="BE14" s="13">
        <f>IF('Running Order'!$HF18="NATB",'Running Order'!BE18,20)</f>
        <v>0</v>
      </c>
      <c r="BF14" s="5">
        <f t="shared" si="54"/>
        <v>0</v>
      </c>
      <c r="BG14" s="5">
        <f t="shared" si="55"/>
        <v>57</v>
      </c>
      <c r="BH14" s="5">
        <f t="shared" si="56"/>
        <v>12</v>
      </c>
      <c r="BI14" s="5">
        <f t="shared" si="57"/>
        <v>12</v>
      </c>
      <c r="BJ14" s="5">
        <f t="shared" si="58"/>
        <v>12</v>
      </c>
      <c r="BK14" s="5">
        <f t="shared" si="154"/>
        <v>12</v>
      </c>
      <c r="BL14" s="5">
        <f t="shared" si="59"/>
        <v>12</v>
      </c>
      <c r="BM14" s="5">
        <f t="shared" si="60"/>
        <v>12</v>
      </c>
      <c r="BN14" s="5">
        <f t="shared" si="4"/>
        <v>11</v>
      </c>
      <c r="BO14" s="5">
        <f t="shared" si="5"/>
        <v>11</v>
      </c>
      <c r="BP14" s="3" t="str">
        <f t="shared" si="6"/>
        <v>-</v>
      </c>
      <c r="BQ14" s="3" t="str">
        <f t="shared" si="61"/>
        <v/>
      </c>
      <c r="BR14" s="3">
        <f t="shared" si="7"/>
        <v>12</v>
      </c>
      <c r="BS14" s="3">
        <f t="shared" si="62"/>
        <v>11</v>
      </c>
      <c r="BT14" s="3" t="str">
        <f t="shared" si="8"/>
        <v>-</v>
      </c>
      <c r="BU14" s="3" t="str">
        <f t="shared" si="63"/>
        <v/>
      </c>
      <c r="BV14" s="3" t="str">
        <f t="shared" si="9"/>
        <v>-</v>
      </c>
      <c r="BW14" s="3" t="str">
        <f t="shared" si="64"/>
        <v/>
      </c>
      <c r="BX14" s="3" t="str">
        <f t="shared" si="10"/>
        <v>-</v>
      </c>
      <c r="BY14" s="3" t="str">
        <f t="shared" si="65"/>
        <v/>
      </c>
      <c r="BZ14" s="3" t="str">
        <f t="shared" si="11"/>
        <v>-</v>
      </c>
      <c r="CA14" s="3" t="str">
        <f t="shared" si="66"/>
        <v/>
      </c>
      <c r="CB14" s="3" t="str">
        <f t="shared" si="12"/>
        <v>-</v>
      </c>
      <c r="CC14" s="3" t="str">
        <f t="shared" si="67"/>
        <v/>
      </c>
      <c r="CD14" s="3" t="str">
        <f t="shared" si="68"/>
        <v>-</v>
      </c>
      <c r="CE14" s="3" t="str">
        <f t="shared" si="69"/>
        <v/>
      </c>
      <c r="CF14" s="3" t="str">
        <f t="shared" si="70"/>
        <v>-</v>
      </c>
      <c r="CG14" s="3" t="str">
        <f t="shared" si="71"/>
        <v/>
      </c>
      <c r="CH14" s="5" t="str">
        <f t="shared" si="155"/>
        <v>11</v>
      </c>
      <c r="CI14" s="5" t="str">
        <f t="shared" si="72"/>
        <v/>
      </c>
      <c r="CJ14" s="21"/>
      <c r="CK14" s="1"/>
      <c r="CL14" s="1">
        <f t="shared" si="73"/>
        <v>19</v>
      </c>
      <c r="CM14" s="1">
        <f t="shared" si="74"/>
        <v>1.2999999999999999E-4</v>
      </c>
      <c r="CN14" s="1">
        <f t="shared" si="75"/>
        <v>11.00013</v>
      </c>
      <c r="CO14" s="1">
        <f t="shared" si="13"/>
        <v>12</v>
      </c>
      <c r="CP14" s="1">
        <f t="shared" si="76"/>
        <v>5</v>
      </c>
      <c r="CQ14" s="1">
        <f t="shared" si="77"/>
        <v>0</v>
      </c>
      <c r="CR14" s="1">
        <f t="shared" si="78"/>
        <v>12</v>
      </c>
      <c r="CS14" s="1">
        <f t="shared" si="14"/>
        <v>12</v>
      </c>
      <c r="CT14" s="1">
        <f t="shared" si="79"/>
        <v>6</v>
      </c>
      <c r="CU14" s="1">
        <f t="shared" si="80"/>
        <v>0</v>
      </c>
      <c r="CV14" s="1">
        <f t="shared" si="81"/>
        <v>12</v>
      </c>
      <c r="CW14" s="1">
        <f t="shared" si="15"/>
        <v>12</v>
      </c>
      <c r="CX14" s="1">
        <f t="shared" si="82"/>
        <v>4</v>
      </c>
      <c r="CY14" s="1">
        <f t="shared" si="83"/>
        <v>0</v>
      </c>
      <c r="CZ14" s="1">
        <f t="shared" si="84"/>
        <v>12</v>
      </c>
      <c r="DA14" s="1">
        <f t="shared" si="16"/>
        <v>12</v>
      </c>
      <c r="DB14" s="1">
        <f t="shared" si="85"/>
        <v>3</v>
      </c>
      <c r="DC14" s="1">
        <f t="shared" si="86"/>
        <v>0</v>
      </c>
      <c r="DD14" s="1">
        <f t="shared" si="87"/>
        <v>12</v>
      </c>
      <c r="DE14" s="1">
        <f t="shared" si="17"/>
        <v>12</v>
      </c>
      <c r="DF14" s="1">
        <f t="shared" si="88"/>
        <v>2</v>
      </c>
      <c r="DG14" s="1">
        <f t="shared" si="89"/>
        <v>0</v>
      </c>
      <c r="DH14" s="1">
        <f t="shared" si="90"/>
        <v>12</v>
      </c>
      <c r="DI14" s="1">
        <f t="shared" si="18"/>
        <v>12</v>
      </c>
      <c r="DJ14" s="1">
        <f t="shared" si="91"/>
        <v>1</v>
      </c>
      <c r="DK14" s="1">
        <f t="shared" si="92"/>
        <v>0</v>
      </c>
      <c r="DL14" s="1">
        <f t="shared" si="93"/>
        <v>12</v>
      </c>
      <c r="DM14" s="1">
        <f t="shared" si="94"/>
        <v>12</v>
      </c>
      <c r="DQ14">
        <f t="shared" si="95"/>
        <v>57</v>
      </c>
      <c r="DR14" t="str">
        <f t="shared" si="96"/>
        <v>YES</v>
      </c>
      <c r="DS14">
        <f t="shared" si="97"/>
        <v>57</v>
      </c>
      <c r="DT14" t="str">
        <f t="shared" si="98"/>
        <v>YES</v>
      </c>
      <c r="DV14" s="1">
        <f t="shared" si="99"/>
        <v>9</v>
      </c>
      <c r="DW14" s="1">
        <f t="shared" si="100"/>
        <v>1.2999999999999999E-3</v>
      </c>
      <c r="DX14" s="1">
        <f t="shared" si="101"/>
        <v>11.001300000000001</v>
      </c>
      <c r="DY14" s="1">
        <f t="shared" si="19"/>
        <v>12</v>
      </c>
      <c r="DZ14" s="1">
        <f t="shared" si="102"/>
        <v>5</v>
      </c>
      <c r="EA14" s="1">
        <f t="shared" si="103"/>
        <v>0</v>
      </c>
      <c r="EB14" s="1">
        <f t="shared" si="104"/>
        <v>12</v>
      </c>
      <c r="EC14" s="1">
        <f t="shared" si="20"/>
        <v>12</v>
      </c>
      <c r="ED14" s="1">
        <f t="shared" si="105"/>
        <v>6</v>
      </c>
      <c r="EE14" s="1">
        <f t="shared" si="106"/>
        <v>0</v>
      </c>
      <c r="EF14" s="1">
        <f t="shared" si="107"/>
        <v>12</v>
      </c>
      <c r="EG14" s="1">
        <f t="shared" si="21"/>
        <v>12</v>
      </c>
      <c r="EH14" s="1">
        <f t="shared" si="108"/>
        <v>4</v>
      </c>
      <c r="EI14" s="1">
        <f t="shared" si="109"/>
        <v>0</v>
      </c>
      <c r="EJ14" s="1">
        <f t="shared" si="110"/>
        <v>12</v>
      </c>
      <c r="EK14" s="1">
        <f t="shared" si="22"/>
        <v>12</v>
      </c>
      <c r="EL14" s="1">
        <f t="shared" si="111"/>
        <v>3</v>
      </c>
      <c r="EM14" s="1">
        <f t="shared" si="112"/>
        <v>0</v>
      </c>
      <c r="EN14" s="1">
        <f t="shared" si="113"/>
        <v>12</v>
      </c>
      <c r="EO14" s="1">
        <f t="shared" si="23"/>
        <v>12</v>
      </c>
      <c r="EP14" s="1">
        <f t="shared" si="114"/>
        <v>2</v>
      </c>
      <c r="EQ14" s="1">
        <f t="shared" si="115"/>
        <v>0</v>
      </c>
      <c r="ER14" s="1">
        <f t="shared" si="116"/>
        <v>12</v>
      </c>
      <c r="ES14" s="1">
        <f t="shared" si="24"/>
        <v>12</v>
      </c>
      <c r="ET14" s="1">
        <f t="shared" si="117"/>
        <v>1</v>
      </c>
      <c r="EU14" s="1">
        <f t="shared" si="118"/>
        <v>0</v>
      </c>
      <c r="EV14" s="1">
        <f t="shared" si="119"/>
        <v>12</v>
      </c>
      <c r="EW14" s="1">
        <f t="shared" si="120"/>
        <v>12</v>
      </c>
      <c r="EX14" s="1"/>
      <c r="EY14" s="1">
        <f t="shared" si="121"/>
        <v>5</v>
      </c>
      <c r="EZ14" s="1">
        <f t="shared" si="122"/>
        <v>0</v>
      </c>
      <c r="FA14" s="1">
        <f t="shared" si="25"/>
        <v>12</v>
      </c>
      <c r="FB14" s="1">
        <f t="shared" si="26"/>
        <v>12</v>
      </c>
      <c r="FC14" s="1">
        <f t="shared" si="123"/>
        <v>2</v>
      </c>
      <c r="FD14" s="1">
        <f t="shared" si="124"/>
        <v>0</v>
      </c>
      <c r="FE14" s="1">
        <f t="shared" si="125"/>
        <v>12</v>
      </c>
      <c r="FF14" s="1">
        <f t="shared" si="27"/>
        <v>12</v>
      </c>
      <c r="FG14" s="1">
        <f t="shared" si="126"/>
        <v>5</v>
      </c>
      <c r="FH14" s="1">
        <f t="shared" si="127"/>
        <v>0</v>
      </c>
      <c r="FI14" s="1">
        <f t="shared" si="128"/>
        <v>12</v>
      </c>
      <c r="FJ14" s="1">
        <f t="shared" si="28"/>
        <v>12</v>
      </c>
      <c r="FK14" s="1">
        <f t="shared" si="129"/>
        <v>3</v>
      </c>
      <c r="FL14" s="1">
        <f t="shared" si="130"/>
        <v>0</v>
      </c>
      <c r="FM14" s="1">
        <f t="shared" si="131"/>
        <v>12</v>
      </c>
      <c r="FN14" s="1">
        <f t="shared" si="29"/>
        <v>12</v>
      </c>
      <c r="FO14" s="1">
        <f t="shared" si="132"/>
        <v>2</v>
      </c>
      <c r="FP14" s="1">
        <f t="shared" si="133"/>
        <v>0</v>
      </c>
      <c r="FQ14" s="1">
        <f t="shared" si="134"/>
        <v>12</v>
      </c>
      <c r="FR14" s="1">
        <f t="shared" si="30"/>
        <v>12</v>
      </c>
      <c r="FS14" s="1">
        <f t="shared" si="135"/>
        <v>2</v>
      </c>
      <c r="FT14" s="1">
        <f t="shared" si="136"/>
        <v>0</v>
      </c>
      <c r="FU14" s="1">
        <f t="shared" si="137"/>
        <v>12</v>
      </c>
      <c r="FV14" s="1">
        <f t="shared" si="31"/>
        <v>12</v>
      </c>
      <c r="FW14" s="1">
        <f t="shared" si="138"/>
        <v>1</v>
      </c>
      <c r="FX14" s="1">
        <f t="shared" si="139"/>
        <v>0</v>
      </c>
      <c r="FY14" s="1">
        <f t="shared" si="140"/>
        <v>12</v>
      </c>
      <c r="FZ14" s="1">
        <f t="shared" si="32"/>
        <v>12</v>
      </c>
      <c r="GC14" s="1">
        <f t="shared" si="33"/>
        <v>2</v>
      </c>
      <c r="GD14" s="1">
        <f t="shared" si="141"/>
        <v>0</v>
      </c>
      <c r="GE14" s="1">
        <f t="shared" si="34"/>
        <v>12</v>
      </c>
      <c r="GF14" s="1">
        <f t="shared" si="35"/>
        <v>12</v>
      </c>
      <c r="GG14" s="1">
        <f t="shared" si="36"/>
        <v>2</v>
      </c>
      <c r="GH14" s="1">
        <f t="shared" si="142"/>
        <v>0</v>
      </c>
      <c r="GI14" s="1">
        <f t="shared" si="143"/>
        <v>12</v>
      </c>
      <c r="GJ14" s="1">
        <f t="shared" si="37"/>
        <v>12</v>
      </c>
      <c r="GK14" s="1">
        <f t="shared" si="38"/>
        <v>1</v>
      </c>
      <c r="GL14" s="1">
        <f t="shared" si="144"/>
        <v>0</v>
      </c>
      <c r="GM14" s="1">
        <f t="shared" si="145"/>
        <v>12</v>
      </c>
      <c r="GN14" s="1">
        <f t="shared" si="39"/>
        <v>12</v>
      </c>
      <c r="GO14" s="1">
        <f t="shared" si="40"/>
        <v>1</v>
      </c>
      <c r="GP14" s="1">
        <f t="shared" si="146"/>
        <v>0</v>
      </c>
      <c r="GQ14" s="1">
        <f t="shared" si="147"/>
        <v>12</v>
      </c>
      <c r="GR14" s="1">
        <f t="shared" si="41"/>
        <v>12</v>
      </c>
      <c r="GS14" s="1">
        <f t="shared" si="42"/>
        <v>1</v>
      </c>
      <c r="GT14" s="1">
        <f t="shared" si="148"/>
        <v>0</v>
      </c>
      <c r="GU14" s="1">
        <f t="shared" si="149"/>
        <v>12</v>
      </c>
      <c r="GV14" s="1">
        <f t="shared" si="43"/>
        <v>12</v>
      </c>
      <c r="GW14" s="1">
        <f t="shared" si="44"/>
        <v>2</v>
      </c>
      <c r="GX14" s="1">
        <f t="shared" si="150"/>
        <v>0</v>
      </c>
      <c r="GY14" s="1">
        <f t="shared" si="151"/>
        <v>12</v>
      </c>
      <c r="GZ14" s="1">
        <f t="shared" si="45"/>
        <v>12</v>
      </c>
      <c r="HA14" s="1">
        <f t="shared" si="46"/>
        <v>1</v>
      </c>
      <c r="HB14" s="1">
        <f t="shared" si="152"/>
        <v>0</v>
      </c>
      <c r="HC14" s="1">
        <f t="shared" si="153"/>
        <v>12</v>
      </c>
      <c r="HD14" s="1">
        <f t="shared" si="47"/>
        <v>12</v>
      </c>
    </row>
    <row r="15" spans="1:212" customFormat="1" x14ac:dyDescent="0.3">
      <c r="A15" t="str">
        <f t="shared" si="48"/>
        <v>BlueIRS1</v>
      </c>
      <c r="B15" s="13">
        <f>'Running Order'!B19</f>
        <v>12</v>
      </c>
      <c r="C15" s="13" t="str">
        <f>'Running Order'!C19</f>
        <v>Andy Wilks</v>
      </c>
      <c r="D15" s="13" t="str">
        <f>'Running Order'!D19</f>
        <v>Mark Smith</v>
      </c>
      <c r="E15" s="13" t="str">
        <f>'Running Order'!E19</f>
        <v>Crossle</v>
      </c>
      <c r="F15" s="13">
        <f>'Running Order'!F19</f>
        <v>1600</v>
      </c>
      <c r="G15" s="13" t="str">
        <f>'Running Order'!G19</f>
        <v>IRS</v>
      </c>
      <c r="H15" s="13">
        <f>'Running Order'!H19</f>
        <v>5</v>
      </c>
      <c r="I15" s="13">
        <f>'Running Order'!I19</f>
        <v>0</v>
      </c>
      <c r="J15" s="13">
        <f>'Running Order'!J19</f>
        <v>0</v>
      </c>
      <c r="K15" s="13">
        <f>'Running Order'!K19</f>
        <v>0</v>
      </c>
      <c r="L15" s="13" t="str">
        <f>'Running Order'!L19</f>
        <v>Blue</v>
      </c>
      <c r="M15" s="13">
        <f>IF('Running Order'!$HF19="NATB",'Running Order'!M19,20)</f>
        <v>1</v>
      </c>
      <c r="N15" s="13">
        <f>IF('Running Order'!$HF19="NATB",'Running Order'!N19,20)</f>
        <v>1</v>
      </c>
      <c r="O15" s="13">
        <f>IF('Running Order'!$HF19="NATB",'Running Order'!O19,20)</f>
        <v>3</v>
      </c>
      <c r="P15" s="13">
        <f>IF('Running Order'!$HF19="NATB",'Running Order'!P19,20)</f>
        <v>1</v>
      </c>
      <c r="Q15" s="13">
        <f>IF('Running Order'!$HF19="NATB",'Running Order'!Q19,20)</f>
        <v>5</v>
      </c>
      <c r="R15" s="13">
        <f>IF('Running Order'!$HF19="NATB",'Running Order'!R19,20)</f>
        <v>6</v>
      </c>
      <c r="S15" s="13">
        <f>IF('Running Order'!$HF19="NATB",'Running Order'!S19,20)</f>
        <v>6</v>
      </c>
      <c r="T15" s="13">
        <f>IF('Running Order'!$HF19="NATB",'Running Order'!T19,20)</f>
        <v>0</v>
      </c>
      <c r="U15" s="13">
        <f>IF('Running Order'!$HF19="NATB",'Running Order'!U19,20)</f>
        <v>0</v>
      </c>
      <c r="V15" s="13">
        <f>IF('Running Order'!$HF19="NATB",'Running Order'!V19,20)</f>
        <v>0</v>
      </c>
      <c r="W15" s="5">
        <f t="shared" si="49"/>
        <v>23</v>
      </c>
      <c r="X15" s="13">
        <f>IF('Running Order'!$HF19="NATB",'Running Order'!X19,20)</f>
        <v>2</v>
      </c>
      <c r="Y15" s="13">
        <f>IF('Running Order'!$HF19="NATB",'Running Order'!Y19,20)</f>
        <v>1</v>
      </c>
      <c r="Z15" s="13">
        <f>IF('Running Order'!$HF19="NATB",'Running Order'!Z19,20)</f>
        <v>1</v>
      </c>
      <c r="AA15" s="13">
        <f>IF('Running Order'!$HF19="NATB",'Running Order'!AA19,20)</f>
        <v>3</v>
      </c>
      <c r="AB15" s="13">
        <f>IF('Running Order'!$HF19="NATB",'Running Order'!AB19,20)</f>
        <v>2</v>
      </c>
      <c r="AC15" s="13">
        <f>IF('Running Order'!$HF19="NATB",'Running Order'!AC19,20)</f>
        <v>3</v>
      </c>
      <c r="AD15" s="13">
        <f>IF('Running Order'!$HF19="NATB",'Running Order'!AD19,20)</f>
        <v>0</v>
      </c>
      <c r="AE15" s="13">
        <f>IF('Running Order'!$HF19="NATB",'Running Order'!AE19,20)</f>
        <v>0</v>
      </c>
      <c r="AF15" s="13">
        <f>IF('Running Order'!$HF19="NATB",'Running Order'!AF19,20)</f>
        <v>0</v>
      </c>
      <c r="AG15" s="13">
        <f>IF('Running Order'!$HF19="NATB",'Running Order'!AG19,20)</f>
        <v>0</v>
      </c>
      <c r="AH15" s="5">
        <f t="shared" si="50"/>
        <v>12</v>
      </c>
      <c r="AI15" s="5">
        <f t="shared" si="51"/>
        <v>35</v>
      </c>
      <c r="AJ15" s="13">
        <f>IF('Running Order'!$HF19="NATB",'Running Order'!AJ19,20)</f>
        <v>1</v>
      </c>
      <c r="AK15" s="13">
        <f>IF('Running Order'!$HF19="NATB",'Running Order'!AK19,20)</f>
        <v>0</v>
      </c>
      <c r="AL15" s="13">
        <f>IF('Running Order'!$HF19="NATB",'Running Order'!AL19,20)</f>
        <v>1</v>
      </c>
      <c r="AM15" s="13">
        <f>IF('Running Order'!$HF19="NATB",'Running Order'!AM19,20)</f>
        <v>2</v>
      </c>
      <c r="AN15" s="13">
        <f>IF('Running Order'!$HF19="NATB",'Running Order'!AN19,20)</f>
        <v>1</v>
      </c>
      <c r="AO15" s="13">
        <f>IF('Running Order'!$HF19="NATB",'Running Order'!AO19,20)</f>
        <v>0</v>
      </c>
      <c r="AP15" s="13">
        <f>IF('Running Order'!$HF19="NATB",'Running Order'!AP19,20)</f>
        <v>3</v>
      </c>
      <c r="AQ15" s="13">
        <f>IF('Running Order'!$HF19="NATB",'Running Order'!AQ19,20)</f>
        <v>1</v>
      </c>
      <c r="AR15" s="13">
        <f>IF('Running Order'!$HF19="NATB",'Running Order'!AR19,20)</f>
        <v>0</v>
      </c>
      <c r="AS15" s="13">
        <f>IF('Running Order'!$HF19="NATB",'Running Order'!AS19,20)</f>
        <v>0</v>
      </c>
      <c r="AT15" s="5">
        <f t="shared" si="52"/>
        <v>9</v>
      </c>
      <c r="AU15" s="5">
        <f t="shared" si="53"/>
        <v>44</v>
      </c>
      <c r="AV15" s="13">
        <f>IF('Running Order'!$HF19="NATB",'Running Order'!AV19,20)</f>
        <v>0</v>
      </c>
      <c r="AW15" s="13">
        <f>IF('Running Order'!$HF19="NATB",'Running Order'!AW19,20)</f>
        <v>0</v>
      </c>
      <c r="AX15" s="13">
        <f>IF('Running Order'!$HF19="NATB",'Running Order'!AX19,20)</f>
        <v>0</v>
      </c>
      <c r="AY15" s="13">
        <f>IF('Running Order'!$HF19="NATB",'Running Order'!AY19,20)</f>
        <v>0</v>
      </c>
      <c r="AZ15" s="13">
        <f>IF('Running Order'!$HF19="NATB",'Running Order'!AZ19,20)</f>
        <v>0</v>
      </c>
      <c r="BA15" s="13">
        <f>IF('Running Order'!$HF19="NATB",'Running Order'!BA19,20)</f>
        <v>0</v>
      </c>
      <c r="BB15" s="13">
        <f>IF('Running Order'!$HF19="NATB",'Running Order'!BB19,20)</f>
        <v>0</v>
      </c>
      <c r="BC15" s="13">
        <f>IF('Running Order'!$HF19="NATB",'Running Order'!BC19,20)</f>
        <v>0</v>
      </c>
      <c r="BD15" s="13">
        <f>IF('Running Order'!$HF19="NATB",'Running Order'!BD19,20)</f>
        <v>0</v>
      </c>
      <c r="BE15" s="13">
        <f>IF('Running Order'!$HF19="NATB",'Running Order'!BE19,20)</f>
        <v>0</v>
      </c>
      <c r="BF15" s="5">
        <f t="shared" si="54"/>
        <v>0</v>
      </c>
      <c r="BG15" s="5">
        <f t="shared" si="55"/>
        <v>44</v>
      </c>
      <c r="BH15" s="5">
        <f t="shared" si="56"/>
        <v>8</v>
      </c>
      <c r="BI15" s="5">
        <f t="shared" si="57"/>
        <v>10</v>
      </c>
      <c r="BJ15" s="5">
        <f t="shared" si="58"/>
        <v>10</v>
      </c>
      <c r="BK15" s="5">
        <f t="shared" si="154"/>
        <v>10</v>
      </c>
      <c r="BL15" s="5">
        <f t="shared" si="59"/>
        <v>8</v>
      </c>
      <c r="BM15" s="5">
        <f t="shared" si="60"/>
        <v>10</v>
      </c>
      <c r="BN15" s="5">
        <f t="shared" si="4"/>
        <v>10</v>
      </c>
      <c r="BO15" s="5">
        <f t="shared" si="5"/>
        <v>10</v>
      </c>
      <c r="BP15" s="3" t="str">
        <f t="shared" si="6"/>
        <v>-</v>
      </c>
      <c r="BQ15" s="3" t="str">
        <f t="shared" si="61"/>
        <v/>
      </c>
      <c r="BR15" s="3" t="str">
        <f t="shared" si="7"/>
        <v>-</v>
      </c>
      <c r="BS15" s="3" t="str">
        <f t="shared" si="62"/>
        <v/>
      </c>
      <c r="BT15" s="3" t="str">
        <f t="shared" si="8"/>
        <v>-</v>
      </c>
      <c r="BU15" s="3" t="str">
        <f t="shared" si="63"/>
        <v/>
      </c>
      <c r="BV15" s="3">
        <f t="shared" si="9"/>
        <v>10</v>
      </c>
      <c r="BW15" s="3">
        <f t="shared" si="64"/>
        <v>1</v>
      </c>
      <c r="BX15" s="3" t="str">
        <f t="shared" si="10"/>
        <v>-</v>
      </c>
      <c r="BY15" s="3" t="str">
        <f t="shared" si="65"/>
        <v/>
      </c>
      <c r="BZ15" s="3" t="str">
        <f t="shared" si="11"/>
        <v>-</v>
      </c>
      <c r="CA15" s="3" t="str">
        <f t="shared" si="66"/>
        <v/>
      </c>
      <c r="CB15" s="3" t="str">
        <f t="shared" si="12"/>
        <v>-</v>
      </c>
      <c r="CC15" s="3" t="str">
        <f t="shared" si="67"/>
        <v/>
      </c>
      <c r="CD15" s="3" t="str">
        <f t="shared" si="68"/>
        <v>-</v>
      </c>
      <c r="CE15" s="3" t="str">
        <f t="shared" si="69"/>
        <v/>
      </c>
      <c r="CF15" s="3" t="str">
        <f t="shared" si="70"/>
        <v>-</v>
      </c>
      <c r="CG15" s="3" t="str">
        <f t="shared" si="71"/>
        <v/>
      </c>
      <c r="CH15" s="5" t="str">
        <f t="shared" si="155"/>
        <v>1</v>
      </c>
      <c r="CI15" s="5" t="str">
        <f t="shared" si="72"/>
        <v/>
      </c>
      <c r="CJ15" s="22"/>
      <c r="CK15" s="1"/>
      <c r="CL15" s="1">
        <f t="shared" si="73"/>
        <v>21</v>
      </c>
      <c r="CM15" s="1">
        <f t="shared" si="74"/>
        <v>0</v>
      </c>
      <c r="CN15" s="1">
        <f t="shared" si="75"/>
        <v>10</v>
      </c>
      <c r="CO15" s="1">
        <f t="shared" si="13"/>
        <v>10</v>
      </c>
      <c r="CP15" s="1">
        <f t="shared" si="76"/>
        <v>9</v>
      </c>
      <c r="CQ15" s="1">
        <f t="shared" si="77"/>
        <v>0</v>
      </c>
      <c r="CR15" s="1">
        <f t="shared" si="78"/>
        <v>10</v>
      </c>
      <c r="CS15" s="1">
        <f t="shared" si="14"/>
        <v>10</v>
      </c>
      <c r="CT15" s="1">
        <f t="shared" si="79"/>
        <v>3</v>
      </c>
      <c r="CU15" s="1">
        <f t="shared" si="80"/>
        <v>0</v>
      </c>
      <c r="CV15" s="1">
        <f t="shared" si="81"/>
        <v>10</v>
      </c>
      <c r="CW15" s="1">
        <f t="shared" si="15"/>
        <v>10</v>
      </c>
      <c r="CX15" s="1">
        <f t="shared" si="82"/>
        <v>4</v>
      </c>
      <c r="CY15" s="1">
        <f t="shared" si="83"/>
        <v>0</v>
      </c>
      <c r="CZ15" s="1">
        <f t="shared" si="84"/>
        <v>10</v>
      </c>
      <c r="DA15" s="1">
        <f t="shared" si="16"/>
        <v>10</v>
      </c>
      <c r="DB15" s="1">
        <f t="shared" si="85"/>
        <v>0</v>
      </c>
      <c r="DC15" s="1">
        <f t="shared" si="86"/>
        <v>0</v>
      </c>
      <c r="DD15" s="1">
        <f t="shared" si="87"/>
        <v>10</v>
      </c>
      <c r="DE15" s="1">
        <f t="shared" si="17"/>
        <v>10</v>
      </c>
      <c r="DF15" s="1">
        <f t="shared" si="88"/>
        <v>1</v>
      </c>
      <c r="DG15" s="1">
        <f t="shared" si="89"/>
        <v>0</v>
      </c>
      <c r="DH15" s="1">
        <f t="shared" si="90"/>
        <v>10</v>
      </c>
      <c r="DI15" s="1">
        <f t="shared" si="18"/>
        <v>10</v>
      </c>
      <c r="DJ15" s="1">
        <f t="shared" si="91"/>
        <v>2</v>
      </c>
      <c r="DK15" s="1">
        <f t="shared" si="92"/>
        <v>0</v>
      </c>
      <c r="DL15" s="1">
        <f t="shared" si="93"/>
        <v>10</v>
      </c>
      <c r="DM15" s="1">
        <f t="shared" si="94"/>
        <v>10</v>
      </c>
      <c r="DQ15">
        <f t="shared" si="95"/>
        <v>44</v>
      </c>
      <c r="DR15" t="str">
        <f t="shared" si="96"/>
        <v>YES</v>
      </c>
      <c r="DS15">
        <f t="shared" si="97"/>
        <v>44</v>
      </c>
      <c r="DT15" t="str">
        <f t="shared" si="98"/>
        <v>YES</v>
      </c>
      <c r="DV15" s="1">
        <f t="shared" si="99"/>
        <v>11</v>
      </c>
      <c r="DW15" s="1">
        <f t="shared" si="100"/>
        <v>0</v>
      </c>
      <c r="DX15" s="1">
        <f t="shared" si="101"/>
        <v>10</v>
      </c>
      <c r="DY15" s="1">
        <f t="shared" si="19"/>
        <v>10</v>
      </c>
      <c r="DZ15" s="1">
        <f t="shared" si="102"/>
        <v>9</v>
      </c>
      <c r="EA15" s="1">
        <f t="shared" si="103"/>
        <v>0</v>
      </c>
      <c r="EB15" s="1">
        <f t="shared" si="104"/>
        <v>10</v>
      </c>
      <c r="EC15" s="1">
        <f t="shared" si="20"/>
        <v>10</v>
      </c>
      <c r="ED15" s="1">
        <f t="shared" si="105"/>
        <v>3</v>
      </c>
      <c r="EE15" s="1">
        <f t="shared" si="106"/>
        <v>0</v>
      </c>
      <c r="EF15" s="1">
        <f t="shared" si="107"/>
        <v>10</v>
      </c>
      <c r="EG15" s="1">
        <f t="shared" si="21"/>
        <v>10</v>
      </c>
      <c r="EH15" s="1">
        <f t="shared" si="108"/>
        <v>4</v>
      </c>
      <c r="EI15" s="1">
        <f t="shared" si="109"/>
        <v>0</v>
      </c>
      <c r="EJ15" s="1">
        <f t="shared" si="110"/>
        <v>10</v>
      </c>
      <c r="EK15" s="1">
        <f t="shared" si="22"/>
        <v>10</v>
      </c>
      <c r="EL15" s="1">
        <f t="shared" si="111"/>
        <v>0</v>
      </c>
      <c r="EM15" s="1">
        <f t="shared" si="112"/>
        <v>0</v>
      </c>
      <c r="EN15" s="1">
        <f t="shared" si="113"/>
        <v>10</v>
      </c>
      <c r="EO15" s="1">
        <f t="shared" si="23"/>
        <v>10</v>
      </c>
      <c r="EP15" s="1">
        <f t="shared" si="114"/>
        <v>1</v>
      </c>
      <c r="EQ15" s="1">
        <f t="shared" si="115"/>
        <v>0</v>
      </c>
      <c r="ER15" s="1">
        <f t="shared" si="116"/>
        <v>10</v>
      </c>
      <c r="ES15" s="1">
        <f t="shared" si="24"/>
        <v>10</v>
      </c>
      <c r="ET15" s="1">
        <f t="shared" si="117"/>
        <v>2</v>
      </c>
      <c r="EU15" s="1">
        <f t="shared" si="118"/>
        <v>0</v>
      </c>
      <c r="EV15" s="1">
        <f t="shared" si="119"/>
        <v>10</v>
      </c>
      <c r="EW15" s="1">
        <f t="shared" si="120"/>
        <v>10</v>
      </c>
      <c r="EX15" s="1"/>
      <c r="EY15" s="1">
        <f t="shared" si="121"/>
        <v>7</v>
      </c>
      <c r="EZ15" s="1">
        <f t="shared" si="122"/>
        <v>0</v>
      </c>
      <c r="FA15" s="1">
        <f t="shared" si="25"/>
        <v>10</v>
      </c>
      <c r="FB15" s="1">
        <f t="shared" si="26"/>
        <v>10</v>
      </c>
      <c r="FC15" s="1">
        <f t="shared" si="123"/>
        <v>5</v>
      </c>
      <c r="FD15" s="1">
        <f t="shared" si="124"/>
        <v>0</v>
      </c>
      <c r="FE15" s="1">
        <f t="shared" si="125"/>
        <v>10</v>
      </c>
      <c r="FF15" s="1">
        <f t="shared" si="27"/>
        <v>10</v>
      </c>
      <c r="FG15" s="1">
        <f t="shared" si="126"/>
        <v>2</v>
      </c>
      <c r="FH15" s="1">
        <f t="shared" si="127"/>
        <v>0</v>
      </c>
      <c r="FI15" s="1">
        <f t="shared" si="128"/>
        <v>10</v>
      </c>
      <c r="FJ15" s="1">
        <f t="shared" si="28"/>
        <v>10</v>
      </c>
      <c r="FK15" s="1">
        <f t="shared" si="129"/>
        <v>3</v>
      </c>
      <c r="FL15" s="1">
        <f t="shared" si="130"/>
        <v>0</v>
      </c>
      <c r="FM15" s="1">
        <f t="shared" si="131"/>
        <v>10</v>
      </c>
      <c r="FN15" s="1">
        <f t="shared" si="29"/>
        <v>10</v>
      </c>
      <c r="FO15" s="1">
        <f t="shared" si="132"/>
        <v>0</v>
      </c>
      <c r="FP15" s="1">
        <f t="shared" si="133"/>
        <v>0</v>
      </c>
      <c r="FQ15" s="1">
        <f t="shared" si="134"/>
        <v>10</v>
      </c>
      <c r="FR15" s="1">
        <f t="shared" si="30"/>
        <v>10</v>
      </c>
      <c r="FS15" s="1">
        <f t="shared" si="135"/>
        <v>1</v>
      </c>
      <c r="FT15" s="1">
        <f t="shared" si="136"/>
        <v>0</v>
      </c>
      <c r="FU15" s="1">
        <f t="shared" si="137"/>
        <v>10</v>
      </c>
      <c r="FV15" s="1">
        <f t="shared" si="31"/>
        <v>10</v>
      </c>
      <c r="FW15" s="1">
        <f t="shared" si="138"/>
        <v>2</v>
      </c>
      <c r="FX15" s="1">
        <f t="shared" si="139"/>
        <v>0</v>
      </c>
      <c r="FY15" s="1">
        <f t="shared" si="140"/>
        <v>10</v>
      </c>
      <c r="FZ15" s="1">
        <f t="shared" si="32"/>
        <v>10</v>
      </c>
      <c r="GC15" s="1">
        <f t="shared" si="33"/>
        <v>3</v>
      </c>
      <c r="GD15" s="1">
        <f t="shared" si="141"/>
        <v>0</v>
      </c>
      <c r="GE15" s="1">
        <f t="shared" si="34"/>
        <v>8</v>
      </c>
      <c r="GF15" s="1">
        <f t="shared" si="35"/>
        <v>8</v>
      </c>
      <c r="GG15" s="1">
        <f t="shared" si="36"/>
        <v>3</v>
      </c>
      <c r="GH15" s="1">
        <f t="shared" si="142"/>
        <v>1E-4</v>
      </c>
      <c r="GI15" s="1">
        <f t="shared" si="143"/>
        <v>8.0000999999999998</v>
      </c>
      <c r="GJ15" s="1">
        <f t="shared" si="37"/>
        <v>8</v>
      </c>
      <c r="GK15" s="1">
        <f t="shared" si="38"/>
        <v>0</v>
      </c>
      <c r="GL15" s="1">
        <f t="shared" si="144"/>
        <v>0</v>
      </c>
      <c r="GM15" s="1">
        <f t="shared" si="145"/>
        <v>8</v>
      </c>
      <c r="GN15" s="1">
        <f t="shared" si="39"/>
        <v>8</v>
      </c>
      <c r="GO15" s="1">
        <f t="shared" si="40"/>
        <v>1</v>
      </c>
      <c r="GP15" s="1">
        <f t="shared" si="146"/>
        <v>0</v>
      </c>
      <c r="GQ15" s="1">
        <f t="shared" si="147"/>
        <v>8</v>
      </c>
      <c r="GR15" s="1">
        <f t="shared" si="41"/>
        <v>8</v>
      </c>
      <c r="GS15" s="1">
        <f t="shared" si="42"/>
        <v>0</v>
      </c>
      <c r="GT15" s="1">
        <f t="shared" si="148"/>
        <v>0</v>
      </c>
      <c r="GU15" s="1">
        <f t="shared" si="149"/>
        <v>8</v>
      </c>
      <c r="GV15" s="1">
        <f t="shared" si="43"/>
        <v>8</v>
      </c>
      <c r="GW15" s="1">
        <f t="shared" si="44"/>
        <v>1</v>
      </c>
      <c r="GX15" s="1">
        <f t="shared" si="150"/>
        <v>0</v>
      </c>
      <c r="GY15" s="1">
        <f t="shared" si="151"/>
        <v>8</v>
      </c>
      <c r="GZ15" s="1">
        <f t="shared" si="45"/>
        <v>8</v>
      </c>
      <c r="HA15" s="1">
        <f t="shared" si="46"/>
        <v>2</v>
      </c>
      <c r="HB15" s="1">
        <f t="shared" si="152"/>
        <v>0</v>
      </c>
      <c r="HC15" s="1">
        <f t="shared" si="153"/>
        <v>8</v>
      </c>
      <c r="HD15" s="1">
        <f t="shared" si="47"/>
        <v>8</v>
      </c>
    </row>
    <row r="16" spans="1:212" customFormat="1" x14ac:dyDescent="0.3">
      <c r="A16" t="str">
        <f t="shared" si="48"/>
        <v>Rookie2</v>
      </c>
      <c r="B16" s="13">
        <f>'Running Order'!B20</f>
        <v>14</v>
      </c>
      <c r="C16" s="13" t="str">
        <f>'Running Order'!C20</f>
        <v>Paul Marsh</v>
      </c>
      <c r="D16" s="13" t="str">
        <f>'Running Order'!D20</f>
        <v>Debbie Marsh</v>
      </c>
      <c r="E16" s="13" t="str">
        <f>'Running Order'!E20</f>
        <v>Sherpa</v>
      </c>
      <c r="F16" s="13">
        <f>'Running Order'!F20</f>
        <v>1335</v>
      </c>
      <c r="G16" s="13" t="str">
        <f>'Running Order'!G20</f>
        <v>Live</v>
      </c>
      <c r="H16" s="13">
        <f>'Running Order'!H20</f>
        <v>5</v>
      </c>
      <c r="I16" s="13">
        <f>'Running Order'!I20</f>
        <v>0</v>
      </c>
      <c r="J16" s="13">
        <f>'Running Order'!J20</f>
        <v>0</v>
      </c>
      <c r="K16" s="13">
        <f>'Running Order'!K20</f>
        <v>0</v>
      </c>
      <c r="L16" s="13" t="str">
        <f>'Running Order'!L20</f>
        <v>Rookie</v>
      </c>
      <c r="M16" s="13">
        <f>IF('Running Order'!$HF20="NATB",'Running Order'!M20,20)</f>
        <v>5</v>
      </c>
      <c r="N16" s="13">
        <f>IF('Running Order'!$HF20="NATB",'Running Order'!N20,20)</f>
        <v>9</v>
      </c>
      <c r="O16" s="13">
        <f>IF('Running Order'!$HF20="NATB",'Running Order'!O20,20)</f>
        <v>3</v>
      </c>
      <c r="P16" s="13">
        <f>IF('Running Order'!$HF20="NATB",'Running Order'!P20,20)</f>
        <v>1</v>
      </c>
      <c r="Q16" s="13">
        <f>IF('Running Order'!$HF20="NATB",'Running Order'!Q20,20)</f>
        <v>5</v>
      </c>
      <c r="R16" s="13">
        <f>IF('Running Order'!$HF20="NATB",'Running Order'!R20,20)</f>
        <v>7</v>
      </c>
      <c r="S16" s="13">
        <f>IF('Running Order'!$HF20="NATB",'Running Order'!S20,20)</f>
        <v>8</v>
      </c>
      <c r="T16" s="13">
        <f>IF('Running Order'!$HF20="NATB",'Running Order'!T20,20)</f>
        <v>3</v>
      </c>
      <c r="U16" s="13">
        <f>IF('Running Order'!$HF20="NATB",'Running Order'!U20,20)</f>
        <v>0</v>
      </c>
      <c r="V16" s="13">
        <f>IF('Running Order'!$HF20="NATB",'Running Order'!V20,20)</f>
        <v>0</v>
      </c>
      <c r="W16" s="5">
        <f t="shared" si="49"/>
        <v>41</v>
      </c>
      <c r="X16" s="13">
        <f>IF('Running Order'!$HF20="NATB",'Running Order'!X20,20)</f>
        <v>5</v>
      </c>
      <c r="Y16" s="13">
        <f>IF('Running Order'!$HF20="NATB",'Running Order'!Y20,20)</f>
        <v>4</v>
      </c>
      <c r="Z16" s="13">
        <f>IF('Running Order'!$HF20="NATB",'Running Order'!Z20,20)</f>
        <v>7</v>
      </c>
      <c r="AA16" s="13">
        <f>IF('Running Order'!$HF20="NATB",'Running Order'!AA20,20)</f>
        <v>1</v>
      </c>
      <c r="AB16" s="13">
        <f>IF('Running Order'!$HF20="NATB",'Running Order'!AB20,20)</f>
        <v>4</v>
      </c>
      <c r="AC16" s="13">
        <f>IF('Running Order'!$HF20="NATB",'Running Order'!AC20,20)</f>
        <v>4</v>
      </c>
      <c r="AD16" s="13">
        <f>IF('Running Order'!$HF20="NATB",'Running Order'!AD20,20)</f>
        <v>5</v>
      </c>
      <c r="AE16" s="13">
        <f>IF('Running Order'!$HF20="NATB",'Running Order'!AE20,20)</f>
        <v>0</v>
      </c>
      <c r="AF16" s="13">
        <f>IF('Running Order'!$HF20="NATB",'Running Order'!AF20,20)</f>
        <v>0</v>
      </c>
      <c r="AG16" s="13">
        <f>IF('Running Order'!$HF20="NATB",'Running Order'!AG20,20)</f>
        <v>0</v>
      </c>
      <c r="AH16" s="5">
        <f t="shared" si="50"/>
        <v>30</v>
      </c>
      <c r="AI16" s="5">
        <f t="shared" si="51"/>
        <v>71</v>
      </c>
      <c r="AJ16" s="13">
        <f>IF('Running Order'!$HF20="NATB",'Running Order'!AJ20,20)</f>
        <v>5</v>
      </c>
      <c r="AK16" s="13">
        <f>IF('Running Order'!$HF20="NATB",'Running Order'!AK20,20)</f>
        <v>2</v>
      </c>
      <c r="AL16" s="13">
        <f>IF('Running Order'!$HF20="NATB",'Running Order'!AL20,20)</f>
        <v>1</v>
      </c>
      <c r="AM16" s="13">
        <f>IF('Running Order'!$HF20="NATB",'Running Order'!AM20,20)</f>
        <v>5</v>
      </c>
      <c r="AN16" s="13">
        <f>IF('Running Order'!$HF20="NATB",'Running Order'!AN20,20)</f>
        <v>3</v>
      </c>
      <c r="AO16" s="13">
        <f>IF('Running Order'!$HF20="NATB",'Running Order'!AO20,20)</f>
        <v>3</v>
      </c>
      <c r="AP16" s="13">
        <f>IF('Running Order'!$HF20="NATB",'Running Order'!AP20,20)</f>
        <v>8</v>
      </c>
      <c r="AQ16" s="13">
        <f>IF('Running Order'!$HF20="NATB",'Running Order'!AQ20,20)</f>
        <v>1</v>
      </c>
      <c r="AR16" s="13">
        <f>IF('Running Order'!$HF20="NATB",'Running Order'!AR20,20)</f>
        <v>0</v>
      </c>
      <c r="AS16" s="13">
        <f>IF('Running Order'!$HF20="NATB",'Running Order'!AS20,20)</f>
        <v>0</v>
      </c>
      <c r="AT16" s="5">
        <f t="shared" si="52"/>
        <v>28</v>
      </c>
      <c r="AU16" s="5">
        <f t="shared" si="53"/>
        <v>99</v>
      </c>
      <c r="AV16" s="13">
        <f>IF('Running Order'!$HF20="NATB",'Running Order'!AV20,20)</f>
        <v>0</v>
      </c>
      <c r="AW16" s="13">
        <f>IF('Running Order'!$HF20="NATB",'Running Order'!AW20,20)</f>
        <v>0</v>
      </c>
      <c r="AX16" s="13">
        <f>IF('Running Order'!$HF20="NATB",'Running Order'!AX20,20)</f>
        <v>0</v>
      </c>
      <c r="AY16" s="13">
        <f>IF('Running Order'!$HF20="NATB",'Running Order'!AY20,20)</f>
        <v>0</v>
      </c>
      <c r="AZ16" s="13">
        <f>IF('Running Order'!$HF20="NATB",'Running Order'!AZ20,20)</f>
        <v>0</v>
      </c>
      <c r="BA16" s="13">
        <f>IF('Running Order'!$HF20="NATB",'Running Order'!BA20,20)</f>
        <v>0</v>
      </c>
      <c r="BB16" s="13">
        <f>IF('Running Order'!$HF20="NATB",'Running Order'!BB20,20)</f>
        <v>0</v>
      </c>
      <c r="BC16" s="13">
        <f>IF('Running Order'!$HF20="NATB",'Running Order'!BC20,20)</f>
        <v>0</v>
      </c>
      <c r="BD16" s="13">
        <f>IF('Running Order'!$HF20="NATB",'Running Order'!BD20,20)</f>
        <v>0</v>
      </c>
      <c r="BE16" s="13">
        <f>IF('Running Order'!$HF20="NATB",'Running Order'!BE20,20)</f>
        <v>0</v>
      </c>
      <c r="BF16" s="5">
        <f t="shared" si="54"/>
        <v>0</v>
      </c>
      <c r="BG16" s="5">
        <f t="shared" si="55"/>
        <v>99</v>
      </c>
      <c r="BH16" s="5">
        <f t="shared" si="56"/>
        <v>18</v>
      </c>
      <c r="BI16" s="5">
        <f t="shared" si="57"/>
        <v>19</v>
      </c>
      <c r="BJ16" s="5">
        <f t="shared" si="58"/>
        <v>19</v>
      </c>
      <c r="BK16" s="5">
        <f t="shared" si="154"/>
        <v>19</v>
      </c>
      <c r="BL16" s="5">
        <f t="shared" si="59"/>
        <v>18</v>
      </c>
      <c r="BM16" s="5">
        <f t="shared" si="60"/>
        <v>19</v>
      </c>
      <c r="BN16" s="5">
        <f t="shared" si="4"/>
        <v>19</v>
      </c>
      <c r="BO16" s="5">
        <f t="shared" si="5"/>
        <v>19</v>
      </c>
      <c r="BP16" s="3" t="str">
        <f t="shared" si="6"/>
        <v>-</v>
      </c>
      <c r="BQ16" s="3" t="str">
        <f t="shared" si="61"/>
        <v/>
      </c>
      <c r="BR16" s="3" t="str">
        <f t="shared" si="7"/>
        <v>-</v>
      </c>
      <c r="BS16" s="3" t="str">
        <f t="shared" si="62"/>
        <v/>
      </c>
      <c r="BT16" s="3" t="str">
        <f t="shared" si="8"/>
        <v>-</v>
      </c>
      <c r="BU16" s="3" t="str">
        <f t="shared" si="63"/>
        <v/>
      </c>
      <c r="BV16" s="3" t="str">
        <f t="shared" si="9"/>
        <v>-</v>
      </c>
      <c r="BW16" s="3" t="str">
        <f t="shared" si="64"/>
        <v/>
      </c>
      <c r="BX16" s="3">
        <f t="shared" si="10"/>
        <v>19</v>
      </c>
      <c r="BY16" s="3">
        <f t="shared" si="65"/>
        <v>2</v>
      </c>
      <c r="BZ16" s="3" t="str">
        <f t="shared" si="11"/>
        <v>-</v>
      </c>
      <c r="CA16" s="3" t="str">
        <f t="shared" si="66"/>
        <v/>
      </c>
      <c r="CB16" s="3" t="str">
        <f t="shared" si="12"/>
        <v>-</v>
      </c>
      <c r="CC16" s="3" t="str">
        <f t="shared" si="67"/>
        <v/>
      </c>
      <c r="CD16" s="3">
        <f t="shared" si="68"/>
        <v>19</v>
      </c>
      <c r="CE16" s="3">
        <f t="shared" si="69"/>
        <v>4</v>
      </c>
      <c r="CF16" s="3" t="str">
        <f t="shared" si="70"/>
        <v>-</v>
      </c>
      <c r="CG16" s="3" t="str">
        <f t="shared" si="71"/>
        <v/>
      </c>
      <c r="CH16" s="5" t="str">
        <f t="shared" si="155"/>
        <v>2</v>
      </c>
      <c r="CI16" s="5">
        <f t="shared" si="72"/>
        <v>4</v>
      </c>
      <c r="CJ16" s="21"/>
      <c r="CK16" s="1"/>
      <c r="CL16" s="1">
        <f t="shared" si="73"/>
        <v>17</v>
      </c>
      <c r="CM16" s="1">
        <f t="shared" si="74"/>
        <v>0</v>
      </c>
      <c r="CN16" s="1">
        <f t="shared" si="75"/>
        <v>19</v>
      </c>
      <c r="CO16" s="1">
        <f t="shared" si="13"/>
        <v>19</v>
      </c>
      <c r="CP16" s="1">
        <f t="shared" si="76"/>
        <v>4</v>
      </c>
      <c r="CQ16" s="1">
        <f t="shared" si="77"/>
        <v>0</v>
      </c>
      <c r="CR16" s="1">
        <f t="shared" si="78"/>
        <v>19</v>
      </c>
      <c r="CS16" s="1">
        <f t="shared" si="14"/>
        <v>19</v>
      </c>
      <c r="CT16" s="1">
        <f t="shared" si="79"/>
        <v>1</v>
      </c>
      <c r="CU16" s="1">
        <f t="shared" si="80"/>
        <v>0</v>
      </c>
      <c r="CV16" s="1">
        <f t="shared" si="81"/>
        <v>19</v>
      </c>
      <c r="CW16" s="1">
        <f t="shared" si="15"/>
        <v>19</v>
      </c>
      <c r="CX16" s="1">
        <f t="shared" si="82"/>
        <v>4</v>
      </c>
      <c r="CY16" s="1">
        <f t="shared" si="83"/>
        <v>0</v>
      </c>
      <c r="CZ16" s="1">
        <f t="shared" si="84"/>
        <v>19</v>
      </c>
      <c r="DA16" s="1">
        <f t="shared" si="16"/>
        <v>19</v>
      </c>
      <c r="DB16" s="1">
        <f t="shared" si="85"/>
        <v>3</v>
      </c>
      <c r="DC16" s="1">
        <f t="shared" si="86"/>
        <v>0</v>
      </c>
      <c r="DD16" s="1">
        <f t="shared" si="87"/>
        <v>19</v>
      </c>
      <c r="DE16" s="1">
        <f t="shared" si="17"/>
        <v>19</v>
      </c>
      <c r="DF16" s="1">
        <f t="shared" si="88"/>
        <v>6</v>
      </c>
      <c r="DG16" s="1">
        <f t="shared" si="89"/>
        <v>0</v>
      </c>
      <c r="DH16" s="1">
        <f t="shared" si="90"/>
        <v>19</v>
      </c>
      <c r="DI16" s="1">
        <f t="shared" si="18"/>
        <v>19</v>
      </c>
      <c r="DJ16" s="1">
        <f t="shared" si="91"/>
        <v>0</v>
      </c>
      <c r="DK16" s="1">
        <f t="shared" si="92"/>
        <v>0</v>
      </c>
      <c r="DL16" s="1">
        <f t="shared" si="93"/>
        <v>19</v>
      </c>
      <c r="DM16" s="1">
        <f t="shared" si="94"/>
        <v>19</v>
      </c>
      <c r="DQ16">
        <f t="shared" si="95"/>
        <v>99</v>
      </c>
      <c r="DR16" t="str">
        <f t="shared" si="96"/>
        <v>YES</v>
      </c>
      <c r="DS16">
        <f t="shared" si="97"/>
        <v>99</v>
      </c>
      <c r="DT16" t="str">
        <f t="shared" si="98"/>
        <v>YES</v>
      </c>
      <c r="DV16" s="1">
        <f t="shared" si="99"/>
        <v>7</v>
      </c>
      <c r="DW16" s="1">
        <f t="shared" si="100"/>
        <v>0</v>
      </c>
      <c r="DX16" s="1">
        <f t="shared" si="101"/>
        <v>19</v>
      </c>
      <c r="DY16" s="1">
        <f t="shared" si="19"/>
        <v>19</v>
      </c>
      <c r="DZ16" s="1">
        <f t="shared" si="102"/>
        <v>4</v>
      </c>
      <c r="EA16" s="1">
        <f t="shared" si="103"/>
        <v>0</v>
      </c>
      <c r="EB16" s="1">
        <f t="shared" si="104"/>
        <v>19</v>
      </c>
      <c r="EC16" s="1">
        <f t="shared" si="20"/>
        <v>19</v>
      </c>
      <c r="ED16" s="1">
        <f t="shared" si="105"/>
        <v>1</v>
      </c>
      <c r="EE16" s="1">
        <f t="shared" si="106"/>
        <v>0</v>
      </c>
      <c r="EF16" s="1">
        <f t="shared" si="107"/>
        <v>19</v>
      </c>
      <c r="EG16" s="1">
        <f t="shared" si="21"/>
        <v>19</v>
      </c>
      <c r="EH16" s="1">
        <f t="shared" si="108"/>
        <v>4</v>
      </c>
      <c r="EI16" s="1">
        <f t="shared" si="109"/>
        <v>0</v>
      </c>
      <c r="EJ16" s="1">
        <f t="shared" si="110"/>
        <v>19</v>
      </c>
      <c r="EK16" s="1">
        <f t="shared" si="22"/>
        <v>19</v>
      </c>
      <c r="EL16" s="1">
        <f t="shared" si="111"/>
        <v>3</v>
      </c>
      <c r="EM16" s="1">
        <f t="shared" si="112"/>
        <v>0</v>
      </c>
      <c r="EN16" s="1">
        <f t="shared" si="113"/>
        <v>19</v>
      </c>
      <c r="EO16" s="1">
        <f t="shared" si="23"/>
        <v>19</v>
      </c>
      <c r="EP16" s="1">
        <f t="shared" si="114"/>
        <v>6</v>
      </c>
      <c r="EQ16" s="1">
        <f t="shared" si="115"/>
        <v>0</v>
      </c>
      <c r="ER16" s="1">
        <f t="shared" si="116"/>
        <v>19</v>
      </c>
      <c r="ES16" s="1">
        <f t="shared" si="24"/>
        <v>19</v>
      </c>
      <c r="ET16" s="1">
        <f t="shared" si="117"/>
        <v>0</v>
      </c>
      <c r="EU16" s="1">
        <f t="shared" si="118"/>
        <v>0</v>
      </c>
      <c r="EV16" s="1">
        <f t="shared" si="119"/>
        <v>19</v>
      </c>
      <c r="EW16" s="1">
        <f t="shared" si="120"/>
        <v>19</v>
      </c>
      <c r="EX16" s="1"/>
      <c r="EY16" s="1">
        <f t="shared" si="121"/>
        <v>5</v>
      </c>
      <c r="EZ16" s="1">
        <f t="shared" si="122"/>
        <v>0</v>
      </c>
      <c r="FA16" s="1">
        <f t="shared" si="25"/>
        <v>19</v>
      </c>
      <c r="FB16" s="1">
        <f t="shared" si="26"/>
        <v>19</v>
      </c>
      <c r="FC16" s="1">
        <f t="shared" si="123"/>
        <v>2</v>
      </c>
      <c r="FD16" s="1">
        <f t="shared" si="124"/>
        <v>0</v>
      </c>
      <c r="FE16" s="1">
        <f t="shared" si="125"/>
        <v>19</v>
      </c>
      <c r="FF16" s="1">
        <f t="shared" si="27"/>
        <v>19</v>
      </c>
      <c r="FG16" s="1">
        <f t="shared" si="126"/>
        <v>0</v>
      </c>
      <c r="FH16" s="1">
        <f t="shared" si="127"/>
        <v>0</v>
      </c>
      <c r="FI16" s="1">
        <f t="shared" si="128"/>
        <v>19</v>
      </c>
      <c r="FJ16" s="1">
        <f t="shared" si="28"/>
        <v>19</v>
      </c>
      <c r="FK16" s="1">
        <f t="shared" si="129"/>
        <v>2</v>
      </c>
      <c r="FL16" s="1">
        <f t="shared" si="130"/>
        <v>0</v>
      </c>
      <c r="FM16" s="1">
        <f t="shared" si="131"/>
        <v>19</v>
      </c>
      <c r="FN16" s="1">
        <f t="shared" si="29"/>
        <v>19</v>
      </c>
      <c r="FO16" s="1">
        <f t="shared" si="132"/>
        <v>3</v>
      </c>
      <c r="FP16" s="1">
        <f t="shared" si="133"/>
        <v>0</v>
      </c>
      <c r="FQ16" s="1">
        <f t="shared" si="134"/>
        <v>19</v>
      </c>
      <c r="FR16" s="1">
        <f t="shared" si="30"/>
        <v>19</v>
      </c>
      <c r="FS16" s="1">
        <f t="shared" si="135"/>
        <v>4</v>
      </c>
      <c r="FT16" s="1">
        <f t="shared" si="136"/>
        <v>0</v>
      </c>
      <c r="FU16" s="1">
        <f t="shared" si="137"/>
        <v>19</v>
      </c>
      <c r="FV16" s="1">
        <f t="shared" si="31"/>
        <v>19</v>
      </c>
      <c r="FW16" s="1">
        <f t="shared" si="138"/>
        <v>0</v>
      </c>
      <c r="FX16" s="1">
        <f t="shared" si="139"/>
        <v>0</v>
      </c>
      <c r="FY16" s="1">
        <f t="shared" si="140"/>
        <v>19</v>
      </c>
      <c r="FZ16" s="1">
        <f t="shared" si="32"/>
        <v>19</v>
      </c>
      <c r="GC16" s="1">
        <f t="shared" si="33"/>
        <v>2</v>
      </c>
      <c r="GD16" s="1">
        <f t="shared" si="141"/>
        <v>1.5E-3</v>
      </c>
      <c r="GE16" s="1">
        <f t="shared" si="34"/>
        <v>18.0015</v>
      </c>
      <c r="GF16" s="1">
        <f t="shared" si="35"/>
        <v>18</v>
      </c>
      <c r="GG16" s="1">
        <f t="shared" si="36"/>
        <v>1</v>
      </c>
      <c r="GH16" s="1">
        <f t="shared" si="142"/>
        <v>8.9999999999999998E-4</v>
      </c>
      <c r="GI16" s="1">
        <f t="shared" si="143"/>
        <v>18.000900000000001</v>
      </c>
      <c r="GJ16" s="1">
        <f t="shared" si="37"/>
        <v>18</v>
      </c>
      <c r="GK16" s="1">
        <f t="shared" si="38"/>
        <v>0</v>
      </c>
      <c r="GL16" s="1">
        <f t="shared" si="144"/>
        <v>0</v>
      </c>
      <c r="GM16" s="1">
        <f t="shared" si="145"/>
        <v>18</v>
      </c>
      <c r="GN16" s="1">
        <f t="shared" si="39"/>
        <v>18</v>
      </c>
      <c r="GO16" s="1">
        <f t="shared" si="40"/>
        <v>2</v>
      </c>
      <c r="GP16" s="1">
        <f t="shared" si="146"/>
        <v>0</v>
      </c>
      <c r="GQ16" s="1">
        <f t="shared" si="147"/>
        <v>18</v>
      </c>
      <c r="GR16" s="1">
        <f t="shared" si="41"/>
        <v>18</v>
      </c>
      <c r="GS16" s="1">
        <f t="shared" si="42"/>
        <v>0</v>
      </c>
      <c r="GT16" s="1">
        <f t="shared" si="148"/>
        <v>0</v>
      </c>
      <c r="GU16" s="1">
        <f t="shared" si="149"/>
        <v>18</v>
      </c>
      <c r="GV16" s="1">
        <f t="shared" si="43"/>
        <v>18</v>
      </c>
      <c r="GW16" s="1">
        <f t="shared" si="44"/>
        <v>2</v>
      </c>
      <c r="GX16" s="1">
        <f t="shared" si="150"/>
        <v>0</v>
      </c>
      <c r="GY16" s="1">
        <f t="shared" si="151"/>
        <v>18</v>
      </c>
      <c r="GZ16" s="1">
        <f t="shared" si="45"/>
        <v>18</v>
      </c>
      <c r="HA16" s="1">
        <f t="shared" si="46"/>
        <v>0</v>
      </c>
      <c r="HB16" s="1">
        <f t="shared" si="152"/>
        <v>0</v>
      </c>
      <c r="HC16" s="1">
        <f t="shared" si="153"/>
        <v>18</v>
      </c>
      <c r="HD16" s="1">
        <f t="shared" si="47"/>
        <v>18</v>
      </c>
    </row>
    <row r="17" spans="1:212" customFormat="1" x14ac:dyDescent="0.3">
      <c r="A17" t="str">
        <f t="shared" si="48"/>
        <v>RedIRS5</v>
      </c>
      <c r="B17" s="13">
        <f>'Running Order'!B21</f>
        <v>15</v>
      </c>
      <c r="C17" s="13" t="str">
        <f>'Running Order'!C21</f>
        <v>Peter Fensom</v>
      </c>
      <c r="D17" s="13" t="str">
        <f>'Running Order'!D21</f>
        <v>Liz Fensom</v>
      </c>
      <c r="E17" s="13" t="str">
        <f>'Running Order'!E21</f>
        <v>Hamilton</v>
      </c>
      <c r="F17" s="13">
        <f>'Running Order'!F21</f>
        <v>1600</v>
      </c>
      <c r="G17" s="13" t="str">
        <f>'Running Order'!G21</f>
        <v>IRS</v>
      </c>
      <c r="H17" s="13">
        <f>'Running Order'!H21</f>
        <v>5</v>
      </c>
      <c r="I17" s="13">
        <f>'Running Order'!I21</f>
        <v>0</v>
      </c>
      <c r="J17" s="13">
        <f>'Running Order'!J21</f>
        <v>0</v>
      </c>
      <c r="K17" s="13">
        <f>'Running Order'!K21</f>
        <v>0</v>
      </c>
      <c r="L17" s="13" t="str">
        <f>'Running Order'!L21</f>
        <v>Red</v>
      </c>
      <c r="M17" s="13">
        <f>IF('Running Order'!$HF21="NATB",'Running Order'!M21,20)</f>
        <v>0</v>
      </c>
      <c r="N17" s="13">
        <f>IF('Running Order'!$HF21="NATB",'Running Order'!N21,20)</f>
        <v>0</v>
      </c>
      <c r="O17" s="13">
        <f>IF('Running Order'!$HF21="NATB",'Running Order'!O21,20)</f>
        <v>3</v>
      </c>
      <c r="P17" s="13">
        <f>IF('Running Order'!$HF21="NATB",'Running Order'!P21,20)</f>
        <v>2</v>
      </c>
      <c r="Q17" s="13">
        <f>IF('Running Order'!$HF21="NATB",'Running Order'!Q21,20)</f>
        <v>3</v>
      </c>
      <c r="R17" s="13">
        <f>IF('Running Order'!$HF21="NATB",'Running Order'!R21,20)</f>
        <v>4</v>
      </c>
      <c r="S17" s="13">
        <f>IF('Running Order'!$HF21="NATB",'Running Order'!S21,20)</f>
        <v>5</v>
      </c>
      <c r="T17" s="13">
        <f>IF('Running Order'!$HF21="NATB",'Running Order'!T21,20)</f>
        <v>0</v>
      </c>
      <c r="U17" s="13">
        <f>IF('Running Order'!$HF21="NATB",'Running Order'!U21,20)</f>
        <v>0</v>
      </c>
      <c r="V17" s="13">
        <f>IF('Running Order'!$HF21="NATB",'Running Order'!V21,20)</f>
        <v>0</v>
      </c>
      <c r="W17" s="5">
        <f t="shared" si="49"/>
        <v>17</v>
      </c>
      <c r="X17" s="13">
        <f>IF('Running Order'!$HF21="NATB",'Running Order'!X21,20)</f>
        <v>2</v>
      </c>
      <c r="Y17" s="13">
        <f>IF('Running Order'!$HF21="NATB",'Running Order'!Y21,20)</f>
        <v>2</v>
      </c>
      <c r="Z17" s="13">
        <f>IF('Running Order'!$HF21="NATB",'Running Order'!Z21,20)</f>
        <v>1</v>
      </c>
      <c r="AA17" s="13">
        <f>IF('Running Order'!$HF21="NATB",'Running Order'!AA21,20)</f>
        <v>1</v>
      </c>
      <c r="AB17" s="13">
        <f>IF('Running Order'!$HF21="NATB",'Running Order'!AB21,20)</f>
        <v>1</v>
      </c>
      <c r="AC17" s="13">
        <f>IF('Running Order'!$HF21="NATB",'Running Order'!AC21,20)</f>
        <v>2</v>
      </c>
      <c r="AD17" s="13">
        <f>IF('Running Order'!$HF21="NATB",'Running Order'!AD21,20)</f>
        <v>0</v>
      </c>
      <c r="AE17" s="13">
        <f>IF('Running Order'!$HF21="NATB",'Running Order'!AE21,20)</f>
        <v>0</v>
      </c>
      <c r="AF17" s="13">
        <f>IF('Running Order'!$HF21="NATB",'Running Order'!AF21,20)</f>
        <v>0</v>
      </c>
      <c r="AG17" s="13">
        <f>IF('Running Order'!$HF21="NATB",'Running Order'!AG21,20)</f>
        <v>0</v>
      </c>
      <c r="AH17" s="5">
        <f t="shared" si="50"/>
        <v>9</v>
      </c>
      <c r="AI17" s="5">
        <f t="shared" si="51"/>
        <v>26</v>
      </c>
      <c r="AJ17" s="13">
        <f>IF('Running Order'!$HF21="NATB",'Running Order'!AJ21,20)</f>
        <v>1</v>
      </c>
      <c r="AK17" s="13">
        <f>IF('Running Order'!$HF21="NATB",'Running Order'!AK21,20)</f>
        <v>0</v>
      </c>
      <c r="AL17" s="13">
        <f>IF('Running Order'!$HF21="NATB",'Running Order'!AL21,20)</f>
        <v>1</v>
      </c>
      <c r="AM17" s="13">
        <f>IF('Running Order'!$HF21="NATB",'Running Order'!AM21,20)</f>
        <v>1</v>
      </c>
      <c r="AN17" s="13">
        <f>IF('Running Order'!$HF21="NATB",'Running Order'!AN21,20)</f>
        <v>1</v>
      </c>
      <c r="AO17" s="13">
        <f>IF('Running Order'!$HF21="NATB",'Running Order'!AO21,20)</f>
        <v>1</v>
      </c>
      <c r="AP17" s="13">
        <f>IF('Running Order'!$HF21="NATB",'Running Order'!AP21,20)</f>
        <v>4</v>
      </c>
      <c r="AQ17" s="13">
        <f>IF('Running Order'!$HF21="NATB",'Running Order'!AQ21,20)</f>
        <v>0</v>
      </c>
      <c r="AR17" s="13">
        <f>IF('Running Order'!$HF21="NATB",'Running Order'!AR21,20)</f>
        <v>0</v>
      </c>
      <c r="AS17" s="13">
        <f>IF('Running Order'!$HF21="NATB",'Running Order'!AS21,20)</f>
        <v>0</v>
      </c>
      <c r="AT17" s="5">
        <f t="shared" si="52"/>
        <v>9</v>
      </c>
      <c r="AU17" s="5">
        <f t="shared" si="53"/>
        <v>35</v>
      </c>
      <c r="AV17" s="13">
        <f>IF('Running Order'!$HF21="NATB",'Running Order'!AV21,20)</f>
        <v>0</v>
      </c>
      <c r="AW17" s="13">
        <f>IF('Running Order'!$HF21="NATB",'Running Order'!AW21,20)</f>
        <v>0</v>
      </c>
      <c r="AX17" s="13">
        <f>IF('Running Order'!$HF21="NATB",'Running Order'!AX21,20)</f>
        <v>0</v>
      </c>
      <c r="AY17" s="13">
        <f>IF('Running Order'!$HF21="NATB",'Running Order'!AY21,20)</f>
        <v>0</v>
      </c>
      <c r="AZ17" s="13">
        <f>IF('Running Order'!$HF21="NATB",'Running Order'!AZ21,20)</f>
        <v>0</v>
      </c>
      <c r="BA17" s="13">
        <f>IF('Running Order'!$HF21="NATB",'Running Order'!BA21,20)</f>
        <v>0</v>
      </c>
      <c r="BB17" s="13">
        <f>IF('Running Order'!$HF21="NATB",'Running Order'!BB21,20)</f>
        <v>0</v>
      </c>
      <c r="BC17" s="13">
        <f>IF('Running Order'!$HF21="NATB",'Running Order'!BC21,20)</f>
        <v>0</v>
      </c>
      <c r="BD17" s="13">
        <f>IF('Running Order'!$HF21="NATB",'Running Order'!BD21,20)</f>
        <v>0</v>
      </c>
      <c r="BE17" s="13">
        <f>IF('Running Order'!$HF21="NATB",'Running Order'!BE21,20)</f>
        <v>0</v>
      </c>
      <c r="BF17" s="5">
        <f t="shared" si="54"/>
        <v>0</v>
      </c>
      <c r="BG17" s="5">
        <f t="shared" si="55"/>
        <v>35</v>
      </c>
      <c r="BH17" s="5">
        <f t="shared" si="56"/>
        <v>4</v>
      </c>
      <c r="BI17" s="5">
        <f t="shared" si="57"/>
        <v>6</v>
      </c>
      <c r="BJ17" s="5">
        <f t="shared" si="58"/>
        <v>5</v>
      </c>
      <c r="BK17" s="5">
        <f t="shared" si="154"/>
        <v>5</v>
      </c>
      <c r="BL17" s="5">
        <f t="shared" si="59"/>
        <v>3</v>
      </c>
      <c r="BM17" s="5">
        <f t="shared" si="60"/>
        <v>5</v>
      </c>
      <c r="BN17" s="5">
        <f t="shared" si="4"/>
        <v>4</v>
      </c>
      <c r="BO17" s="5">
        <f t="shared" si="5"/>
        <v>4</v>
      </c>
      <c r="BP17" s="3" t="str">
        <f t="shared" si="6"/>
        <v>-</v>
      </c>
      <c r="BQ17" s="3" t="str">
        <f t="shared" si="61"/>
        <v/>
      </c>
      <c r="BR17" s="3">
        <f t="shared" si="7"/>
        <v>5</v>
      </c>
      <c r="BS17" s="3">
        <f t="shared" si="62"/>
        <v>5</v>
      </c>
      <c r="BT17" s="3" t="str">
        <f t="shared" si="8"/>
        <v>-</v>
      </c>
      <c r="BU17" s="3" t="str">
        <f t="shared" si="63"/>
        <v/>
      </c>
      <c r="BV17" s="3" t="str">
        <f t="shared" si="9"/>
        <v>-</v>
      </c>
      <c r="BW17" s="3" t="str">
        <f t="shared" si="64"/>
        <v/>
      </c>
      <c r="BX17" s="3" t="str">
        <f t="shared" si="10"/>
        <v>-</v>
      </c>
      <c r="BY17" s="3" t="str">
        <f t="shared" si="65"/>
        <v/>
      </c>
      <c r="BZ17" s="3" t="str">
        <f t="shared" si="11"/>
        <v>-</v>
      </c>
      <c r="CA17" s="3" t="str">
        <f t="shared" si="66"/>
        <v/>
      </c>
      <c r="CB17" s="3" t="str">
        <f t="shared" si="12"/>
        <v>-</v>
      </c>
      <c r="CC17" s="3" t="str">
        <f t="shared" si="67"/>
        <v/>
      </c>
      <c r="CD17" s="3" t="str">
        <f t="shared" si="68"/>
        <v>-</v>
      </c>
      <c r="CE17" s="3" t="str">
        <f t="shared" si="69"/>
        <v/>
      </c>
      <c r="CF17" s="3" t="str">
        <f t="shared" si="70"/>
        <v>-</v>
      </c>
      <c r="CG17" s="3" t="str">
        <f t="shared" si="71"/>
        <v/>
      </c>
      <c r="CH17" s="5" t="str">
        <f t="shared" si="155"/>
        <v>5</v>
      </c>
      <c r="CI17" s="5" t="str">
        <f t="shared" si="72"/>
        <v/>
      </c>
      <c r="CJ17" s="22"/>
      <c r="CK17" s="1"/>
      <c r="CL17" s="1">
        <f t="shared" si="73"/>
        <v>23</v>
      </c>
      <c r="CM17" s="1">
        <f t="shared" si="74"/>
        <v>8.0000000000000007E-5</v>
      </c>
      <c r="CN17" s="1">
        <f t="shared" si="75"/>
        <v>4.0000799999999996</v>
      </c>
      <c r="CO17" s="1">
        <f t="shared" si="13"/>
        <v>5</v>
      </c>
      <c r="CP17" s="1">
        <f t="shared" si="76"/>
        <v>8</v>
      </c>
      <c r="CQ17" s="1">
        <f t="shared" si="77"/>
        <v>0</v>
      </c>
      <c r="CR17" s="1">
        <f t="shared" si="78"/>
        <v>5</v>
      </c>
      <c r="CS17" s="1">
        <f t="shared" si="14"/>
        <v>5</v>
      </c>
      <c r="CT17" s="1">
        <f t="shared" si="79"/>
        <v>4</v>
      </c>
      <c r="CU17" s="1">
        <f t="shared" si="80"/>
        <v>0</v>
      </c>
      <c r="CV17" s="1">
        <f t="shared" si="81"/>
        <v>5</v>
      </c>
      <c r="CW17" s="1">
        <f t="shared" si="15"/>
        <v>5</v>
      </c>
      <c r="CX17" s="1">
        <f t="shared" si="82"/>
        <v>2</v>
      </c>
      <c r="CY17" s="1">
        <f t="shared" si="83"/>
        <v>0</v>
      </c>
      <c r="CZ17" s="1">
        <f t="shared" si="84"/>
        <v>5</v>
      </c>
      <c r="DA17" s="1">
        <f t="shared" si="16"/>
        <v>5</v>
      </c>
      <c r="DB17" s="1">
        <f t="shared" si="85"/>
        <v>2</v>
      </c>
      <c r="DC17" s="1">
        <f t="shared" si="86"/>
        <v>0</v>
      </c>
      <c r="DD17" s="1">
        <f t="shared" si="87"/>
        <v>5</v>
      </c>
      <c r="DE17" s="1">
        <f t="shared" si="17"/>
        <v>5</v>
      </c>
      <c r="DF17" s="1">
        <f t="shared" si="88"/>
        <v>1</v>
      </c>
      <c r="DG17" s="1">
        <f t="shared" si="89"/>
        <v>0</v>
      </c>
      <c r="DH17" s="1">
        <f t="shared" si="90"/>
        <v>5</v>
      </c>
      <c r="DI17" s="1">
        <f t="shared" si="18"/>
        <v>5</v>
      </c>
      <c r="DJ17" s="1">
        <f t="shared" si="91"/>
        <v>0</v>
      </c>
      <c r="DK17" s="1">
        <f t="shared" si="92"/>
        <v>0</v>
      </c>
      <c r="DL17" s="1">
        <f t="shared" si="93"/>
        <v>5</v>
      </c>
      <c r="DM17" s="1">
        <f t="shared" si="94"/>
        <v>5</v>
      </c>
      <c r="DQ17">
        <f t="shared" si="95"/>
        <v>35</v>
      </c>
      <c r="DR17" t="str">
        <f t="shared" si="96"/>
        <v>YES</v>
      </c>
      <c r="DS17">
        <f t="shared" si="97"/>
        <v>35</v>
      </c>
      <c r="DT17" t="str">
        <f t="shared" si="98"/>
        <v>YES</v>
      </c>
      <c r="DV17" s="1">
        <f t="shared" si="99"/>
        <v>13</v>
      </c>
      <c r="DW17" s="1">
        <f t="shared" si="100"/>
        <v>8.0000000000000004E-4</v>
      </c>
      <c r="DX17" s="1">
        <f t="shared" si="101"/>
        <v>4.0007999999999999</v>
      </c>
      <c r="DY17" s="1">
        <f t="shared" si="19"/>
        <v>5</v>
      </c>
      <c r="DZ17" s="1">
        <f t="shared" si="102"/>
        <v>8</v>
      </c>
      <c r="EA17" s="1">
        <f t="shared" si="103"/>
        <v>0</v>
      </c>
      <c r="EB17" s="1">
        <f t="shared" si="104"/>
        <v>5</v>
      </c>
      <c r="EC17" s="1">
        <f t="shared" si="20"/>
        <v>5</v>
      </c>
      <c r="ED17" s="1">
        <f t="shared" si="105"/>
        <v>4</v>
      </c>
      <c r="EE17" s="1">
        <f t="shared" si="106"/>
        <v>0</v>
      </c>
      <c r="EF17" s="1">
        <f t="shared" si="107"/>
        <v>5</v>
      </c>
      <c r="EG17" s="1">
        <f t="shared" si="21"/>
        <v>5</v>
      </c>
      <c r="EH17" s="1">
        <f t="shared" si="108"/>
        <v>2</v>
      </c>
      <c r="EI17" s="1">
        <f t="shared" si="109"/>
        <v>0</v>
      </c>
      <c r="EJ17" s="1">
        <f t="shared" si="110"/>
        <v>5</v>
      </c>
      <c r="EK17" s="1">
        <f t="shared" si="22"/>
        <v>5</v>
      </c>
      <c r="EL17" s="1">
        <f t="shared" si="111"/>
        <v>2</v>
      </c>
      <c r="EM17" s="1">
        <f t="shared" si="112"/>
        <v>0</v>
      </c>
      <c r="EN17" s="1">
        <f t="shared" si="113"/>
        <v>5</v>
      </c>
      <c r="EO17" s="1">
        <f t="shared" si="23"/>
        <v>5</v>
      </c>
      <c r="EP17" s="1">
        <f t="shared" si="114"/>
        <v>1</v>
      </c>
      <c r="EQ17" s="1">
        <f t="shared" si="115"/>
        <v>0</v>
      </c>
      <c r="ER17" s="1">
        <f t="shared" si="116"/>
        <v>5</v>
      </c>
      <c r="ES17" s="1">
        <f t="shared" si="24"/>
        <v>5</v>
      </c>
      <c r="ET17" s="1">
        <f t="shared" si="117"/>
        <v>0</v>
      </c>
      <c r="EU17" s="1">
        <f t="shared" si="118"/>
        <v>0</v>
      </c>
      <c r="EV17" s="1">
        <f t="shared" si="119"/>
        <v>5</v>
      </c>
      <c r="EW17" s="1">
        <f t="shared" si="120"/>
        <v>5</v>
      </c>
      <c r="EX17" s="1"/>
      <c r="EY17" s="1">
        <f t="shared" si="121"/>
        <v>9</v>
      </c>
      <c r="EZ17" s="1">
        <f t="shared" si="122"/>
        <v>5.0000000000000001E-4</v>
      </c>
      <c r="FA17" s="1">
        <f t="shared" si="25"/>
        <v>5.0004999999999997</v>
      </c>
      <c r="FB17" s="1">
        <f t="shared" si="26"/>
        <v>6</v>
      </c>
      <c r="FC17" s="1">
        <f t="shared" si="123"/>
        <v>3</v>
      </c>
      <c r="FD17" s="1">
        <f t="shared" si="124"/>
        <v>0</v>
      </c>
      <c r="FE17" s="1">
        <f t="shared" si="125"/>
        <v>6</v>
      </c>
      <c r="FF17" s="1">
        <f t="shared" si="27"/>
        <v>6</v>
      </c>
      <c r="FG17" s="1">
        <f t="shared" si="126"/>
        <v>4</v>
      </c>
      <c r="FH17" s="1">
        <f t="shared" si="127"/>
        <v>0</v>
      </c>
      <c r="FI17" s="1">
        <f t="shared" si="128"/>
        <v>6</v>
      </c>
      <c r="FJ17" s="1">
        <f t="shared" si="28"/>
        <v>6</v>
      </c>
      <c r="FK17" s="1">
        <f t="shared" si="129"/>
        <v>2</v>
      </c>
      <c r="FL17" s="1">
        <f t="shared" si="130"/>
        <v>0</v>
      </c>
      <c r="FM17" s="1">
        <f t="shared" si="131"/>
        <v>6</v>
      </c>
      <c r="FN17" s="1">
        <f t="shared" si="29"/>
        <v>6</v>
      </c>
      <c r="FO17" s="1">
        <f t="shared" si="132"/>
        <v>1</v>
      </c>
      <c r="FP17" s="1">
        <f t="shared" si="133"/>
        <v>0</v>
      </c>
      <c r="FQ17" s="1">
        <f t="shared" si="134"/>
        <v>6</v>
      </c>
      <c r="FR17" s="1">
        <f t="shared" si="30"/>
        <v>6</v>
      </c>
      <c r="FS17" s="1">
        <f t="shared" si="135"/>
        <v>1</v>
      </c>
      <c r="FT17" s="1">
        <f t="shared" si="136"/>
        <v>0</v>
      </c>
      <c r="FU17" s="1">
        <f t="shared" si="137"/>
        <v>6</v>
      </c>
      <c r="FV17" s="1">
        <f t="shared" si="31"/>
        <v>6</v>
      </c>
      <c r="FW17" s="1">
        <f t="shared" si="138"/>
        <v>0</v>
      </c>
      <c r="FX17" s="1">
        <f t="shared" si="139"/>
        <v>0</v>
      </c>
      <c r="FY17" s="1">
        <f t="shared" si="140"/>
        <v>6</v>
      </c>
      <c r="FZ17" s="1">
        <f t="shared" si="32"/>
        <v>6</v>
      </c>
      <c r="GC17" s="1">
        <f t="shared" si="33"/>
        <v>5</v>
      </c>
      <c r="GD17" s="1">
        <f t="shared" si="141"/>
        <v>0</v>
      </c>
      <c r="GE17" s="1">
        <f t="shared" si="34"/>
        <v>3</v>
      </c>
      <c r="GF17" s="1">
        <f t="shared" si="35"/>
        <v>3</v>
      </c>
      <c r="GG17" s="1">
        <f t="shared" si="36"/>
        <v>0</v>
      </c>
      <c r="GH17" s="1">
        <f t="shared" si="142"/>
        <v>1.5E-3</v>
      </c>
      <c r="GI17" s="1">
        <f t="shared" si="143"/>
        <v>3.0015000000000001</v>
      </c>
      <c r="GJ17" s="1">
        <f t="shared" si="37"/>
        <v>3</v>
      </c>
      <c r="GK17" s="1">
        <f t="shared" si="38"/>
        <v>1</v>
      </c>
      <c r="GL17" s="1">
        <f t="shared" si="144"/>
        <v>2.9999999999999997E-4</v>
      </c>
      <c r="GM17" s="1">
        <f t="shared" si="145"/>
        <v>3.0003000000000002</v>
      </c>
      <c r="GN17" s="1">
        <f t="shared" si="39"/>
        <v>4</v>
      </c>
      <c r="GO17" s="1">
        <f t="shared" si="40"/>
        <v>2</v>
      </c>
      <c r="GP17" s="1">
        <f t="shared" si="146"/>
        <v>0</v>
      </c>
      <c r="GQ17" s="1">
        <f t="shared" si="147"/>
        <v>4</v>
      </c>
      <c r="GR17" s="1">
        <f t="shared" si="41"/>
        <v>4</v>
      </c>
      <c r="GS17" s="1">
        <f t="shared" si="42"/>
        <v>1</v>
      </c>
      <c r="GT17" s="1">
        <f t="shared" si="148"/>
        <v>0</v>
      </c>
      <c r="GU17" s="1">
        <f t="shared" si="149"/>
        <v>4</v>
      </c>
      <c r="GV17" s="1">
        <f t="shared" si="43"/>
        <v>4</v>
      </c>
      <c r="GW17" s="1">
        <f t="shared" si="44"/>
        <v>1</v>
      </c>
      <c r="GX17" s="1">
        <f t="shared" si="150"/>
        <v>0</v>
      </c>
      <c r="GY17" s="1">
        <f t="shared" si="151"/>
        <v>4</v>
      </c>
      <c r="GZ17" s="1">
        <f t="shared" si="45"/>
        <v>4</v>
      </c>
      <c r="HA17" s="1">
        <f t="shared" si="46"/>
        <v>0</v>
      </c>
      <c r="HB17" s="1">
        <f t="shared" si="152"/>
        <v>0</v>
      </c>
      <c r="HC17" s="1">
        <f t="shared" si="153"/>
        <v>4</v>
      </c>
      <c r="HD17" s="1">
        <f t="shared" si="47"/>
        <v>4</v>
      </c>
    </row>
    <row r="18" spans="1:212" customFormat="1" x14ac:dyDescent="0.3">
      <c r="A18" t="str">
        <f t="shared" si="48"/>
        <v>RedIRS6</v>
      </c>
      <c r="B18" s="13">
        <f>'Running Order'!B22</f>
        <v>16</v>
      </c>
      <c r="C18" s="13" t="str">
        <f>'Running Order'!C22</f>
        <v>Richard Sharp</v>
      </c>
      <c r="D18" s="13" t="str">
        <f>'Running Order'!D22</f>
        <v>Joe Sharp</v>
      </c>
      <c r="E18" s="13" t="str">
        <f>'Running Order'!E22</f>
        <v>Cartwright</v>
      </c>
      <c r="F18" s="13">
        <f>'Running Order'!F22</f>
        <v>1600</v>
      </c>
      <c r="G18" s="13" t="str">
        <f>'Running Order'!G22</f>
        <v>IRS</v>
      </c>
      <c r="H18" s="13">
        <f>'Running Order'!H22</f>
        <v>4</v>
      </c>
      <c r="I18" s="13">
        <f>'Running Order'!I22</f>
        <v>0</v>
      </c>
      <c r="J18" s="13">
        <f>'Running Order'!J22</f>
        <v>0</v>
      </c>
      <c r="K18" s="13">
        <f>'Running Order'!K22</f>
        <v>0</v>
      </c>
      <c r="L18" s="13" t="str">
        <f>'Running Order'!L22</f>
        <v>Red</v>
      </c>
      <c r="M18" s="13">
        <f>IF('Running Order'!$HF22="NATB",'Running Order'!M22,20)</f>
        <v>1</v>
      </c>
      <c r="N18" s="13">
        <f>IF('Running Order'!$HF22="NATB",'Running Order'!N22,20)</f>
        <v>1</v>
      </c>
      <c r="O18" s="13">
        <f>IF('Running Order'!$HF22="NATB",'Running Order'!O22,20)</f>
        <v>1</v>
      </c>
      <c r="P18" s="13">
        <f>IF('Running Order'!$HF22="NATB",'Running Order'!P22,20)</f>
        <v>2</v>
      </c>
      <c r="Q18" s="13">
        <f>IF('Running Order'!$HF22="NATB",'Running Order'!Q22,20)</f>
        <v>3</v>
      </c>
      <c r="R18" s="13">
        <f>IF('Running Order'!$HF22="NATB",'Running Order'!R22,20)</f>
        <v>4</v>
      </c>
      <c r="S18" s="13">
        <f>IF('Running Order'!$HF22="NATB",'Running Order'!S22,20)</f>
        <v>6</v>
      </c>
      <c r="T18" s="13">
        <f>IF('Running Order'!$HF22="NATB",'Running Order'!T22,20)</f>
        <v>0</v>
      </c>
      <c r="U18" s="13">
        <f>IF('Running Order'!$HF22="NATB",'Running Order'!U22,20)</f>
        <v>0</v>
      </c>
      <c r="V18" s="13">
        <f>IF('Running Order'!$HF22="NATB",'Running Order'!V22,20)</f>
        <v>0</v>
      </c>
      <c r="W18" s="5">
        <f t="shared" si="49"/>
        <v>18</v>
      </c>
      <c r="X18" s="13">
        <f>IF('Running Order'!$HF22="NATB",'Running Order'!X22,20)</f>
        <v>2</v>
      </c>
      <c r="Y18" s="13">
        <f>IF('Running Order'!$HF22="NATB",'Running Order'!Y22,20)</f>
        <v>1</v>
      </c>
      <c r="Z18" s="13">
        <f>IF('Running Order'!$HF22="NATB",'Running Order'!Z22,20)</f>
        <v>1</v>
      </c>
      <c r="AA18" s="13">
        <f>IF('Running Order'!$HF22="NATB",'Running Order'!AA22,20)</f>
        <v>2</v>
      </c>
      <c r="AB18" s="13">
        <f>IF('Running Order'!$HF22="NATB",'Running Order'!AB22,20)</f>
        <v>1</v>
      </c>
      <c r="AC18" s="13">
        <f>IF('Running Order'!$HF22="NATB",'Running Order'!AC22,20)</f>
        <v>0</v>
      </c>
      <c r="AD18" s="13">
        <f>IF('Running Order'!$HF22="NATB",'Running Order'!AD22,20)</f>
        <v>0</v>
      </c>
      <c r="AE18" s="13">
        <f>IF('Running Order'!$HF22="NATB",'Running Order'!AE22,20)</f>
        <v>0</v>
      </c>
      <c r="AF18" s="13">
        <f>IF('Running Order'!$HF22="NATB",'Running Order'!AF22,20)</f>
        <v>0</v>
      </c>
      <c r="AG18" s="13">
        <f>IF('Running Order'!$HF22="NATB",'Running Order'!AG22,20)</f>
        <v>0</v>
      </c>
      <c r="AH18" s="5">
        <f t="shared" si="50"/>
        <v>7</v>
      </c>
      <c r="AI18" s="5">
        <f t="shared" si="51"/>
        <v>25</v>
      </c>
      <c r="AJ18" s="13">
        <f>IF('Running Order'!$HF22="NATB",'Running Order'!AJ22,20)</f>
        <v>1</v>
      </c>
      <c r="AK18" s="13">
        <f>IF('Running Order'!$HF22="NATB",'Running Order'!AK22,20)</f>
        <v>0</v>
      </c>
      <c r="AL18" s="13">
        <f>IF('Running Order'!$HF22="NATB",'Running Order'!AL22,20)</f>
        <v>2</v>
      </c>
      <c r="AM18" s="13">
        <f>IF('Running Order'!$HF22="NATB",'Running Order'!AM22,20)</f>
        <v>1</v>
      </c>
      <c r="AN18" s="13">
        <f>IF('Running Order'!$HF22="NATB",'Running Order'!AN22,20)</f>
        <v>1</v>
      </c>
      <c r="AO18" s="13">
        <f>IF('Running Order'!$HF22="NATB",'Running Order'!AO22,20)</f>
        <v>1</v>
      </c>
      <c r="AP18" s="13">
        <f>IF('Running Order'!$HF22="NATB",'Running Order'!AP22,20)</f>
        <v>4</v>
      </c>
      <c r="AQ18" s="13">
        <f>IF('Running Order'!$HF22="NATB",'Running Order'!AQ22,20)</f>
        <v>0</v>
      </c>
      <c r="AR18" s="13">
        <f>IF('Running Order'!$HF22="NATB",'Running Order'!AR22,20)</f>
        <v>0</v>
      </c>
      <c r="AS18" s="13">
        <f>IF('Running Order'!$HF22="NATB",'Running Order'!AS22,20)</f>
        <v>0</v>
      </c>
      <c r="AT18" s="5">
        <f t="shared" si="52"/>
        <v>10</v>
      </c>
      <c r="AU18" s="5">
        <f t="shared" si="53"/>
        <v>35</v>
      </c>
      <c r="AV18" s="13">
        <f>IF('Running Order'!$HF22="NATB",'Running Order'!AV22,20)</f>
        <v>0</v>
      </c>
      <c r="AW18" s="13">
        <f>IF('Running Order'!$HF22="NATB",'Running Order'!AW22,20)</f>
        <v>0</v>
      </c>
      <c r="AX18" s="13">
        <f>IF('Running Order'!$HF22="NATB",'Running Order'!AX22,20)</f>
        <v>0</v>
      </c>
      <c r="AY18" s="13">
        <f>IF('Running Order'!$HF22="NATB",'Running Order'!AY22,20)</f>
        <v>0</v>
      </c>
      <c r="AZ18" s="13">
        <f>IF('Running Order'!$HF22="NATB",'Running Order'!AZ22,20)</f>
        <v>0</v>
      </c>
      <c r="BA18" s="13">
        <f>IF('Running Order'!$HF22="NATB",'Running Order'!BA22,20)</f>
        <v>0</v>
      </c>
      <c r="BB18" s="13">
        <f>IF('Running Order'!$HF22="NATB",'Running Order'!BB22,20)</f>
        <v>0</v>
      </c>
      <c r="BC18" s="13">
        <f>IF('Running Order'!$HF22="NATB",'Running Order'!BC22,20)</f>
        <v>0</v>
      </c>
      <c r="BD18" s="13">
        <f>IF('Running Order'!$HF22="NATB",'Running Order'!BD22,20)</f>
        <v>0</v>
      </c>
      <c r="BE18" s="13">
        <f>IF('Running Order'!$HF22="NATB",'Running Order'!BE22,20)</f>
        <v>0</v>
      </c>
      <c r="BF18" s="5">
        <f t="shared" si="54"/>
        <v>0</v>
      </c>
      <c r="BG18" s="5">
        <f t="shared" si="55"/>
        <v>35</v>
      </c>
      <c r="BH18" s="5">
        <f t="shared" si="56"/>
        <v>5</v>
      </c>
      <c r="BI18" s="5">
        <f t="shared" si="57"/>
        <v>4</v>
      </c>
      <c r="BJ18" s="5">
        <f t="shared" si="58"/>
        <v>6</v>
      </c>
      <c r="BK18" s="5">
        <f t="shared" si="154"/>
        <v>6</v>
      </c>
      <c r="BL18" s="5">
        <f t="shared" si="59"/>
        <v>5</v>
      </c>
      <c r="BM18" s="5">
        <f t="shared" si="60"/>
        <v>4</v>
      </c>
      <c r="BN18" s="5">
        <f t="shared" si="4"/>
        <v>4</v>
      </c>
      <c r="BO18" s="5">
        <f t="shared" si="5"/>
        <v>4</v>
      </c>
      <c r="BP18" s="3" t="str">
        <f t="shared" si="6"/>
        <v>-</v>
      </c>
      <c r="BQ18" s="3" t="str">
        <f t="shared" si="61"/>
        <v/>
      </c>
      <c r="BR18" s="3">
        <f t="shared" si="7"/>
        <v>6</v>
      </c>
      <c r="BS18" s="3">
        <f t="shared" si="62"/>
        <v>6</v>
      </c>
      <c r="BT18" s="3" t="str">
        <f t="shared" si="8"/>
        <v>-</v>
      </c>
      <c r="BU18" s="3" t="str">
        <f t="shared" si="63"/>
        <v/>
      </c>
      <c r="BV18" s="3" t="str">
        <f t="shared" si="9"/>
        <v>-</v>
      </c>
      <c r="BW18" s="3" t="str">
        <f t="shared" si="64"/>
        <v/>
      </c>
      <c r="BX18" s="3" t="str">
        <f t="shared" si="10"/>
        <v>-</v>
      </c>
      <c r="BY18" s="3" t="str">
        <f t="shared" si="65"/>
        <v/>
      </c>
      <c r="BZ18" s="3" t="str">
        <f t="shared" si="11"/>
        <v>-</v>
      </c>
      <c r="CA18" s="3" t="str">
        <f t="shared" si="66"/>
        <v/>
      </c>
      <c r="CB18" s="3" t="str">
        <f t="shared" si="12"/>
        <v>-</v>
      </c>
      <c r="CC18" s="3" t="str">
        <f t="shared" si="67"/>
        <v/>
      </c>
      <c r="CD18" s="3" t="str">
        <f t="shared" si="68"/>
        <v>-</v>
      </c>
      <c r="CE18" s="3" t="str">
        <f t="shared" si="69"/>
        <v/>
      </c>
      <c r="CF18" s="3" t="str">
        <f t="shared" si="70"/>
        <v>-</v>
      </c>
      <c r="CG18" s="3" t="str">
        <f t="shared" si="71"/>
        <v/>
      </c>
      <c r="CH18" s="5" t="str">
        <f t="shared" si="155"/>
        <v>6</v>
      </c>
      <c r="CI18" s="5" t="str">
        <f t="shared" si="72"/>
        <v/>
      </c>
      <c r="CJ18" s="21"/>
      <c r="CK18" s="1"/>
      <c r="CL18" s="1">
        <f t="shared" si="73"/>
        <v>22</v>
      </c>
      <c r="CM18" s="1">
        <f t="shared" si="74"/>
        <v>1E-4</v>
      </c>
      <c r="CN18" s="1">
        <f t="shared" si="75"/>
        <v>4.0000999999999998</v>
      </c>
      <c r="CO18" s="1">
        <f t="shared" si="13"/>
        <v>6</v>
      </c>
      <c r="CP18" s="1">
        <f t="shared" si="76"/>
        <v>10</v>
      </c>
      <c r="CQ18" s="1">
        <f t="shared" si="77"/>
        <v>0</v>
      </c>
      <c r="CR18" s="1">
        <f t="shared" si="78"/>
        <v>6</v>
      </c>
      <c r="CS18" s="1">
        <f t="shared" si="14"/>
        <v>6</v>
      </c>
      <c r="CT18" s="1">
        <f t="shared" si="79"/>
        <v>4</v>
      </c>
      <c r="CU18" s="1">
        <f t="shared" si="80"/>
        <v>0</v>
      </c>
      <c r="CV18" s="1">
        <f t="shared" si="81"/>
        <v>6</v>
      </c>
      <c r="CW18" s="1">
        <f t="shared" si="15"/>
        <v>6</v>
      </c>
      <c r="CX18" s="1">
        <f t="shared" si="82"/>
        <v>1</v>
      </c>
      <c r="CY18" s="1">
        <f t="shared" si="83"/>
        <v>0</v>
      </c>
      <c r="CZ18" s="1">
        <f t="shared" si="84"/>
        <v>6</v>
      </c>
      <c r="DA18" s="1">
        <f t="shared" si="16"/>
        <v>6</v>
      </c>
      <c r="DB18" s="1">
        <f t="shared" si="85"/>
        <v>2</v>
      </c>
      <c r="DC18" s="1">
        <f t="shared" si="86"/>
        <v>0</v>
      </c>
      <c r="DD18" s="1">
        <f t="shared" si="87"/>
        <v>6</v>
      </c>
      <c r="DE18" s="1">
        <f t="shared" si="17"/>
        <v>6</v>
      </c>
      <c r="DF18" s="1">
        <f t="shared" si="88"/>
        <v>0</v>
      </c>
      <c r="DG18" s="1">
        <f t="shared" si="89"/>
        <v>0</v>
      </c>
      <c r="DH18" s="1">
        <f t="shared" si="90"/>
        <v>6</v>
      </c>
      <c r="DI18" s="1">
        <f t="shared" si="18"/>
        <v>6</v>
      </c>
      <c r="DJ18" s="1">
        <f t="shared" si="91"/>
        <v>1</v>
      </c>
      <c r="DK18" s="1">
        <f t="shared" si="92"/>
        <v>0</v>
      </c>
      <c r="DL18" s="1">
        <f t="shared" si="93"/>
        <v>6</v>
      </c>
      <c r="DM18" s="1">
        <f t="shared" si="94"/>
        <v>6</v>
      </c>
      <c r="DQ18">
        <f t="shared" si="95"/>
        <v>35</v>
      </c>
      <c r="DR18" t="str">
        <f t="shared" si="96"/>
        <v>YES</v>
      </c>
      <c r="DS18">
        <f t="shared" si="97"/>
        <v>35</v>
      </c>
      <c r="DT18" t="str">
        <f t="shared" si="98"/>
        <v>YES</v>
      </c>
      <c r="DV18" s="1">
        <f t="shared" si="99"/>
        <v>12</v>
      </c>
      <c r="DW18" s="1">
        <f t="shared" si="100"/>
        <v>1E-3</v>
      </c>
      <c r="DX18" s="1">
        <f t="shared" si="101"/>
        <v>4.0010000000000003</v>
      </c>
      <c r="DY18" s="1">
        <f t="shared" si="19"/>
        <v>6</v>
      </c>
      <c r="DZ18" s="1">
        <f t="shared" si="102"/>
        <v>10</v>
      </c>
      <c r="EA18" s="1">
        <f t="shared" si="103"/>
        <v>0</v>
      </c>
      <c r="EB18" s="1">
        <f t="shared" si="104"/>
        <v>6</v>
      </c>
      <c r="EC18" s="1">
        <f t="shared" si="20"/>
        <v>6</v>
      </c>
      <c r="ED18" s="1">
        <f t="shared" si="105"/>
        <v>4</v>
      </c>
      <c r="EE18" s="1">
        <f t="shared" si="106"/>
        <v>0</v>
      </c>
      <c r="EF18" s="1">
        <f t="shared" si="107"/>
        <v>6</v>
      </c>
      <c r="EG18" s="1">
        <f t="shared" si="21"/>
        <v>6</v>
      </c>
      <c r="EH18" s="1">
        <f t="shared" si="108"/>
        <v>1</v>
      </c>
      <c r="EI18" s="1">
        <f t="shared" si="109"/>
        <v>0</v>
      </c>
      <c r="EJ18" s="1">
        <f t="shared" si="110"/>
        <v>6</v>
      </c>
      <c r="EK18" s="1">
        <f t="shared" si="22"/>
        <v>6</v>
      </c>
      <c r="EL18" s="1">
        <f t="shared" si="111"/>
        <v>2</v>
      </c>
      <c r="EM18" s="1">
        <f t="shared" si="112"/>
        <v>0</v>
      </c>
      <c r="EN18" s="1">
        <f t="shared" si="113"/>
        <v>6</v>
      </c>
      <c r="EO18" s="1">
        <f t="shared" si="23"/>
        <v>6</v>
      </c>
      <c r="EP18" s="1">
        <f t="shared" si="114"/>
        <v>0</v>
      </c>
      <c r="EQ18" s="1">
        <f t="shared" si="115"/>
        <v>0</v>
      </c>
      <c r="ER18" s="1">
        <f t="shared" si="116"/>
        <v>6</v>
      </c>
      <c r="ES18" s="1">
        <f t="shared" si="24"/>
        <v>6</v>
      </c>
      <c r="ET18" s="1">
        <f t="shared" si="117"/>
        <v>1</v>
      </c>
      <c r="EU18" s="1">
        <f t="shared" si="118"/>
        <v>0</v>
      </c>
      <c r="EV18" s="1">
        <f t="shared" si="119"/>
        <v>6</v>
      </c>
      <c r="EW18" s="1">
        <f t="shared" si="120"/>
        <v>6</v>
      </c>
      <c r="EX18" s="1"/>
      <c r="EY18" s="1">
        <f t="shared" si="121"/>
        <v>8</v>
      </c>
      <c r="EZ18" s="1">
        <f t="shared" si="122"/>
        <v>0</v>
      </c>
      <c r="FA18" s="1">
        <f t="shared" si="25"/>
        <v>4</v>
      </c>
      <c r="FB18" s="1">
        <f t="shared" si="26"/>
        <v>4</v>
      </c>
      <c r="FC18" s="1">
        <f t="shared" si="123"/>
        <v>6</v>
      </c>
      <c r="FD18" s="1">
        <f t="shared" si="124"/>
        <v>0</v>
      </c>
      <c r="FE18" s="1">
        <f t="shared" si="125"/>
        <v>4</v>
      </c>
      <c r="FF18" s="1">
        <f t="shared" si="27"/>
        <v>4</v>
      </c>
      <c r="FG18" s="1">
        <f t="shared" si="126"/>
        <v>3</v>
      </c>
      <c r="FH18" s="1">
        <f t="shared" si="127"/>
        <v>0</v>
      </c>
      <c r="FI18" s="1">
        <f t="shared" si="128"/>
        <v>4</v>
      </c>
      <c r="FJ18" s="1">
        <f t="shared" si="28"/>
        <v>4</v>
      </c>
      <c r="FK18" s="1">
        <f t="shared" si="129"/>
        <v>1</v>
      </c>
      <c r="FL18" s="1">
        <f t="shared" si="130"/>
        <v>0</v>
      </c>
      <c r="FM18" s="1">
        <f t="shared" si="131"/>
        <v>4</v>
      </c>
      <c r="FN18" s="1">
        <f t="shared" si="29"/>
        <v>4</v>
      </c>
      <c r="FO18" s="1">
        <f t="shared" si="132"/>
        <v>1</v>
      </c>
      <c r="FP18" s="1">
        <f t="shared" si="133"/>
        <v>0</v>
      </c>
      <c r="FQ18" s="1">
        <f t="shared" si="134"/>
        <v>4</v>
      </c>
      <c r="FR18" s="1">
        <f t="shared" si="30"/>
        <v>4</v>
      </c>
      <c r="FS18" s="1">
        <f t="shared" si="135"/>
        <v>0</v>
      </c>
      <c r="FT18" s="1">
        <f t="shared" si="136"/>
        <v>0</v>
      </c>
      <c r="FU18" s="1">
        <f t="shared" si="137"/>
        <v>4</v>
      </c>
      <c r="FV18" s="1">
        <f t="shared" si="31"/>
        <v>4</v>
      </c>
      <c r="FW18" s="1">
        <f t="shared" si="138"/>
        <v>1</v>
      </c>
      <c r="FX18" s="1">
        <f t="shared" si="139"/>
        <v>0</v>
      </c>
      <c r="FY18" s="1">
        <f t="shared" si="140"/>
        <v>4</v>
      </c>
      <c r="FZ18" s="1">
        <f t="shared" si="32"/>
        <v>4</v>
      </c>
      <c r="GC18" s="1">
        <f t="shared" si="33"/>
        <v>3</v>
      </c>
      <c r="GD18" s="1">
        <f t="shared" si="141"/>
        <v>0</v>
      </c>
      <c r="GE18" s="1">
        <f t="shared" si="34"/>
        <v>5</v>
      </c>
      <c r="GF18" s="1">
        <f t="shared" si="35"/>
        <v>5</v>
      </c>
      <c r="GG18" s="1">
        <f t="shared" si="36"/>
        <v>3</v>
      </c>
      <c r="GH18" s="1">
        <f t="shared" si="142"/>
        <v>1E-4</v>
      </c>
      <c r="GI18" s="1">
        <f t="shared" si="143"/>
        <v>5.0000999999999998</v>
      </c>
      <c r="GJ18" s="1">
        <f t="shared" si="37"/>
        <v>5</v>
      </c>
      <c r="GK18" s="1">
        <f t="shared" si="38"/>
        <v>1</v>
      </c>
      <c r="GL18" s="1">
        <f t="shared" si="144"/>
        <v>0</v>
      </c>
      <c r="GM18" s="1">
        <f t="shared" si="145"/>
        <v>5</v>
      </c>
      <c r="GN18" s="1">
        <f t="shared" si="39"/>
        <v>5</v>
      </c>
      <c r="GO18" s="1">
        <f t="shared" si="40"/>
        <v>1</v>
      </c>
      <c r="GP18" s="1">
        <f t="shared" si="146"/>
        <v>0</v>
      </c>
      <c r="GQ18" s="1">
        <f t="shared" si="147"/>
        <v>5</v>
      </c>
      <c r="GR18" s="1">
        <f t="shared" si="41"/>
        <v>5</v>
      </c>
      <c r="GS18" s="1">
        <f t="shared" si="42"/>
        <v>1</v>
      </c>
      <c r="GT18" s="1">
        <f t="shared" si="148"/>
        <v>0</v>
      </c>
      <c r="GU18" s="1">
        <f t="shared" si="149"/>
        <v>5</v>
      </c>
      <c r="GV18" s="1">
        <f t="shared" si="43"/>
        <v>5</v>
      </c>
      <c r="GW18" s="1">
        <f t="shared" si="44"/>
        <v>0</v>
      </c>
      <c r="GX18" s="1">
        <f t="shared" si="150"/>
        <v>0</v>
      </c>
      <c r="GY18" s="1">
        <f t="shared" si="151"/>
        <v>5</v>
      </c>
      <c r="GZ18" s="1">
        <f t="shared" si="45"/>
        <v>5</v>
      </c>
      <c r="HA18" s="1">
        <f t="shared" si="46"/>
        <v>1</v>
      </c>
      <c r="HB18" s="1">
        <f t="shared" si="152"/>
        <v>0</v>
      </c>
      <c r="HC18" s="1">
        <f t="shared" si="153"/>
        <v>5</v>
      </c>
      <c r="HD18" s="1">
        <f t="shared" si="47"/>
        <v>5</v>
      </c>
    </row>
    <row r="19" spans="1:212" customFormat="1" x14ac:dyDescent="0.3">
      <c r="A19" t="str">
        <f t="shared" si="48"/>
        <v>BlueLive3</v>
      </c>
      <c r="B19" s="13">
        <f>'Running Order'!B23</f>
        <v>17</v>
      </c>
      <c r="C19" s="13" t="str">
        <f>'Running Order'!C23</f>
        <v>Phil Blagden</v>
      </c>
      <c r="D19" s="13" t="str">
        <f>'Running Order'!D23</f>
        <v>Neil Williams</v>
      </c>
      <c r="E19" s="13" t="str">
        <f>'Running Order'!E23</f>
        <v>Trialsmaster</v>
      </c>
      <c r="F19" s="13">
        <f>'Running Order'!F23</f>
        <v>1335</v>
      </c>
      <c r="G19" s="13" t="str">
        <f>'Running Order'!G23</f>
        <v>Live</v>
      </c>
      <c r="H19" s="13">
        <f>'Running Order'!H23</f>
        <v>4</v>
      </c>
      <c r="I19" s="13">
        <f>'Running Order'!I23</f>
        <v>0</v>
      </c>
      <c r="J19" s="13">
        <f>'Running Order'!J23</f>
        <v>0</v>
      </c>
      <c r="K19" s="13">
        <f>'Running Order'!K23</f>
        <v>0</v>
      </c>
      <c r="L19" s="13" t="str">
        <f>'Running Order'!L23</f>
        <v>Blue</v>
      </c>
      <c r="M19" s="13">
        <f>IF('Running Order'!$HF23="NATB",'Running Order'!M23,20)</f>
        <v>6</v>
      </c>
      <c r="N19" s="13">
        <f>IF('Running Order'!$HF23="NATB",'Running Order'!N23,20)</f>
        <v>2</v>
      </c>
      <c r="O19" s="13">
        <f>IF('Running Order'!$HF23="NATB",'Running Order'!O23,20)</f>
        <v>9</v>
      </c>
      <c r="P19" s="13">
        <f>IF('Running Order'!$HF23="NATB",'Running Order'!P23,20)</f>
        <v>7</v>
      </c>
      <c r="Q19" s="13">
        <f>IF('Running Order'!$HF23="NATB",'Running Order'!Q23,20)</f>
        <v>10</v>
      </c>
      <c r="R19" s="13">
        <f>IF('Running Order'!$HF23="NATB",'Running Order'!R23,20)</f>
        <v>8</v>
      </c>
      <c r="S19" s="13">
        <f>IF('Running Order'!$HF23="NATB",'Running Order'!S23,20)</f>
        <v>9</v>
      </c>
      <c r="T19" s="13">
        <f>IF('Running Order'!$HF23="NATB",'Running Order'!T23,20)</f>
        <v>5</v>
      </c>
      <c r="U19" s="13">
        <f>IF('Running Order'!$HF23="NATB",'Running Order'!U23,20)</f>
        <v>0</v>
      </c>
      <c r="V19" s="13">
        <f>IF('Running Order'!$HF23="NATB",'Running Order'!V23,20)</f>
        <v>0</v>
      </c>
      <c r="W19" s="5">
        <f t="shared" si="49"/>
        <v>56</v>
      </c>
      <c r="X19" s="13">
        <f>IF('Running Order'!$HF23="NATB",'Running Order'!X23,20)</f>
        <v>5</v>
      </c>
      <c r="Y19" s="13">
        <f>IF('Running Order'!$HF23="NATB",'Running Order'!Y23,20)</f>
        <v>5</v>
      </c>
      <c r="Z19" s="13">
        <f>IF('Running Order'!$HF23="NATB",'Running Order'!Z23,20)</f>
        <v>3</v>
      </c>
      <c r="AA19" s="13">
        <f>IF('Running Order'!$HF23="NATB",'Running Order'!AA23,20)</f>
        <v>4</v>
      </c>
      <c r="AB19" s="13">
        <f>IF('Running Order'!$HF23="NATB",'Running Order'!AB23,20)</f>
        <v>6</v>
      </c>
      <c r="AC19" s="13">
        <f>IF('Running Order'!$HF23="NATB",'Running Order'!AC23,20)</f>
        <v>4</v>
      </c>
      <c r="AD19" s="13">
        <f>IF('Running Order'!$HF23="NATB",'Running Order'!AD23,20)</f>
        <v>8</v>
      </c>
      <c r="AE19" s="13">
        <f>IF('Running Order'!$HF23="NATB",'Running Order'!AE23,20)</f>
        <v>5</v>
      </c>
      <c r="AF19" s="13">
        <f>IF('Running Order'!$HF23="NATB",'Running Order'!AF23,20)</f>
        <v>0</v>
      </c>
      <c r="AG19" s="13">
        <f>IF('Running Order'!$HF23="NATB",'Running Order'!AG23,20)</f>
        <v>0</v>
      </c>
      <c r="AH19" s="5">
        <f t="shared" si="50"/>
        <v>40</v>
      </c>
      <c r="AI19" s="5">
        <f t="shared" si="51"/>
        <v>96</v>
      </c>
      <c r="AJ19" s="13">
        <f>IF('Running Order'!$HF23="NATB",'Running Order'!AJ23,20)</f>
        <v>5</v>
      </c>
      <c r="AK19" s="13">
        <f>IF('Running Order'!$HF23="NATB",'Running Order'!AK23,20)</f>
        <v>3</v>
      </c>
      <c r="AL19" s="13">
        <f>IF('Running Order'!$HF23="NATB",'Running Order'!AL23,20)</f>
        <v>3</v>
      </c>
      <c r="AM19" s="13">
        <f>IF('Running Order'!$HF23="NATB",'Running Order'!AM23,20)</f>
        <v>6</v>
      </c>
      <c r="AN19" s="13">
        <f>IF('Running Order'!$HF23="NATB",'Running Order'!AN23,20)</f>
        <v>4</v>
      </c>
      <c r="AO19" s="13">
        <f>IF('Running Order'!$HF23="NATB",'Running Order'!AO23,20)</f>
        <v>3</v>
      </c>
      <c r="AP19" s="13">
        <f>IF('Running Order'!$HF23="NATB",'Running Order'!AP23,20)</f>
        <v>8</v>
      </c>
      <c r="AQ19" s="13">
        <f>IF('Running Order'!$HF23="NATB",'Running Order'!AQ23,20)</f>
        <v>1</v>
      </c>
      <c r="AR19" s="13">
        <f>IF('Running Order'!$HF23="NATB",'Running Order'!AR23,20)</f>
        <v>0</v>
      </c>
      <c r="AS19" s="13">
        <f>IF('Running Order'!$HF23="NATB",'Running Order'!AS23,20)</f>
        <v>0</v>
      </c>
      <c r="AT19" s="5">
        <f t="shared" si="52"/>
        <v>33</v>
      </c>
      <c r="AU19" s="5">
        <f t="shared" si="53"/>
        <v>129</v>
      </c>
      <c r="AV19" s="13">
        <f>IF('Running Order'!$HF23="NATB",'Running Order'!AV23,20)</f>
        <v>0</v>
      </c>
      <c r="AW19" s="13">
        <f>IF('Running Order'!$HF23="NATB",'Running Order'!AW23,20)</f>
        <v>0</v>
      </c>
      <c r="AX19" s="13">
        <f>IF('Running Order'!$HF23="NATB",'Running Order'!AX23,20)</f>
        <v>0</v>
      </c>
      <c r="AY19" s="13">
        <f>IF('Running Order'!$HF23="NATB",'Running Order'!AY23,20)</f>
        <v>0</v>
      </c>
      <c r="AZ19" s="13">
        <f>IF('Running Order'!$HF23="NATB",'Running Order'!AZ23,20)</f>
        <v>0</v>
      </c>
      <c r="BA19" s="13">
        <f>IF('Running Order'!$HF23="NATB",'Running Order'!BA23,20)</f>
        <v>0</v>
      </c>
      <c r="BB19" s="13">
        <f>IF('Running Order'!$HF23="NATB",'Running Order'!BB23,20)</f>
        <v>0</v>
      </c>
      <c r="BC19" s="13">
        <f>IF('Running Order'!$HF23="NATB",'Running Order'!BC23,20)</f>
        <v>0</v>
      </c>
      <c r="BD19" s="13">
        <f>IF('Running Order'!$HF23="NATB",'Running Order'!BD23,20)</f>
        <v>0</v>
      </c>
      <c r="BE19" s="13">
        <f>IF('Running Order'!$HF23="NATB",'Running Order'!BE23,20)</f>
        <v>0</v>
      </c>
      <c r="BF19" s="5">
        <f t="shared" si="54"/>
        <v>0</v>
      </c>
      <c r="BG19" s="5">
        <f t="shared" si="55"/>
        <v>129</v>
      </c>
      <c r="BH19" s="5">
        <f t="shared" si="56"/>
        <v>22</v>
      </c>
      <c r="BI19" s="5">
        <f t="shared" si="57"/>
        <v>22</v>
      </c>
      <c r="BJ19" s="5">
        <f t="shared" si="58"/>
        <v>22</v>
      </c>
      <c r="BK19" s="5">
        <f>DM19</f>
        <v>22</v>
      </c>
      <c r="BL19" s="5">
        <f t="shared" si="59"/>
        <v>22</v>
      </c>
      <c r="BM19" s="5">
        <f t="shared" si="60"/>
        <v>22</v>
      </c>
      <c r="BN19" s="5">
        <f t="shared" si="4"/>
        <v>22</v>
      </c>
      <c r="BO19" s="5">
        <f t="shared" si="5"/>
        <v>22</v>
      </c>
      <c r="BP19" s="3" t="str">
        <f t="shared" si="6"/>
        <v>-</v>
      </c>
      <c r="BQ19" s="3" t="str">
        <f t="shared" si="61"/>
        <v/>
      </c>
      <c r="BR19" s="3" t="str">
        <f t="shared" si="7"/>
        <v>-</v>
      </c>
      <c r="BS19" s="3" t="str">
        <f t="shared" si="62"/>
        <v/>
      </c>
      <c r="BT19" s="3">
        <f t="shared" si="8"/>
        <v>22</v>
      </c>
      <c r="BU19" s="3">
        <f t="shared" si="63"/>
        <v>3</v>
      </c>
      <c r="BV19" s="3" t="str">
        <f t="shared" si="9"/>
        <v>-</v>
      </c>
      <c r="BW19" s="3" t="str">
        <f t="shared" si="64"/>
        <v/>
      </c>
      <c r="BX19" s="3" t="str">
        <f t="shared" si="10"/>
        <v>-</v>
      </c>
      <c r="BY19" s="3" t="str">
        <f t="shared" si="65"/>
        <v/>
      </c>
      <c r="BZ19" s="3" t="str">
        <f t="shared" si="11"/>
        <v>-</v>
      </c>
      <c r="CA19" s="3" t="str">
        <f t="shared" si="66"/>
        <v/>
      </c>
      <c r="CB19" s="3" t="str">
        <f t="shared" si="12"/>
        <v>-</v>
      </c>
      <c r="CC19" s="3" t="str">
        <f t="shared" si="67"/>
        <v/>
      </c>
      <c r="CD19" s="3">
        <f t="shared" si="68"/>
        <v>22</v>
      </c>
      <c r="CE19" s="3">
        <f t="shared" si="69"/>
        <v>6</v>
      </c>
      <c r="CF19" s="3" t="str">
        <f t="shared" si="70"/>
        <v>-</v>
      </c>
      <c r="CG19" s="3" t="str">
        <f t="shared" si="71"/>
        <v/>
      </c>
      <c r="CH19" s="5" t="str">
        <f t="shared" si="155"/>
        <v>3</v>
      </c>
      <c r="CI19" s="5">
        <f t="shared" si="72"/>
        <v>6</v>
      </c>
      <c r="CJ19" s="21"/>
      <c r="CK19" s="1"/>
      <c r="CL19" s="1">
        <f t="shared" si="73"/>
        <v>16</v>
      </c>
      <c r="CM19" s="1">
        <f t="shared" si="74"/>
        <v>0</v>
      </c>
      <c r="CN19" s="1">
        <f t="shared" si="75"/>
        <v>22</v>
      </c>
      <c r="CO19" s="1">
        <f t="shared" si="13"/>
        <v>22</v>
      </c>
      <c r="CP19" s="1">
        <f t="shared" si="76"/>
        <v>1</v>
      </c>
      <c r="CQ19" s="1">
        <f t="shared" si="77"/>
        <v>0</v>
      </c>
      <c r="CR19" s="1">
        <f t="shared" si="78"/>
        <v>22</v>
      </c>
      <c r="CS19" s="1">
        <f t="shared" si="14"/>
        <v>22</v>
      </c>
      <c r="CT19" s="1">
        <f t="shared" si="79"/>
        <v>1</v>
      </c>
      <c r="CU19" s="1">
        <f t="shared" si="80"/>
        <v>0</v>
      </c>
      <c r="CV19" s="1">
        <f t="shared" si="81"/>
        <v>22</v>
      </c>
      <c r="CW19" s="1">
        <f t="shared" si="15"/>
        <v>22</v>
      </c>
      <c r="CX19" s="1">
        <f t="shared" si="82"/>
        <v>4</v>
      </c>
      <c r="CY19" s="1">
        <f t="shared" si="83"/>
        <v>0</v>
      </c>
      <c r="CZ19" s="1">
        <f t="shared" si="84"/>
        <v>22</v>
      </c>
      <c r="DA19" s="1">
        <f t="shared" si="16"/>
        <v>22</v>
      </c>
      <c r="DB19" s="1">
        <f t="shared" si="85"/>
        <v>3</v>
      </c>
      <c r="DC19" s="1">
        <f t="shared" si="86"/>
        <v>0</v>
      </c>
      <c r="DD19" s="1">
        <f t="shared" si="87"/>
        <v>22</v>
      </c>
      <c r="DE19" s="1">
        <f t="shared" si="17"/>
        <v>22</v>
      </c>
      <c r="DF19" s="1">
        <f t="shared" si="88"/>
        <v>5</v>
      </c>
      <c r="DG19" s="1">
        <f t="shared" si="89"/>
        <v>0</v>
      </c>
      <c r="DH19" s="1">
        <f t="shared" si="90"/>
        <v>22</v>
      </c>
      <c r="DI19" s="1">
        <f t="shared" si="18"/>
        <v>22</v>
      </c>
      <c r="DJ19" s="1">
        <f t="shared" si="91"/>
        <v>3</v>
      </c>
      <c r="DK19" s="1">
        <f t="shared" si="92"/>
        <v>0</v>
      </c>
      <c r="DL19" s="1">
        <f t="shared" si="93"/>
        <v>22</v>
      </c>
      <c r="DM19" s="1">
        <f t="shared" si="94"/>
        <v>22</v>
      </c>
      <c r="DQ19">
        <f t="shared" si="95"/>
        <v>129</v>
      </c>
      <c r="DR19" t="str">
        <f t="shared" si="96"/>
        <v>YES</v>
      </c>
      <c r="DS19">
        <f t="shared" si="97"/>
        <v>129</v>
      </c>
      <c r="DT19" t="str">
        <f t="shared" si="98"/>
        <v>YES</v>
      </c>
      <c r="DV19" s="1">
        <f t="shared" si="99"/>
        <v>6</v>
      </c>
      <c r="DW19" s="1">
        <f t="shared" si="100"/>
        <v>0</v>
      </c>
      <c r="DX19" s="1">
        <f t="shared" si="101"/>
        <v>22</v>
      </c>
      <c r="DY19" s="1">
        <f t="shared" si="19"/>
        <v>22</v>
      </c>
      <c r="DZ19" s="1">
        <f t="shared" si="102"/>
        <v>1</v>
      </c>
      <c r="EA19" s="1">
        <f t="shared" si="103"/>
        <v>0</v>
      </c>
      <c r="EB19" s="1">
        <f t="shared" si="104"/>
        <v>22</v>
      </c>
      <c r="EC19" s="1">
        <f t="shared" si="20"/>
        <v>22</v>
      </c>
      <c r="ED19" s="1">
        <f t="shared" si="105"/>
        <v>1</v>
      </c>
      <c r="EE19" s="1">
        <f t="shared" si="106"/>
        <v>0</v>
      </c>
      <c r="EF19" s="1">
        <f t="shared" si="107"/>
        <v>22</v>
      </c>
      <c r="EG19" s="1">
        <f t="shared" si="21"/>
        <v>22</v>
      </c>
      <c r="EH19" s="1">
        <f t="shared" si="108"/>
        <v>4</v>
      </c>
      <c r="EI19" s="1">
        <f t="shared" si="109"/>
        <v>0</v>
      </c>
      <c r="EJ19" s="1">
        <f t="shared" si="110"/>
        <v>22</v>
      </c>
      <c r="EK19" s="1">
        <f t="shared" si="22"/>
        <v>22</v>
      </c>
      <c r="EL19" s="1">
        <f t="shared" si="111"/>
        <v>3</v>
      </c>
      <c r="EM19" s="1">
        <f t="shared" si="112"/>
        <v>0</v>
      </c>
      <c r="EN19" s="1">
        <f t="shared" si="113"/>
        <v>22</v>
      </c>
      <c r="EO19" s="1">
        <f t="shared" si="23"/>
        <v>22</v>
      </c>
      <c r="EP19" s="1">
        <f t="shared" si="114"/>
        <v>5</v>
      </c>
      <c r="EQ19" s="1">
        <f t="shared" si="115"/>
        <v>0</v>
      </c>
      <c r="ER19" s="1">
        <f t="shared" si="116"/>
        <v>22</v>
      </c>
      <c r="ES19" s="1">
        <f t="shared" si="24"/>
        <v>22</v>
      </c>
      <c r="ET19" s="1">
        <f t="shared" si="117"/>
        <v>3</v>
      </c>
      <c r="EU19" s="1">
        <f t="shared" si="118"/>
        <v>0</v>
      </c>
      <c r="EV19" s="1">
        <f t="shared" si="119"/>
        <v>22</v>
      </c>
      <c r="EW19" s="1">
        <f t="shared" si="120"/>
        <v>22</v>
      </c>
      <c r="EX19" s="1"/>
      <c r="EY19" s="1">
        <f t="shared" si="121"/>
        <v>4</v>
      </c>
      <c r="EZ19" s="1">
        <f t="shared" si="122"/>
        <v>0</v>
      </c>
      <c r="FA19" s="1">
        <f t="shared" si="25"/>
        <v>22</v>
      </c>
      <c r="FB19" s="1">
        <f t="shared" si="26"/>
        <v>22</v>
      </c>
      <c r="FC19" s="1">
        <f t="shared" si="123"/>
        <v>0</v>
      </c>
      <c r="FD19" s="1">
        <f t="shared" si="124"/>
        <v>0</v>
      </c>
      <c r="FE19" s="1">
        <f t="shared" si="125"/>
        <v>22</v>
      </c>
      <c r="FF19" s="1">
        <f t="shared" si="27"/>
        <v>22</v>
      </c>
      <c r="FG19" s="1">
        <f t="shared" si="126"/>
        <v>1</v>
      </c>
      <c r="FH19" s="1">
        <f t="shared" si="127"/>
        <v>0</v>
      </c>
      <c r="FI19" s="1">
        <f t="shared" si="128"/>
        <v>22</v>
      </c>
      <c r="FJ19" s="1">
        <f t="shared" si="28"/>
        <v>22</v>
      </c>
      <c r="FK19" s="1">
        <f t="shared" si="129"/>
        <v>1</v>
      </c>
      <c r="FL19" s="1">
        <f t="shared" si="130"/>
        <v>0</v>
      </c>
      <c r="FM19" s="1">
        <f t="shared" si="131"/>
        <v>22</v>
      </c>
      <c r="FN19" s="1">
        <f t="shared" si="29"/>
        <v>22</v>
      </c>
      <c r="FO19" s="1">
        <f t="shared" si="132"/>
        <v>2</v>
      </c>
      <c r="FP19" s="1">
        <f t="shared" si="133"/>
        <v>0</v>
      </c>
      <c r="FQ19" s="1">
        <f t="shared" si="134"/>
        <v>22</v>
      </c>
      <c r="FR19" s="1">
        <f t="shared" si="30"/>
        <v>22</v>
      </c>
      <c r="FS19" s="1">
        <f t="shared" si="135"/>
        <v>4</v>
      </c>
      <c r="FT19" s="1">
        <f t="shared" si="136"/>
        <v>0</v>
      </c>
      <c r="FU19" s="1">
        <f t="shared" si="137"/>
        <v>22</v>
      </c>
      <c r="FV19" s="1">
        <f t="shared" si="31"/>
        <v>22</v>
      </c>
      <c r="FW19" s="1">
        <f t="shared" si="138"/>
        <v>2</v>
      </c>
      <c r="FX19" s="1">
        <f t="shared" si="139"/>
        <v>0</v>
      </c>
      <c r="FY19" s="1">
        <f t="shared" si="140"/>
        <v>22</v>
      </c>
      <c r="FZ19" s="1">
        <f t="shared" si="32"/>
        <v>22</v>
      </c>
      <c r="GC19" s="1">
        <f t="shared" si="33"/>
        <v>2</v>
      </c>
      <c r="GD19" s="1">
        <f t="shared" si="141"/>
        <v>0</v>
      </c>
      <c r="GE19" s="1">
        <f t="shared" si="34"/>
        <v>22</v>
      </c>
      <c r="GF19" s="1">
        <f t="shared" si="35"/>
        <v>22</v>
      </c>
      <c r="GG19" s="1">
        <f t="shared" si="36"/>
        <v>0</v>
      </c>
      <c r="GH19" s="1">
        <f t="shared" si="142"/>
        <v>0</v>
      </c>
      <c r="GI19" s="1">
        <f t="shared" si="143"/>
        <v>22</v>
      </c>
      <c r="GJ19" s="1">
        <f t="shared" si="37"/>
        <v>22</v>
      </c>
      <c r="GK19" s="1">
        <f t="shared" si="38"/>
        <v>1</v>
      </c>
      <c r="GL19" s="1">
        <f t="shared" si="144"/>
        <v>0</v>
      </c>
      <c r="GM19" s="1">
        <f t="shared" si="145"/>
        <v>22</v>
      </c>
      <c r="GN19" s="1">
        <f t="shared" si="39"/>
        <v>22</v>
      </c>
      <c r="GO19" s="1">
        <f t="shared" si="40"/>
        <v>0</v>
      </c>
      <c r="GP19" s="1">
        <f t="shared" si="146"/>
        <v>0</v>
      </c>
      <c r="GQ19" s="1">
        <f t="shared" si="147"/>
        <v>22</v>
      </c>
      <c r="GR19" s="1">
        <f t="shared" si="41"/>
        <v>22</v>
      </c>
      <c r="GS19" s="1">
        <f t="shared" si="42"/>
        <v>0</v>
      </c>
      <c r="GT19" s="1">
        <f t="shared" si="148"/>
        <v>0</v>
      </c>
      <c r="GU19" s="1">
        <f t="shared" si="149"/>
        <v>22</v>
      </c>
      <c r="GV19" s="1">
        <f t="shared" si="43"/>
        <v>22</v>
      </c>
      <c r="GW19" s="1">
        <f t="shared" si="44"/>
        <v>1</v>
      </c>
      <c r="GX19" s="1">
        <f t="shared" si="150"/>
        <v>0</v>
      </c>
      <c r="GY19" s="1">
        <f t="shared" si="151"/>
        <v>22</v>
      </c>
      <c r="GZ19" s="1">
        <f t="shared" si="45"/>
        <v>22</v>
      </c>
      <c r="HA19" s="1">
        <f t="shared" si="46"/>
        <v>1</v>
      </c>
      <c r="HB19" s="1">
        <f t="shared" si="152"/>
        <v>0</v>
      </c>
      <c r="HC19" s="1">
        <f t="shared" si="153"/>
        <v>22</v>
      </c>
      <c r="HD19" s="1">
        <f t="shared" si="47"/>
        <v>22</v>
      </c>
    </row>
    <row r="20" spans="1:212" customFormat="1" x14ac:dyDescent="0.3">
      <c r="A20" t="str">
        <f t="shared" si="48"/>
        <v>RedIRS1</v>
      </c>
      <c r="B20" s="13">
        <f>'Running Order'!B24</f>
        <v>18</v>
      </c>
      <c r="C20" s="13" t="str">
        <f>'Running Order'!C24</f>
        <v>Ian Wright</v>
      </c>
      <c r="D20" s="13" t="str">
        <f>'Running Order'!D24</f>
        <v>Jon Bunden</v>
      </c>
      <c r="E20" s="13" t="str">
        <f>'Running Order'!E24</f>
        <v>Sherpa Indy</v>
      </c>
      <c r="F20" s="13">
        <f>'Running Order'!F24</f>
        <v>1540</v>
      </c>
      <c r="G20" s="13" t="str">
        <f>'Running Order'!G24</f>
        <v>IRS</v>
      </c>
      <c r="H20" s="13">
        <f>'Running Order'!H24</f>
        <v>4</v>
      </c>
      <c r="I20" s="13">
        <f>'Running Order'!I24</f>
        <v>0</v>
      </c>
      <c r="J20" s="13">
        <f>'Running Order'!J24</f>
        <v>0</v>
      </c>
      <c r="K20" s="13">
        <f>'Running Order'!K24</f>
        <v>0</v>
      </c>
      <c r="L20" s="13" t="str">
        <f>'Running Order'!L24</f>
        <v>Red</v>
      </c>
      <c r="M20" s="13">
        <f>IF('Running Order'!$HF24="NATB",'Running Order'!M24,20)</f>
        <v>0</v>
      </c>
      <c r="N20" s="13">
        <f>IF('Running Order'!$HF24="NATB",'Running Order'!N24,20)</f>
        <v>0</v>
      </c>
      <c r="O20" s="13">
        <f>IF('Running Order'!$HF24="NATB",'Running Order'!O24,20)</f>
        <v>2</v>
      </c>
      <c r="P20" s="13">
        <f>IF('Running Order'!$HF24="NATB",'Running Order'!P24,20)</f>
        <v>2</v>
      </c>
      <c r="Q20" s="13">
        <f>IF('Running Order'!$HF24="NATB",'Running Order'!Q24,20)</f>
        <v>3</v>
      </c>
      <c r="R20" s="13">
        <f>IF('Running Order'!$HF24="NATB",'Running Order'!R24,20)</f>
        <v>4</v>
      </c>
      <c r="S20" s="13">
        <f>IF('Running Order'!$HF24="NATB",'Running Order'!S24,20)</f>
        <v>0</v>
      </c>
      <c r="T20" s="13">
        <f>IF('Running Order'!$HF24="NATB",'Running Order'!T24,20)</f>
        <v>0</v>
      </c>
      <c r="U20" s="13">
        <f>IF('Running Order'!$HF24="NATB",'Running Order'!U24,20)</f>
        <v>0</v>
      </c>
      <c r="V20" s="13">
        <f>IF('Running Order'!$HF24="NATB",'Running Order'!V24,20)</f>
        <v>0</v>
      </c>
      <c r="W20" s="5">
        <f t="shared" si="49"/>
        <v>11</v>
      </c>
      <c r="X20" s="13">
        <f>IF('Running Order'!$HF24="NATB",'Running Order'!X24,20)</f>
        <v>2</v>
      </c>
      <c r="Y20" s="13">
        <f>IF('Running Order'!$HF24="NATB",'Running Order'!Y24,20)</f>
        <v>0</v>
      </c>
      <c r="Z20" s="13">
        <f>IF('Running Order'!$HF24="NATB",'Running Order'!Z24,20)</f>
        <v>1</v>
      </c>
      <c r="AA20" s="13">
        <f>IF('Running Order'!$HF24="NATB",'Running Order'!AA24,20)</f>
        <v>1</v>
      </c>
      <c r="AB20" s="13">
        <f>IF('Running Order'!$HF24="NATB",'Running Order'!AB24,20)</f>
        <v>1</v>
      </c>
      <c r="AC20" s="13">
        <f>IF('Running Order'!$HF24="NATB",'Running Order'!AC24,20)</f>
        <v>0</v>
      </c>
      <c r="AD20" s="13">
        <f>IF('Running Order'!$HF24="NATB",'Running Order'!AD24,20)</f>
        <v>0</v>
      </c>
      <c r="AE20" s="13">
        <f>IF('Running Order'!$HF24="NATB",'Running Order'!AE24,20)</f>
        <v>0</v>
      </c>
      <c r="AF20" s="13">
        <f>IF('Running Order'!$HF24="NATB",'Running Order'!AF24,20)</f>
        <v>0</v>
      </c>
      <c r="AG20" s="13">
        <f>IF('Running Order'!$HF24="NATB",'Running Order'!AG24,20)</f>
        <v>0</v>
      </c>
      <c r="AH20" s="5">
        <f t="shared" si="50"/>
        <v>5</v>
      </c>
      <c r="AI20" s="5">
        <f t="shared" si="51"/>
        <v>16</v>
      </c>
      <c r="AJ20" s="13">
        <f>IF('Running Order'!$HF24="NATB",'Running Order'!AJ24,20)</f>
        <v>1</v>
      </c>
      <c r="AK20" s="13">
        <f>IF('Running Order'!$HF24="NATB",'Running Order'!AK24,20)</f>
        <v>0</v>
      </c>
      <c r="AL20" s="13">
        <f>IF('Running Order'!$HF24="NATB",'Running Order'!AL24,20)</f>
        <v>1</v>
      </c>
      <c r="AM20" s="13">
        <f>IF('Running Order'!$HF24="NATB",'Running Order'!AM24,20)</f>
        <v>1</v>
      </c>
      <c r="AN20" s="13">
        <f>IF('Running Order'!$HF24="NATB",'Running Order'!AN24,20)</f>
        <v>0</v>
      </c>
      <c r="AO20" s="13">
        <f>IF('Running Order'!$HF24="NATB",'Running Order'!AO24,20)</f>
        <v>1</v>
      </c>
      <c r="AP20" s="13">
        <f>IF('Running Order'!$HF24="NATB",'Running Order'!AP24,20)</f>
        <v>0</v>
      </c>
      <c r="AQ20" s="13">
        <f>IF('Running Order'!$HF24="NATB",'Running Order'!AQ24,20)</f>
        <v>0</v>
      </c>
      <c r="AR20" s="13">
        <f>IF('Running Order'!$HF24="NATB",'Running Order'!AR24,20)</f>
        <v>0</v>
      </c>
      <c r="AS20" s="13">
        <f>IF('Running Order'!$HF24="NATB",'Running Order'!AS24,20)</f>
        <v>0</v>
      </c>
      <c r="AT20" s="5">
        <f t="shared" si="52"/>
        <v>4</v>
      </c>
      <c r="AU20" s="5">
        <f t="shared" si="53"/>
        <v>20</v>
      </c>
      <c r="AV20" s="13">
        <f>IF('Running Order'!$HF24="NATB",'Running Order'!AV24,20)</f>
        <v>0</v>
      </c>
      <c r="AW20" s="13">
        <f>IF('Running Order'!$HF24="NATB",'Running Order'!AW24,20)</f>
        <v>0</v>
      </c>
      <c r="AX20" s="13">
        <f>IF('Running Order'!$HF24="NATB",'Running Order'!AX24,20)</f>
        <v>0</v>
      </c>
      <c r="AY20" s="13">
        <f>IF('Running Order'!$HF24="NATB",'Running Order'!AY24,20)</f>
        <v>0</v>
      </c>
      <c r="AZ20" s="13">
        <f>IF('Running Order'!$HF24="NATB",'Running Order'!AZ24,20)</f>
        <v>0</v>
      </c>
      <c r="BA20" s="13">
        <f>IF('Running Order'!$HF24="NATB",'Running Order'!BA24,20)</f>
        <v>0</v>
      </c>
      <c r="BB20" s="13">
        <f>IF('Running Order'!$HF24="NATB",'Running Order'!BB24,20)</f>
        <v>0</v>
      </c>
      <c r="BC20" s="13">
        <f>IF('Running Order'!$HF24="NATB",'Running Order'!BC24,20)</f>
        <v>0</v>
      </c>
      <c r="BD20" s="13">
        <f>IF('Running Order'!$HF24="NATB",'Running Order'!BD24,20)</f>
        <v>0</v>
      </c>
      <c r="BE20" s="13">
        <f>IF('Running Order'!$HF24="NATB",'Running Order'!BE24,20)</f>
        <v>0</v>
      </c>
      <c r="BF20" s="5">
        <f t="shared" si="54"/>
        <v>0</v>
      </c>
      <c r="BG20" s="5">
        <f t="shared" si="55"/>
        <v>20</v>
      </c>
      <c r="BH20" s="5">
        <f>HD20</f>
        <v>1</v>
      </c>
      <c r="BI20" s="5">
        <f t="shared" si="57"/>
        <v>1</v>
      </c>
      <c r="BJ20" s="5">
        <f>EW20</f>
        <v>1</v>
      </c>
      <c r="BK20" s="5">
        <f t="shared" si="154"/>
        <v>1</v>
      </c>
      <c r="BL20" s="5">
        <f t="shared" si="59"/>
        <v>1</v>
      </c>
      <c r="BM20" s="5">
        <f t="shared" si="60"/>
        <v>1</v>
      </c>
      <c r="BN20" s="5">
        <f t="shared" si="4"/>
        <v>1</v>
      </c>
      <c r="BO20" s="5">
        <f t="shared" si="5"/>
        <v>1</v>
      </c>
      <c r="BP20" s="3" t="str">
        <f t="shared" si="6"/>
        <v>-</v>
      </c>
      <c r="BQ20" s="3" t="str">
        <f t="shared" si="61"/>
        <v/>
      </c>
      <c r="BR20" s="3">
        <f t="shared" si="7"/>
        <v>1</v>
      </c>
      <c r="BS20" s="3">
        <f t="shared" si="62"/>
        <v>1</v>
      </c>
      <c r="BT20" s="3" t="str">
        <f t="shared" si="8"/>
        <v>-</v>
      </c>
      <c r="BU20" s="3" t="str">
        <f t="shared" si="63"/>
        <v/>
      </c>
      <c r="BV20" s="3" t="str">
        <f t="shared" si="9"/>
        <v>-</v>
      </c>
      <c r="BW20" s="3" t="str">
        <f t="shared" si="64"/>
        <v/>
      </c>
      <c r="BX20" s="3" t="str">
        <f t="shared" si="10"/>
        <v>-</v>
      </c>
      <c r="BY20" s="3" t="str">
        <f t="shared" si="65"/>
        <v/>
      </c>
      <c r="BZ20" s="3" t="str">
        <f t="shared" si="11"/>
        <v>-</v>
      </c>
      <c r="CA20" s="3" t="str">
        <f t="shared" si="66"/>
        <v/>
      </c>
      <c r="CB20" s="3" t="str">
        <f t="shared" si="12"/>
        <v>-</v>
      </c>
      <c r="CC20" s="3" t="str">
        <f t="shared" si="67"/>
        <v/>
      </c>
      <c r="CD20" s="3" t="str">
        <f t="shared" si="68"/>
        <v>-</v>
      </c>
      <c r="CE20" s="3" t="str">
        <f t="shared" si="69"/>
        <v/>
      </c>
      <c r="CF20" s="3" t="str">
        <f t="shared" si="70"/>
        <v>-</v>
      </c>
      <c r="CG20" s="3" t="str">
        <f t="shared" si="71"/>
        <v/>
      </c>
      <c r="CH20" s="5" t="str">
        <f t="shared" si="155"/>
        <v>1</v>
      </c>
      <c r="CI20" s="5" t="str">
        <f t="shared" si="72"/>
        <v/>
      </c>
      <c r="CJ20" s="21"/>
      <c r="CK20" s="1"/>
      <c r="CL20" s="1">
        <f t="shared" si="73"/>
        <v>28</v>
      </c>
      <c r="CM20" s="1">
        <f t="shared" si="74"/>
        <v>0</v>
      </c>
      <c r="CN20" s="1">
        <f t="shared" si="75"/>
        <v>1</v>
      </c>
      <c r="CO20" s="1">
        <f t="shared" si="13"/>
        <v>1</v>
      </c>
      <c r="CP20" s="1">
        <f t="shared" si="76"/>
        <v>7</v>
      </c>
      <c r="CQ20" s="1">
        <f t="shared" si="77"/>
        <v>0</v>
      </c>
      <c r="CR20" s="1">
        <f t="shared" si="78"/>
        <v>1</v>
      </c>
      <c r="CS20" s="1">
        <f t="shared" si="14"/>
        <v>1</v>
      </c>
      <c r="CT20" s="1">
        <f t="shared" si="79"/>
        <v>3</v>
      </c>
      <c r="CU20" s="1">
        <f t="shared" si="80"/>
        <v>0</v>
      </c>
      <c r="CV20" s="1">
        <f t="shared" si="81"/>
        <v>1</v>
      </c>
      <c r="CW20" s="1">
        <f t="shared" si="15"/>
        <v>1</v>
      </c>
      <c r="CX20" s="1">
        <f t="shared" si="82"/>
        <v>1</v>
      </c>
      <c r="CY20" s="1">
        <f t="shared" si="83"/>
        <v>0</v>
      </c>
      <c r="CZ20" s="1">
        <f t="shared" si="84"/>
        <v>1</v>
      </c>
      <c r="DA20" s="1">
        <f t="shared" si="16"/>
        <v>1</v>
      </c>
      <c r="DB20" s="1">
        <f t="shared" si="85"/>
        <v>1</v>
      </c>
      <c r="DC20" s="1">
        <f t="shared" si="86"/>
        <v>0</v>
      </c>
      <c r="DD20" s="1">
        <f t="shared" si="87"/>
        <v>1</v>
      </c>
      <c r="DE20" s="1">
        <f t="shared" si="17"/>
        <v>1</v>
      </c>
      <c r="DF20" s="1">
        <f t="shared" si="88"/>
        <v>0</v>
      </c>
      <c r="DG20" s="1">
        <f t="shared" si="89"/>
        <v>0</v>
      </c>
      <c r="DH20" s="1">
        <f t="shared" si="90"/>
        <v>1</v>
      </c>
      <c r="DI20" s="1">
        <f t="shared" si="18"/>
        <v>1</v>
      </c>
      <c r="DJ20" s="1">
        <f t="shared" si="91"/>
        <v>0</v>
      </c>
      <c r="DK20" s="1">
        <f t="shared" si="92"/>
        <v>0</v>
      </c>
      <c r="DL20" s="1">
        <f t="shared" si="93"/>
        <v>1</v>
      </c>
      <c r="DM20" s="1">
        <f t="shared" si="94"/>
        <v>1</v>
      </c>
      <c r="DQ20">
        <f t="shared" si="95"/>
        <v>20</v>
      </c>
      <c r="DR20" t="str">
        <f t="shared" si="96"/>
        <v>YES</v>
      </c>
      <c r="DS20">
        <f t="shared" si="97"/>
        <v>20</v>
      </c>
      <c r="DT20" t="str">
        <f t="shared" si="98"/>
        <v>YES</v>
      </c>
      <c r="DV20" s="1">
        <f t="shared" si="99"/>
        <v>18</v>
      </c>
      <c r="DW20" s="1">
        <f t="shared" si="100"/>
        <v>0</v>
      </c>
      <c r="DX20" s="1">
        <f t="shared" si="101"/>
        <v>1</v>
      </c>
      <c r="DY20" s="1">
        <f t="shared" si="19"/>
        <v>1</v>
      </c>
      <c r="DZ20" s="1">
        <f t="shared" si="102"/>
        <v>7</v>
      </c>
      <c r="EA20" s="1">
        <f t="shared" si="103"/>
        <v>0</v>
      </c>
      <c r="EB20" s="1">
        <f t="shared" si="104"/>
        <v>1</v>
      </c>
      <c r="EC20" s="1">
        <f t="shared" si="20"/>
        <v>1</v>
      </c>
      <c r="ED20" s="1">
        <f t="shared" si="105"/>
        <v>3</v>
      </c>
      <c r="EE20" s="1">
        <f t="shared" si="106"/>
        <v>0</v>
      </c>
      <c r="EF20" s="1">
        <f t="shared" si="107"/>
        <v>1</v>
      </c>
      <c r="EG20" s="1">
        <f t="shared" si="21"/>
        <v>1</v>
      </c>
      <c r="EH20" s="1">
        <f t="shared" si="108"/>
        <v>1</v>
      </c>
      <c r="EI20" s="1">
        <f t="shared" si="109"/>
        <v>0</v>
      </c>
      <c r="EJ20" s="1">
        <f t="shared" si="110"/>
        <v>1</v>
      </c>
      <c r="EK20" s="1">
        <f t="shared" si="22"/>
        <v>1</v>
      </c>
      <c r="EL20" s="1">
        <f t="shared" si="111"/>
        <v>1</v>
      </c>
      <c r="EM20" s="1">
        <f t="shared" si="112"/>
        <v>0</v>
      </c>
      <c r="EN20" s="1">
        <f t="shared" si="113"/>
        <v>1</v>
      </c>
      <c r="EO20" s="1">
        <f t="shared" si="23"/>
        <v>1</v>
      </c>
      <c r="EP20" s="1">
        <f t="shared" si="114"/>
        <v>0</v>
      </c>
      <c r="EQ20" s="1">
        <f t="shared" si="115"/>
        <v>0</v>
      </c>
      <c r="ER20" s="1">
        <f t="shared" si="116"/>
        <v>1</v>
      </c>
      <c r="ES20" s="1">
        <f t="shared" si="24"/>
        <v>1</v>
      </c>
      <c r="ET20" s="1">
        <f t="shared" si="117"/>
        <v>0</v>
      </c>
      <c r="EU20" s="1">
        <f t="shared" si="118"/>
        <v>0</v>
      </c>
      <c r="EV20" s="1">
        <f t="shared" si="119"/>
        <v>1</v>
      </c>
      <c r="EW20" s="1">
        <f t="shared" si="120"/>
        <v>1</v>
      </c>
      <c r="EX20" s="1"/>
      <c r="EY20" s="1">
        <f t="shared" si="121"/>
        <v>12</v>
      </c>
      <c r="EZ20" s="1">
        <f t="shared" si="122"/>
        <v>0</v>
      </c>
      <c r="FA20" s="1">
        <f t="shared" si="25"/>
        <v>1</v>
      </c>
      <c r="FB20" s="1">
        <f t="shared" si="26"/>
        <v>1</v>
      </c>
      <c r="FC20" s="1">
        <f t="shared" si="123"/>
        <v>3</v>
      </c>
      <c r="FD20" s="1">
        <f t="shared" si="124"/>
        <v>0</v>
      </c>
      <c r="FE20" s="1">
        <f t="shared" si="125"/>
        <v>1</v>
      </c>
      <c r="FF20" s="1">
        <f t="shared" si="27"/>
        <v>1</v>
      </c>
      <c r="FG20" s="1">
        <f t="shared" si="126"/>
        <v>3</v>
      </c>
      <c r="FH20" s="1">
        <f t="shared" si="127"/>
        <v>0</v>
      </c>
      <c r="FI20" s="1">
        <f t="shared" si="128"/>
        <v>1</v>
      </c>
      <c r="FJ20" s="1">
        <f t="shared" si="28"/>
        <v>1</v>
      </c>
      <c r="FK20" s="1">
        <f t="shared" si="129"/>
        <v>1</v>
      </c>
      <c r="FL20" s="1">
        <f t="shared" si="130"/>
        <v>0</v>
      </c>
      <c r="FM20" s="1">
        <f t="shared" si="131"/>
        <v>1</v>
      </c>
      <c r="FN20" s="1">
        <f t="shared" si="29"/>
        <v>1</v>
      </c>
      <c r="FO20" s="1">
        <f t="shared" si="132"/>
        <v>1</v>
      </c>
      <c r="FP20" s="1">
        <f t="shared" si="133"/>
        <v>0</v>
      </c>
      <c r="FQ20" s="1">
        <f t="shared" si="134"/>
        <v>1</v>
      </c>
      <c r="FR20" s="1">
        <f t="shared" si="30"/>
        <v>1</v>
      </c>
      <c r="FS20" s="1">
        <f t="shared" si="135"/>
        <v>0</v>
      </c>
      <c r="FT20" s="1">
        <f t="shared" si="136"/>
        <v>0</v>
      </c>
      <c r="FU20" s="1">
        <f t="shared" si="137"/>
        <v>1</v>
      </c>
      <c r="FV20" s="1">
        <f t="shared" si="31"/>
        <v>1</v>
      </c>
      <c r="FW20" s="1">
        <f t="shared" si="138"/>
        <v>0</v>
      </c>
      <c r="FX20" s="1">
        <f t="shared" si="139"/>
        <v>0</v>
      </c>
      <c r="FY20" s="1">
        <f t="shared" si="140"/>
        <v>1</v>
      </c>
      <c r="FZ20" s="1">
        <f t="shared" si="32"/>
        <v>1</v>
      </c>
      <c r="GC20" s="1">
        <f t="shared" si="33"/>
        <v>6</v>
      </c>
      <c r="GD20" s="1">
        <f t="shared" si="141"/>
        <v>0</v>
      </c>
      <c r="GE20" s="1">
        <f t="shared" si="34"/>
        <v>1</v>
      </c>
      <c r="GF20" s="1">
        <f t="shared" si="35"/>
        <v>1</v>
      </c>
      <c r="GG20" s="1">
        <f t="shared" si="36"/>
        <v>0</v>
      </c>
      <c r="GH20" s="1">
        <f t="shared" si="142"/>
        <v>0</v>
      </c>
      <c r="GI20" s="1">
        <f t="shared" si="143"/>
        <v>1</v>
      </c>
      <c r="GJ20" s="1">
        <f t="shared" si="37"/>
        <v>1</v>
      </c>
      <c r="GK20" s="1">
        <f t="shared" si="38"/>
        <v>2</v>
      </c>
      <c r="GL20" s="1">
        <f t="shared" si="144"/>
        <v>0</v>
      </c>
      <c r="GM20" s="1">
        <f t="shared" si="145"/>
        <v>1</v>
      </c>
      <c r="GN20" s="1">
        <f t="shared" si="39"/>
        <v>1</v>
      </c>
      <c r="GO20" s="1">
        <f t="shared" si="40"/>
        <v>1</v>
      </c>
      <c r="GP20" s="1">
        <f t="shared" si="146"/>
        <v>0</v>
      </c>
      <c r="GQ20" s="1">
        <f t="shared" si="147"/>
        <v>1</v>
      </c>
      <c r="GR20" s="1">
        <f t="shared" si="41"/>
        <v>1</v>
      </c>
      <c r="GS20" s="1">
        <f t="shared" si="42"/>
        <v>1</v>
      </c>
      <c r="GT20" s="1">
        <f t="shared" si="148"/>
        <v>0</v>
      </c>
      <c r="GU20" s="1">
        <f t="shared" si="149"/>
        <v>1</v>
      </c>
      <c r="GV20" s="1">
        <f t="shared" si="43"/>
        <v>1</v>
      </c>
      <c r="GW20" s="1">
        <f t="shared" si="44"/>
        <v>0</v>
      </c>
      <c r="GX20" s="1">
        <f t="shared" si="150"/>
        <v>0</v>
      </c>
      <c r="GY20" s="1">
        <f t="shared" si="151"/>
        <v>1</v>
      </c>
      <c r="GZ20" s="1">
        <f t="shared" si="45"/>
        <v>1</v>
      </c>
      <c r="HA20" s="1">
        <f t="shared" si="46"/>
        <v>0</v>
      </c>
      <c r="HB20" s="1">
        <f t="shared" si="152"/>
        <v>0</v>
      </c>
      <c r="HC20" s="1">
        <f t="shared" si="153"/>
        <v>1</v>
      </c>
      <c r="HD20" s="1">
        <f t="shared" si="47"/>
        <v>1</v>
      </c>
    </row>
    <row r="21" spans="1:212" customFormat="1" x14ac:dyDescent="0.3">
      <c r="A21" t="str">
        <f t="shared" si="48"/>
        <v>RedIRS8</v>
      </c>
      <c r="B21" s="13">
        <f>'Running Order'!B25</f>
        <v>19</v>
      </c>
      <c r="C21" s="13" t="str">
        <f>'Running Order'!C25</f>
        <v>Boyd Webster</v>
      </c>
      <c r="D21" s="13" t="str">
        <f>'Running Order'!D25</f>
        <v>Tim Barrington</v>
      </c>
      <c r="E21" s="13" t="str">
        <f>'Running Order'!E25</f>
        <v>Crossle</v>
      </c>
      <c r="F21" s="13">
        <f>'Running Order'!F25</f>
        <v>1500</v>
      </c>
      <c r="G21" s="13" t="str">
        <f>'Running Order'!G25</f>
        <v>IRS</v>
      </c>
      <c r="H21" s="13">
        <f>'Running Order'!H25</f>
        <v>3</v>
      </c>
      <c r="I21" s="13">
        <f>'Running Order'!I25</f>
        <v>0</v>
      </c>
      <c r="J21" s="13">
        <f>'Running Order'!J25</f>
        <v>0</v>
      </c>
      <c r="K21" s="13">
        <f>'Running Order'!K25</f>
        <v>0</v>
      </c>
      <c r="L21" s="13" t="str">
        <f>'Running Order'!L25</f>
        <v>Red</v>
      </c>
      <c r="M21" s="13">
        <f>IF('Running Order'!$HF25="NATB",'Running Order'!M25,20)</f>
        <v>0</v>
      </c>
      <c r="N21" s="13">
        <f>IF('Running Order'!$HF25="NATB",'Running Order'!N25,20)</f>
        <v>0</v>
      </c>
      <c r="O21" s="13">
        <f>IF('Running Order'!$HF25="NATB",'Running Order'!O25,20)</f>
        <v>3</v>
      </c>
      <c r="P21" s="13">
        <f>IF('Running Order'!$HF25="NATB",'Running Order'!P25,20)</f>
        <v>2</v>
      </c>
      <c r="Q21" s="13">
        <f>IF('Running Order'!$HF25="NATB",'Running Order'!Q25,20)</f>
        <v>2</v>
      </c>
      <c r="R21" s="13">
        <f>IF('Running Order'!$HF25="NATB",'Running Order'!R25,20)</f>
        <v>4</v>
      </c>
      <c r="S21" s="13">
        <f>IF('Running Order'!$HF25="NATB",'Running Order'!S25,20)</f>
        <v>6</v>
      </c>
      <c r="T21" s="13">
        <f>IF('Running Order'!$HF25="NATB",'Running Order'!T25,20)</f>
        <v>0</v>
      </c>
      <c r="U21" s="13">
        <f>IF('Running Order'!$HF25="NATB",'Running Order'!U25,20)</f>
        <v>0</v>
      </c>
      <c r="V21" s="13">
        <f>IF('Running Order'!$HF25="NATB",'Running Order'!V25,20)</f>
        <v>0</v>
      </c>
      <c r="W21" s="5">
        <f>IF(K21="Ret/NS",1000,IF(C21="",1000,SUM(M21:V21)))</f>
        <v>17</v>
      </c>
      <c r="X21" s="13">
        <f>IF('Running Order'!$HF25="NATB",'Running Order'!X25,20)</f>
        <v>0</v>
      </c>
      <c r="Y21" s="13">
        <f>IF('Running Order'!$HF25="NATB",'Running Order'!Y25,20)</f>
        <v>2</v>
      </c>
      <c r="Z21" s="13">
        <f>IF('Running Order'!$HF25="NATB",'Running Order'!Z25,20)</f>
        <v>1</v>
      </c>
      <c r="AA21" s="13">
        <f>IF('Running Order'!$HF25="NATB",'Running Order'!AA25,20)</f>
        <v>1</v>
      </c>
      <c r="AB21" s="13">
        <f>IF('Running Order'!$HF25="NATB",'Running Order'!AB25,20)</f>
        <v>1</v>
      </c>
      <c r="AC21" s="13">
        <f>IF('Running Order'!$HF25="NATB",'Running Order'!AC25,20)</f>
        <v>4</v>
      </c>
      <c r="AD21" s="13">
        <f>IF('Running Order'!$HF25="NATB",'Running Order'!AD25,20)</f>
        <v>0</v>
      </c>
      <c r="AE21" s="13">
        <f>IF('Running Order'!$HF25="NATB",'Running Order'!AE25,20)</f>
        <v>0</v>
      </c>
      <c r="AF21" s="13">
        <f>IF('Running Order'!$HF25="NATB",'Running Order'!AF25,20)</f>
        <v>0</v>
      </c>
      <c r="AG21" s="13">
        <f>IF('Running Order'!$HF25="NATB",'Running Order'!AG25,20)</f>
        <v>0</v>
      </c>
      <c r="AH21" s="5">
        <f t="shared" si="50"/>
        <v>9</v>
      </c>
      <c r="AI21" s="5">
        <f t="shared" si="51"/>
        <v>26</v>
      </c>
      <c r="AJ21" s="13">
        <f>IF('Running Order'!$HF25="NATB",'Running Order'!AJ25,20)</f>
        <v>1</v>
      </c>
      <c r="AK21" s="13">
        <f>IF('Running Order'!$HF25="NATB",'Running Order'!AK25,20)</f>
        <v>5</v>
      </c>
      <c r="AL21" s="13">
        <f>IF('Running Order'!$HF25="NATB",'Running Order'!AL25,20)</f>
        <v>1</v>
      </c>
      <c r="AM21" s="13">
        <f>IF('Running Order'!$HF25="NATB",'Running Order'!AM25,20)</f>
        <v>3</v>
      </c>
      <c r="AN21" s="13">
        <f>IF('Running Order'!$HF25="NATB",'Running Order'!AN25,20)</f>
        <v>1</v>
      </c>
      <c r="AO21" s="13">
        <f>IF('Running Order'!$HF25="NATB",'Running Order'!AO25,20)</f>
        <v>2</v>
      </c>
      <c r="AP21" s="13">
        <f>IF('Running Order'!$HF25="NATB",'Running Order'!AP25,20)</f>
        <v>0</v>
      </c>
      <c r="AQ21" s="13">
        <f>IF('Running Order'!$HF25="NATB",'Running Order'!AQ25,20)</f>
        <v>0</v>
      </c>
      <c r="AR21" s="13">
        <f>IF('Running Order'!$HF25="NATB",'Running Order'!AR25,20)</f>
        <v>0</v>
      </c>
      <c r="AS21" s="13">
        <f>IF('Running Order'!$HF25="NATB",'Running Order'!AS25,20)</f>
        <v>0</v>
      </c>
      <c r="AT21" s="5">
        <f t="shared" si="52"/>
        <v>13</v>
      </c>
      <c r="AU21" s="5">
        <f t="shared" si="53"/>
        <v>39</v>
      </c>
      <c r="AV21" s="13">
        <f>IF('Running Order'!$HF25="NATB",'Running Order'!AV25,20)</f>
        <v>0</v>
      </c>
      <c r="AW21" s="13">
        <f>IF('Running Order'!$HF25="NATB",'Running Order'!AW25,20)</f>
        <v>0</v>
      </c>
      <c r="AX21" s="13">
        <f>IF('Running Order'!$HF25="NATB",'Running Order'!AX25,20)</f>
        <v>0</v>
      </c>
      <c r="AY21" s="13">
        <f>IF('Running Order'!$HF25="NATB",'Running Order'!AY25,20)</f>
        <v>0</v>
      </c>
      <c r="AZ21" s="13">
        <f>IF('Running Order'!$HF25="NATB",'Running Order'!AZ25,20)</f>
        <v>0</v>
      </c>
      <c r="BA21" s="13">
        <f>IF('Running Order'!$HF25="NATB",'Running Order'!BA25,20)</f>
        <v>0</v>
      </c>
      <c r="BB21" s="13">
        <f>IF('Running Order'!$HF25="NATB",'Running Order'!BB25,20)</f>
        <v>0</v>
      </c>
      <c r="BC21" s="13">
        <f>IF('Running Order'!$HF25="NATB",'Running Order'!BC25,20)</f>
        <v>0</v>
      </c>
      <c r="BD21" s="13">
        <f>IF('Running Order'!$HF25="NATB",'Running Order'!BD25,20)</f>
        <v>0</v>
      </c>
      <c r="BE21" s="13">
        <f>IF('Running Order'!$HF25="NATB",'Running Order'!BE25,20)</f>
        <v>0</v>
      </c>
      <c r="BF21" s="5">
        <f t="shared" si="54"/>
        <v>0</v>
      </c>
      <c r="BG21" s="5">
        <f t="shared" si="55"/>
        <v>39</v>
      </c>
      <c r="BH21" s="5">
        <f t="shared" si="56"/>
        <v>3</v>
      </c>
      <c r="BI21" s="5">
        <f t="shared" si="57"/>
        <v>5</v>
      </c>
      <c r="BJ21" s="5">
        <f t="shared" si="58"/>
        <v>8</v>
      </c>
      <c r="BK21" s="5">
        <f t="shared" si="154"/>
        <v>8</v>
      </c>
      <c r="BL21" s="5">
        <f t="shared" si="59"/>
        <v>3</v>
      </c>
      <c r="BM21" s="5">
        <f t="shared" si="60"/>
        <v>5</v>
      </c>
      <c r="BN21" s="5">
        <f t="shared" si="4"/>
        <v>8</v>
      </c>
      <c r="BO21" s="5">
        <f t="shared" si="5"/>
        <v>8</v>
      </c>
      <c r="BP21" s="3" t="str">
        <f t="shared" si="6"/>
        <v>-</v>
      </c>
      <c r="BQ21" s="3" t="str">
        <f t="shared" si="61"/>
        <v/>
      </c>
      <c r="BR21" s="3">
        <f t="shared" si="7"/>
        <v>8</v>
      </c>
      <c r="BS21" s="3">
        <f t="shared" si="62"/>
        <v>8</v>
      </c>
      <c r="BT21" s="3" t="str">
        <f t="shared" si="8"/>
        <v>-</v>
      </c>
      <c r="BU21" s="3" t="str">
        <f t="shared" si="63"/>
        <v/>
      </c>
      <c r="BV21" s="3" t="str">
        <f t="shared" si="9"/>
        <v>-</v>
      </c>
      <c r="BW21" s="3" t="str">
        <f t="shared" si="64"/>
        <v/>
      </c>
      <c r="BX21" s="3" t="str">
        <f t="shared" si="10"/>
        <v>-</v>
      </c>
      <c r="BY21" s="3" t="str">
        <f t="shared" si="65"/>
        <v/>
      </c>
      <c r="BZ21" s="3" t="str">
        <f t="shared" si="11"/>
        <v>-</v>
      </c>
      <c r="CA21" s="3" t="str">
        <f t="shared" si="66"/>
        <v/>
      </c>
      <c r="CB21" s="3" t="str">
        <f t="shared" si="12"/>
        <v>-</v>
      </c>
      <c r="CC21" s="3" t="str">
        <f t="shared" si="67"/>
        <v/>
      </c>
      <c r="CD21" s="3" t="str">
        <f t="shared" si="68"/>
        <v>-</v>
      </c>
      <c r="CE21" s="3" t="str">
        <f t="shared" si="69"/>
        <v/>
      </c>
      <c r="CF21" s="3" t="str">
        <f t="shared" si="70"/>
        <v>-</v>
      </c>
      <c r="CG21" s="3" t="str">
        <f t="shared" si="71"/>
        <v/>
      </c>
      <c r="CH21" s="5" t="str">
        <f t="shared" si="155"/>
        <v>8</v>
      </c>
      <c r="CI21" s="5" t="str">
        <f t="shared" si="72"/>
        <v/>
      </c>
      <c r="CJ21" s="22"/>
      <c r="CK21" s="1"/>
      <c r="CL21" s="1">
        <f t="shared" si="73"/>
        <v>24</v>
      </c>
      <c r="CM21" s="1">
        <f t="shared" si="74"/>
        <v>0</v>
      </c>
      <c r="CN21" s="1">
        <f t="shared" si="75"/>
        <v>8</v>
      </c>
      <c r="CO21" s="1">
        <f t="shared" si="13"/>
        <v>8</v>
      </c>
      <c r="CP21" s="1">
        <f t="shared" si="76"/>
        <v>6</v>
      </c>
      <c r="CQ21" s="1">
        <f t="shared" si="77"/>
        <v>0</v>
      </c>
      <c r="CR21" s="1">
        <f t="shared" si="78"/>
        <v>8</v>
      </c>
      <c r="CS21" s="1">
        <f t="shared" si="14"/>
        <v>8</v>
      </c>
      <c r="CT21" s="1">
        <f t="shared" si="79"/>
        <v>4</v>
      </c>
      <c r="CU21" s="1">
        <f t="shared" si="80"/>
        <v>0</v>
      </c>
      <c r="CV21" s="1">
        <f t="shared" si="81"/>
        <v>8</v>
      </c>
      <c r="CW21" s="1">
        <f t="shared" si="15"/>
        <v>8</v>
      </c>
      <c r="CX21" s="1">
        <f t="shared" si="82"/>
        <v>2</v>
      </c>
      <c r="CY21" s="1">
        <f t="shared" si="83"/>
        <v>0</v>
      </c>
      <c r="CZ21" s="1">
        <f t="shared" si="84"/>
        <v>8</v>
      </c>
      <c r="DA21" s="1">
        <f t="shared" si="16"/>
        <v>8</v>
      </c>
      <c r="DB21" s="1">
        <f t="shared" si="85"/>
        <v>2</v>
      </c>
      <c r="DC21" s="1">
        <f t="shared" si="86"/>
        <v>0</v>
      </c>
      <c r="DD21" s="1">
        <f t="shared" si="87"/>
        <v>8</v>
      </c>
      <c r="DE21" s="1">
        <f t="shared" si="17"/>
        <v>8</v>
      </c>
      <c r="DF21" s="1">
        <f t="shared" si="88"/>
        <v>1</v>
      </c>
      <c r="DG21" s="1">
        <f t="shared" si="89"/>
        <v>0</v>
      </c>
      <c r="DH21" s="1">
        <f t="shared" si="90"/>
        <v>8</v>
      </c>
      <c r="DI21" s="1">
        <f t="shared" si="18"/>
        <v>8</v>
      </c>
      <c r="DJ21" s="1">
        <f t="shared" si="91"/>
        <v>1</v>
      </c>
      <c r="DK21" s="1">
        <f t="shared" si="92"/>
        <v>0</v>
      </c>
      <c r="DL21" s="1">
        <f t="shared" si="93"/>
        <v>8</v>
      </c>
      <c r="DM21" s="1">
        <f t="shared" si="94"/>
        <v>8</v>
      </c>
      <c r="DQ21">
        <f t="shared" si="95"/>
        <v>39</v>
      </c>
      <c r="DR21" t="str">
        <f t="shared" si="96"/>
        <v>YES</v>
      </c>
      <c r="DS21">
        <f t="shared" si="97"/>
        <v>39</v>
      </c>
      <c r="DT21" t="str">
        <f t="shared" si="98"/>
        <v>YES</v>
      </c>
      <c r="DV21" s="1">
        <f t="shared" si="99"/>
        <v>14</v>
      </c>
      <c r="DW21" s="1">
        <f t="shared" si="100"/>
        <v>0</v>
      </c>
      <c r="DX21" s="1">
        <f t="shared" si="101"/>
        <v>8</v>
      </c>
      <c r="DY21" s="1">
        <f t="shared" si="19"/>
        <v>8</v>
      </c>
      <c r="DZ21" s="1">
        <f t="shared" si="102"/>
        <v>6</v>
      </c>
      <c r="EA21" s="1">
        <f t="shared" si="103"/>
        <v>0</v>
      </c>
      <c r="EB21" s="1">
        <f t="shared" si="104"/>
        <v>8</v>
      </c>
      <c r="EC21" s="1">
        <f t="shared" si="20"/>
        <v>8</v>
      </c>
      <c r="ED21" s="1">
        <f t="shared" si="105"/>
        <v>4</v>
      </c>
      <c r="EE21" s="1">
        <f t="shared" si="106"/>
        <v>0</v>
      </c>
      <c r="EF21" s="1">
        <f t="shared" si="107"/>
        <v>8</v>
      </c>
      <c r="EG21" s="1">
        <f t="shared" si="21"/>
        <v>8</v>
      </c>
      <c r="EH21" s="1">
        <f t="shared" si="108"/>
        <v>2</v>
      </c>
      <c r="EI21" s="1">
        <f t="shared" si="109"/>
        <v>0</v>
      </c>
      <c r="EJ21" s="1">
        <f t="shared" si="110"/>
        <v>8</v>
      </c>
      <c r="EK21" s="1">
        <f t="shared" si="22"/>
        <v>8</v>
      </c>
      <c r="EL21" s="1">
        <f t="shared" si="111"/>
        <v>2</v>
      </c>
      <c r="EM21" s="1">
        <f t="shared" si="112"/>
        <v>0</v>
      </c>
      <c r="EN21" s="1">
        <f t="shared" si="113"/>
        <v>8</v>
      </c>
      <c r="EO21" s="1">
        <f t="shared" si="23"/>
        <v>8</v>
      </c>
      <c r="EP21" s="1">
        <f t="shared" si="114"/>
        <v>1</v>
      </c>
      <c r="EQ21" s="1">
        <f t="shared" si="115"/>
        <v>0</v>
      </c>
      <c r="ER21" s="1">
        <f t="shared" si="116"/>
        <v>8</v>
      </c>
      <c r="ES21" s="1">
        <f t="shared" si="24"/>
        <v>8</v>
      </c>
      <c r="ET21" s="1">
        <f t="shared" si="117"/>
        <v>1</v>
      </c>
      <c r="EU21" s="1">
        <f t="shared" si="118"/>
        <v>0</v>
      </c>
      <c r="EV21" s="1">
        <f t="shared" si="119"/>
        <v>8</v>
      </c>
      <c r="EW21" s="1">
        <f t="shared" si="120"/>
        <v>8</v>
      </c>
      <c r="EX21" s="1"/>
      <c r="EY21" s="1">
        <f t="shared" si="121"/>
        <v>10</v>
      </c>
      <c r="EZ21" s="1">
        <f t="shared" si="122"/>
        <v>2.0000000000000001E-4</v>
      </c>
      <c r="FA21" s="1">
        <f t="shared" si="25"/>
        <v>5.0002000000000004</v>
      </c>
      <c r="FB21" s="1">
        <f t="shared" si="26"/>
        <v>5</v>
      </c>
      <c r="FC21" s="1">
        <f t="shared" si="123"/>
        <v>3</v>
      </c>
      <c r="FD21" s="1">
        <f t="shared" si="124"/>
        <v>0</v>
      </c>
      <c r="FE21" s="1">
        <f t="shared" si="125"/>
        <v>5</v>
      </c>
      <c r="FF21" s="1">
        <f t="shared" si="27"/>
        <v>5</v>
      </c>
      <c r="FG21" s="1">
        <f t="shared" si="126"/>
        <v>3</v>
      </c>
      <c r="FH21" s="1">
        <f t="shared" si="127"/>
        <v>0</v>
      </c>
      <c r="FI21" s="1">
        <f t="shared" si="128"/>
        <v>5</v>
      </c>
      <c r="FJ21" s="1">
        <f t="shared" si="28"/>
        <v>5</v>
      </c>
      <c r="FK21" s="1">
        <f t="shared" si="129"/>
        <v>1</v>
      </c>
      <c r="FL21" s="1">
        <f t="shared" si="130"/>
        <v>0</v>
      </c>
      <c r="FM21" s="1">
        <f t="shared" si="131"/>
        <v>5</v>
      </c>
      <c r="FN21" s="1">
        <f t="shared" si="29"/>
        <v>5</v>
      </c>
      <c r="FO21" s="1">
        <f t="shared" si="132"/>
        <v>2</v>
      </c>
      <c r="FP21" s="1">
        <f t="shared" si="133"/>
        <v>0</v>
      </c>
      <c r="FQ21" s="1">
        <f t="shared" si="134"/>
        <v>5</v>
      </c>
      <c r="FR21" s="1">
        <f t="shared" si="30"/>
        <v>5</v>
      </c>
      <c r="FS21" s="1">
        <f t="shared" si="135"/>
        <v>0</v>
      </c>
      <c r="FT21" s="1">
        <f t="shared" si="136"/>
        <v>0</v>
      </c>
      <c r="FU21" s="1">
        <f t="shared" si="137"/>
        <v>5</v>
      </c>
      <c r="FV21" s="1">
        <f t="shared" si="31"/>
        <v>5</v>
      </c>
      <c r="FW21" s="1">
        <f t="shared" si="138"/>
        <v>1</v>
      </c>
      <c r="FX21" s="1">
        <f t="shared" si="139"/>
        <v>0</v>
      </c>
      <c r="FY21" s="1">
        <f t="shared" si="140"/>
        <v>5</v>
      </c>
      <c r="FZ21" s="1">
        <f t="shared" si="32"/>
        <v>5</v>
      </c>
      <c r="GC21" s="1">
        <f t="shared" si="33"/>
        <v>5</v>
      </c>
      <c r="GD21" s="1">
        <f t="shared" si="141"/>
        <v>0</v>
      </c>
      <c r="GE21" s="1">
        <f t="shared" si="34"/>
        <v>3</v>
      </c>
      <c r="GF21" s="1">
        <f t="shared" si="35"/>
        <v>3</v>
      </c>
      <c r="GG21" s="1">
        <f t="shared" si="36"/>
        <v>0</v>
      </c>
      <c r="GH21" s="1">
        <f t="shared" si="142"/>
        <v>1.5E-3</v>
      </c>
      <c r="GI21" s="1">
        <f t="shared" si="143"/>
        <v>3.0015000000000001</v>
      </c>
      <c r="GJ21" s="1">
        <f t="shared" si="37"/>
        <v>3</v>
      </c>
      <c r="GK21" s="1">
        <f t="shared" si="38"/>
        <v>2</v>
      </c>
      <c r="GL21" s="1">
        <f t="shared" si="144"/>
        <v>1E-4</v>
      </c>
      <c r="GM21" s="1">
        <f t="shared" si="145"/>
        <v>3.0001000000000002</v>
      </c>
      <c r="GN21" s="1">
        <f t="shared" si="39"/>
        <v>3</v>
      </c>
      <c r="GO21" s="1">
        <f t="shared" si="40"/>
        <v>1</v>
      </c>
      <c r="GP21" s="1">
        <f t="shared" si="146"/>
        <v>0</v>
      </c>
      <c r="GQ21" s="1">
        <f t="shared" si="147"/>
        <v>3</v>
      </c>
      <c r="GR21" s="1">
        <f t="shared" si="41"/>
        <v>3</v>
      </c>
      <c r="GS21" s="1">
        <f t="shared" si="42"/>
        <v>1</v>
      </c>
      <c r="GT21" s="1">
        <f t="shared" si="148"/>
        <v>0</v>
      </c>
      <c r="GU21" s="1">
        <f t="shared" si="149"/>
        <v>3</v>
      </c>
      <c r="GV21" s="1">
        <f t="shared" si="43"/>
        <v>3</v>
      </c>
      <c r="GW21" s="1">
        <f t="shared" si="44"/>
        <v>0</v>
      </c>
      <c r="GX21" s="1">
        <f t="shared" si="150"/>
        <v>0</v>
      </c>
      <c r="GY21" s="1">
        <f t="shared" si="151"/>
        <v>3</v>
      </c>
      <c r="GZ21" s="1">
        <f t="shared" si="45"/>
        <v>3</v>
      </c>
      <c r="HA21" s="1">
        <f t="shared" si="46"/>
        <v>1</v>
      </c>
      <c r="HB21" s="1">
        <f t="shared" si="152"/>
        <v>0</v>
      </c>
      <c r="HC21" s="1">
        <f t="shared" si="153"/>
        <v>3</v>
      </c>
      <c r="HD21" s="1">
        <f t="shared" si="47"/>
        <v>3</v>
      </c>
    </row>
    <row r="22" spans="1:212" customFormat="1" x14ac:dyDescent="0.3">
      <c r="A22" t="str">
        <f t="shared" si="48"/>
        <v>PH1</v>
      </c>
      <c r="B22" s="13">
        <f>'Running Order'!B26</f>
        <v>20</v>
      </c>
      <c r="C22" s="13" t="str">
        <f>'Running Order'!C26</f>
        <v>Frank Wilson</v>
      </c>
      <c r="D22" s="13" t="str">
        <f>'Running Order'!D26</f>
        <v>Graham Wilson</v>
      </c>
      <c r="E22" s="13" t="str">
        <f>'Running Order'!E26</f>
        <v>FRS765</v>
      </c>
      <c r="F22" s="13">
        <f>'Running Order'!F26</f>
        <v>1565</v>
      </c>
      <c r="G22" s="13" t="str">
        <f>'Running Order'!G26</f>
        <v>Live</v>
      </c>
      <c r="H22" s="13">
        <f>'Running Order'!H26</f>
        <v>3</v>
      </c>
      <c r="I22" s="13">
        <f>'Running Order'!I26</f>
        <v>0</v>
      </c>
      <c r="J22" s="13">
        <f>'Running Order'!J26</f>
        <v>0</v>
      </c>
      <c r="K22" s="13">
        <f>'Running Order'!K26</f>
        <v>0</v>
      </c>
      <c r="L22" s="13" t="str">
        <f>'Running Order'!L26</f>
        <v>PH</v>
      </c>
      <c r="M22" s="13">
        <f>IF('Running Order'!$HF26="NATB",'Running Order'!M26,20)</f>
        <v>20</v>
      </c>
      <c r="N22" s="13">
        <f>IF('Running Order'!$HF26="NATB",'Running Order'!N26,20)</f>
        <v>20</v>
      </c>
      <c r="O22" s="13">
        <f>IF('Running Order'!$HF26="NATB",'Running Order'!O26,20)</f>
        <v>20</v>
      </c>
      <c r="P22" s="13">
        <f>IF('Running Order'!$HF26="NATB",'Running Order'!P26,20)</f>
        <v>20</v>
      </c>
      <c r="Q22" s="13">
        <f>IF('Running Order'!$HF26="NATB",'Running Order'!Q26,20)</f>
        <v>20</v>
      </c>
      <c r="R22" s="13">
        <f>IF('Running Order'!$HF26="NATB",'Running Order'!R26,20)</f>
        <v>20</v>
      </c>
      <c r="S22" s="13">
        <f>IF('Running Order'!$HF26="NATB",'Running Order'!S26,20)</f>
        <v>20</v>
      </c>
      <c r="T22" s="13">
        <f>IF('Running Order'!$HF26="NATB",'Running Order'!T26,20)</f>
        <v>20</v>
      </c>
      <c r="U22" s="13">
        <f>IF('Running Order'!$HF26="NATB",'Running Order'!U26,20)</f>
        <v>20</v>
      </c>
      <c r="V22" s="13">
        <f>IF('Running Order'!$HF26="NATB",'Running Order'!V26,20)</f>
        <v>20</v>
      </c>
      <c r="W22" s="5">
        <f t="shared" si="49"/>
        <v>200</v>
      </c>
      <c r="X22" s="13">
        <f>IF('Running Order'!$HF26="NATB",'Running Order'!X26,20)</f>
        <v>20</v>
      </c>
      <c r="Y22" s="13">
        <f>IF('Running Order'!$HF26="NATB",'Running Order'!Y26,20)</f>
        <v>20</v>
      </c>
      <c r="Z22" s="13">
        <f>IF('Running Order'!$HF26="NATB",'Running Order'!Z26,20)</f>
        <v>20</v>
      </c>
      <c r="AA22" s="13">
        <f>IF('Running Order'!$HF26="NATB",'Running Order'!AA26,20)</f>
        <v>20</v>
      </c>
      <c r="AB22" s="13">
        <f>IF('Running Order'!$HF26="NATB",'Running Order'!AB26,20)</f>
        <v>20</v>
      </c>
      <c r="AC22" s="13">
        <f>IF('Running Order'!$HF26="NATB",'Running Order'!AC26,20)</f>
        <v>20</v>
      </c>
      <c r="AD22" s="13">
        <f>IF('Running Order'!$HF26="NATB",'Running Order'!AD26,20)</f>
        <v>20</v>
      </c>
      <c r="AE22" s="13">
        <f>IF('Running Order'!$HF26="NATB",'Running Order'!AE26,20)</f>
        <v>20</v>
      </c>
      <c r="AF22" s="13">
        <f>IF('Running Order'!$HF26="NATB",'Running Order'!AF26,20)</f>
        <v>20</v>
      </c>
      <c r="AG22" s="13">
        <f>IF('Running Order'!$HF26="NATB",'Running Order'!AG26,20)</f>
        <v>20</v>
      </c>
      <c r="AH22" s="5">
        <f t="shared" si="50"/>
        <v>200</v>
      </c>
      <c r="AI22" s="5">
        <f t="shared" si="51"/>
        <v>400</v>
      </c>
      <c r="AJ22" s="13">
        <f>IF('Running Order'!$HF26="NATB",'Running Order'!AJ26,20)</f>
        <v>20</v>
      </c>
      <c r="AK22" s="13">
        <f>IF('Running Order'!$HF26="NATB",'Running Order'!AK26,20)</f>
        <v>20</v>
      </c>
      <c r="AL22" s="13">
        <f>IF('Running Order'!$HF26="NATB",'Running Order'!AL26,20)</f>
        <v>20</v>
      </c>
      <c r="AM22" s="13">
        <f>IF('Running Order'!$HF26="NATB",'Running Order'!AM26,20)</f>
        <v>20</v>
      </c>
      <c r="AN22" s="13">
        <f>IF('Running Order'!$HF26="NATB",'Running Order'!AN26,20)</f>
        <v>20</v>
      </c>
      <c r="AO22" s="13">
        <f>IF('Running Order'!$HF26="NATB",'Running Order'!AO26,20)</f>
        <v>20</v>
      </c>
      <c r="AP22" s="13">
        <f>IF('Running Order'!$HF26="NATB",'Running Order'!AP26,20)</f>
        <v>20</v>
      </c>
      <c r="AQ22" s="13">
        <f>IF('Running Order'!$HF26="NATB",'Running Order'!AQ26,20)</f>
        <v>20</v>
      </c>
      <c r="AR22" s="13">
        <f>IF('Running Order'!$HF26="NATB",'Running Order'!AR26,20)</f>
        <v>20</v>
      </c>
      <c r="AS22" s="13">
        <f>IF('Running Order'!$HF26="NATB",'Running Order'!AS26,20)</f>
        <v>20</v>
      </c>
      <c r="AT22" s="5">
        <f t="shared" si="52"/>
        <v>200</v>
      </c>
      <c r="AU22" s="5">
        <f t="shared" si="53"/>
        <v>600</v>
      </c>
      <c r="AV22" s="13">
        <f>IF('Running Order'!$HF26="NATB",'Running Order'!AV26,20)</f>
        <v>20</v>
      </c>
      <c r="AW22" s="13">
        <f>IF('Running Order'!$HF26="NATB",'Running Order'!AW26,20)</f>
        <v>20</v>
      </c>
      <c r="AX22" s="13">
        <f>IF('Running Order'!$HF26="NATB",'Running Order'!AX26,20)</f>
        <v>20</v>
      </c>
      <c r="AY22" s="13">
        <f>IF('Running Order'!$HF26="NATB",'Running Order'!AY26,20)</f>
        <v>20</v>
      </c>
      <c r="AZ22" s="13">
        <f>IF('Running Order'!$HF26="NATB",'Running Order'!AZ26,20)</f>
        <v>20</v>
      </c>
      <c r="BA22" s="13">
        <f>IF('Running Order'!$HF26="NATB",'Running Order'!BA26,20)</f>
        <v>20</v>
      </c>
      <c r="BB22" s="13">
        <f>IF('Running Order'!$HF26="NATB",'Running Order'!BB26,20)</f>
        <v>20</v>
      </c>
      <c r="BC22" s="13">
        <f>IF('Running Order'!$HF26="NATB",'Running Order'!BC26,20)</f>
        <v>20</v>
      </c>
      <c r="BD22" s="13">
        <f>IF('Running Order'!$HF26="NATB",'Running Order'!BD26,20)</f>
        <v>20</v>
      </c>
      <c r="BE22" s="13">
        <f>IF('Running Order'!$HF26="NATB",'Running Order'!BE26,20)</f>
        <v>20</v>
      </c>
      <c r="BF22" s="5">
        <f t="shared" si="54"/>
        <v>200</v>
      </c>
      <c r="BG22" s="5">
        <f t="shared" si="55"/>
        <v>800</v>
      </c>
      <c r="BH22" s="5">
        <f t="shared" si="56"/>
        <v>23</v>
      </c>
      <c r="BI22" s="5">
        <f t="shared" si="57"/>
        <v>23</v>
      </c>
      <c r="BJ22" s="5">
        <f t="shared" si="58"/>
        <v>23</v>
      </c>
      <c r="BK22" s="5">
        <f t="shared" si="154"/>
        <v>23</v>
      </c>
      <c r="BL22" s="5">
        <f t="shared" si="59"/>
        <v>23</v>
      </c>
      <c r="BM22" s="5">
        <f t="shared" si="60"/>
        <v>23</v>
      </c>
      <c r="BN22" s="5">
        <f t="shared" si="4"/>
        <v>23</v>
      </c>
      <c r="BO22" s="5">
        <f t="shared" si="5"/>
        <v>23</v>
      </c>
      <c r="BP22" s="3" t="str">
        <f t="shared" si="6"/>
        <v>-</v>
      </c>
      <c r="BQ22" s="3" t="str">
        <f t="shared" si="61"/>
        <v/>
      </c>
      <c r="BR22" s="3" t="str">
        <f t="shared" si="7"/>
        <v>-</v>
      </c>
      <c r="BS22" s="3" t="str">
        <f t="shared" si="62"/>
        <v/>
      </c>
      <c r="BT22" s="3" t="str">
        <f t="shared" si="8"/>
        <v>-</v>
      </c>
      <c r="BU22" s="3" t="str">
        <f t="shared" si="63"/>
        <v/>
      </c>
      <c r="BV22" s="3" t="str">
        <f t="shared" si="9"/>
        <v>-</v>
      </c>
      <c r="BW22" s="3" t="str">
        <f t="shared" si="64"/>
        <v/>
      </c>
      <c r="BX22" s="3" t="str">
        <f t="shared" si="10"/>
        <v>-</v>
      </c>
      <c r="BY22" s="3" t="str">
        <f t="shared" si="65"/>
        <v/>
      </c>
      <c r="BZ22" s="3" t="str">
        <f t="shared" si="11"/>
        <v>-</v>
      </c>
      <c r="CA22" s="3" t="str">
        <f t="shared" si="66"/>
        <v/>
      </c>
      <c r="CB22" s="3">
        <f t="shared" si="12"/>
        <v>23</v>
      </c>
      <c r="CC22" s="3">
        <f t="shared" si="67"/>
        <v>1</v>
      </c>
      <c r="CD22" s="3">
        <f t="shared" si="68"/>
        <v>23</v>
      </c>
      <c r="CE22" s="3">
        <f t="shared" si="69"/>
        <v>7</v>
      </c>
      <c r="CF22" s="3" t="str">
        <f t="shared" si="70"/>
        <v>-</v>
      </c>
      <c r="CG22" s="3" t="str">
        <f t="shared" si="71"/>
        <v/>
      </c>
      <c r="CH22" s="5" t="str">
        <f t="shared" si="155"/>
        <v>1</v>
      </c>
      <c r="CI22" s="5">
        <f t="shared" si="72"/>
        <v>7</v>
      </c>
      <c r="CJ22" s="21"/>
      <c r="CK22" s="1"/>
      <c r="CL22" s="1">
        <f t="shared" si="73"/>
        <v>0</v>
      </c>
      <c r="CM22" s="1">
        <f t="shared" si="74"/>
        <v>2.4000000000000001E-4</v>
      </c>
      <c r="CN22" s="1">
        <f t="shared" si="75"/>
        <v>23.000240000000002</v>
      </c>
      <c r="CO22" s="1">
        <f t="shared" si="13"/>
        <v>23</v>
      </c>
      <c r="CP22" s="1">
        <f t="shared" si="76"/>
        <v>0</v>
      </c>
      <c r="CQ22" s="1">
        <f t="shared" si="77"/>
        <v>2.4000000000000001E-4</v>
      </c>
      <c r="CR22" s="1">
        <f t="shared" si="78"/>
        <v>23.000240000000002</v>
      </c>
      <c r="CS22" s="1">
        <f t="shared" si="14"/>
        <v>23</v>
      </c>
      <c r="CT22" s="1">
        <f t="shared" si="79"/>
        <v>0</v>
      </c>
      <c r="CU22" s="1">
        <f t="shared" si="80"/>
        <v>2.3E-3</v>
      </c>
      <c r="CV22" s="1">
        <f t="shared" si="81"/>
        <v>23.002300000000002</v>
      </c>
      <c r="CW22" s="1">
        <f t="shared" si="15"/>
        <v>23</v>
      </c>
      <c r="CX22" s="1">
        <f t="shared" si="82"/>
        <v>0</v>
      </c>
      <c r="CY22" s="1">
        <f t="shared" si="83"/>
        <v>2.2000000000000001E-3</v>
      </c>
      <c r="CZ22" s="1">
        <f t="shared" si="84"/>
        <v>23.002199999999998</v>
      </c>
      <c r="DA22" s="1">
        <f t="shared" si="16"/>
        <v>23</v>
      </c>
      <c r="DB22" s="1">
        <f t="shared" si="85"/>
        <v>0</v>
      </c>
      <c r="DC22" s="1">
        <f t="shared" si="86"/>
        <v>2.2000000000000001E-3</v>
      </c>
      <c r="DD22" s="1">
        <f t="shared" si="87"/>
        <v>23.002199999999998</v>
      </c>
      <c r="DE22" s="1">
        <f t="shared" si="17"/>
        <v>23</v>
      </c>
      <c r="DF22" s="1">
        <f t="shared" si="88"/>
        <v>0</v>
      </c>
      <c r="DG22" s="1">
        <f t="shared" si="89"/>
        <v>2.2000000000000001E-3</v>
      </c>
      <c r="DH22" s="1">
        <f t="shared" si="90"/>
        <v>23.002199999999998</v>
      </c>
      <c r="DI22" s="1">
        <f t="shared" si="18"/>
        <v>23</v>
      </c>
      <c r="DJ22" s="1">
        <f t="shared" si="91"/>
        <v>0</v>
      </c>
      <c r="DK22" s="1">
        <f t="shared" si="92"/>
        <v>1.1999999999999999E-3</v>
      </c>
      <c r="DL22" s="1">
        <f t="shared" si="93"/>
        <v>23.001200000000001</v>
      </c>
      <c r="DM22" s="1">
        <f t="shared" si="94"/>
        <v>23</v>
      </c>
      <c r="DQ22">
        <f t="shared" si="95"/>
        <v>600</v>
      </c>
      <c r="DR22" t="str">
        <f t="shared" si="96"/>
        <v>NO</v>
      </c>
      <c r="DS22">
        <f t="shared" si="97"/>
        <v>600</v>
      </c>
      <c r="DT22" t="str">
        <f t="shared" si="98"/>
        <v>NO</v>
      </c>
      <c r="DV22" s="1">
        <f t="shared" si="99"/>
        <v>0</v>
      </c>
      <c r="DW22" s="1">
        <f t="shared" si="100"/>
        <v>2.3999999999999998E-3</v>
      </c>
      <c r="DX22" s="1">
        <f t="shared" si="101"/>
        <v>23.002400000000002</v>
      </c>
      <c r="DY22" s="1">
        <f t="shared" si="19"/>
        <v>23</v>
      </c>
      <c r="DZ22" s="1">
        <f t="shared" si="102"/>
        <v>0</v>
      </c>
      <c r="EA22" s="1">
        <f t="shared" si="103"/>
        <v>2.3999999999999998E-3</v>
      </c>
      <c r="EB22" s="1">
        <f t="shared" si="104"/>
        <v>23.002400000000002</v>
      </c>
      <c r="EC22" s="1">
        <f t="shared" si="20"/>
        <v>23</v>
      </c>
      <c r="ED22" s="1">
        <f t="shared" si="105"/>
        <v>0</v>
      </c>
      <c r="EE22" s="1">
        <f t="shared" si="106"/>
        <v>2.3E-3</v>
      </c>
      <c r="EF22" s="1">
        <f t="shared" si="107"/>
        <v>23.002300000000002</v>
      </c>
      <c r="EG22" s="1">
        <f t="shared" si="21"/>
        <v>23</v>
      </c>
      <c r="EH22" s="1">
        <f t="shared" si="108"/>
        <v>0</v>
      </c>
      <c r="EI22" s="1">
        <f t="shared" si="109"/>
        <v>2.2000000000000001E-3</v>
      </c>
      <c r="EJ22" s="1">
        <f t="shared" si="110"/>
        <v>23.002199999999998</v>
      </c>
      <c r="EK22" s="1">
        <f t="shared" si="22"/>
        <v>23</v>
      </c>
      <c r="EL22" s="1">
        <f t="shared" si="111"/>
        <v>0</v>
      </c>
      <c r="EM22" s="1">
        <f t="shared" si="112"/>
        <v>2.2000000000000001E-3</v>
      </c>
      <c r="EN22" s="1">
        <f t="shared" si="113"/>
        <v>23.002199999999998</v>
      </c>
      <c r="EO22" s="1">
        <f t="shared" si="23"/>
        <v>23</v>
      </c>
      <c r="EP22" s="1">
        <f t="shared" si="114"/>
        <v>0</v>
      </c>
      <c r="EQ22" s="1">
        <f t="shared" si="115"/>
        <v>2.2000000000000001E-3</v>
      </c>
      <c r="ER22" s="1">
        <f t="shared" si="116"/>
        <v>23.002199999999998</v>
      </c>
      <c r="ES22" s="1">
        <f t="shared" si="24"/>
        <v>23</v>
      </c>
      <c r="ET22" s="1">
        <f t="shared" si="117"/>
        <v>0</v>
      </c>
      <c r="EU22" s="1">
        <f t="shared" si="118"/>
        <v>1.1999999999999999E-3</v>
      </c>
      <c r="EV22" s="1">
        <f t="shared" si="119"/>
        <v>23.001200000000001</v>
      </c>
      <c r="EW22" s="1">
        <f t="shared" si="120"/>
        <v>23</v>
      </c>
      <c r="EX22" s="1"/>
      <c r="EY22" s="1">
        <f t="shared" si="121"/>
        <v>0</v>
      </c>
      <c r="EZ22" s="1">
        <f t="shared" si="122"/>
        <v>2.3999999999999998E-3</v>
      </c>
      <c r="FA22" s="1">
        <f t="shared" si="25"/>
        <v>23.002400000000002</v>
      </c>
      <c r="FB22" s="1">
        <f t="shared" si="26"/>
        <v>23</v>
      </c>
      <c r="FC22" s="1">
        <f t="shared" si="123"/>
        <v>0</v>
      </c>
      <c r="FD22" s="1">
        <f t="shared" si="124"/>
        <v>2.2000000000000001E-3</v>
      </c>
      <c r="FE22" s="1">
        <f t="shared" si="125"/>
        <v>23.002199999999998</v>
      </c>
      <c r="FF22" s="1">
        <f t="shared" si="27"/>
        <v>23</v>
      </c>
      <c r="FG22" s="1">
        <f t="shared" si="126"/>
        <v>0</v>
      </c>
      <c r="FH22" s="1">
        <f t="shared" si="127"/>
        <v>2.0999999999999999E-3</v>
      </c>
      <c r="FI22" s="1">
        <f t="shared" si="128"/>
        <v>23.002099999999999</v>
      </c>
      <c r="FJ22" s="1">
        <f t="shared" si="28"/>
        <v>23</v>
      </c>
      <c r="FK22" s="1">
        <f t="shared" si="129"/>
        <v>0</v>
      </c>
      <c r="FL22" s="1">
        <f t="shared" si="130"/>
        <v>2.2000000000000001E-3</v>
      </c>
      <c r="FM22" s="1">
        <f t="shared" si="131"/>
        <v>23.002199999999998</v>
      </c>
      <c r="FN22" s="1">
        <f t="shared" si="29"/>
        <v>23</v>
      </c>
      <c r="FO22" s="1">
        <f t="shared" si="132"/>
        <v>0</v>
      </c>
      <c r="FP22" s="1">
        <f t="shared" si="133"/>
        <v>2.2000000000000001E-3</v>
      </c>
      <c r="FQ22" s="1">
        <f t="shared" si="134"/>
        <v>23.002199999999998</v>
      </c>
      <c r="FR22" s="1">
        <f t="shared" si="30"/>
        <v>23</v>
      </c>
      <c r="FS22" s="1">
        <f t="shared" si="135"/>
        <v>0</v>
      </c>
      <c r="FT22" s="1">
        <f t="shared" si="136"/>
        <v>2.0999999999999999E-3</v>
      </c>
      <c r="FU22" s="1">
        <f t="shared" si="137"/>
        <v>23.002099999999999</v>
      </c>
      <c r="FV22" s="1">
        <f t="shared" si="31"/>
        <v>23</v>
      </c>
      <c r="FW22" s="1">
        <f t="shared" si="138"/>
        <v>0</v>
      </c>
      <c r="FX22" s="1">
        <f t="shared" si="139"/>
        <v>1.1999999999999999E-3</v>
      </c>
      <c r="FY22" s="1">
        <f t="shared" si="140"/>
        <v>23.001200000000001</v>
      </c>
      <c r="FZ22" s="1">
        <f t="shared" si="32"/>
        <v>23</v>
      </c>
      <c r="GC22" s="1">
        <f t="shared" si="33"/>
        <v>0</v>
      </c>
      <c r="GD22" s="1">
        <f t="shared" si="141"/>
        <v>2.3999999999999998E-3</v>
      </c>
      <c r="GE22" s="1">
        <f t="shared" si="34"/>
        <v>23.002400000000002</v>
      </c>
      <c r="GF22" s="1">
        <f t="shared" si="35"/>
        <v>23</v>
      </c>
      <c r="GG22" s="1">
        <f t="shared" si="36"/>
        <v>0</v>
      </c>
      <c r="GH22" s="1">
        <f t="shared" si="142"/>
        <v>1.5E-3</v>
      </c>
      <c r="GI22" s="1">
        <f t="shared" si="143"/>
        <v>23.0015</v>
      </c>
      <c r="GJ22" s="1">
        <f t="shared" si="37"/>
        <v>23</v>
      </c>
      <c r="GK22" s="1">
        <f t="shared" si="38"/>
        <v>0</v>
      </c>
      <c r="GL22" s="1">
        <f t="shared" si="144"/>
        <v>1.4E-3</v>
      </c>
      <c r="GM22" s="1">
        <f t="shared" si="145"/>
        <v>23.0014</v>
      </c>
      <c r="GN22" s="1">
        <f t="shared" si="39"/>
        <v>23</v>
      </c>
      <c r="GO22" s="1">
        <f t="shared" si="40"/>
        <v>0</v>
      </c>
      <c r="GP22" s="1">
        <f t="shared" si="146"/>
        <v>1.8E-3</v>
      </c>
      <c r="GQ22" s="1">
        <f t="shared" si="147"/>
        <v>23.001799999999999</v>
      </c>
      <c r="GR22" s="1">
        <f t="shared" si="41"/>
        <v>23</v>
      </c>
      <c r="GS22" s="1">
        <f t="shared" si="42"/>
        <v>0</v>
      </c>
      <c r="GT22" s="1">
        <f t="shared" si="148"/>
        <v>1.9E-3</v>
      </c>
      <c r="GU22" s="1">
        <f t="shared" si="149"/>
        <v>23.001899999999999</v>
      </c>
      <c r="GV22" s="1">
        <f t="shared" si="43"/>
        <v>23</v>
      </c>
      <c r="GW22" s="1">
        <f t="shared" si="44"/>
        <v>0</v>
      </c>
      <c r="GX22" s="1">
        <f t="shared" si="150"/>
        <v>2E-3</v>
      </c>
      <c r="GY22" s="1">
        <f t="shared" si="151"/>
        <v>23.001999999999999</v>
      </c>
      <c r="GZ22" s="1">
        <f t="shared" si="45"/>
        <v>23</v>
      </c>
      <c r="HA22" s="1">
        <f t="shared" si="46"/>
        <v>0</v>
      </c>
      <c r="HB22" s="1">
        <f t="shared" si="152"/>
        <v>1E-3</v>
      </c>
      <c r="HC22" s="1">
        <f t="shared" si="153"/>
        <v>23.001000000000001</v>
      </c>
      <c r="HD22" s="1">
        <f t="shared" si="47"/>
        <v>23</v>
      </c>
    </row>
    <row r="23" spans="1:212" customFormat="1" x14ac:dyDescent="0.3">
      <c r="A23" t="str">
        <f t="shared" si="48"/>
        <v>BlueLive1</v>
      </c>
      <c r="B23" s="13">
        <f>'Running Order'!B27</f>
        <v>21</v>
      </c>
      <c r="C23" s="13" t="str">
        <f>'Running Order'!C27</f>
        <v>Ian Fullwood</v>
      </c>
      <c r="D23" s="13" t="str">
        <f>'Running Order'!D27</f>
        <v>Janette Fullwood</v>
      </c>
      <c r="E23" s="13" t="str">
        <f>'Running Order'!E27</f>
        <v>CAP</v>
      </c>
      <c r="F23" s="13">
        <f>'Running Order'!F27</f>
        <v>1440</v>
      </c>
      <c r="G23" s="13" t="str">
        <f>'Running Order'!G27</f>
        <v>Live</v>
      </c>
      <c r="H23" s="13">
        <f>'Running Order'!H27</f>
        <v>3</v>
      </c>
      <c r="I23" s="13">
        <f>'Running Order'!I27</f>
        <v>0</v>
      </c>
      <c r="J23" s="13">
        <f>'Running Order'!J27</f>
        <v>0</v>
      </c>
      <c r="K23" s="13">
        <f>'Running Order'!K27</f>
        <v>0</v>
      </c>
      <c r="L23" s="13" t="str">
        <f>'Running Order'!L27</f>
        <v>Blue</v>
      </c>
      <c r="M23" s="13">
        <f>IF('Running Order'!$HF27="NATB",'Running Order'!M27,20)</f>
        <v>4</v>
      </c>
      <c r="N23" s="13">
        <f>IF('Running Order'!$HF27="NATB",'Running Order'!N27,20)</f>
        <v>0</v>
      </c>
      <c r="O23" s="13">
        <f>IF('Running Order'!$HF27="NATB",'Running Order'!O27,20)</f>
        <v>7</v>
      </c>
      <c r="P23" s="13">
        <f>IF('Running Order'!$HF27="NATB",'Running Order'!P27,20)</f>
        <v>2</v>
      </c>
      <c r="Q23" s="13">
        <f>IF('Running Order'!$HF27="NATB",'Running Order'!Q27,20)</f>
        <v>4</v>
      </c>
      <c r="R23" s="13">
        <f>IF('Running Order'!$HF27="NATB",'Running Order'!R27,20)</f>
        <v>4</v>
      </c>
      <c r="S23" s="13">
        <f>IF('Running Order'!$HF27="NATB",'Running Order'!S27,20)</f>
        <v>7</v>
      </c>
      <c r="T23" s="13">
        <f>IF('Running Order'!$HF27="NATB",'Running Order'!T27,20)</f>
        <v>1</v>
      </c>
      <c r="U23" s="13">
        <f>IF('Running Order'!$HF27="NATB",'Running Order'!U27,20)</f>
        <v>0</v>
      </c>
      <c r="V23" s="13">
        <f>IF('Running Order'!$HF27="NATB",'Running Order'!V27,20)</f>
        <v>0</v>
      </c>
      <c r="W23" s="5">
        <f t="shared" si="49"/>
        <v>29</v>
      </c>
      <c r="X23" s="13">
        <f>IF('Running Order'!$HF27="NATB",'Running Order'!X27,20)</f>
        <v>5</v>
      </c>
      <c r="Y23" s="13">
        <f>IF('Running Order'!$HF27="NATB",'Running Order'!Y27,20)</f>
        <v>1</v>
      </c>
      <c r="Z23" s="13">
        <f>IF('Running Order'!$HF27="NATB",'Running Order'!Z27,20)</f>
        <v>1</v>
      </c>
      <c r="AA23" s="13">
        <f>IF('Running Order'!$HF27="NATB",'Running Order'!AA27,20)</f>
        <v>1</v>
      </c>
      <c r="AB23" s="13">
        <f>IF('Running Order'!$HF27="NATB",'Running Order'!AB27,20)</f>
        <v>1</v>
      </c>
      <c r="AC23" s="13">
        <f>IF('Running Order'!$HF27="NATB",'Running Order'!AC27,20)</f>
        <v>4</v>
      </c>
      <c r="AD23" s="13">
        <f>IF('Running Order'!$HF27="NATB",'Running Order'!AD27,20)</f>
        <v>7</v>
      </c>
      <c r="AE23" s="13">
        <f>IF('Running Order'!$HF27="NATB",'Running Order'!AE27,20)</f>
        <v>0</v>
      </c>
      <c r="AF23" s="13">
        <f>IF('Running Order'!$HF27="NATB",'Running Order'!AF27,20)</f>
        <v>0</v>
      </c>
      <c r="AG23" s="13">
        <f>IF('Running Order'!$HF27="NATB",'Running Order'!AG27,20)</f>
        <v>0</v>
      </c>
      <c r="AH23" s="5">
        <f t="shared" si="50"/>
        <v>20</v>
      </c>
      <c r="AI23" s="5">
        <f t="shared" si="51"/>
        <v>49</v>
      </c>
      <c r="AJ23" s="13">
        <f>IF('Running Order'!$HF27="NATB",'Running Order'!AJ27,20)</f>
        <v>1</v>
      </c>
      <c r="AK23" s="13">
        <f>IF('Running Order'!$HF27="NATB",'Running Order'!AK27,20)</f>
        <v>5</v>
      </c>
      <c r="AL23" s="13">
        <f>IF('Running Order'!$HF27="NATB",'Running Order'!AL27,20)</f>
        <v>1</v>
      </c>
      <c r="AM23" s="13">
        <f>IF('Running Order'!$HF27="NATB",'Running Order'!AM27,20)</f>
        <v>4</v>
      </c>
      <c r="AN23" s="13">
        <f>IF('Running Order'!$HF27="NATB",'Running Order'!AN27,20)</f>
        <v>1</v>
      </c>
      <c r="AO23" s="13">
        <f>IF('Running Order'!$HF27="NATB",'Running Order'!AO27,20)</f>
        <v>2</v>
      </c>
      <c r="AP23" s="13">
        <f>IF('Running Order'!$HF27="NATB",'Running Order'!AP27,20)</f>
        <v>2</v>
      </c>
      <c r="AQ23" s="13">
        <f>IF('Running Order'!$HF27="NATB",'Running Order'!AQ27,20)</f>
        <v>0</v>
      </c>
      <c r="AR23" s="13">
        <f>IF('Running Order'!$HF27="NATB",'Running Order'!AR27,20)</f>
        <v>0</v>
      </c>
      <c r="AS23" s="13">
        <f>IF('Running Order'!$HF27="NATB",'Running Order'!AS27,20)</f>
        <v>0</v>
      </c>
      <c r="AT23" s="5">
        <f t="shared" si="52"/>
        <v>16</v>
      </c>
      <c r="AU23" s="5">
        <f t="shared" si="53"/>
        <v>65</v>
      </c>
      <c r="AV23" s="13">
        <f>IF('Running Order'!$HF27="NATB",'Running Order'!AV27,20)</f>
        <v>0</v>
      </c>
      <c r="AW23" s="13">
        <f>IF('Running Order'!$HF27="NATB",'Running Order'!AW27,20)</f>
        <v>0</v>
      </c>
      <c r="AX23" s="13">
        <f>IF('Running Order'!$HF27="NATB",'Running Order'!AX27,20)</f>
        <v>0</v>
      </c>
      <c r="AY23" s="13">
        <f>IF('Running Order'!$HF27="NATB",'Running Order'!AY27,20)</f>
        <v>0</v>
      </c>
      <c r="AZ23" s="13">
        <f>IF('Running Order'!$HF27="NATB",'Running Order'!AZ27,20)</f>
        <v>0</v>
      </c>
      <c r="BA23" s="13">
        <f>IF('Running Order'!$HF27="NATB",'Running Order'!BA27,20)</f>
        <v>0</v>
      </c>
      <c r="BB23" s="13">
        <f>IF('Running Order'!$HF27="NATB",'Running Order'!BB27,20)</f>
        <v>0</v>
      </c>
      <c r="BC23" s="13">
        <f>IF('Running Order'!$HF27="NATB",'Running Order'!BC27,20)</f>
        <v>0</v>
      </c>
      <c r="BD23" s="13">
        <f>IF('Running Order'!$HF27="NATB",'Running Order'!BD27,20)</f>
        <v>0</v>
      </c>
      <c r="BE23" s="13">
        <f>IF('Running Order'!$HF27="NATB",'Running Order'!BE27,20)</f>
        <v>0</v>
      </c>
      <c r="BF23" s="5">
        <f t="shared" si="54"/>
        <v>0</v>
      </c>
      <c r="BG23" s="5">
        <f t="shared" si="55"/>
        <v>65</v>
      </c>
      <c r="BH23" s="5">
        <f t="shared" si="56"/>
        <v>13</v>
      </c>
      <c r="BI23" s="5">
        <f t="shared" si="57"/>
        <v>13</v>
      </c>
      <c r="BJ23" s="5">
        <f t="shared" si="58"/>
        <v>13</v>
      </c>
      <c r="BK23" s="5">
        <f t="shared" si="154"/>
        <v>13</v>
      </c>
      <c r="BL23" s="5">
        <f t="shared" si="59"/>
        <v>13</v>
      </c>
      <c r="BM23" s="5">
        <f t="shared" si="60"/>
        <v>13</v>
      </c>
      <c r="BN23" s="5">
        <f t="shared" si="4"/>
        <v>13</v>
      </c>
      <c r="BO23" s="5">
        <f t="shared" si="5"/>
        <v>13</v>
      </c>
      <c r="BP23" s="3" t="str">
        <f t="shared" si="6"/>
        <v>-</v>
      </c>
      <c r="BQ23" s="3" t="str">
        <f t="shared" si="61"/>
        <v/>
      </c>
      <c r="BR23" s="3" t="str">
        <f t="shared" si="7"/>
        <v>-</v>
      </c>
      <c r="BS23" s="3" t="str">
        <f t="shared" si="62"/>
        <v/>
      </c>
      <c r="BT23" s="3">
        <f t="shared" si="8"/>
        <v>13</v>
      </c>
      <c r="BU23" s="3">
        <f t="shared" si="63"/>
        <v>1</v>
      </c>
      <c r="BV23" s="3" t="str">
        <f t="shared" si="9"/>
        <v>-</v>
      </c>
      <c r="BW23" s="3" t="str">
        <f t="shared" si="64"/>
        <v/>
      </c>
      <c r="BX23" s="3" t="str">
        <f t="shared" si="10"/>
        <v>-</v>
      </c>
      <c r="BY23" s="3" t="str">
        <f t="shared" si="65"/>
        <v/>
      </c>
      <c r="BZ23" s="3" t="str">
        <f t="shared" si="11"/>
        <v>-</v>
      </c>
      <c r="CA23" s="3" t="str">
        <f t="shared" si="66"/>
        <v/>
      </c>
      <c r="CB23" s="3" t="str">
        <f t="shared" si="12"/>
        <v>-</v>
      </c>
      <c r="CC23" s="3" t="str">
        <f t="shared" si="67"/>
        <v/>
      </c>
      <c r="CD23" s="3">
        <f t="shared" si="68"/>
        <v>13</v>
      </c>
      <c r="CE23" s="3">
        <f t="shared" si="69"/>
        <v>1</v>
      </c>
      <c r="CF23" s="3" t="str">
        <f t="shared" si="70"/>
        <v>-</v>
      </c>
      <c r="CG23" s="3" t="str">
        <f t="shared" si="71"/>
        <v/>
      </c>
      <c r="CH23" s="5" t="str">
        <f t="shared" si="155"/>
        <v>1</v>
      </c>
      <c r="CI23" s="5">
        <f t="shared" si="72"/>
        <v>1</v>
      </c>
      <c r="CJ23" s="24"/>
      <c r="CK23" s="1"/>
      <c r="CL23" s="1">
        <f t="shared" si="73"/>
        <v>19</v>
      </c>
      <c r="CM23" s="1">
        <f t="shared" si="74"/>
        <v>0</v>
      </c>
      <c r="CN23" s="1">
        <f t="shared" si="75"/>
        <v>13</v>
      </c>
      <c r="CO23" s="1">
        <f t="shared" si="13"/>
        <v>13</v>
      </c>
      <c r="CP23" s="1">
        <f t="shared" si="76"/>
        <v>8</v>
      </c>
      <c r="CQ23" s="1">
        <f t="shared" si="77"/>
        <v>0</v>
      </c>
      <c r="CR23" s="1">
        <f t="shared" si="78"/>
        <v>13</v>
      </c>
      <c r="CS23" s="1">
        <f t="shared" si="14"/>
        <v>13</v>
      </c>
      <c r="CT23" s="1">
        <f t="shared" si="79"/>
        <v>3</v>
      </c>
      <c r="CU23" s="1">
        <f t="shared" si="80"/>
        <v>0</v>
      </c>
      <c r="CV23" s="1">
        <f t="shared" si="81"/>
        <v>13</v>
      </c>
      <c r="CW23" s="1">
        <f t="shared" si="15"/>
        <v>13</v>
      </c>
      <c r="CX23" s="1">
        <f t="shared" si="82"/>
        <v>0</v>
      </c>
      <c r="CY23" s="1">
        <f t="shared" si="83"/>
        <v>0</v>
      </c>
      <c r="CZ23" s="1">
        <f t="shared" si="84"/>
        <v>13</v>
      </c>
      <c r="DA23" s="1">
        <f t="shared" si="16"/>
        <v>13</v>
      </c>
      <c r="DB23" s="1">
        <f t="shared" si="85"/>
        <v>5</v>
      </c>
      <c r="DC23" s="1">
        <f t="shared" si="86"/>
        <v>0</v>
      </c>
      <c r="DD23" s="1">
        <f t="shared" si="87"/>
        <v>13</v>
      </c>
      <c r="DE23" s="1">
        <f t="shared" si="17"/>
        <v>13</v>
      </c>
      <c r="DF23" s="1">
        <f t="shared" si="88"/>
        <v>2</v>
      </c>
      <c r="DG23" s="1">
        <f t="shared" si="89"/>
        <v>0</v>
      </c>
      <c r="DH23" s="1">
        <f t="shared" si="90"/>
        <v>13</v>
      </c>
      <c r="DI23" s="1">
        <f t="shared" si="18"/>
        <v>13</v>
      </c>
      <c r="DJ23" s="1">
        <f t="shared" si="91"/>
        <v>0</v>
      </c>
      <c r="DK23" s="1">
        <f t="shared" si="92"/>
        <v>0</v>
      </c>
      <c r="DL23" s="1">
        <f t="shared" si="93"/>
        <v>13</v>
      </c>
      <c r="DM23" s="1">
        <f t="shared" si="94"/>
        <v>13</v>
      </c>
      <c r="DQ23">
        <f t="shared" si="95"/>
        <v>65</v>
      </c>
      <c r="DR23" t="str">
        <f t="shared" si="96"/>
        <v>YES</v>
      </c>
      <c r="DS23">
        <f t="shared" si="97"/>
        <v>65</v>
      </c>
      <c r="DT23" t="str">
        <f t="shared" si="98"/>
        <v>YES</v>
      </c>
      <c r="DV23" s="1">
        <f t="shared" si="99"/>
        <v>9</v>
      </c>
      <c r="DW23" s="1">
        <f t="shared" si="100"/>
        <v>0</v>
      </c>
      <c r="DX23" s="1">
        <f t="shared" si="101"/>
        <v>13</v>
      </c>
      <c r="DY23" s="1">
        <f t="shared" si="19"/>
        <v>13</v>
      </c>
      <c r="DZ23" s="1">
        <f t="shared" si="102"/>
        <v>8</v>
      </c>
      <c r="EA23" s="1">
        <f t="shared" si="103"/>
        <v>0</v>
      </c>
      <c r="EB23" s="1">
        <f t="shared" si="104"/>
        <v>13</v>
      </c>
      <c r="EC23" s="1">
        <f t="shared" si="20"/>
        <v>13</v>
      </c>
      <c r="ED23" s="1">
        <f t="shared" si="105"/>
        <v>3</v>
      </c>
      <c r="EE23" s="1">
        <f t="shared" si="106"/>
        <v>0</v>
      </c>
      <c r="EF23" s="1">
        <f t="shared" si="107"/>
        <v>13</v>
      </c>
      <c r="EG23" s="1">
        <f t="shared" si="21"/>
        <v>13</v>
      </c>
      <c r="EH23" s="1">
        <f t="shared" si="108"/>
        <v>0</v>
      </c>
      <c r="EI23" s="1">
        <f t="shared" si="109"/>
        <v>0</v>
      </c>
      <c r="EJ23" s="1">
        <f t="shared" si="110"/>
        <v>13</v>
      </c>
      <c r="EK23" s="1">
        <f t="shared" si="22"/>
        <v>13</v>
      </c>
      <c r="EL23" s="1">
        <f t="shared" si="111"/>
        <v>5</v>
      </c>
      <c r="EM23" s="1">
        <f t="shared" si="112"/>
        <v>0</v>
      </c>
      <c r="EN23" s="1">
        <f t="shared" si="113"/>
        <v>13</v>
      </c>
      <c r="EO23" s="1">
        <f t="shared" si="23"/>
        <v>13</v>
      </c>
      <c r="EP23" s="1">
        <f t="shared" si="114"/>
        <v>2</v>
      </c>
      <c r="EQ23" s="1">
        <f t="shared" si="115"/>
        <v>0</v>
      </c>
      <c r="ER23" s="1">
        <f t="shared" si="116"/>
        <v>13</v>
      </c>
      <c r="ES23" s="1">
        <f t="shared" si="24"/>
        <v>13</v>
      </c>
      <c r="ET23" s="1">
        <f t="shared" si="117"/>
        <v>0</v>
      </c>
      <c r="EU23" s="1">
        <f t="shared" si="118"/>
        <v>0</v>
      </c>
      <c r="EV23" s="1">
        <f t="shared" si="119"/>
        <v>13</v>
      </c>
      <c r="EW23" s="1">
        <f t="shared" si="120"/>
        <v>13</v>
      </c>
      <c r="EX23" s="1"/>
      <c r="EY23" s="1">
        <f t="shared" si="121"/>
        <v>6</v>
      </c>
      <c r="EZ23" s="1">
        <f t="shared" si="122"/>
        <v>0</v>
      </c>
      <c r="FA23" s="1">
        <f t="shared" si="25"/>
        <v>13</v>
      </c>
      <c r="FB23" s="1">
        <f t="shared" si="26"/>
        <v>13</v>
      </c>
      <c r="FC23" s="1">
        <f t="shared" si="123"/>
        <v>5</v>
      </c>
      <c r="FD23" s="1">
        <f t="shared" si="124"/>
        <v>0</v>
      </c>
      <c r="FE23" s="1">
        <f t="shared" si="125"/>
        <v>13</v>
      </c>
      <c r="FF23" s="1">
        <f t="shared" si="27"/>
        <v>13</v>
      </c>
      <c r="FG23" s="1">
        <f t="shared" si="126"/>
        <v>1</v>
      </c>
      <c r="FH23" s="1">
        <f t="shared" si="127"/>
        <v>0</v>
      </c>
      <c r="FI23" s="1">
        <f t="shared" si="128"/>
        <v>13</v>
      </c>
      <c r="FJ23" s="1">
        <f t="shared" si="28"/>
        <v>13</v>
      </c>
      <c r="FK23" s="1">
        <f t="shared" si="129"/>
        <v>0</v>
      </c>
      <c r="FL23" s="1">
        <f t="shared" si="130"/>
        <v>0</v>
      </c>
      <c r="FM23" s="1">
        <f t="shared" si="131"/>
        <v>13</v>
      </c>
      <c r="FN23" s="1">
        <f t="shared" si="29"/>
        <v>13</v>
      </c>
      <c r="FO23" s="1">
        <f t="shared" si="132"/>
        <v>4</v>
      </c>
      <c r="FP23" s="1">
        <f t="shared" si="133"/>
        <v>0</v>
      </c>
      <c r="FQ23" s="1">
        <f t="shared" si="134"/>
        <v>13</v>
      </c>
      <c r="FR23" s="1">
        <f t="shared" si="30"/>
        <v>13</v>
      </c>
      <c r="FS23" s="1">
        <f t="shared" si="135"/>
        <v>1</v>
      </c>
      <c r="FT23" s="1">
        <f t="shared" si="136"/>
        <v>0</v>
      </c>
      <c r="FU23" s="1">
        <f t="shared" si="137"/>
        <v>13</v>
      </c>
      <c r="FV23" s="1">
        <f t="shared" si="31"/>
        <v>13</v>
      </c>
      <c r="FW23" s="1">
        <f t="shared" si="138"/>
        <v>0</v>
      </c>
      <c r="FX23" s="1">
        <f t="shared" si="139"/>
        <v>0</v>
      </c>
      <c r="FY23" s="1">
        <f t="shared" si="140"/>
        <v>13</v>
      </c>
      <c r="FZ23" s="1">
        <f t="shared" si="32"/>
        <v>13</v>
      </c>
      <c r="GC23" s="1">
        <f t="shared" si="33"/>
        <v>3</v>
      </c>
      <c r="GD23" s="1">
        <f t="shared" si="141"/>
        <v>0</v>
      </c>
      <c r="GE23" s="1">
        <f t="shared" si="34"/>
        <v>13</v>
      </c>
      <c r="GF23" s="1">
        <f t="shared" si="35"/>
        <v>13</v>
      </c>
      <c r="GG23" s="1">
        <f t="shared" si="36"/>
        <v>1</v>
      </c>
      <c r="GH23" s="1">
        <f t="shared" si="142"/>
        <v>0</v>
      </c>
      <c r="GI23" s="1">
        <f t="shared" si="143"/>
        <v>13</v>
      </c>
      <c r="GJ23" s="1">
        <f t="shared" si="37"/>
        <v>13</v>
      </c>
      <c r="GK23" s="1">
        <f t="shared" si="38"/>
        <v>1</v>
      </c>
      <c r="GL23" s="1">
        <f t="shared" si="144"/>
        <v>0</v>
      </c>
      <c r="GM23" s="1">
        <f t="shared" si="145"/>
        <v>13</v>
      </c>
      <c r="GN23" s="1">
        <f t="shared" si="39"/>
        <v>13</v>
      </c>
      <c r="GO23" s="1">
        <f t="shared" si="40"/>
        <v>0</v>
      </c>
      <c r="GP23" s="1">
        <f t="shared" si="146"/>
        <v>0</v>
      </c>
      <c r="GQ23" s="1">
        <f t="shared" si="147"/>
        <v>13</v>
      </c>
      <c r="GR23" s="1">
        <f t="shared" si="41"/>
        <v>13</v>
      </c>
      <c r="GS23" s="1">
        <f t="shared" si="42"/>
        <v>3</v>
      </c>
      <c r="GT23" s="1">
        <f t="shared" si="148"/>
        <v>0</v>
      </c>
      <c r="GU23" s="1">
        <f t="shared" si="149"/>
        <v>13</v>
      </c>
      <c r="GV23" s="1">
        <f t="shared" si="43"/>
        <v>13</v>
      </c>
      <c r="GW23" s="1">
        <f t="shared" si="44"/>
        <v>0</v>
      </c>
      <c r="GX23" s="1">
        <f t="shared" si="150"/>
        <v>0</v>
      </c>
      <c r="GY23" s="1">
        <f t="shared" si="151"/>
        <v>13</v>
      </c>
      <c r="GZ23" s="1">
        <f t="shared" si="45"/>
        <v>13</v>
      </c>
      <c r="HA23" s="1">
        <f t="shared" si="46"/>
        <v>0</v>
      </c>
      <c r="HB23" s="1">
        <f t="shared" si="152"/>
        <v>0</v>
      </c>
      <c r="HC23" s="1">
        <f t="shared" si="153"/>
        <v>13</v>
      </c>
      <c r="HD23" s="1">
        <f t="shared" si="47"/>
        <v>13</v>
      </c>
    </row>
    <row r="24" spans="1:212" customFormat="1" x14ac:dyDescent="0.3">
      <c r="A24" t="str">
        <f t="shared" si="48"/>
        <v>PH1</v>
      </c>
      <c r="B24" s="13">
        <f>'Running Order'!B28</f>
        <v>22</v>
      </c>
      <c r="C24" s="13" t="str">
        <f>'Running Order'!C28</f>
        <v>Graham Wilson</v>
      </c>
      <c r="D24" s="13" t="str">
        <f>'Running Order'!D28</f>
        <v>Frank Wilson</v>
      </c>
      <c r="E24" s="13" t="str">
        <f>'Running Order'!E28</f>
        <v>FRS765</v>
      </c>
      <c r="F24" s="13">
        <f>'Running Order'!F28</f>
        <v>1565</v>
      </c>
      <c r="G24" s="13" t="str">
        <f>'Running Order'!G28</f>
        <v>Live</v>
      </c>
      <c r="H24" s="13">
        <f>'Running Order'!H28</f>
        <v>3</v>
      </c>
      <c r="I24" s="13">
        <f>'Running Order'!I28</f>
        <v>0</v>
      </c>
      <c r="J24" s="13">
        <f>'Running Order'!J28</f>
        <v>0</v>
      </c>
      <c r="K24" s="13">
        <f>'Running Order'!K28</f>
        <v>0</v>
      </c>
      <c r="L24" s="13" t="str">
        <f>'Running Order'!L28</f>
        <v>PH</v>
      </c>
      <c r="M24" s="13">
        <f>IF('Running Order'!$HF28="NATB",'Running Order'!M28,20)</f>
        <v>20</v>
      </c>
      <c r="N24" s="13">
        <f>IF('Running Order'!$HF28="NATB",'Running Order'!N28,20)</f>
        <v>20</v>
      </c>
      <c r="O24" s="13">
        <f>IF('Running Order'!$HF28="NATB",'Running Order'!O28,20)</f>
        <v>20</v>
      </c>
      <c r="P24" s="13">
        <f>IF('Running Order'!$HF28="NATB",'Running Order'!P28,20)</f>
        <v>20</v>
      </c>
      <c r="Q24" s="13">
        <f>IF('Running Order'!$HF28="NATB",'Running Order'!Q28,20)</f>
        <v>20</v>
      </c>
      <c r="R24" s="13">
        <f>IF('Running Order'!$HF28="NATB",'Running Order'!R28,20)</f>
        <v>20</v>
      </c>
      <c r="S24" s="13">
        <f>IF('Running Order'!$HF28="NATB",'Running Order'!S28,20)</f>
        <v>20</v>
      </c>
      <c r="T24" s="13">
        <f>IF('Running Order'!$HF28="NATB",'Running Order'!T28,20)</f>
        <v>20</v>
      </c>
      <c r="U24" s="13">
        <f>IF('Running Order'!$HF28="NATB",'Running Order'!U28,20)</f>
        <v>20</v>
      </c>
      <c r="V24" s="13">
        <f>IF('Running Order'!$HF28="NATB",'Running Order'!V28,20)</f>
        <v>20</v>
      </c>
      <c r="W24" s="5">
        <f t="shared" si="49"/>
        <v>200</v>
      </c>
      <c r="X24" s="13">
        <f>IF('Running Order'!$HF28="NATB",'Running Order'!X28,20)</f>
        <v>20</v>
      </c>
      <c r="Y24" s="13">
        <f>IF('Running Order'!$HF28="NATB",'Running Order'!Y28,20)</f>
        <v>20</v>
      </c>
      <c r="Z24" s="13">
        <f>IF('Running Order'!$HF28="NATB",'Running Order'!Z28,20)</f>
        <v>20</v>
      </c>
      <c r="AA24" s="13">
        <f>IF('Running Order'!$HF28="NATB",'Running Order'!AA28,20)</f>
        <v>20</v>
      </c>
      <c r="AB24" s="13">
        <f>IF('Running Order'!$HF28="NATB",'Running Order'!AB28,20)</f>
        <v>20</v>
      </c>
      <c r="AC24" s="13">
        <f>IF('Running Order'!$HF28="NATB",'Running Order'!AC28,20)</f>
        <v>20</v>
      </c>
      <c r="AD24" s="13">
        <f>IF('Running Order'!$HF28="NATB",'Running Order'!AD28,20)</f>
        <v>20</v>
      </c>
      <c r="AE24" s="13">
        <f>IF('Running Order'!$HF28="NATB",'Running Order'!AE28,20)</f>
        <v>20</v>
      </c>
      <c r="AF24" s="13">
        <f>IF('Running Order'!$HF28="NATB",'Running Order'!AF28,20)</f>
        <v>20</v>
      </c>
      <c r="AG24" s="13">
        <f>IF('Running Order'!$HF28="NATB",'Running Order'!AG28,20)</f>
        <v>20</v>
      </c>
      <c r="AH24" s="5">
        <f t="shared" si="50"/>
        <v>200</v>
      </c>
      <c r="AI24" s="5">
        <f t="shared" si="51"/>
        <v>400</v>
      </c>
      <c r="AJ24" s="13">
        <f>IF('Running Order'!$HF28="NATB",'Running Order'!AJ28,20)</f>
        <v>20</v>
      </c>
      <c r="AK24" s="13">
        <f>IF('Running Order'!$HF28="NATB",'Running Order'!AK28,20)</f>
        <v>20</v>
      </c>
      <c r="AL24" s="13">
        <f>IF('Running Order'!$HF28="NATB",'Running Order'!AL28,20)</f>
        <v>20</v>
      </c>
      <c r="AM24" s="13">
        <f>IF('Running Order'!$HF28="NATB",'Running Order'!AM28,20)</f>
        <v>20</v>
      </c>
      <c r="AN24" s="13">
        <f>IF('Running Order'!$HF28="NATB",'Running Order'!AN28,20)</f>
        <v>20</v>
      </c>
      <c r="AO24" s="13">
        <f>IF('Running Order'!$HF28="NATB",'Running Order'!AO28,20)</f>
        <v>20</v>
      </c>
      <c r="AP24" s="13">
        <f>IF('Running Order'!$HF28="NATB",'Running Order'!AP28,20)</f>
        <v>20</v>
      </c>
      <c r="AQ24" s="13">
        <f>IF('Running Order'!$HF28="NATB",'Running Order'!AQ28,20)</f>
        <v>20</v>
      </c>
      <c r="AR24" s="13">
        <f>IF('Running Order'!$HF28="NATB",'Running Order'!AR28,20)</f>
        <v>20</v>
      </c>
      <c r="AS24" s="13">
        <f>IF('Running Order'!$HF28="NATB",'Running Order'!AS28,20)</f>
        <v>20</v>
      </c>
      <c r="AT24" s="5">
        <f t="shared" si="52"/>
        <v>200</v>
      </c>
      <c r="AU24" s="5">
        <f t="shared" si="53"/>
        <v>600</v>
      </c>
      <c r="AV24" s="13">
        <f>IF('Running Order'!$HF28="NATB",'Running Order'!AV28,20)</f>
        <v>20</v>
      </c>
      <c r="AW24" s="13">
        <f>IF('Running Order'!$HF28="NATB",'Running Order'!AW28,20)</f>
        <v>20</v>
      </c>
      <c r="AX24" s="13">
        <f>IF('Running Order'!$HF28="NATB",'Running Order'!AX28,20)</f>
        <v>20</v>
      </c>
      <c r="AY24" s="13">
        <f>IF('Running Order'!$HF28="NATB",'Running Order'!AY28,20)</f>
        <v>20</v>
      </c>
      <c r="AZ24" s="13">
        <f>IF('Running Order'!$HF28="NATB",'Running Order'!AZ28,20)</f>
        <v>20</v>
      </c>
      <c r="BA24" s="13">
        <f>IF('Running Order'!$HF28="NATB",'Running Order'!BA28,20)</f>
        <v>20</v>
      </c>
      <c r="BB24" s="13">
        <f>IF('Running Order'!$HF28="NATB",'Running Order'!BB28,20)</f>
        <v>20</v>
      </c>
      <c r="BC24" s="13">
        <f>IF('Running Order'!$HF28="NATB",'Running Order'!BC28,20)</f>
        <v>20</v>
      </c>
      <c r="BD24" s="13">
        <f>IF('Running Order'!$HF28="NATB",'Running Order'!BD28,20)</f>
        <v>20</v>
      </c>
      <c r="BE24" s="13">
        <f>IF('Running Order'!$HF28="NATB",'Running Order'!BE28,20)</f>
        <v>20</v>
      </c>
      <c r="BF24" s="5">
        <f t="shared" si="54"/>
        <v>200</v>
      </c>
      <c r="BG24" s="5">
        <f t="shared" si="55"/>
        <v>800</v>
      </c>
      <c r="BH24" s="5">
        <f t="shared" si="56"/>
        <v>23</v>
      </c>
      <c r="BI24" s="5">
        <f t="shared" si="57"/>
        <v>23</v>
      </c>
      <c r="BJ24" s="5">
        <f t="shared" si="58"/>
        <v>23</v>
      </c>
      <c r="BK24" s="5">
        <f t="shared" si="154"/>
        <v>23</v>
      </c>
      <c r="BL24" s="5">
        <f t="shared" si="59"/>
        <v>23</v>
      </c>
      <c r="BM24" s="5">
        <f t="shared" si="60"/>
        <v>23</v>
      </c>
      <c r="BN24" s="5">
        <f t="shared" si="4"/>
        <v>23</v>
      </c>
      <c r="BO24" s="5">
        <f t="shared" si="5"/>
        <v>23</v>
      </c>
      <c r="BP24" s="3" t="str">
        <f t="shared" si="6"/>
        <v>-</v>
      </c>
      <c r="BQ24" s="3" t="str">
        <f t="shared" si="61"/>
        <v/>
      </c>
      <c r="BR24" s="3" t="str">
        <f t="shared" si="7"/>
        <v>-</v>
      </c>
      <c r="BS24" s="3" t="str">
        <f t="shared" si="62"/>
        <v/>
      </c>
      <c r="BT24" s="3" t="str">
        <f t="shared" si="8"/>
        <v>-</v>
      </c>
      <c r="BU24" s="3" t="str">
        <f t="shared" si="63"/>
        <v/>
      </c>
      <c r="BV24" s="3" t="str">
        <f t="shared" si="9"/>
        <v>-</v>
      </c>
      <c r="BW24" s="3" t="str">
        <f t="shared" si="64"/>
        <v/>
      </c>
      <c r="BX24" s="3" t="str">
        <f t="shared" si="10"/>
        <v>-</v>
      </c>
      <c r="BY24" s="3" t="str">
        <f t="shared" si="65"/>
        <v/>
      </c>
      <c r="BZ24" s="3" t="str">
        <f t="shared" si="11"/>
        <v>-</v>
      </c>
      <c r="CA24" s="3" t="str">
        <f t="shared" si="66"/>
        <v/>
      </c>
      <c r="CB24" s="3">
        <f t="shared" si="12"/>
        <v>23</v>
      </c>
      <c r="CC24" s="3">
        <f t="shared" si="67"/>
        <v>1</v>
      </c>
      <c r="CD24" s="3">
        <f t="shared" si="68"/>
        <v>23</v>
      </c>
      <c r="CE24" s="3">
        <f t="shared" si="69"/>
        <v>7</v>
      </c>
      <c r="CF24" s="3" t="str">
        <f t="shared" si="70"/>
        <v>-</v>
      </c>
      <c r="CG24" s="3" t="str">
        <f t="shared" si="71"/>
        <v/>
      </c>
      <c r="CH24" s="5" t="str">
        <f t="shared" si="155"/>
        <v>1</v>
      </c>
      <c r="CI24" s="5">
        <f t="shared" si="72"/>
        <v>7</v>
      </c>
      <c r="CJ24" s="22"/>
      <c r="CK24" s="1"/>
      <c r="CL24" s="1">
        <f t="shared" si="73"/>
        <v>0</v>
      </c>
      <c r="CM24" s="1">
        <f t="shared" si="74"/>
        <v>2.4000000000000001E-4</v>
      </c>
      <c r="CN24" s="1">
        <f t="shared" si="75"/>
        <v>23.000240000000002</v>
      </c>
      <c r="CO24" s="1">
        <f t="shared" si="13"/>
        <v>23</v>
      </c>
      <c r="CP24" s="1">
        <f t="shared" si="76"/>
        <v>0</v>
      </c>
      <c r="CQ24" s="1">
        <f t="shared" si="77"/>
        <v>2.4000000000000001E-4</v>
      </c>
      <c r="CR24" s="1">
        <f t="shared" si="78"/>
        <v>23.000240000000002</v>
      </c>
      <c r="CS24" s="1">
        <f t="shared" si="14"/>
        <v>23</v>
      </c>
      <c r="CT24" s="1">
        <f t="shared" si="79"/>
        <v>0</v>
      </c>
      <c r="CU24" s="1">
        <f t="shared" si="80"/>
        <v>2.3E-3</v>
      </c>
      <c r="CV24" s="1">
        <f t="shared" si="81"/>
        <v>23.002300000000002</v>
      </c>
      <c r="CW24" s="1">
        <f t="shared" si="15"/>
        <v>23</v>
      </c>
      <c r="CX24" s="1">
        <f t="shared" si="82"/>
        <v>0</v>
      </c>
      <c r="CY24" s="1">
        <f t="shared" si="83"/>
        <v>2.2000000000000001E-3</v>
      </c>
      <c r="CZ24" s="1">
        <f t="shared" si="84"/>
        <v>23.002199999999998</v>
      </c>
      <c r="DA24" s="1">
        <f t="shared" si="16"/>
        <v>23</v>
      </c>
      <c r="DB24" s="1">
        <f t="shared" si="85"/>
        <v>0</v>
      </c>
      <c r="DC24" s="1">
        <f t="shared" si="86"/>
        <v>2.2000000000000001E-3</v>
      </c>
      <c r="DD24" s="1">
        <f t="shared" si="87"/>
        <v>23.002199999999998</v>
      </c>
      <c r="DE24" s="1">
        <f t="shared" si="17"/>
        <v>23</v>
      </c>
      <c r="DF24" s="1">
        <f t="shared" si="88"/>
        <v>0</v>
      </c>
      <c r="DG24" s="1">
        <f t="shared" si="89"/>
        <v>2.2000000000000001E-3</v>
      </c>
      <c r="DH24" s="1">
        <f t="shared" si="90"/>
        <v>23.002199999999998</v>
      </c>
      <c r="DI24" s="1">
        <f t="shared" si="18"/>
        <v>23</v>
      </c>
      <c r="DJ24" s="1">
        <f t="shared" si="91"/>
        <v>0</v>
      </c>
      <c r="DK24" s="1">
        <f t="shared" si="92"/>
        <v>1.1999999999999999E-3</v>
      </c>
      <c r="DL24" s="1">
        <f t="shared" si="93"/>
        <v>23.001200000000001</v>
      </c>
      <c r="DM24" s="1">
        <f t="shared" si="94"/>
        <v>23</v>
      </c>
      <c r="DQ24">
        <f t="shared" si="95"/>
        <v>600</v>
      </c>
      <c r="DR24" t="str">
        <f t="shared" si="96"/>
        <v>NO</v>
      </c>
      <c r="DS24">
        <f t="shared" si="97"/>
        <v>600</v>
      </c>
      <c r="DT24" t="str">
        <f t="shared" si="98"/>
        <v>NO</v>
      </c>
      <c r="DV24" s="1">
        <f t="shared" si="99"/>
        <v>0</v>
      </c>
      <c r="DW24" s="1">
        <f t="shared" si="100"/>
        <v>2.3999999999999998E-3</v>
      </c>
      <c r="DX24" s="1">
        <f t="shared" si="101"/>
        <v>23.002400000000002</v>
      </c>
      <c r="DY24" s="1">
        <f t="shared" si="19"/>
        <v>23</v>
      </c>
      <c r="DZ24" s="1">
        <f t="shared" si="102"/>
        <v>0</v>
      </c>
      <c r="EA24" s="1">
        <f t="shared" si="103"/>
        <v>2.3999999999999998E-3</v>
      </c>
      <c r="EB24" s="1">
        <f t="shared" si="104"/>
        <v>23.002400000000002</v>
      </c>
      <c r="EC24" s="1">
        <f t="shared" si="20"/>
        <v>23</v>
      </c>
      <c r="ED24" s="1">
        <f t="shared" si="105"/>
        <v>0</v>
      </c>
      <c r="EE24" s="1">
        <f t="shared" si="106"/>
        <v>2.3E-3</v>
      </c>
      <c r="EF24" s="1">
        <f t="shared" si="107"/>
        <v>23.002300000000002</v>
      </c>
      <c r="EG24" s="1">
        <f t="shared" si="21"/>
        <v>23</v>
      </c>
      <c r="EH24" s="1">
        <f t="shared" si="108"/>
        <v>0</v>
      </c>
      <c r="EI24" s="1">
        <f t="shared" si="109"/>
        <v>2.2000000000000001E-3</v>
      </c>
      <c r="EJ24" s="1">
        <f t="shared" si="110"/>
        <v>23.002199999999998</v>
      </c>
      <c r="EK24" s="1">
        <f t="shared" si="22"/>
        <v>23</v>
      </c>
      <c r="EL24" s="1">
        <f t="shared" si="111"/>
        <v>0</v>
      </c>
      <c r="EM24" s="1">
        <f t="shared" si="112"/>
        <v>2.2000000000000001E-3</v>
      </c>
      <c r="EN24" s="1">
        <f t="shared" si="113"/>
        <v>23.002199999999998</v>
      </c>
      <c r="EO24" s="1">
        <f t="shared" si="23"/>
        <v>23</v>
      </c>
      <c r="EP24" s="1">
        <f t="shared" si="114"/>
        <v>0</v>
      </c>
      <c r="EQ24" s="1">
        <f t="shared" si="115"/>
        <v>2.2000000000000001E-3</v>
      </c>
      <c r="ER24" s="1">
        <f t="shared" si="116"/>
        <v>23.002199999999998</v>
      </c>
      <c r="ES24" s="1">
        <f t="shared" si="24"/>
        <v>23</v>
      </c>
      <c r="ET24" s="1">
        <f t="shared" si="117"/>
        <v>0</v>
      </c>
      <c r="EU24" s="1">
        <f t="shared" si="118"/>
        <v>1.1999999999999999E-3</v>
      </c>
      <c r="EV24" s="1">
        <f t="shared" si="119"/>
        <v>23.001200000000001</v>
      </c>
      <c r="EW24" s="1">
        <f t="shared" si="120"/>
        <v>23</v>
      </c>
      <c r="EX24" s="1"/>
      <c r="EY24" s="1">
        <f t="shared" si="121"/>
        <v>0</v>
      </c>
      <c r="EZ24" s="1">
        <f t="shared" si="122"/>
        <v>2.3999999999999998E-3</v>
      </c>
      <c r="FA24" s="1">
        <f t="shared" si="25"/>
        <v>23.002400000000002</v>
      </c>
      <c r="FB24" s="1">
        <f t="shared" si="26"/>
        <v>23</v>
      </c>
      <c r="FC24" s="1">
        <f t="shared" si="123"/>
        <v>0</v>
      </c>
      <c r="FD24" s="1">
        <f t="shared" si="124"/>
        <v>2.2000000000000001E-3</v>
      </c>
      <c r="FE24" s="1">
        <f t="shared" si="125"/>
        <v>23.002199999999998</v>
      </c>
      <c r="FF24" s="1">
        <f t="shared" si="27"/>
        <v>23</v>
      </c>
      <c r="FG24" s="1">
        <f t="shared" si="126"/>
        <v>0</v>
      </c>
      <c r="FH24" s="1">
        <f t="shared" si="127"/>
        <v>2.0999999999999999E-3</v>
      </c>
      <c r="FI24" s="1">
        <f t="shared" si="128"/>
        <v>23.002099999999999</v>
      </c>
      <c r="FJ24" s="1">
        <f t="shared" si="28"/>
        <v>23</v>
      </c>
      <c r="FK24" s="1">
        <f t="shared" si="129"/>
        <v>0</v>
      </c>
      <c r="FL24" s="1">
        <f t="shared" si="130"/>
        <v>2.2000000000000001E-3</v>
      </c>
      <c r="FM24" s="1">
        <f t="shared" si="131"/>
        <v>23.002199999999998</v>
      </c>
      <c r="FN24" s="1">
        <f t="shared" si="29"/>
        <v>23</v>
      </c>
      <c r="FO24" s="1">
        <f t="shared" si="132"/>
        <v>0</v>
      </c>
      <c r="FP24" s="1">
        <f t="shared" si="133"/>
        <v>2.2000000000000001E-3</v>
      </c>
      <c r="FQ24" s="1">
        <f t="shared" si="134"/>
        <v>23.002199999999998</v>
      </c>
      <c r="FR24" s="1">
        <f t="shared" si="30"/>
        <v>23</v>
      </c>
      <c r="FS24" s="1">
        <f t="shared" si="135"/>
        <v>0</v>
      </c>
      <c r="FT24" s="1">
        <f t="shared" si="136"/>
        <v>2.0999999999999999E-3</v>
      </c>
      <c r="FU24" s="1">
        <f t="shared" si="137"/>
        <v>23.002099999999999</v>
      </c>
      <c r="FV24" s="1">
        <f t="shared" si="31"/>
        <v>23</v>
      </c>
      <c r="FW24" s="1">
        <f t="shared" si="138"/>
        <v>0</v>
      </c>
      <c r="FX24" s="1">
        <f t="shared" si="139"/>
        <v>1.1999999999999999E-3</v>
      </c>
      <c r="FY24" s="1">
        <f t="shared" si="140"/>
        <v>23.001200000000001</v>
      </c>
      <c r="FZ24" s="1">
        <f t="shared" si="32"/>
        <v>23</v>
      </c>
      <c r="GC24" s="1">
        <f t="shared" si="33"/>
        <v>0</v>
      </c>
      <c r="GD24" s="1">
        <f t="shared" si="141"/>
        <v>2.3999999999999998E-3</v>
      </c>
      <c r="GE24" s="1">
        <f t="shared" si="34"/>
        <v>23.002400000000002</v>
      </c>
      <c r="GF24" s="1">
        <f t="shared" si="35"/>
        <v>23</v>
      </c>
      <c r="GG24" s="1">
        <f t="shared" si="36"/>
        <v>0</v>
      </c>
      <c r="GH24" s="1">
        <f t="shared" si="142"/>
        <v>1.5E-3</v>
      </c>
      <c r="GI24" s="1">
        <f t="shared" si="143"/>
        <v>23.0015</v>
      </c>
      <c r="GJ24" s="1">
        <f t="shared" si="37"/>
        <v>23</v>
      </c>
      <c r="GK24" s="1">
        <f t="shared" si="38"/>
        <v>0</v>
      </c>
      <c r="GL24" s="1">
        <f t="shared" si="144"/>
        <v>1.4E-3</v>
      </c>
      <c r="GM24" s="1">
        <f t="shared" si="145"/>
        <v>23.0014</v>
      </c>
      <c r="GN24" s="1">
        <f t="shared" si="39"/>
        <v>23</v>
      </c>
      <c r="GO24" s="1">
        <f t="shared" si="40"/>
        <v>0</v>
      </c>
      <c r="GP24" s="1">
        <f t="shared" si="146"/>
        <v>1.8E-3</v>
      </c>
      <c r="GQ24" s="1">
        <f t="shared" si="147"/>
        <v>23.001799999999999</v>
      </c>
      <c r="GR24" s="1">
        <f t="shared" si="41"/>
        <v>23</v>
      </c>
      <c r="GS24" s="1">
        <f t="shared" si="42"/>
        <v>0</v>
      </c>
      <c r="GT24" s="1">
        <f t="shared" si="148"/>
        <v>1.9E-3</v>
      </c>
      <c r="GU24" s="1">
        <f t="shared" si="149"/>
        <v>23.001899999999999</v>
      </c>
      <c r="GV24" s="1">
        <f t="shared" si="43"/>
        <v>23</v>
      </c>
      <c r="GW24" s="1">
        <f t="shared" si="44"/>
        <v>0</v>
      </c>
      <c r="GX24" s="1">
        <f t="shared" si="150"/>
        <v>2E-3</v>
      </c>
      <c r="GY24" s="1">
        <f t="shared" si="151"/>
        <v>23.001999999999999</v>
      </c>
      <c r="GZ24" s="1">
        <f t="shared" si="45"/>
        <v>23</v>
      </c>
      <c r="HA24" s="1">
        <f t="shared" si="46"/>
        <v>0</v>
      </c>
      <c r="HB24" s="1">
        <f t="shared" si="152"/>
        <v>1E-3</v>
      </c>
      <c r="HC24" s="1">
        <f t="shared" si="153"/>
        <v>23.001000000000001</v>
      </c>
      <c r="HD24" s="1">
        <f t="shared" si="47"/>
        <v>23</v>
      </c>
    </row>
    <row r="25" spans="1:212" customFormat="1" x14ac:dyDescent="0.3">
      <c r="A25" t="str">
        <f t="shared" si="48"/>
        <v>RedIRS12</v>
      </c>
      <c r="B25" s="13">
        <f>'Running Order'!B29</f>
        <v>23</v>
      </c>
      <c r="C25" s="13" t="str">
        <f>'Running Order'!C29</f>
        <v>Ian Veale</v>
      </c>
      <c r="D25" s="13" t="str">
        <f>'Running Order'!D29</f>
        <v>Andy Wyatt</v>
      </c>
      <c r="E25" s="13" t="str">
        <f>'Running Order'!E29</f>
        <v>Sherpa</v>
      </c>
      <c r="F25" s="13">
        <f>'Running Order'!F29</f>
        <v>1410</v>
      </c>
      <c r="G25" s="13" t="str">
        <f>'Running Order'!G29</f>
        <v>IRS</v>
      </c>
      <c r="H25" s="13">
        <f>'Running Order'!H29</f>
        <v>2</v>
      </c>
      <c r="I25" s="13">
        <f>'Running Order'!I29</f>
        <v>0</v>
      </c>
      <c r="J25" s="13">
        <f>'Running Order'!J29</f>
        <v>0</v>
      </c>
      <c r="K25" s="13">
        <f>'Running Order'!K29</f>
        <v>0</v>
      </c>
      <c r="L25" s="13" t="str">
        <f>'Running Order'!L29</f>
        <v>Red</v>
      </c>
      <c r="M25" s="13">
        <f>IF('Running Order'!$HF29="NATB",'Running Order'!M29,20)</f>
        <v>5</v>
      </c>
      <c r="N25" s="13">
        <f>IF('Running Order'!$HF29="NATB",'Running Order'!N29,20)</f>
        <v>5</v>
      </c>
      <c r="O25" s="13">
        <f>IF('Running Order'!$HF29="NATB",'Running Order'!O29,20)</f>
        <v>9</v>
      </c>
      <c r="P25" s="13">
        <f>IF('Running Order'!$HF29="NATB",'Running Order'!P29,20)</f>
        <v>3</v>
      </c>
      <c r="Q25" s="13">
        <f>IF('Running Order'!$HF29="NATB",'Running Order'!Q29,20)</f>
        <v>5</v>
      </c>
      <c r="R25" s="13">
        <f>IF('Running Order'!$HF29="NATB",'Running Order'!R29,20)</f>
        <v>4</v>
      </c>
      <c r="S25" s="13">
        <f>IF('Running Order'!$HF29="NATB",'Running Order'!S29,20)</f>
        <v>8</v>
      </c>
      <c r="T25" s="13">
        <f>IF('Running Order'!$HF29="NATB",'Running Order'!T29,20)</f>
        <v>1</v>
      </c>
      <c r="U25" s="13">
        <f>IF('Running Order'!$HF29="NATB",'Running Order'!U29,20)</f>
        <v>0</v>
      </c>
      <c r="V25" s="13">
        <f>IF('Running Order'!$HF29="NATB",'Running Order'!V29,20)</f>
        <v>0</v>
      </c>
      <c r="W25" s="5">
        <f t="shared" si="49"/>
        <v>40</v>
      </c>
      <c r="X25" s="13">
        <f>IF('Running Order'!$HF29="NATB",'Running Order'!X29,20)</f>
        <v>2</v>
      </c>
      <c r="Y25" s="13">
        <f>IF('Running Order'!$HF29="NATB",'Running Order'!Y29,20)</f>
        <v>2</v>
      </c>
      <c r="Z25" s="13">
        <f>IF('Running Order'!$HF29="NATB",'Running Order'!Z29,20)</f>
        <v>1</v>
      </c>
      <c r="AA25" s="13">
        <f>IF('Running Order'!$HF29="NATB",'Running Order'!AA29,20)</f>
        <v>2</v>
      </c>
      <c r="AB25" s="13">
        <f>IF('Running Order'!$HF29="NATB",'Running Order'!AB29,20)</f>
        <v>2</v>
      </c>
      <c r="AC25" s="13">
        <f>IF('Running Order'!$HF29="NATB",'Running Order'!AC29,20)</f>
        <v>3</v>
      </c>
      <c r="AD25" s="13">
        <f>IF('Running Order'!$HF29="NATB",'Running Order'!AD29,20)</f>
        <v>5</v>
      </c>
      <c r="AE25" s="13">
        <f>IF('Running Order'!$HF29="NATB",'Running Order'!AE29,20)</f>
        <v>0</v>
      </c>
      <c r="AF25" s="13">
        <f>IF('Running Order'!$HF29="NATB",'Running Order'!AF29,20)</f>
        <v>0</v>
      </c>
      <c r="AG25" s="13">
        <f>IF('Running Order'!$HF29="NATB",'Running Order'!AG29,20)</f>
        <v>0</v>
      </c>
      <c r="AH25" s="5">
        <f t="shared" si="50"/>
        <v>17</v>
      </c>
      <c r="AI25" s="5">
        <f t="shared" si="51"/>
        <v>57</v>
      </c>
      <c r="AJ25" s="13">
        <f>IF('Running Order'!$HF29="NATB",'Running Order'!AJ29,20)</f>
        <v>1</v>
      </c>
      <c r="AK25" s="13">
        <f>IF('Running Order'!$HF29="NATB",'Running Order'!AK29,20)</f>
        <v>0</v>
      </c>
      <c r="AL25" s="13">
        <f>IF('Running Order'!$HF29="NATB",'Running Order'!AL29,20)</f>
        <v>1</v>
      </c>
      <c r="AM25" s="13">
        <f>IF('Running Order'!$HF29="NATB",'Running Order'!AM29,20)</f>
        <v>1</v>
      </c>
      <c r="AN25" s="13">
        <f>IF('Running Order'!$HF29="NATB",'Running Order'!AN29,20)</f>
        <v>3</v>
      </c>
      <c r="AO25" s="13">
        <f>IF('Running Order'!$HF29="NATB",'Running Order'!AO29,20)</f>
        <v>3</v>
      </c>
      <c r="AP25" s="13">
        <f>IF('Running Order'!$HF29="NATB",'Running Order'!AP29,20)</f>
        <v>3</v>
      </c>
      <c r="AQ25" s="13">
        <f>IF('Running Order'!$HF29="NATB",'Running Order'!AQ29,20)</f>
        <v>0</v>
      </c>
      <c r="AR25" s="13">
        <f>IF('Running Order'!$HF29="NATB",'Running Order'!AR29,20)</f>
        <v>0</v>
      </c>
      <c r="AS25" s="13">
        <f>IF('Running Order'!$HF29="NATB",'Running Order'!AS29,20)</f>
        <v>0</v>
      </c>
      <c r="AT25" s="5">
        <f t="shared" si="52"/>
        <v>12</v>
      </c>
      <c r="AU25" s="5">
        <f t="shared" si="53"/>
        <v>69</v>
      </c>
      <c r="AV25" s="13">
        <f>IF('Running Order'!$HF29="NATB",'Running Order'!AV29,20)</f>
        <v>0</v>
      </c>
      <c r="AW25" s="13">
        <f>IF('Running Order'!$HF29="NATB",'Running Order'!AW29,20)</f>
        <v>0</v>
      </c>
      <c r="AX25" s="13">
        <f>IF('Running Order'!$HF29="NATB",'Running Order'!AX29,20)</f>
        <v>0</v>
      </c>
      <c r="AY25" s="13">
        <f>IF('Running Order'!$HF29="NATB",'Running Order'!AY29,20)</f>
        <v>0</v>
      </c>
      <c r="AZ25" s="13">
        <f>IF('Running Order'!$HF29="NATB",'Running Order'!AZ29,20)</f>
        <v>0</v>
      </c>
      <c r="BA25" s="13">
        <f>IF('Running Order'!$HF29="NATB",'Running Order'!BA29,20)</f>
        <v>0</v>
      </c>
      <c r="BB25" s="13">
        <f>IF('Running Order'!$HF29="NATB",'Running Order'!BB29,20)</f>
        <v>0</v>
      </c>
      <c r="BC25" s="13">
        <f>IF('Running Order'!$HF29="NATB",'Running Order'!BC29,20)</f>
        <v>0</v>
      </c>
      <c r="BD25" s="13">
        <f>IF('Running Order'!$HF29="NATB",'Running Order'!BD29,20)</f>
        <v>0</v>
      </c>
      <c r="BE25" s="13">
        <f>IF('Running Order'!$HF29="NATB",'Running Order'!BE29,20)</f>
        <v>0</v>
      </c>
      <c r="BF25" s="5">
        <f t="shared" si="54"/>
        <v>0</v>
      </c>
      <c r="BG25" s="5">
        <f t="shared" si="55"/>
        <v>69</v>
      </c>
      <c r="BH25" s="5">
        <f t="shared" si="56"/>
        <v>17</v>
      </c>
      <c r="BI25" s="5">
        <f t="shared" si="57"/>
        <v>15</v>
      </c>
      <c r="BJ25" s="5">
        <f t="shared" si="58"/>
        <v>14</v>
      </c>
      <c r="BK25" s="5">
        <f t="shared" si="154"/>
        <v>14</v>
      </c>
      <c r="BL25" s="5">
        <f t="shared" si="59"/>
        <v>17</v>
      </c>
      <c r="BM25" s="5">
        <f t="shared" si="60"/>
        <v>14</v>
      </c>
      <c r="BN25" s="5">
        <f t="shared" si="4"/>
        <v>14</v>
      </c>
      <c r="BO25" s="5">
        <f t="shared" si="5"/>
        <v>14</v>
      </c>
      <c r="BP25" s="3" t="str">
        <f t="shared" si="6"/>
        <v>-</v>
      </c>
      <c r="BQ25" s="3" t="str">
        <f t="shared" si="61"/>
        <v/>
      </c>
      <c r="BR25" s="3">
        <f t="shared" si="7"/>
        <v>14</v>
      </c>
      <c r="BS25" s="3">
        <f t="shared" si="62"/>
        <v>12</v>
      </c>
      <c r="BT25" s="3" t="str">
        <f t="shared" si="8"/>
        <v>-</v>
      </c>
      <c r="BU25" s="3" t="str">
        <f t="shared" si="63"/>
        <v/>
      </c>
      <c r="BV25" s="3" t="str">
        <f t="shared" si="9"/>
        <v>-</v>
      </c>
      <c r="BW25" s="3" t="str">
        <f t="shared" si="64"/>
        <v/>
      </c>
      <c r="BX25" s="3" t="str">
        <f t="shared" si="10"/>
        <v>-</v>
      </c>
      <c r="BY25" s="3" t="str">
        <f t="shared" si="65"/>
        <v/>
      </c>
      <c r="BZ25" s="3" t="str">
        <f t="shared" si="11"/>
        <v>-</v>
      </c>
      <c r="CA25" s="3" t="str">
        <f t="shared" si="66"/>
        <v/>
      </c>
      <c r="CB25" s="3" t="str">
        <f t="shared" si="12"/>
        <v>-</v>
      </c>
      <c r="CC25" s="3" t="str">
        <f t="shared" si="67"/>
        <v/>
      </c>
      <c r="CD25" s="3" t="str">
        <f t="shared" si="68"/>
        <v>-</v>
      </c>
      <c r="CE25" s="3" t="str">
        <f t="shared" si="69"/>
        <v/>
      </c>
      <c r="CF25" s="3" t="str">
        <f t="shared" si="70"/>
        <v>-</v>
      </c>
      <c r="CG25" s="3" t="str">
        <f t="shared" si="71"/>
        <v/>
      </c>
      <c r="CH25" s="5" t="str">
        <f t="shared" si="155"/>
        <v>12</v>
      </c>
      <c r="CI25" s="5" t="str">
        <f t="shared" si="72"/>
        <v/>
      </c>
      <c r="CK25" s="1"/>
      <c r="CL25" s="1">
        <f t="shared" si="73"/>
        <v>19</v>
      </c>
      <c r="CM25" s="1">
        <f t="shared" si="74"/>
        <v>0</v>
      </c>
      <c r="CN25" s="1">
        <f t="shared" si="75"/>
        <v>14</v>
      </c>
      <c r="CO25" s="1">
        <f t="shared" si="13"/>
        <v>14</v>
      </c>
      <c r="CP25" s="1">
        <f t="shared" si="76"/>
        <v>5</v>
      </c>
      <c r="CQ25" s="1">
        <f t="shared" si="77"/>
        <v>0</v>
      </c>
      <c r="CR25" s="1">
        <f t="shared" si="78"/>
        <v>14</v>
      </c>
      <c r="CS25" s="1">
        <f t="shared" si="14"/>
        <v>14</v>
      </c>
      <c r="CT25" s="1">
        <f t="shared" si="79"/>
        <v>4</v>
      </c>
      <c r="CU25" s="1">
        <f t="shared" si="80"/>
        <v>0</v>
      </c>
      <c r="CV25" s="1">
        <f t="shared" si="81"/>
        <v>14</v>
      </c>
      <c r="CW25" s="1">
        <f t="shared" si="15"/>
        <v>14</v>
      </c>
      <c r="CX25" s="1">
        <f t="shared" si="82"/>
        <v>5</v>
      </c>
      <c r="CY25" s="1">
        <f t="shared" si="83"/>
        <v>0</v>
      </c>
      <c r="CZ25" s="1">
        <f t="shared" si="84"/>
        <v>14</v>
      </c>
      <c r="DA25" s="1">
        <f t="shared" si="16"/>
        <v>14</v>
      </c>
      <c r="DB25" s="1">
        <f t="shared" si="85"/>
        <v>1</v>
      </c>
      <c r="DC25" s="1">
        <f t="shared" si="86"/>
        <v>0</v>
      </c>
      <c r="DD25" s="1">
        <f t="shared" si="87"/>
        <v>14</v>
      </c>
      <c r="DE25" s="1">
        <f t="shared" si="17"/>
        <v>14</v>
      </c>
      <c r="DF25" s="1">
        <f t="shared" si="88"/>
        <v>4</v>
      </c>
      <c r="DG25" s="1">
        <f t="shared" si="89"/>
        <v>0</v>
      </c>
      <c r="DH25" s="1">
        <f t="shared" si="90"/>
        <v>14</v>
      </c>
      <c r="DI25" s="1">
        <f t="shared" si="18"/>
        <v>14</v>
      </c>
      <c r="DJ25" s="1">
        <f t="shared" si="91"/>
        <v>0</v>
      </c>
      <c r="DK25" s="1">
        <f t="shared" si="92"/>
        <v>0</v>
      </c>
      <c r="DL25" s="1">
        <f t="shared" si="93"/>
        <v>14</v>
      </c>
      <c r="DM25" s="1">
        <f t="shared" si="94"/>
        <v>14</v>
      </c>
      <c r="DQ25">
        <f t="shared" si="95"/>
        <v>69</v>
      </c>
      <c r="DR25" t="str">
        <f t="shared" si="96"/>
        <v>YES</v>
      </c>
      <c r="DS25">
        <f t="shared" si="97"/>
        <v>69</v>
      </c>
      <c r="DT25" t="str">
        <f t="shared" si="98"/>
        <v>YES</v>
      </c>
      <c r="DV25" s="1">
        <f t="shared" si="99"/>
        <v>9</v>
      </c>
      <c r="DW25" s="1">
        <f t="shared" si="100"/>
        <v>0</v>
      </c>
      <c r="DX25" s="1">
        <f t="shared" si="101"/>
        <v>14</v>
      </c>
      <c r="DY25" s="1">
        <f t="shared" si="19"/>
        <v>14</v>
      </c>
      <c r="DZ25" s="1">
        <f t="shared" si="102"/>
        <v>5</v>
      </c>
      <c r="EA25" s="1">
        <f t="shared" si="103"/>
        <v>0</v>
      </c>
      <c r="EB25" s="1">
        <f t="shared" si="104"/>
        <v>14</v>
      </c>
      <c r="EC25" s="1">
        <f t="shared" si="20"/>
        <v>14</v>
      </c>
      <c r="ED25" s="1">
        <f t="shared" si="105"/>
        <v>4</v>
      </c>
      <c r="EE25" s="1">
        <f t="shared" si="106"/>
        <v>0</v>
      </c>
      <c r="EF25" s="1">
        <f t="shared" si="107"/>
        <v>14</v>
      </c>
      <c r="EG25" s="1">
        <f t="shared" si="21"/>
        <v>14</v>
      </c>
      <c r="EH25" s="1">
        <f t="shared" si="108"/>
        <v>5</v>
      </c>
      <c r="EI25" s="1">
        <f t="shared" si="109"/>
        <v>0</v>
      </c>
      <c r="EJ25" s="1">
        <f t="shared" si="110"/>
        <v>14</v>
      </c>
      <c r="EK25" s="1">
        <f t="shared" si="22"/>
        <v>14</v>
      </c>
      <c r="EL25" s="1">
        <f t="shared" si="111"/>
        <v>1</v>
      </c>
      <c r="EM25" s="1">
        <f t="shared" si="112"/>
        <v>0</v>
      </c>
      <c r="EN25" s="1">
        <f t="shared" si="113"/>
        <v>14</v>
      </c>
      <c r="EO25" s="1">
        <f t="shared" si="23"/>
        <v>14</v>
      </c>
      <c r="EP25" s="1">
        <f t="shared" si="114"/>
        <v>4</v>
      </c>
      <c r="EQ25" s="1">
        <f t="shared" si="115"/>
        <v>0</v>
      </c>
      <c r="ER25" s="1">
        <f t="shared" si="116"/>
        <v>14</v>
      </c>
      <c r="ES25" s="1">
        <f t="shared" si="24"/>
        <v>14</v>
      </c>
      <c r="ET25" s="1">
        <f t="shared" si="117"/>
        <v>0</v>
      </c>
      <c r="EU25" s="1">
        <f t="shared" si="118"/>
        <v>0</v>
      </c>
      <c r="EV25" s="1">
        <f t="shared" si="119"/>
        <v>14</v>
      </c>
      <c r="EW25" s="1">
        <f t="shared" si="120"/>
        <v>14</v>
      </c>
      <c r="EX25" s="1"/>
      <c r="EY25" s="1">
        <f t="shared" si="121"/>
        <v>5</v>
      </c>
      <c r="EZ25" s="1">
        <f t="shared" si="122"/>
        <v>1.5E-3</v>
      </c>
      <c r="FA25" s="1">
        <f t="shared" si="25"/>
        <v>14.0015</v>
      </c>
      <c r="FB25" s="1">
        <f t="shared" si="26"/>
        <v>15</v>
      </c>
      <c r="FC25" s="1">
        <f t="shared" si="123"/>
        <v>2</v>
      </c>
      <c r="FD25" s="1">
        <f t="shared" si="124"/>
        <v>0</v>
      </c>
      <c r="FE25" s="1">
        <f t="shared" si="125"/>
        <v>15</v>
      </c>
      <c r="FF25" s="1">
        <f t="shared" si="27"/>
        <v>15</v>
      </c>
      <c r="FG25" s="1">
        <f t="shared" si="126"/>
        <v>4</v>
      </c>
      <c r="FH25" s="1">
        <f t="shared" si="127"/>
        <v>0</v>
      </c>
      <c r="FI25" s="1">
        <f t="shared" si="128"/>
        <v>15</v>
      </c>
      <c r="FJ25" s="1">
        <f t="shared" si="28"/>
        <v>15</v>
      </c>
      <c r="FK25" s="1">
        <f t="shared" si="129"/>
        <v>2</v>
      </c>
      <c r="FL25" s="1">
        <f t="shared" si="130"/>
        <v>0</v>
      </c>
      <c r="FM25" s="1">
        <f t="shared" si="131"/>
        <v>15</v>
      </c>
      <c r="FN25" s="1">
        <f t="shared" si="29"/>
        <v>15</v>
      </c>
      <c r="FO25" s="1">
        <f t="shared" si="132"/>
        <v>1</v>
      </c>
      <c r="FP25" s="1">
        <f t="shared" si="133"/>
        <v>0</v>
      </c>
      <c r="FQ25" s="1">
        <f t="shared" si="134"/>
        <v>15</v>
      </c>
      <c r="FR25" s="1">
        <f t="shared" si="30"/>
        <v>15</v>
      </c>
      <c r="FS25" s="1">
        <f t="shared" si="135"/>
        <v>4</v>
      </c>
      <c r="FT25" s="1">
        <f t="shared" si="136"/>
        <v>0</v>
      </c>
      <c r="FU25" s="1">
        <f t="shared" si="137"/>
        <v>15</v>
      </c>
      <c r="FV25" s="1">
        <f t="shared" si="31"/>
        <v>15</v>
      </c>
      <c r="FW25" s="1">
        <f t="shared" si="138"/>
        <v>0</v>
      </c>
      <c r="FX25" s="1">
        <f t="shared" si="139"/>
        <v>0</v>
      </c>
      <c r="FY25" s="1">
        <f t="shared" si="140"/>
        <v>15</v>
      </c>
      <c r="FZ25" s="1">
        <f t="shared" si="32"/>
        <v>15</v>
      </c>
      <c r="GC25" s="1">
        <f t="shared" si="33"/>
        <v>2</v>
      </c>
      <c r="GD25" s="1">
        <f t="shared" si="141"/>
        <v>1.5E-3</v>
      </c>
      <c r="GE25" s="1">
        <f t="shared" si="34"/>
        <v>17.0015</v>
      </c>
      <c r="GF25" s="1">
        <f t="shared" si="35"/>
        <v>17</v>
      </c>
      <c r="GG25" s="1">
        <f t="shared" si="36"/>
        <v>1</v>
      </c>
      <c r="GH25" s="1">
        <f t="shared" si="142"/>
        <v>0</v>
      </c>
      <c r="GI25" s="1">
        <f t="shared" si="143"/>
        <v>17</v>
      </c>
      <c r="GJ25" s="1">
        <f t="shared" si="37"/>
        <v>17</v>
      </c>
      <c r="GK25" s="1">
        <f t="shared" si="38"/>
        <v>0</v>
      </c>
      <c r="GL25" s="1">
        <f t="shared" si="144"/>
        <v>0</v>
      </c>
      <c r="GM25" s="1">
        <f t="shared" si="145"/>
        <v>17</v>
      </c>
      <c r="GN25" s="1">
        <f t="shared" si="39"/>
        <v>17</v>
      </c>
      <c r="GO25" s="1">
        <f t="shared" si="40"/>
        <v>1</v>
      </c>
      <c r="GP25" s="1">
        <f t="shared" si="146"/>
        <v>0</v>
      </c>
      <c r="GQ25" s="1">
        <f t="shared" si="147"/>
        <v>17</v>
      </c>
      <c r="GR25" s="1">
        <f t="shared" si="41"/>
        <v>17</v>
      </c>
      <c r="GS25" s="1">
        <f t="shared" si="42"/>
        <v>1</v>
      </c>
      <c r="GT25" s="1">
        <f t="shared" si="148"/>
        <v>0</v>
      </c>
      <c r="GU25" s="1">
        <f t="shared" si="149"/>
        <v>17</v>
      </c>
      <c r="GV25" s="1">
        <f t="shared" si="43"/>
        <v>17</v>
      </c>
      <c r="GW25" s="1">
        <f t="shared" si="44"/>
        <v>3</v>
      </c>
      <c r="GX25" s="1">
        <f t="shared" si="150"/>
        <v>0</v>
      </c>
      <c r="GY25" s="1">
        <f t="shared" si="151"/>
        <v>17</v>
      </c>
      <c r="GZ25" s="1">
        <f t="shared" si="45"/>
        <v>17</v>
      </c>
      <c r="HA25" s="1">
        <f t="shared" si="46"/>
        <v>0</v>
      </c>
      <c r="HB25" s="1">
        <f t="shared" si="152"/>
        <v>0</v>
      </c>
      <c r="HC25" s="1">
        <f t="shared" si="153"/>
        <v>17</v>
      </c>
      <c r="HD25" s="1">
        <f t="shared" si="47"/>
        <v>17</v>
      </c>
    </row>
    <row r="26" spans="1:212" customFormat="1" x14ac:dyDescent="0.3">
      <c r="A26" t="str">
        <f t="shared" si="48"/>
        <v>RedIRS2</v>
      </c>
      <c r="B26" s="13">
        <f>'Running Order'!B30</f>
        <v>24</v>
      </c>
      <c r="C26" s="13" t="str">
        <f>'Running Order'!C30</f>
        <v>George Watson</v>
      </c>
      <c r="D26" s="13" t="str">
        <f>'Running Order'!D30</f>
        <v>Victoria Watson</v>
      </c>
      <c r="E26" s="13" t="str">
        <f>'Running Order'!E30</f>
        <v>Hamilton</v>
      </c>
      <c r="F26" s="13">
        <f>'Running Order'!F30</f>
        <v>1600</v>
      </c>
      <c r="G26" s="13" t="str">
        <f>'Running Order'!G30</f>
        <v>IRS</v>
      </c>
      <c r="H26" s="13">
        <f>'Running Order'!H30</f>
        <v>2</v>
      </c>
      <c r="I26" s="13">
        <f>'Running Order'!I30</f>
        <v>0</v>
      </c>
      <c r="J26" s="13">
        <f>'Running Order'!J30</f>
        <v>0</v>
      </c>
      <c r="K26" s="13">
        <f>'Running Order'!K30</f>
        <v>0</v>
      </c>
      <c r="L26" s="13" t="str">
        <f>'Running Order'!L30</f>
        <v>Red</v>
      </c>
      <c r="M26" s="13">
        <f>IF('Running Order'!$HF30="NATB",'Running Order'!M30,20)</f>
        <v>0</v>
      </c>
      <c r="N26" s="13">
        <f>IF('Running Order'!$HF30="NATB",'Running Order'!N30,20)</f>
        <v>5</v>
      </c>
      <c r="O26" s="13">
        <f>IF('Running Order'!$HF30="NATB",'Running Order'!O30,20)</f>
        <v>3</v>
      </c>
      <c r="P26" s="13">
        <f>IF('Running Order'!$HF30="NATB",'Running Order'!P30,20)</f>
        <v>1</v>
      </c>
      <c r="Q26" s="13">
        <f>IF('Running Order'!$HF30="NATB",'Running Order'!Q30,20)</f>
        <v>1</v>
      </c>
      <c r="R26" s="13">
        <f>IF('Running Order'!$HF30="NATB",'Running Order'!R30,20)</f>
        <v>4</v>
      </c>
      <c r="S26" s="13">
        <f>IF('Running Order'!$HF30="NATB",'Running Order'!S30,20)</f>
        <v>0</v>
      </c>
      <c r="T26" s="13">
        <f>IF('Running Order'!$HF30="NATB",'Running Order'!T30,20)</f>
        <v>0</v>
      </c>
      <c r="U26" s="13">
        <f>IF('Running Order'!$HF30="NATB",'Running Order'!U30,20)</f>
        <v>0</v>
      </c>
      <c r="V26" s="13">
        <f>IF('Running Order'!$HF30="NATB",'Running Order'!V30,20)</f>
        <v>0</v>
      </c>
      <c r="W26" s="5">
        <f t="shared" si="49"/>
        <v>14</v>
      </c>
      <c r="X26" s="13">
        <f>IF('Running Order'!$HF30="NATB",'Running Order'!X30,20)</f>
        <v>2</v>
      </c>
      <c r="Y26" s="13">
        <f>IF('Running Order'!$HF30="NATB",'Running Order'!Y30,20)</f>
        <v>1</v>
      </c>
      <c r="Z26" s="13">
        <f>IF('Running Order'!$HF30="NATB",'Running Order'!Z30,20)</f>
        <v>1</v>
      </c>
      <c r="AA26" s="13">
        <f>IF('Running Order'!$HF30="NATB",'Running Order'!AA30,20)</f>
        <v>0</v>
      </c>
      <c r="AB26" s="13">
        <f>IF('Running Order'!$HF30="NATB",'Running Order'!AB30,20)</f>
        <v>1</v>
      </c>
      <c r="AC26" s="13">
        <f>IF('Running Order'!$HF30="NATB",'Running Order'!AC30,20)</f>
        <v>1</v>
      </c>
      <c r="AD26" s="13">
        <f>IF('Running Order'!$HF30="NATB",'Running Order'!AD30,20)</f>
        <v>0</v>
      </c>
      <c r="AE26" s="13">
        <f>IF('Running Order'!$HF30="NATB",'Running Order'!AE30,20)</f>
        <v>0</v>
      </c>
      <c r="AF26" s="13">
        <f>IF('Running Order'!$HF30="NATB",'Running Order'!AF30,20)</f>
        <v>0</v>
      </c>
      <c r="AG26" s="13">
        <f>IF('Running Order'!$HF30="NATB",'Running Order'!AG30,20)</f>
        <v>0</v>
      </c>
      <c r="AH26" s="5">
        <f t="shared" si="50"/>
        <v>6</v>
      </c>
      <c r="AI26" s="5">
        <f t="shared" si="51"/>
        <v>20</v>
      </c>
      <c r="AJ26" s="13">
        <f>IF('Running Order'!$HF30="NATB",'Running Order'!AJ30,20)</f>
        <v>1</v>
      </c>
      <c r="AK26" s="13">
        <f>IF('Running Order'!$HF30="NATB",'Running Order'!AK30,20)</f>
        <v>0</v>
      </c>
      <c r="AL26" s="13">
        <f>IF('Running Order'!$HF30="NATB",'Running Order'!AL30,20)</f>
        <v>2</v>
      </c>
      <c r="AM26" s="13">
        <f>IF('Running Order'!$HF30="NATB",'Running Order'!AM30,20)</f>
        <v>1</v>
      </c>
      <c r="AN26" s="13">
        <f>IF('Running Order'!$HF30="NATB",'Running Order'!AN30,20)</f>
        <v>1</v>
      </c>
      <c r="AO26" s="13">
        <f>IF('Running Order'!$HF30="NATB",'Running Order'!AO30,20)</f>
        <v>2</v>
      </c>
      <c r="AP26" s="13">
        <f>IF('Running Order'!$HF30="NATB",'Running Order'!AP30,20)</f>
        <v>4</v>
      </c>
      <c r="AQ26" s="13">
        <f>IF('Running Order'!$HF30="NATB",'Running Order'!AQ30,20)</f>
        <v>0</v>
      </c>
      <c r="AR26" s="13">
        <f>IF('Running Order'!$HF30="NATB",'Running Order'!AR30,20)</f>
        <v>0</v>
      </c>
      <c r="AS26" s="13">
        <f>IF('Running Order'!$HF30="NATB",'Running Order'!AS30,20)</f>
        <v>0</v>
      </c>
      <c r="AT26" s="5">
        <f t="shared" si="52"/>
        <v>11</v>
      </c>
      <c r="AU26" s="5">
        <f t="shared" si="53"/>
        <v>31</v>
      </c>
      <c r="AV26" s="13">
        <f>IF('Running Order'!$HF30="NATB",'Running Order'!AV30,20)</f>
        <v>0</v>
      </c>
      <c r="AW26" s="13">
        <f>IF('Running Order'!$HF30="NATB",'Running Order'!AW30,20)</f>
        <v>0</v>
      </c>
      <c r="AX26" s="13">
        <f>IF('Running Order'!$HF30="NATB",'Running Order'!AX30,20)</f>
        <v>0</v>
      </c>
      <c r="AY26" s="13">
        <f>IF('Running Order'!$HF30="NATB",'Running Order'!AY30,20)</f>
        <v>0</v>
      </c>
      <c r="AZ26" s="13">
        <f>IF('Running Order'!$HF30="NATB",'Running Order'!AZ30,20)</f>
        <v>0</v>
      </c>
      <c r="BA26" s="13">
        <f>IF('Running Order'!$HF30="NATB",'Running Order'!BA30,20)</f>
        <v>0</v>
      </c>
      <c r="BB26" s="13">
        <f>IF('Running Order'!$HF30="NATB",'Running Order'!BB30,20)</f>
        <v>0</v>
      </c>
      <c r="BC26" s="13">
        <f>IF('Running Order'!$HF30="NATB",'Running Order'!BC30,20)</f>
        <v>0</v>
      </c>
      <c r="BD26" s="13">
        <f>IF('Running Order'!$HF30="NATB",'Running Order'!BD30,20)</f>
        <v>0</v>
      </c>
      <c r="BE26" s="13">
        <f>IF('Running Order'!$HF30="NATB",'Running Order'!BE30,20)</f>
        <v>0</v>
      </c>
      <c r="BF26" s="5">
        <f t="shared" si="54"/>
        <v>0</v>
      </c>
      <c r="BG26" s="5">
        <f t="shared" si="55"/>
        <v>31</v>
      </c>
      <c r="BH26" s="5">
        <f t="shared" si="56"/>
        <v>2</v>
      </c>
      <c r="BI26" s="5">
        <f t="shared" si="57"/>
        <v>2</v>
      </c>
      <c r="BJ26" s="5">
        <f t="shared" si="58"/>
        <v>2</v>
      </c>
      <c r="BK26" s="5">
        <f t="shared" si="154"/>
        <v>2</v>
      </c>
      <c r="BL26" s="5">
        <f t="shared" si="59"/>
        <v>2</v>
      </c>
      <c r="BM26" s="5">
        <f t="shared" si="60"/>
        <v>2</v>
      </c>
      <c r="BN26" s="5">
        <f t="shared" si="4"/>
        <v>2</v>
      </c>
      <c r="BO26" s="5">
        <f t="shared" si="5"/>
        <v>2</v>
      </c>
      <c r="BP26" s="3" t="str">
        <f t="shared" si="6"/>
        <v>-</v>
      </c>
      <c r="BQ26" s="3" t="str">
        <f t="shared" si="61"/>
        <v/>
      </c>
      <c r="BR26" s="3">
        <f t="shared" si="7"/>
        <v>2</v>
      </c>
      <c r="BS26" s="3">
        <f t="shared" si="62"/>
        <v>2</v>
      </c>
      <c r="BT26" s="3" t="str">
        <f t="shared" si="8"/>
        <v>-</v>
      </c>
      <c r="BU26" s="3" t="str">
        <f t="shared" si="63"/>
        <v/>
      </c>
      <c r="BV26" s="3" t="str">
        <f t="shared" si="9"/>
        <v>-</v>
      </c>
      <c r="BW26" s="3" t="str">
        <f t="shared" si="64"/>
        <v/>
      </c>
      <c r="BX26" s="3" t="str">
        <f t="shared" si="10"/>
        <v>-</v>
      </c>
      <c r="BY26" s="3" t="str">
        <f t="shared" si="65"/>
        <v/>
      </c>
      <c r="BZ26" s="3" t="str">
        <f t="shared" si="11"/>
        <v>-</v>
      </c>
      <c r="CA26" s="3" t="str">
        <f t="shared" si="66"/>
        <v/>
      </c>
      <c r="CB26" s="3" t="str">
        <f t="shared" si="12"/>
        <v>-</v>
      </c>
      <c r="CC26" s="3" t="str">
        <f t="shared" si="67"/>
        <v/>
      </c>
      <c r="CD26" s="3" t="str">
        <f t="shared" si="68"/>
        <v>-</v>
      </c>
      <c r="CE26" s="3" t="str">
        <f t="shared" si="69"/>
        <v/>
      </c>
      <c r="CF26" s="3" t="str">
        <f t="shared" si="70"/>
        <v>-</v>
      </c>
      <c r="CG26" s="3" t="str">
        <f t="shared" si="71"/>
        <v/>
      </c>
      <c r="CH26" s="5" t="str">
        <f t="shared" si="155"/>
        <v>2</v>
      </c>
      <c r="CI26" s="5" t="str">
        <f t="shared" si="72"/>
        <v/>
      </c>
      <c r="CJ26" s="24"/>
      <c r="CK26" s="1"/>
      <c r="CL26" s="1">
        <f t="shared" si="73"/>
        <v>24</v>
      </c>
      <c r="CM26" s="1">
        <f t="shared" si="74"/>
        <v>0</v>
      </c>
      <c r="CN26" s="1">
        <f t="shared" si="75"/>
        <v>2</v>
      </c>
      <c r="CO26" s="1">
        <f t="shared" si="13"/>
        <v>2</v>
      </c>
      <c r="CP26" s="1">
        <f t="shared" si="76"/>
        <v>9</v>
      </c>
      <c r="CQ26" s="1">
        <f t="shared" si="77"/>
        <v>0</v>
      </c>
      <c r="CR26" s="1">
        <f t="shared" si="78"/>
        <v>2</v>
      </c>
      <c r="CS26" s="1">
        <f t="shared" si="14"/>
        <v>2</v>
      </c>
      <c r="CT26" s="1">
        <f t="shared" si="79"/>
        <v>3</v>
      </c>
      <c r="CU26" s="1">
        <f t="shared" si="80"/>
        <v>0</v>
      </c>
      <c r="CV26" s="1">
        <f t="shared" si="81"/>
        <v>2</v>
      </c>
      <c r="CW26" s="1">
        <f t="shared" si="15"/>
        <v>2</v>
      </c>
      <c r="CX26" s="1">
        <f t="shared" si="82"/>
        <v>1</v>
      </c>
      <c r="CY26" s="1">
        <f t="shared" si="83"/>
        <v>0</v>
      </c>
      <c r="CZ26" s="1">
        <f t="shared" si="84"/>
        <v>2</v>
      </c>
      <c r="DA26" s="1">
        <f t="shared" si="16"/>
        <v>2</v>
      </c>
      <c r="DB26" s="1">
        <f t="shared" si="85"/>
        <v>2</v>
      </c>
      <c r="DC26" s="1">
        <f t="shared" si="86"/>
        <v>0</v>
      </c>
      <c r="DD26" s="1">
        <f t="shared" si="87"/>
        <v>2</v>
      </c>
      <c r="DE26" s="1">
        <f t="shared" si="17"/>
        <v>2</v>
      </c>
      <c r="DF26" s="1">
        <f t="shared" si="88"/>
        <v>1</v>
      </c>
      <c r="DG26" s="1">
        <f t="shared" si="89"/>
        <v>0</v>
      </c>
      <c r="DH26" s="1">
        <f t="shared" si="90"/>
        <v>2</v>
      </c>
      <c r="DI26" s="1">
        <f t="shared" si="18"/>
        <v>2</v>
      </c>
      <c r="DJ26" s="1">
        <f t="shared" si="91"/>
        <v>0</v>
      </c>
      <c r="DK26" s="1">
        <f t="shared" si="92"/>
        <v>0</v>
      </c>
      <c r="DL26" s="1">
        <f t="shared" si="93"/>
        <v>2</v>
      </c>
      <c r="DM26" s="1">
        <f t="shared" si="94"/>
        <v>2</v>
      </c>
      <c r="DQ26">
        <f t="shared" si="95"/>
        <v>31</v>
      </c>
      <c r="DR26" t="str">
        <f t="shared" si="96"/>
        <v>YES</v>
      </c>
      <c r="DS26">
        <f t="shared" si="97"/>
        <v>31</v>
      </c>
      <c r="DT26" t="str">
        <f t="shared" si="98"/>
        <v>YES</v>
      </c>
      <c r="DV26" s="1">
        <f t="shared" si="99"/>
        <v>14</v>
      </c>
      <c r="DW26" s="1">
        <f t="shared" si="100"/>
        <v>0</v>
      </c>
      <c r="DX26" s="1">
        <f t="shared" si="101"/>
        <v>2</v>
      </c>
      <c r="DY26" s="1">
        <f t="shared" si="19"/>
        <v>2</v>
      </c>
      <c r="DZ26" s="1">
        <f t="shared" si="102"/>
        <v>9</v>
      </c>
      <c r="EA26" s="1">
        <f t="shared" si="103"/>
        <v>0</v>
      </c>
      <c r="EB26" s="1">
        <f t="shared" si="104"/>
        <v>2</v>
      </c>
      <c r="EC26" s="1">
        <f t="shared" si="20"/>
        <v>2</v>
      </c>
      <c r="ED26" s="1">
        <f t="shared" si="105"/>
        <v>3</v>
      </c>
      <c r="EE26" s="1">
        <f t="shared" si="106"/>
        <v>0</v>
      </c>
      <c r="EF26" s="1">
        <f t="shared" si="107"/>
        <v>2</v>
      </c>
      <c r="EG26" s="1">
        <f t="shared" si="21"/>
        <v>2</v>
      </c>
      <c r="EH26" s="1">
        <f t="shared" si="108"/>
        <v>1</v>
      </c>
      <c r="EI26" s="1">
        <f t="shared" si="109"/>
        <v>0</v>
      </c>
      <c r="EJ26" s="1">
        <f t="shared" si="110"/>
        <v>2</v>
      </c>
      <c r="EK26" s="1">
        <f t="shared" si="22"/>
        <v>2</v>
      </c>
      <c r="EL26" s="1">
        <f t="shared" si="111"/>
        <v>2</v>
      </c>
      <c r="EM26" s="1">
        <f t="shared" si="112"/>
        <v>0</v>
      </c>
      <c r="EN26" s="1">
        <f t="shared" si="113"/>
        <v>2</v>
      </c>
      <c r="EO26" s="1">
        <f t="shared" si="23"/>
        <v>2</v>
      </c>
      <c r="EP26" s="1">
        <f t="shared" si="114"/>
        <v>1</v>
      </c>
      <c r="EQ26" s="1">
        <f t="shared" si="115"/>
        <v>0</v>
      </c>
      <c r="ER26" s="1">
        <f t="shared" si="116"/>
        <v>2</v>
      </c>
      <c r="ES26" s="1">
        <f t="shared" si="24"/>
        <v>2</v>
      </c>
      <c r="ET26" s="1">
        <f t="shared" si="117"/>
        <v>0</v>
      </c>
      <c r="EU26" s="1">
        <f t="shared" si="118"/>
        <v>0</v>
      </c>
      <c r="EV26" s="1">
        <f t="shared" si="119"/>
        <v>2</v>
      </c>
      <c r="EW26" s="1">
        <f t="shared" si="120"/>
        <v>2</v>
      </c>
      <c r="EX26" s="1"/>
      <c r="EY26" s="1">
        <f t="shared" si="121"/>
        <v>10</v>
      </c>
      <c r="EZ26" s="1">
        <f t="shared" si="122"/>
        <v>0</v>
      </c>
      <c r="FA26" s="1">
        <f t="shared" si="25"/>
        <v>2</v>
      </c>
      <c r="FB26" s="1">
        <f t="shared" si="26"/>
        <v>2</v>
      </c>
      <c r="FC26" s="1">
        <f t="shared" si="123"/>
        <v>6</v>
      </c>
      <c r="FD26" s="1">
        <f t="shared" si="124"/>
        <v>0</v>
      </c>
      <c r="FE26" s="1">
        <f t="shared" si="125"/>
        <v>2</v>
      </c>
      <c r="FF26" s="1">
        <f t="shared" si="27"/>
        <v>2</v>
      </c>
      <c r="FG26" s="1">
        <f t="shared" si="126"/>
        <v>1</v>
      </c>
      <c r="FH26" s="1">
        <f t="shared" si="127"/>
        <v>0</v>
      </c>
      <c r="FI26" s="1">
        <f t="shared" si="128"/>
        <v>2</v>
      </c>
      <c r="FJ26" s="1">
        <f t="shared" si="28"/>
        <v>2</v>
      </c>
      <c r="FK26" s="1">
        <f t="shared" si="129"/>
        <v>1</v>
      </c>
      <c r="FL26" s="1">
        <f t="shared" si="130"/>
        <v>0</v>
      </c>
      <c r="FM26" s="1">
        <f t="shared" si="131"/>
        <v>2</v>
      </c>
      <c r="FN26" s="1">
        <f t="shared" si="29"/>
        <v>2</v>
      </c>
      <c r="FO26" s="1">
        <f t="shared" si="132"/>
        <v>1</v>
      </c>
      <c r="FP26" s="1">
        <f t="shared" si="133"/>
        <v>0</v>
      </c>
      <c r="FQ26" s="1">
        <f t="shared" si="134"/>
        <v>2</v>
      </c>
      <c r="FR26" s="1">
        <f t="shared" si="30"/>
        <v>2</v>
      </c>
      <c r="FS26" s="1">
        <f t="shared" si="135"/>
        <v>1</v>
      </c>
      <c r="FT26" s="1">
        <f t="shared" si="136"/>
        <v>0</v>
      </c>
      <c r="FU26" s="1">
        <f t="shared" si="137"/>
        <v>2</v>
      </c>
      <c r="FV26" s="1">
        <f t="shared" si="31"/>
        <v>2</v>
      </c>
      <c r="FW26" s="1">
        <f t="shared" si="138"/>
        <v>0</v>
      </c>
      <c r="FX26" s="1">
        <f t="shared" si="139"/>
        <v>0</v>
      </c>
      <c r="FY26" s="1">
        <f t="shared" si="140"/>
        <v>2</v>
      </c>
      <c r="FZ26" s="1">
        <f t="shared" si="32"/>
        <v>2</v>
      </c>
      <c r="GC26" s="1">
        <f t="shared" si="33"/>
        <v>5</v>
      </c>
      <c r="GD26" s="1">
        <f t="shared" si="141"/>
        <v>0</v>
      </c>
      <c r="GE26" s="1">
        <f t="shared" si="34"/>
        <v>2</v>
      </c>
      <c r="GF26" s="1">
        <f t="shared" si="35"/>
        <v>2</v>
      </c>
      <c r="GG26" s="1">
        <f t="shared" si="36"/>
        <v>2</v>
      </c>
      <c r="GH26" s="1">
        <f t="shared" si="142"/>
        <v>0</v>
      </c>
      <c r="GI26" s="1">
        <f t="shared" si="143"/>
        <v>2</v>
      </c>
      <c r="GJ26" s="1">
        <f t="shared" si="37"/>
        <v>2</v>
      </c>
      <c r="GK26" s="1">
        <f t="shared" si="38"/>
        <v>0</v>
      </c>
      <c r="GL26" s="1">
        <f t="shared" si="144"/>
        <v>0</v>
      </c>
      <c r="GM26" s="1">
        <f t="shared" si="145"/>
        <v>2</v>
      </c>
      <c r="GN26" s="1">
        <f t="shared" si="39"/>
        <v>2</v>
      </c>
      <c r="GO26" s="1">
        <f t="shared" si="40"/>
        <v>1</v>
      </c>
      <c r="GP26" s="1">
        <f t="shared" si="146"/>
        <v>0</v>
      </c>
      <c r="GQ26" s="1">
        <f t="shared" si="147"/>
        <v>2</v>
      </c>
      <c r="GR26" s="1">
        <f t="shared" si="41"/>
        <v>2</v>
      </c>
      <c r="GS26" s="1">
        <f t="shared" si="42"/>
        <v>1</v>
      </c>
      <c r="GT26" s="1">
        <f t="shared" si="148"/>
        <v>0</v>
      </c>
      <c r="GU26" s="1">
        <f t="shared" si="149"/>
        <v>2</v>
      </c>
      <c r="GV26" s="1">
        <f t="shared" si="43"/>
        <v>2</v>
      </c>
      <c r="GW26" s="1">
        <f t="shared" si="44"/>
        <v>1</v>
      </c>
      <c r="GX26" s="1">
        <f t="shared" si="150"/>
        <v>0</v>
      </c>
      <c r="GY26" s="1">
        <f t="shared" si="151"/>
        <v>2</v>
      </c>
      <c r="GZ26" s="1">
        <f t="shared" si="45"/>
        <v>2</v>
      </c>
      <c r="HA26" s="1">
        <f t="shared" si="46"/>
        <v>0</v>
      </c>
      <c r="HB26" s="1">
        <f t="shared" si="152"/>
        <v>0</v>
      </c>
      <c r="HC26" s="1">
        <f t="shared" si="153"/>
        <v>2</v>
      </c>
      <c r="HD26" s="1">
        <f t="shared" si="47"/>
        <v>2</v>
      </c>
    </row>
    <row r="27" spans="1:212" customFormat="1" x14ac:dyDescent="0.3">
      <c r="A27" t="str">
        <f t="shared" si="48"/>
        <v>BlueLive2</v>
      </c>
      <c r="B27" s="13">
        <f>'Running Order'!B31</f>
        <v>25</v>
      </c>
      <c r="C27" s="13" t="str">
        <f>'Running Order'!C31</f>
        <v>Mark Howse</v>
      </c>
      <c r="D27" s="13" t="str">
        <f>'Running Order'!D31</f>
        <v>Prue Barnes</v>
      </c>
      <c r="E27" s="13" t="str">
        <f>'Running Order'!E31</f>
        <v>Impunity</v>
      </c>
      <c r="F27" s="13">
        <f>'Running Order'!F31</f>
        <v>1200</v>
      </c>
      <c r="G27" s="13" t="str">
        <f>'Running Order'!G31</f>
        <v>Live</v>
      </c>
      <c r="H27" s="13">
        <f>'Running Order'!H31</f>
        <v>2</v>
      </c>
      <c r="I27" s="13">
        <f>'Running Order'!I31</f>
        <v>0</v>
      </c>
      <c r="J27" s="13">
        <f>'Running Order'!J31</f>
        <v>0</v>
      </c>
      <c r="K27" s="13">
        <f>'Running Order'!K31</f>
        <v>0</v>
      </c>
      <c r="L27" s="13" t="str">
        <f>'Running Order'!L31</f>
        <v>Blue</v>
      </c>
      <c r="M27" s="13">
        <f>IF('Running Order'!$HF31="NATB",'Running Order'!M31,20)</f>
        <v>6</v>
      </c>
      <c r="N27" s="13">
        <f>IF('Running Order'!$HF31="NATB",'Running Order'!N31,20)</f>
        <v>5</v>
      </c>
      <c r="O27" s="13">
        <f>IF('Running Order'!$HF31="NATB",'Running Order'!O31,20)</f>
        <v>9</v>
      </c>
      <c r="P27" s="13">
        <f>IF('Running Order'!$HF31="NATB",'Running Order'!P31,20)</f>
        <v>2</v>
      </c>
      <c r="Q27" s="13">
        <f>IF('Running Order'!$HF31="NATB",'Running Order'!Q31,20)</f>
        <v>5</v>
      </c>
      <c r="R27" s="13">
        <f>IF('Running Order'!$HF31="NATB",'Running Order'!R31,20)</f>
        <v>4</v>
      </c>
      <c r="S27" s="13">
        <f>IF('Running Order'!$HF31="NATB",'Running Order'!S31,20)</f>
        <v>8</v>
      </c>
      <c r="T27" s="13">
        <f>IF('Running Order'!$HF31="NATB",'Running Order'!T31,20)</f>
        <v>0</v>
      </c>
      <c r="U27" s="13">
        <f>IF('Running Order'!$HF31="NATB",'Running Order'!U31,20)</f>
        <v>0</v>
      </c>
      <c r="V27" s="13">
        <f>IF('Running Order'!$HF31="NATB",'Running Order'!V31,20)</f>
        <v>0</v>
      </c>
      <c r="W27" s="5">
        <f t="shared" si="49"/>
        <v>39</v>
      </c>
      <c r="X27" s="13">
        <f>IF('Running Order'!$HF31="NATB",'Running Order'!X31,20)</f>
        <v>5</v>
      </c>
      <c r="Y27" s="13">
        <f>IF('Running Order'!$HF31="NATB",'Running Order'!Y31,20)</f>
        <v>3</v>
      </c>
      <c r="Z27" s="13">
        <f>IF('Running Order'!$HF31="NATB",'Running Order'!Z31,20)</f>
        <v>1</v>
      </c>
      <c r="AA27" s="13">
        <f>IF('Running Order'!$HF31="NATB",'Running Order'!AA31,20)</f>
        <v>1</v>
      </c>
      <c r="AB27" s="13">
        <f>IF('Running Order'!$HF31="NATB",'Running Order'!AB31,20)</f>
        <v>2</v>
      </c>
      <c r="AC27" s="13">
        <f>IF('Running Order'!$HF31="NATB",'Running Order'!AC31,20)</f>
        <v>4</v>
      </c>
      <c r="AD27" s="13">
        <f>IF('Running Order'!$HF31="NATB",'Running Order'!AD31,20)</f>
        <v>8</v>
      </c>
      <c r="AE27" s="13">
        <f>IF('Running Order'!$HF31="NATB",'Running Order'!AE31,20)</f>
        <v>0</v>
      </c>
      <c r="AF27" s="13">
        <f>IF('Running Order'!$HF31="NATB",'Running Order'!AF31,20)</f>
        <v>0</v>
      </c>
      <c r="AG27" s="13">
        <f>IF('Running Order'!$HF31="NATB",'Running Order'!AG31,20)</f>
        <v>0</v>
      </c>
      <c r="AH27" s="5">
        <f t="shared" si="50"/>
        <v>24</v>
      </c>
      <c r="AI27" s="5">
        <f t="shared" si="51"/>
        <v>63</v>
      </c>
      <c r="AJ27" s="13">
        <f>IF('Running Order'!$HF31="NATB",'Running Order'!AJ31,20)</f>
        <v>1</v>
      </c>
      <c r="AK27" s="13">
        <f>IF('Running Order'!$HF31="NATB",'Running Order'!AK31,20)</f>
        <v>3</v>
      </c>
      <c r="AL27" s="13">
        <f>IF('Running Order'!$HF31="NATB",'Running Order'!AL31,20)</f>
        <v>1</v>
      </c>
      <c r="AM27" s="13">
        <f>IF('Running Order'!$HF31="NATB",'Running Order'!AM31,20)</f>
        <v>3</v>
      </c>
      <c r="AN27" s="13">
        <f>IF('Running Order'!$HF31="NATB",'Running Order'!AN31,20)</f>
        <v>1</v>
      </c>
      <c r="AO27" s="13">
        <f>IF('Running Order'!$HF31="NATB",'Running Order'!AO31,20)</f>
        <v>3</v>
      </c>
      <c r="AP27" s="13">
        <f>IF('Running Order'!$HF31="NATB",'Running Order'!AP31,20)</f>
        <v>5</v>
      </c>
      <c r="AQ27" s="13">
        <f>IF('Running Order'!$HF31="NATB",'Running Order'!AQ31,20)</f>
        <v>1</v>
      </c>
      <c r="AR27" s="13">
        <f>IF('Running Order'!$HF31="NATB",'Running Order'!AR31,20)</f>
        <v>0</v>
      </c>
      <c r="AS27" s="13">
        <f>IF('Running Order'!$HF31="NATB",'Running Order'!AS31,20)</f>
        <v>0</v>
      </c>
      <c r="AT27" s="5">
        <f t="shared" si="52"/>
        <v>18</v>
      </c>
      <c r="AU27" s="5">
        <f t="shared" si="53"/>
        <v>81</v>
      </c>
      <c r="AV27" s="13">
        <f>IF('Running Order'!$HF31="NATB",'Running Order'!AV31,20)</f>
        <v>0</v>
      </c>
      <c r="AW27" s="13">
        <f>IF('Running Order'!$HF31="NATB",'Running Order'!AW31,20)</f>
        <v>0</v>
      </c>
      <c r="AX27" s="13">
        <f>IF('Running Order'!$HF31="NATB",'Running Order'!AX31,20)</f>
        <v>0</v>
      </c>
      <c r="AY27" s="13">
        <f>IF('Running Order'!$HF31="NATB",'Running Order'!AY31,20)</f>
        <v>0</v>
      </c>
      <c r="AZ27" s="13">
        <f>IF('Running Order'!$HF31="NATB",'Running Order'!AZ31,20)</f>
        <v>0</v>
      </c>
      <c r="BA27" s="13">
        <f>IF('Running Order'!$HF31="NATB",'Running Order'!BA31,20)</f>
        <v>0</v>
      </c>
      <c r="BB27" s="13">
        <f>IF('Running Order'!$HF31="NATB",'Running Order'!BB31,20)</f>
        <v>0</v>
      </c>
      <c r="BC27" s="13">
        <f>IF('Running Order'!$HF31="NATB",'Running Order'!BC31,20)</f>
        <v>0</v>
      </c>
      <c r="BD27" s="13">
        <f>IF('Running Order'!$HF31="NATB",'Running Order'!BD31,20)</f>
        <v>0</v>
      </c>
      <c r="BE27" s="13">
        <f>IF('Running Order'!$HF31="NATB",'Running Order'!BE31,20)</f>
        <v>0</v>
      </c>
      <c r="BF27" s="5">
        <f t="shared" si="54"/>
        <v>0</v>
      </c>
      <c r="BG27" s="5">
        <f t="shared" si="55"/>
        <v>81</v>
      </c>
      <c r="BH27" s="5">
        <f t="shared" si="56"/>
        <v>16</v>
      </c>
      <c r="BI27" s="5">
        <f t="shared" si="57"/>
        <v>16</v>
      </c>
      <c r="BJ27" s="5">
        <f t="shared" si="58"/>
        <v>16</v>
      </c>
      <c r="BK27" s="5">
        <f>DM27</f>
        <v>16</v>
      </c>
      <c r="BL27" s="5">
        <f t="shared" si="59"/>
        <v>16</v>
      </c>
      <c r="BM27" s="5">
        <f t="shared" si="60"/>
        <v>16</v>
      </c>
      <c r="BN27" s="5">
        <f t="shared" si="4"/>
        <v>16</v>
      </c>
      <c r="BO27" s="5">
        <f t="shared" si="5"/>
        <v>16</v>
      </c>
      <c r="BP27" s="3" t="str">
        <f t="shared" si="6"/>
        <v>-</v>
      </c>
      <c r="BQ27" s="3" t="str">
        <f t="shared" si="61"/>
        <v/>
      </c>
      <c r="BR27" s="3" t="str">
        <f t="shared" si="7"/>
        <v>-</v>
      </c>
      <c r="BS27" s="3" t="str">
        <f t="shared" si="62"/>
        <v/>
      </c>
      <c r="BT27" s="3">
        <f t="shared" si="8"/>
        <v>16</v>
      </c>
      <c r="BU27" s="3">
        <f t="shared" si="63"/>
        <v>2</v>
      </c>
      <c r="BV27" s="3" t="str">
        <f t="shared" si="9"/>
        <v>-</v>
      </c>
      <c r="BW27" s="3" t="str">
        <f t="shared" si="64"/>
        <v/>
      </c>
      <c r="BX27" s="3" t="str">
        <f t="shared" si="10"/>
        <v>-</v>
      </c>
      <c r="BY27" s="3" t="str">
        <f t="shared" si="65"/>
        <v/>
      </c>
      <c r="BZ27" s="3" t="str">
        <f t="shared" si="11"/>
        <v>-</v>
      </c>
      <c r="CA27" s="3" t="str">
        <f t="shared" si="66"/>
        <v/>
      </c>
      <c r="CB27" s="3" t="str">
        <f t="shared" si="12"/>
        <v>-</v>
      </c>
      <c r="CC27" s="3" t="str">
        <f t="shared" si="67"/>
        <v/>
      </c>
      <c r="CD27" s="3">
        <f t="shared" si="68"/>
        <v>16</v>
      </c>
      <c r="CE27" s="3">
        <f t="shared" si="69"/>
        <v>3</v>
      </c>
      <c r="CF27" s="3" t="str">
        <f t="shared" si="70"/>
        <v>-</v>
      </c>
      <c r="CG27" s="3" t="str">
        <f t="shared" si="71"/>
        <v/>
      </c>
      <c r="CH27" s="5" t="str">
        <f t="shared" si="155"/>
        <v>2</v>
      </c>
      <c r="CI27" s="5">
        <f t="shared" si="72"/>
        <v>3</v>
      </c>
      <c r="CJ27" s="1"/>
      <c r="CK27" s="1"/>
      <c r="CL27" s="1">
        <f t="shared" si="73"/>
        <v>18</v>
      </c>
      <c r="CM27" s="1">
        <f t="shared" si="74"/>
        <v>0</v>
      </c>
      <c r="CN27" s="1">
        <f t="shared" si="75"/>
        <v>16</v>
      </c>
      <c r="CO27" s="1">
        <f t="shared" si="13"/>
        <v>16</v>
      </c>
      <c r="CP27" s="1">
        <f t="shared" si="76"/>
        <v>6</v>
      </c>
      <c r="CQ27" s="1">
        <f t="shared" si="77"/>
        <v>0</v>
      </c>
      <c r="CR27" s="1">
        <f t="shared" si="78"/>
        <v>16</v>
      </c>
      <c r="CS27" s="1">
        <f t="shared" si="14"/>
        <v>16</v>
      </c>
      <c r="CT27" s="1">
        <f t="shared" si="79"/>
        <v>2</v>
      </c>
      <c r="CU27" s="1">
        <f t="shared" si="80"/>
        <v>0</v>
      </c>
      <c r="CV27" s="1">
        <f t="shared" si="81"/>
        <v>16</v>
      </c>
      <c r="CW27" s="1">
        <f t="shared" si="15"/>
        <v>16</v>
      </c>
      <c r="CX27" s="1">
        <f t="shared" si="82"/>
        <v>4</v>
      </c>
      <c r="CY27" s="1">
        <f t="shared" si="83"/>
        <v>0</v>
      </c>
      <c r="CZ27" s="1">
        <f t="shared" si="84"/>
        <v>16</v>
      </c>
      <c r="DA27" s="1">
        <f t="shared" si="16"/>
        <v>16</v>
      </c>
      <c r="DB27" s="1">
        <f t="shared" si="85"/>
        <v>2</v>
      </c>
      <c r="DC27" s="1">
        <f t="shared" si="86"/>
        <v>0</v>
      </c>
      <c r="DD27" s="1">
        <f t="shared" si="87"/>
        <v>16</v>
      </c>
      <c r="DE27" s="1">
        <f t="shared" si="17"/>
        <v>16</v>
      </c>
      <c r="DF27" s="1">
        <f t="shared" si="88"/>
        <v>4</v>
      </c>
      <c r="DG27" s="1">
        <f t="shared" si="89"/>
        <v>0</v>
      </c>
      <c r="DH27" s="1">
        <f t="shared" si="90"/>
        <v>16</v>
      </c>
      <c r="DI27" s="1">
        <f t="shared" si="18"/>
        <v>16</v>
      </c>
      <c r="DJ27" s="1">
        <f t="shared" si="91"/>
        <v>1</v>
      </c>
      <c r="DK27" s="1">
        <f t="shared" si="92"/>
        <v>0</v>
      </c>
      <c r="DL27" s="1">
        <f t="shared" si="93"/>
        <v>16</v>
      </c>
      <c r="DM27" s="1">
        <f t="shared" si="94"/>
        <v>16</v>
      </c>
      <c r="DQ27">
        <f t="shared" si="95"/>
        <v>81</v>
      </c>
      <c r="DR27" t="str">
        <f t="shared" si="96"/>
        <v>YES</v>
      </c>
      <c r="DS27">
        <f t="shared" si="97"/>
        <v>81</v>
      </c>
      <c r="DT27" t="str">
        <f t="shared" si="98"/>
        <v>YES</v>
      </c>
      <c r="DV27" s="1">
        <f t="shared" si="99"/>
        <v>8</v>
      </c>
      <c r="DW27" s="1">
        <f t="shared" si="100"/>
        <v>0</v>
      </c>
      <c r="DX27" s="1">
        <f t="shared" si="101"/>
        <v>16</v>
      </c>
      <c r="DY27" s="1">
        <f t="shared" si="19"/>
        <v>16</v>
      </c>
      <c r="DZ27" s="1">
        <f t="shared" si="102"/>
        <v>6</v>
      </c>
      <c r="EA27" s="1">
        <f t="shared" si="103"/>
        <v>0</v>
      </c>
      <c r="EB27" s="1">
        <f t="shared" si="104"/>
        <v>16</v>
      </c>
      <c r="EC27" s="1">
        <f t="shared" si="20"/>
        <v>16</v>
      </c>
      <c r="ED27" s="1">
        <f t="shared" si="105"/>
        <v>2</v>
      </c>
      <c r="EE27" s="1">
        <f t="shared" si="106"/>
        <v>0</v>
      </c>
      <c r="EF27" s="1">
        <f t="shared" si="107"/>
        <v>16</v>
      </c>
      <c r="EG27" s="1">
        <f t="shared" si="21"/>
        <v>16</v>
      </c>
      <c r="EH27" s="1">
        <f t="shared" si="108"/>
        <v>4</v>
      </c>
      <c r="EI27" s="1">
        <f t="shared" si="109"/>
        <v>0</v>
      </c>
      <c r="EJ27" s="1">
        <f t="shared" si="110"/>
        <v>16</v>
      </c>
      <c r="EK27" s="1">
        <f t="shared" si="22"/>
        <v>16</v>
      </c>
      <c r="EL27" s="1">
        <f t="shared" si="111"/>
        <v>2</v>
      </c>
      <c r="EM27" s="1">
        <f t="shared" si="112"/>
        <v>0</v>
      </c>
      <c r="EN27" s="1">
        <f t="shared" si="113"/>
        <v>16</v>
      </c>
      <c r="EO27" s="1">
        <f t="shared" si="23"/>
        <v>16</v>
      </c>
      <c r="EP27" s="1">
        <f t="shared" si="114"/>
        <v>4</v>
      </c>
      <c r="EQ27" s="1">
        <f t="shared" si="115"/>
        <v>0</v>
      </c>
      <c r="ER27" s="1">
        <f t="shared" si="116"/>
        <v>16</v>
      </c>
      <c r="ES27" s="1">
        <f t="shared" si="24"/>
        <v>16</v>
      </c>
      <c r="ET27" s="1">
        <f t="shared" si="117"/>
        <v>1</v>
      </c>
      <c r="EU27" s="1">
        <f t="shared" si="118"/>
        <v>0</v>
      </c>
      <c r="EV27" s="1">
        <f t="shared" si="119"/>
        <v>16</v>
      </c>
      <c r="EW27" s="1">
        <f t="shared" si="120"/>
        <v>16</v>
      </c>
      <c r="EX27" s="1"/>
      <c r="EY27" s="1">
        <f t="shared" si="121"/>
        <v>6</v>
      </c>
      <c r="EZ27" s="1">
        <f t="shared" si="122"/>
        <v>0</v>
      </c>
      <c r="FA27" s="1">
        <f t="shared" si="25"/>
        <v>16</v>
      </c>
      <c r="FB27" s="1">
        <f t="shared" si="26"/>
        <v>16</v>
      </c>
      <c r="FC27" s="1">
        <f t="shared" si="123"/>
        <v>2</v>
      </c>
      <c r="FD27" s="1">
        <f t="shared" si="124"/>
        <v>0</v>
      </c>
      <c r="FE27" s="1">
        <f t="shared" si="125"/>
        <v>16</v>
      </c>
      <c r="FF27" s="1">
        <f t="shared" si="27"/>
        <v>16</v>
      </c>
      <c r="FG27" s="1">
        <f t="shared" si="126"/>
        <v>2</v>
      </c>
      <c r="FH27" s="1">
        <f t="shared" si="127"/>
        <v>0</v>
      </c>
      <c r="FI27" s="1">
        <f t="shared" si="128"/>
        <v>16</v>
      </c>
      <c r="FJ27" s="1">
        <f t="shared" si="28"/>
        <v>16</v>
      </c>
      <c r="FK27" s="1">
        <f t="shared" si="129"/>
        <v>1</v>
      </c>
      <c r="FL27" s="1">
        <f t="shared" si="130"/>
        <v>0</v>
      </c>
      <c r="FM27" s="1">
        <f t="shared" si="131"/>
        <v>16</v>
      </c>
      <c r="FN27" s="1">
        <f t="shared" si="29"/>
        <v>16</v>
      </c>
      <c r="FO27" s="1">
        <f t="shared" si="132"/>
        <v>2</v>
      </c>
      <c r="FP27" s="1">
        <f t="shared" si="133"/>
        <v>0</v>
      </c>
      <c r="FQ27" s="1">
        <f t="shared" si="134"/>
        <v>16</v>
      </c>
      <c r="FR27" s="1">
        <f t="shared" si="30"/>
        <v>16</v>
      </c>
      <c r="FS27" s="1">
        <f t="shared" si="135"/>
        <v>3</v>
      </c>
      <c r="FT27" s="1">
        <f t="shared" si="136"/>
        <v>0</v>
      </c>
      <c r="FU27" s="1">
        <f t="shared" si="137"/>
        <v>16</v>
      </c>
      <c r="FV27" s="1">
        <f t="shared" si="31"/>
        <v>16</v>
      </c>
      <c r="FW27" s="1">
        <f t="shared" si="138"/>
        <v>1</v>
      </c>
      <c r="FX27" s="1">
        <f t="shared" si="139"/>
        <v>0</v>
      </c>
      <c r="FY27" s="1">
        <f t="shared" si="140"/>
        <v>16</v>
      </c>
      <c r="FZ27" s="1">
        <f t="shared" si="32"/>
        <v>16</v>
      </c>
      <c r="GC27" s="1">
        <f t="shared" si="33"/>
        <v>3</v>
      </c>
      <c r="GD27" s="1">
        <f t="shared" si="141"/>
        <v>0</v>
      </c>
      <c r="GE27" s="1">
        <f t="shared" si="34"/>
        <v>16</v>
      </c>
      <c r="GF27" s="1">
        <f t="shared" si="35"/>
        <v>16</v>
      </c>
      <c r="GG27" s="1">
        <f t="shared" si="36"/>
        <v>0</v>
      </c>
      <c r="GH27" s="1">
        <f t="shared" si="142"/>
        <v>0</v>
      </c>
      <c r="GI27" s="1">
        <f t="shared" si="143"/>
        <v>16</v>
      </c>
      <c r="GJ27" s="1">
        <f t="shared" si="37"/>
        <v>16</v>
      </c>
      <c r="GK27" s="1">
        <f t="shared" si="38"/>
        <v>1</v>
      </c>
      <c r="GL27" s="1">
        <f t="shared" si="144"/>
        <v>0</v>
      </c>
      <c r="GM27" s="1">
        <f t="shared" si="145"/>
        <v>16</v>
      </c>
      <c r="GN27" s="1">
        <f t="shared" si="39"/>
        <v>16</v>
      </c>
      <c r="GO27" s="1">
        <f t="shared" si="40"/>
        <v>0</v>
      </c>
      <c r="GP27" s="1">
        <f t="shared" si="146"/>
        <v>0</v>
      </c>
      <c r="GQ27" s="1">
        <f t="shared" si="147"/>
        <v>16</v>
      </c>
      <c r="GR27" s="1">
        <f t="shared" si="41"/>
        <v>16</v>
      </c>
      <c r="GS27" s="1">
        <f t="shared" si="42"/>
        <v>1</v>
      </c>
      <c r="GT27" s="1">
        <f t="shared" si="148"/>
        <v>0</v>
      </c>
      <c r="GU27" s="1">
        <f t="shared" si="149"/>
        <v>16</v>
      </c>
      <c r="GV27" s="1">
        <f t="shared" si="43"/>
        <v>16</v>
      </c>
      <c r="GW27" s="1">
        <f t="shared" si="44"/>
        <v>2</v>
      </c>
      <c r="GX27" s="1">
        <f t="shared" si="150"/>
        <v>0</v>
      </c>
      <c r="GY27" s="1">
        <f t="shared" si="151"/>
        <v>16</v>
      </c>
      <c r="GZ27" s="1">
        <f t="shared" si="45"/>
        <v>16</v>
      </c>
      <c r="HA27" s="1">
        <f t="shared" si="46"/>
        <v>1</v>
      </c>
      <c r="HB27" s="1">
        <f t="shared" si="152"/>
        <v>0</v>
      </c>
      <c r="HC27" s="1">
        <f t="shared" si="153"/>
        <v>16</v>
      </c>
      <c r="HD27" s="1">
        <f t="shared" si="47"/>
        <v>16</v>
      </c>
    </row>
    <row r="28" spans="1:212" customFormat="1" x14ac:dyDescent="0.3">
      <c r="A28" t="str">
        <f t="shared" si="48"/>
        <v>Rookie3</v>
      </c>
      <c r="B28" s="13">
        <f>'Running Order'!B32</f>
        <v>26</v>
      </c>
      <c r="C28" s="13" t="str">
        <f>'Running Order'!C32</f>
        <v>George Barnes</v>
      </c>
      <c r="D28" s="13" t="str">
        <f>'Running Order'!D32</f>
        <v>Prue Barnes</v>
      </c>
      <c r="E28" s="13" t="str">
        <f>'Running Order'!E32</f>
        <v>Sherpa</v>
      </c>
      <c r="F28" s="13">
        <f>'Running Order'!F32</f>
        <v>1340</v>
      </c>
      <c r="G28" s="13" t="str">
        <f>'Running Order'!G32</f>
        <v>Live</v>
      </c>
      <c r="H28" s="13">
        <f>'Running Order'!H32</f>
        <v>2</v>
      </c>
      <c r="I28" s="13">
        <f>'Running Order'!I32</f>
        <v>0</v>
      </c>
      <c r="J28" s="13">
        <f>'Running Order'!J32</f>
        <v>0</v>
      </c>
      <c r="K28" s="13">
        <f>'Running Order'!K32</f>
        <v>0</v>
      </c>
      <c r="L28" s="13" t="str">
        <f>'Running Order'!L32</f>
        <v>Rookie</v>
      </c>
      <c r="M28" s="13">
        <f>IF('Running Order'!$HF32="NATB",'Running Order'!M32,20)</f>
        <v>5</v>
      </c>
      <c r="N28" s="13">
        <f>IF('Running Order'!$HF32="NATB",'Running Order'!N32,20)</f>
        <v>5</v>
      </c>
      <c r="O28" s="13">
        <f>IF('Running Order'!$HF32="NATB",'Running Order'!O32,20)</f>
        <v>9</v>
      </c>
      <c r="P28" s="13">
        <f>IF('Running Order'!$HF32="NATB",'Running Order'!P32,20)</f>
        <v>5</v>
      </c>
      <c r="Q28" s="13">
        <f>IF('Running Order'!$HF32="NATB",'Running Order'!Q32,20)</f>
        <v>5</v>
      </c>
      <c r="R28" s="13">
        <f>IF('Running Order'!$HF32="NATB",'Running Order'!R32,20)</f>
        <v>8</v>
      </c>
      <c r="S28" s="13">
        <f>IF('Running Order'!$HF32="NATB",'Running Order'!S32,20)</f>
        <v>8</v>
      </c>
      <c r="T28" s="13">
        <f>IF('Running Order'!$HF32="NATB",'Running Order'!T32,20)</f>
        <v>3</v>
      </c>
      <c r="U28" s="13">
        <f>IF('Running Order'!$HF32="NATB",'Running Order'!U32,20)</f>
        <v>0</v>
      </c>
      <c r="V28" s="13">
        <f>IF('Running Order'!$HF32="NATB",'Running Order'!V32,20)</f>
        <v>0</v>
      </c>
      <c r="W28" s="5">
        <f>IF(K28="Ret/NS",1000,IF(C28="",1000,SUM(M28:V28)))</f>
        <v>48</v>
      </c>
      <c r="X28" s="13">
        <f>IF('Running Order'!$HF32="NATB",'Running Order'!X32,20)</f>
        <v>5</v>
      </c>
      <c r="Y28" s="13">
        <f>IF('Running Order'!$HF32="NATB",'Running Order'!Y32,20)</f>
        <v>3</v>
      </c>
      <c r="Z28" s="13">
        <f>IF('Running Order'!$HF32="NATB",'Running Order'!Z32,20)</f>
        <v>3</v>
      </c>
      <c r="AA28" s="13">
        <f>IF('Running Order'!$HF32="NATB",'Running Order'!AA32,20)</f>
        <v>5</v>
      </c>
      <c r="AB28" s="13">
        <f>IF('Running Order'!$HF32="NATB",'Running Order'!AB32,20)</f>
        <v>5</v>
      </c>
      <c r="AC28" s="13">
        <f>IF('Running Order'!$HF32="NATB",'Running Order'!AC32,20)</f>
        <v>4</v>
      </c>
      <c r="AD28" s="13">
        <f>IF('Running Order'!$HF32="NATB",'Running Order'!AD32,20)</f>
        <v>8</v>
      </c>
      <c r="AE28" s="13">
        <f>IF('Running Order'!$HF32="NATB",'Running Order'!AE32,20)</f>
        <v>1</v>
      </c>
      <c r="AF28" s="13">
        <f>IF('Running Order'!$HF32="NATB",'Running Order'!AF32,20)</f>
        <v>0</v>
      </c>
      <c r="AG28" s="13">
        <f>IF('Running Order'!$HF32="NATB",'Running Order'!AG32,20)</f>
        <v>0</v>
      </c>
      <c r="AH28" s="5">
        <f t="shared" si="50"/>
        <v>34</v>
      </c>
      <c r="AI28" s="5">
        <f t="shared" si="51"/>
        <v>82</v>
      </c>
      <c r="AJ28" s="13">
        <f>IF('Running Order'!$HF32="NATB",'Running Order'!AJ32,20)</f>
        <v>5</v>
      </c>
      <c r="AK28" s="13">
        <f>IF('Running Order'!$HF32="NATB",'Running Order'!AK32,20)</f>
        <v>3</v>
      </c>
      <c r="AL28" s="13">
        <f>IF('Running Order'!$HF32="NATB",'Running Order'!AL32,20)</f>
        <v>3</v>
      </c>
      <c r="AM28" s="13">
        <f>IF('Running Order'!$HF32="NATB",'Running Order'!AM32,20)</f>
        <v>4</v>
      </c>
      <c r="AN28" s="13">
        <f>IF('Running Order'!$HF32="NATB",'Running Order'!AN32,20)</f>
        <v>3</v>
      </c>
      <c r="AO28" s="13">
        <f>IF('Running Order'!$HF32="NATB",'Running Order'!AO32,20)</f>
        <v>3</v>
      </c>
      <c r="AP28" s="13">
        <f>IF('Running Order'!$HF32="NATB",'Running Order'!AP32,20)</f>
        <v>8</v>
      </c>
      <c r="AQ28" s="13">
        <f>IF('Running Order'!$HF32="NATB",'Running Order'!AQ32,20)</f>
        <v>5</v>
      </c>
      <c r="AR28" s="13">
        <f>IF('Running Order'!$HF32="NATB",'Running Order'!AR32,20)</f>
        <v>0</v>
      </c>
      <c r="AS28" s="13">
        <f>IF('Running Order'!$HF32="NATB",'Running Order'!AS32,20)</f>
        <v>0</v>
      </c>
      <c r="AT28" s="5">
        <f t="shared" si="52"/>
        <v>34</v>
      </c>
      <c r="AU28" s="5">
        <f t="shared" si="53"/>
        <v>116</v>
      </c>
      <c r="AV28" s="13">
        <f>IF('Running Order'!$HF32="NATB",'Running Order'!AV32,20)</f>
        <v>0</v>
      </c>
      <c r="AW28" s="13">
        <f>IF('Running Order'!$HF32="NATB",'Running Order'!AW32,20)</f>
        <v>0</v>
      </c>
      <c r="AX28" s="13">
        <f>IF('Running Order'!$HF32="NATB",'Running Order'!AX32,20)</f>
        <v>0</v>
      </c>
      <c r="AY28" s="13">
        <f>IF('Running Order'!$HF32="NATB",'Running Order'!AY32,20)</f>
        <v>0</v>
      </c>
      <c r="AZ28" s="13">
        <f>IF('Running Order'!$HF32="NATB",'Running Order'!AZ32,20)</f>
        <v>0</v>
      </c>
      <c r="BA28" s="13">
        <f>IF('Running Order'!$HF32="NATB",'Running Order'!BA32,20)</f>
        <v>0</v>
      </c>
      <c r="BB28" s="13">
        <f>IF('Running Order'!$HF32="NATB",'Running Order'!BB32,20)</f>
        <v>0</v>
      </c>
      <c r="BC28" s="13">
        <f>IF('Running Order'!$HF32="NATB",'Running Order'!BC32,20)</f>
        <v>0</v>
      </c>
      <c r="BD28" s="13">
        <f>IF('Running Order'!$HF32="NATB",'Running Order'!BD32,20)</f>
        <v>0</v>
      </c>
      <c r="BE28" s="13">
        <f>IF('Running Order'!$HF32="NATB",'Running Order'!BE32,20)</f>
        <v>0</v>
      </c>
      <c r="BF28" s="5">
        <f t="shared" si="54"/>
        <v>0</v>
      </c>
      <c r="BG28" s="5">
        <f t="shared" si="55"/>
        <v>116</v>
      </c>
      <c r="BH28" s="5">
        <f t="shared" si="56"/>
        <v>20</v>
      </c>
      <c r="BI28" s="5">
        <f t="shared" si="57"/>
        <v>21</v>
      </c>
      <c r="BJ28" s="5">
        <f t="shared" si="58"/>
        <v>21</v>
      </c>
      <c r="BK28" s="5">
        <f t="shared" si="154"/>
        <v>21</v>
      </c>
      <c r="BL28" s="5">
        <f t="shared" si="59"/>
        <v>20</v>
      </c>
      <c r="BM28" s="5">
        <f t="shared" si="60"/>
        <v>21</v>
      </c>
      <c r="BN28" s="5">
        <f t="shared" si="4"/>
        <v>21</v>
      </c>
      <c r="BO28" s="5">
        <f t="shared" si="5"/>
        <v>21</v>
      </c>
      <c r="BP28" s="3" t="str">
        <f t="shared" si="6"/>
        <v>-</v>
      </c>
      <c r="BQ28" s="3" t="str">
        <f t="shared" si="61"/>
        <v/>
      </c>
      <c r="BR28" s="3" t="str">
        <f t="shared" si="7"/>
        <v>-</v>
      </c>
      <c r="BS28" s="3" t="str">
        <f t="shared" si="62"/>
        <v/>
      </c>
      <c r="BT28" s="3" t="str">
        <f t="shared" si="8"/>
        <v>-</v>
      </c>
      <c r="BU28" s="3" t="str">
        <f t="shared" si="63"/>
        <v/>
      </c>
      <c r="BV28" s="3" t="str">
        <f t="shared" si="9"/>
        <v>-</v>
      </c>
      <c r="BW28" s="3" t="str">
        <f t="shared" si="64"/>
        <v/>
      </c>
      <c r="BX28" s="3">
        <f t="shared" si="10"/>
        <v>21</v>
      </c>
      <c r="BY28" s="3">
        <f t="shared" si="65"/>
        <v>3</v>
      </c>
      <c r="BZ28" s="3" t="str">
        <f t="shared" si="11"/>
        <v>-</v>
      </c>
      <c r="CA28" s="3" t="str">
        <f t="shared" si="66"/>
        <v/>
      </c>
      <c r="CB28" s="3" t="str">
        <f t="shared" si="12"/>
        <v>-</v>
      </c>
      <c r="CC28" s="3" t="str">
        <f t="shared" si="67"/>
        <v/>
      </c>
      <c r="CD28" s="3">
        <f t="shared" si="68"/>
        <v>21</v>
      </c>
      <c r="CE28" s="3">
        <f t="shared" si="69"/>
        <v>5</v>
      </c>
      <c r="CF28" s="3" t="str">
        <f t="shared" si="70"/>
        <v>-</v>
      </c>
      <c r="CG28" s="3" t="str">
        <f t="shared" si="71"/>
        <v/>
      </c>
      <c r="CH28" s="5" t="str">
        <f t="shared" si="155"/>
        <v>3</v>
      </c>
      <c r="CI28" s="5">
        <f t="shared" si="72"/>
        <v>5</v>
      </c>
      <c r="CJ28" s="1"/>
      <c r="CK28" s="1"/>
      <c r="CL28" s="1">
        <f t="shared" si="73"/>
        <v>16</v>
      </c>
      <c r="CM28" s="1">
        <f t="shared" si="74"/>
        <v>0</v>
      </c>
      <c r="CN28" s="1">
        <f t="shared" si="75"/>
        <v>21</v>
      </c>
      <c r="CO28" s="1">
        <f t="shared" si="13"/>
        <v>21</v>
      </c>
      <c r="CP28" s="1">
        <f t="shared" si="76"/>
        <v>1</v>
      </c>
      <c r="CQ28" s="1">
        <f t="shared" si="77"/>
        <v>0</v>
      </c>
      <c r="CR28" s="1">
        <f t="shared" si="78"/>
        <v>21</v>
      </c>
      <c r="CS28" s="1">
        <f t="shared" si="14"/>
        <v>21</v>
      </c>
      <c r="CT28" s="1">
        <f t="shared" si="79"/>
        <v>0</v>
      </c>
      <c r="CU28" s="1">
        <f t="shared" si="80"/>
        <v>0</v>
      </c>
      <c r="CV28" s="1">
        <f t="shared" si="81"/>
        <v>21</v>
      </c>
      <c r="CW28" s="1">
        <f t="shared" si="15"/>
        <v>21</v>
      </c>
      <c r="CX28" s="1">
        <f t="shared" si="82"/>
        <v>7</v>
      </c>
      <c r="CY28" s="1">
        <f t="shared" si="83"/>
        <v>0</v>
      </c>
      <c r="CZ28" s="1">
        <f t="shared" si="84"/>
        <v>21</v>
      </c>
      <c r="DA28" s="1">
        <f t="shared" si="16"/>
        <v>21</v>
      </c>
      <c r="DB28" s="1">
        <f t="shared" si="85"/>
        <v>2</v>
      </c>
      <c r="DC28" s="1">
        <f t="shared" si="86"/>
        <v>0</v>
      </c>
      <c r="DD28" s="1">
        <f t="shared" si="87"/>
        <v>21</v>
      </c>
      <c r="DE28" s="1">
        <f t="shared" si="17"/>
        <v>21</v>
      </c>
      <c r="DF28" s="1">
        <f t="shared" si="88"/>
        <v>9</v>
      </c>
      <c r="DG28" s="1">
        <f t="shared" si="89"/>
        <v>0</v>
      </c>
      <c r="DH28" s="1">
        <f t="shared" si="90"/>
        <v>21</v>
      </c>
      <c r="DI28" s="1">
        <f t="shared" si="18"/>
        <v>21</v>
      </c>
      <c r="DJ28" s="1">
        <f t="shared" si="91"/>
        <v>0</v>
      </c>
      <c r="DK28" s="1">
        <f t="shared" si="92"/>
        <v>0</v>
      </c>
      <c r="DL28" s="1">
        <f t="shared" si="93"/>
        <v>21</v>
      </c>
      <c r="DM28" s="1">
        <f t="shared" si="94"/>
        <v>21</v>
      </c>
      <c r="DQ28">
        <f t="shared" si="95"/>
        <v>116</v>
      </c>
      <c r="DR28" t="str">
        <f t="shared" si="96"/>
        <v>YES</v>
      </c>
      <c r="DS28">
        <f t="shared" si="97"/>
        <v>116</v>
      </c>
      <c r="DT28" t="str">
        <f t="shared" si="98"/>
        <v>YES</v>
      </c>
      <c r="DV28" s="1">
        <f t="shared" si="99"/>
        <v>6</v>
      </c>
      <c r="DW28" s="1">
        <f t="shared" si="100"/>
        <v>0</v>
      </c>
      <c r="DX28" s="1">
        <f t="shared" si="101"/>
        <v>21</v>
      </c>
      <c r="DY28" s="1">
        <f t="shared" si="19"/>
        <v>21</v>
      </c>
      <c r="DZ28" s="1">
        <f t="shared" si="102"/>
        <v>1</v>
      </c>
      <c r="EA28" s="1">
        <f t="shared" si="103"/>
        <v>0</v>
      </c>
      <c r="EB28" s="1">
        <f t="shared" si="104"/>
        <v>21</v>
      </c>
      <c r="EC28" s="1">
        <f t="shared" si="20"/>
        <v>21</v>
      </c>
      <c r="ED28" s="1">
        <f t="shared" si="105"/>
        <v>0</v>
      </c>
      <c r="EE28" s="1">
        <f t="shared" si="106"/>
        <v>0</v>
      </c>
      <c r="EF28" s="1">
        <f t="shared" si="107"/>
        <v>21</v>
      </c>
      <c r="EG28" s="1">
        <f t="shared" si="21"/>
        <v>21</v>
      </c>
      <c r="EH28" s="1">
        <f t="shared" si="108"/>
        <v>7</v>
      </c>
      <c r="EI28" s="1">
        <f t="shared" si="109"/>
        <v>0</v>
      </c>
      <c r="EJ28" s="1">
        <f t="shared" si="110"/>
        <v>21</v>
      </c>
      <c r="EK28" s="1">
        <f t="shared" si="22"/>
        <v>21</v>
      </c>
      <c r="EL28" s="1">
        <f t="shared" si="111"/>
        <v>2</v>
      </c>
      <c r="EM28" s="1">
        <f t="shared" si="112"/>
        <v>0</v>
      </c>
      <c r="EN28" s="1">
        <f t="shared" si="113"/>
        <v>21</v>
      </c>
      <c r="EO28" s="1">
        <f t="shared" si="23"/>
        <v>21</v>
      </c>
      <c r="EP28" s="1">
        <f t="shared" si="114"/>
        <v>9</v>
      </c>
      <c r="EQ28" s="1">
        <f t="shared" si="115"/>
        <v>0</v>
      </c>
      <c r="ER28" s="1">
        <f t="shared" si="116"/>
        <v>21</v>
      </c>
      <c r="ES28" s="1">
        <f t="shared" si="24"/>
        <v>21</v>
      </c>
      <c r="ET28" s="1">
        <f t="shared" si="117"/>
        <v>0</v>
      </c>
      <c r="EU28" s="1">
        <f t="shared" si="118"/>
        <v>0</v>
      </c>
      <c r="EV28" s="1">
        <f t="shared" si="119"/>
        <v>21</v>
      </c>
      <c r="EW28" s="1">
        <f t="shared" si="120"/>
        <v>21</v>
      </c>
      <c r="EX28" s="1"/>
      <c r="EY28" s="1">
        <f t="shared" si="121"/>
        <v>4</v>
      </c>
      <c r="EZ28" s="1">
        <f t="shared" si="122"/>
        <v>0</v>
      </c>
      <c r="FA28" s="1">
        <f t="shared" si="25"/>
        <v>21</v>
      </c>
      <c r="FB28" s="1">
        <f t="shared" si="26"/>
        <v>21</v>
      </c>
      <c r="FC28" s="1">
        <f t="shared" si="123"/>
        <v>1</v>
      </c>
      <c r="FD28" s="1">
        <f t="shared" si="124"/>
        <v>0</v>
      </c>
      <c r="FE28" s="1">
        <f t="shared" si="125"/>
        <v>21</v>
      </c>
      <c r="FF28" s="1">
        <f t="shared" si="27"/>
        <v>21</v>
      </c>
      <c r="FG28" s="1">
        <f t="shared" si="126"/>
        <v>0</v>
      </c>
      <c r="FH28" s="1">
        <f t="shared" si="127"/>
        <v>0</v>
      </c>
      <c r="FI28" s="1">
        <f t="shared" si="128"/>
        <v>21</v>
      </c>
      <c r="FJ28" s="1">
        <f t="shared" si="28"/>
        <v>21</v>
      </c>
      <c r="FK28" s="1">
        <f t="shared" si="129"/>
        <v>3</v>
      </c>
      <c r="FL28" s="1">
        <f t="shared" si="130"/>
        <v>0</v>
      </c>
      <c r="FM28" s="1">
        <f t="shared" si="131"/>
        <v>21</v>
      </c>
      <c r="FN28" s="1">
        <f t="shared" si="29"/>
        <v>21</v>
      </c>
      <c r="FO28" s="1">
        <f t="shared" si="132"/>
        <v>1</v>
      </c>
      <c r="FP28" s="1">
        <f t="shared" si="133"/>
        <v>0</v>
      </c>
      <c r="FQ28" s="1">
        <f t="shared" si="134"/>
        <v>21</v>
      </c>
      <c r="FR28" s="1">
        <f t="shared" si="30"/>
        <v>21</v>
      </c>
      <c r="FS28" s="1">
        <f t="shared" si="135"/>
        <v>7</v>
      </c>
      <c r="FT28" s="1">
        <f t="shared" si="136"/>
        <v>0</v>
      </c>
      <c r="FU28" s="1">
        <f t="shared" si="137"/>
        <v>21</v>
      </c>
      <c r="FV28" s="1">
        <f t="shared" si="31"/>
        <v>21</v>
      </c>
      <c r="FW28" s="1">
        <f t="shared" si="138"/>
        <v>0</v>
      </c>
      <c r="FX28" s="1">
        <f t="shared" si="139"/>
        <v>0</v>
      </c>
      <c r="FY28" s="1">
        <f t="shared" si="140"/>
        <v>21</v>
      </c>
      <c r="FZ28" s="1">
        <f t="shared" si="32"/>
        <v>21</v>
      </c>
      <c r="GC28" s="1">
        <f t="shared" si="33"/>
        <v>2</v>
      </c>
      <c r="GD28" s="1">
        <f t="shared" si="141"/>
        <v>0</v>
      </c>
      <c r="GE28" s="1">
        <f t="shared" si="34"/>
        <v>20</v>
      </c>
      <c r="GF28" s="1">
        <f t="shared" si="35"/>
        <v>20</v>
      </c>
      <c r="GG28" s="1">
        <f t="shared" si="36"/>
        <v>0</v>
      </c>
      <c r="GH28" s="1">
        <f t="shared" si="142"/>
        <v>0</v>
      </c>
      <c r="GI28" s="1">
        <f t="shared" si="143"/>
        <v>20</v>
      </c>
      <c r="GJ28" s="1">
        <f t="shared" si="37"/>
        <v>20</v>
      </c>
      <c r="GK28" s="1">
        <f t="shared" si="38"/>
        <v>0</v>
      </c>
      <c r="GL28" s="1">
        <f t="shared" si="144"/>
        <v>0</v>
      </c>
      <c r="GM28" s="1">
        <f t="shared" si="145"/>
        <v>20</v>
      </c>
      <c r="GN28" s="1">
        <f t="shared" si="39"/>
        <v>20</v>
      </c>
      <c r="GO28" s="1">
        <f t="shared" si="40"/>
        <v>1</v>
      </c>
      <c r="GP28" s="1">
        <f t="shared" si="146"/>
        <v>0</v>
      </c>
      <c r="GQ28" s="1">
        <f t="shared" si="147"/>
        <v>20</v>
      </c>
      <c r="GR28" s="1">
        <f t="shared" si="41"/>
        <v>20</v>
      </c>
      <c r="GS28" s="1">
        <f t="shared" si="42"/>
        <v>0</v>
      </c>
      <c r="GT28" s="1">
        <f t="shared" si="148"/>
        <v>0</v>
      </c>
      <c r="GU28" s="1">
        <f t="shared" si="149"/>
        <v>20</v>
      </c>
      <c r="GV28" s="1">
        <f t="shared" si="43"/>
        <v>20</v>
      </c>
      <c r="GW28" s="1">
        <f t="shared" si="44"/>
        <v>4</v>
      </c>
      <c r="GX28" s="1">
        <f t="shared" si="150"/>
        <v>0</v>
      </c>
      <c r="GY28" s="1">
        <f t="shared" si="151"/>
        <v>20</v>
      </c>
      <c r="GZ28" s="1">
        <f t="shared" si="45"/>
        <v>20</v>
      </c>
      <c r="HA28" s="1">
        <f t="shared" si="46"/>
        <v>0</v>
      </c>
      <c r="HB28" s="1">
        <f t="shared" si="152"/>
        <v>0</v>
      </c>
      <c r="HC28" s="1">
        <f t="shared" si="153"/>
        <v>20</v>
      </c>
      <c r="HD28" s="1">
        <f t="shared" si="47"/>
        <v>20</v>
      </c>
    </row>
    <row r="29" spans="1:212" customFormat="1" x14ac:dyDescent="0.3">
      <c r="A29" t="str">
        <f t="shared" si="48"/>
        <v>RedIRS9</v>
      </c>
      <c r="B29" s="13">
        <f>'Running Order'!B33</f>
        <v>27</v>
      </c>
      <c r="C29" s="13" t="str">
        <f>'Running Order'!C33</f>
        <v>Josh Veale</v>
      </c>
      <c r="D29" s="13" t="str">
        <f>'Running Order'!D33</f>
        <v>Elaine Smyth</v>
      </c>
      <c r="E29" s="13" t="str">
        <f>'Running Order'!E33</f>
        <v>Sherpa</v>
      </c>
      <c r="F29" s="13">
        <f>'Running Order'!F33</f>
        <v>1490</v>
      </c>
      <c r="G29" s="13" t="str">
        <f>'Running Order'!G33</f>
        <v>IRS</v>
      </c>
      <c r="H29" s="13">
        <f>'Running Order'!H33</f>
        <v>1</v>
      </c>
      <c r="I29" s="13">
        <f>'Running Order'!I33</f>
        <v>0</v>
      </c>
      <c r="J29" s="13">
        <f>'Running Order'!J33</f>
        <v>0</v>
      </c>
      <c r="K29" s="13">
        <f>'Running Order'!K33</f>
        <v>0</v>
      </c>
      <c r="L29" s="13" t="str">
        <f>'Running Order'!L33</f>
        <v>Red</v>
      </c>
      <c r="M29" s="13">
        <f>IF('Running Order'!$HF33="NATB",'Running Order'!M33,20)</f>
        <v>5</v>
      </c>
      <c r="N29" s="13">
        <f>IF('Running Order'!$HF33="NATB",'Running Order'!N33,20)</f>
        <v>4</v>
      </c>
      <c r="O29" s="13">
        <f>IF('Running Order'!$HF33="NATB",'Running Order'!O33,20)</f>
        <v>3</v>
      </c>
      <c r="P29" s="13">
        <f>IF('Running Order'!$HF33="NATB",'Running Order'!P33,20)</f>
        <v>1</v>
      </c>
      <c r="Q29" s="13">
        <f>IF('Running Order'!$HF33="NATB",'Running Order'!Q33,20)</f>
        <v>2</v>
      </c>
      <c r="R29" s="13">
        <f>IF('Running Order'!$HF33="NATB",'Running Order'!R33,20)</f>
        <v>4</v>
      </c>
      <c r="S29" s="13">
        <f>IF('Running Order'!$HF33="NATB",'Running Order'!S33,20)</f>
        <v>7</v>
      </c>
      <c r="T29" s="13">
        <f>IF('Running Order'!$HF33="NATB",'Running Order'!T33,20)</f>
        <v>0</v>
      </c>
      <c r="U29" s="13">
        <f>IF('Running Order'!$HF33="NATB",'Running Order'!U33,20)</f>
        <v>0</v>
      </c>
      <c r="V29" s="13">
        <f>IF('Running Order'!$HF33="NATB",'Running Order'!V33,20)</f>
        <v>0</v>
      </c>
      <c r="W29" s="5">
        <f t="shared" si="49"/>
        <v>26</v>
      </c>
      <c r="X29" s="13">
        <f>IF('Running Order'!$HF33="NATB",'Running Order'!X33,20)</f>
        <v>0</v>
      </c>
      <c r="Y29" s="13">
        <f>IF('Running Order'!$HF33="NATB",'Running Order'!Y33,20)</f>
        <v>1</v>
      </c>
      <c r="Z29" s="13">
        <f>IF('Running Order'!$HF33="NATB",'Running Order'!Z33,20)</f>
        <v>0</v>
      </c>
      <c r="AA29" s="13">
        <f>IF('Running Order'!$HF33="NATB",'Running Order'!AA33,20)</f>
        <v>2</v>
      </c>
      <c r="AB29" s="13">
        <f>IF('Running Order'!$HF33="NATB",'Running Order'!AB33,20)</f>
        <v>3</v>
      </c>
      <c r="AC29" s="13">
        <f>IF('Running Order'!$HF33="NATB",'Running Order'!AC33,20)</f>
        <v>2</v>
      </c>
      <c r="AD29" s="13">
        <f>IF('Running Order'!$HF33="NATB",'Running Order'!AD33,20)</f>
        <v>0</v>
      </c>
      <c r="AE29" s="13">
        <f>IF('Running Order'!$HF33="NATB",'Running Order'!AE33,20)</f>
        <v>0</v>
      </c>
      <c r="AF29" s="13">
        <f>IF('Running Order'!$HF33="NATB",'Running Order'!AF33,20)</f>
        <v>0</v>
      </c>
      <c r="AG29" s="13">
        <f>IF('Running Order'!$HF33="NATB",'Running Order'!AG33,20)</f>
        <v>0</v>
      </c>
      <c r="AH29" s="5">
        <f t="shared" si="50"/>
        <v>8</v>
      </c>
      <c r="AI29" s="5">
        <f t="shared" si="51"/>
        <v>34</v>
      </c>
      <c r="AJ29" s="13">
        <f>IF('Running Order'!$HF33="NATB",'Running Order'!AJ33,20)</f>
        <v>1</v>
      </c>
      <c r="AK29" s="13">
        <f>IF('Running Order'!$HF33="NATB",'Running Order'!AK33,20)</f>
        <v>0</v>
      </c>
      <c r="AL29" s="13">
        <f>IF('Running Order'!$HF33="NATB",'Running Order'!AL33,20)</f>
        <v>1</v>
      </c>
      <c r="AM29" s="13">
        <f>IF('Running Order'!$HF33="NATB",'Running Order'!AM33,20)</f>
        <v>1</v>
      </c>
      <c r="AN29" s="13">
        <f>IF('Running Order'!$HF33="NATB",'Running Order'!AN33,20)</f>
        <v>1</v>
      </c>
      <c r="AO29" s="13">
        <f>IF('Running Order'!$HF33="NATB",'Running Order'!AO33,20)</f>
        <v>2</v>
      </c>
      <c r="AP29" s="13">
        <f>IF('Running Order'!$HF33="NATB",'Running Order'!AP33,20)</f>
        <v>0</v>
      </c>
      <c r="AQ29" s="13">
        <f>IF('Running Order'!$HF33="NATB",'Running Order'!AQ33,20)</f>
        <v>1</v>
      </c>
      <c r="AR29" s="13">
        <f>IF('Running Order'!$HF33="NATB",'Running Order'!AR33,20)</f>
        <v>0</v>
      </c>
      <c r="AS29" s="13">
        <f>IF('Running Order'!$HF33="NATB",'Running Order'!AS33,20)</f>
        <v>0</v>
      </c>
      <c r="AT29" s="5">
        <f t="shared" si="52"/>
        <v>7</v>
      </c>
      <c r="AU29" s="5">
        <f t="shared" si="53"/>
        <v>41</v>
      </c>
      <c r="AV29" s="13">
        <f>IF('Running Order'!$HF33="NATB",'Running Order'!AV33,20)</f>
        <v>0</v>
      </c>
      <c r="AW29" s="13">
        <f>IF('Running Order'!$HF33="NATB",'Running Order'!AW33,20)</f>
        <v>0</v>
      </c>
      <c r="AX29" s="13">
        <f>IF('Running Order'!$HF33="NATB",'Running Order'!AX33,20)</f>
        <v>0</v>
      </c>
      <c r="AY29" s="13">
        <f>IF('Running Order'!$HF33="NATB",'Running Order'!AY33,20)</f>
        <v>0</v>
      </c>
      <c r="AZ29" s="13">
        <f>IF('Running Order'!$HF33="NATB",'Running Order'!AZ33,20)</f>
        <v>0</v>
      </c>
      <c r="BA29" s="13">
        <f>IF('Running Order'!$HF33="NATB",'Running Order'!BA33,20)</f>
        <v>0</v>
      </c>
      <c r="BB29" s="13">
        <f>IF('Running Order'!$HF33="NATB",'Running Order'!BB33,20)</f>
        <v>0</v>
      </c>
      <c r="BC29" s="13">
        <f>IF('Running Order'!$HF33="NATB",'Running Order'!BC33,20)</f>
        <v>0</v>
      </c>
      <c r="BD29" s="13">
        <f>IF('Running Order'!$HF33="NATB",'Running Order'!BD33,20)</f>
        <v>0</v>
      </c>
      <c r="BE29" s="13">
        <f>IF('Running Order'!$HF33="NATB",'Running Order'!BE33,20)</f>
        <v>0</v>
      </c>
      <c r="BF29" s="5">
        <f t="shared" si="54"/>
        <v>0</v>
      </c>
      <c r="BG29" s="5">
        <f t="shared" si="55"/>
        <v>41</v>
      </c>
      <c r="BH29" s="5">
        <f t="shared" si="56"/>
        <v>11</v>
      </c>
      <c r="BI29" s="5">
        <f t="shared" si="57"/>
        <v>9</v>
      </c>
      <c r="BJ29" s="5">
        <f t="shared" si="58"/>
        <v>9</v>
      </c>
      <c r="BK29" s="5">
        <f t="shared" si="154"/>
        <v>9</v>
      </c>
      <c r="BL29" s="5">
        <f t="shared" si="59"/>
        <v>11</v>
      </c>
      <c r="BM29" s="5">
        <f t="shared" si="60"/>
        <v>9</v>
      </c>
      <c r="BN29" s="5">
        <f t="shared" si="4"/>
        <v>9</v>
      </c>
      <c r="BO29" s="5">
        <f t="shared" si="5"/>
        <v>9</v>
      </c>
      <c r="BP29" s="3" t="str">
        <f t="shared" si="6"/>
        <v>-</v>
      </c>
      <c r="BQ29" s="3" t="str">
        <f t="shared" si="61"/>
        <v/>
      </c>
      <c r="BR29" s="3">
        <f t="shared" si="7"/>
        <v>9</v>
      </c>
      <c r="BS29" s="3">
        <f t="shared" si="62"/>
        <v>9</v>
      </c>
      <c r="BT29" s="3" t="str">
        <f t="shared" si="8"/>
        <v>-</v>
      </c>
      <c r="BU29" s="3" t="str">
        <f t="shared" si="63"/>
        <v/>
      </c>
      <c r="BV29" s="3" t="str">
        <f t="shared" si="9"/>
        <v>-</v>
      </c>
      <c r="BW29" s="3" t="str">
        <f t="shared" si="64"/>
        <v/>
      </c>
      <c r="BX29" s="3" t="str">
        <f t="shared" si="10"/>
        <v>-</v>
      </c>
      <c r="BY29" s="3" t="str">
        <f t="shared" si="65"/>
        <v/>
      </c>
      <c r="BZ29" s="3" t="str">
        <f t="shared" si="11"/>
        <v>-</v>
      </c>
      <c r="CA29" s="3" t="str">
        <f t="shared" si="66"/>
        <v/>
      </c>
      <c r="CB29" s="3" t="str">
        <f t="shared" si="12"/>
        <v>-</v>
      </c>
      <c r="CC29" s="3" t="str">
        <f t="shared" si="67"/>
        <v/>
      </c>
      <c r="CD29" s="3" t="str">
        <f t="shared" si="68"/>
        <v>-</v>
      </c>
      <c r="CE29" s="3" t="str">
        <f t="shared" si="69"/>
        <v/>
      </c>
      <c r="CF29" s="3" t="str">
        <f t="shared" si="70"/>
        <v>-</v>
      </c>
      <c r="CG29" s="3" t="str">
        <f t="shared" si="71"/>
        <v/>
      </c>
      <c r="CH29" s="5" t="str">
        <f t="shared" si="155"/>
        <v>9</v>
      </c>
      <c r="CI29" s="5" t="str">
        <f t="shared" si="72"/>
        <v/>
      </c>
      <c r="CJ29" s="1"/>
      <c r="CK29" s="1"/>
      <c r="CL29" s="1">
        <f t="shared" si="73"/>
        <v>23</v>
      </c>
      <c r="CM29" s="1">
        <f t="shared" si="74"/>
        <v>0</v>
      </c>
      <c r="CN29" s="1">
        <f t="shared" si="75"/>
        <v>9</v>
      </c>
      <c r="CO29" s="1">
        <f t="shared" si="13"/>
        <v>9</v>
      </c>
      <c r="CP29" s="1">
        <f t="shared" si="76"/>
        <v>7</v>
      </c>
      <c r="CQ29" s="1">
        <f t="shared" si="77"/>
        <v>0</v>
      </c>
      <c r="CR29" s="1">
        <f t="shared" si="78"/>
        <v>9</v>
      </c>
      <c r="CS29" s="1">
        <f t="shared" si="14"/>
        <v>9</v>
      </c>
      <c r="CT29" s="1">
        <f t="shared" si="79"/>
        <v>4</v>
      </c>
      <c r="CU29" s="1">
        <f t="shared" si="80"/>
        <v>0</v>
      </c>
      <c r="CV29" s="1">
        <f t="shared" si="81"/>
        <v>9</v>
      </c>
      <c r="CW29" s="1">
        <f t="shared" si="15"/>
        <v>9</v>
      </c>
      <c r="CX29" s="1">
        <f t="shared" si="82"/>
        <v>2</v>
      </c>
      <c r="CY29" s="1">
        <f t="shared" si="83"/>
        <v>0</v>
      </c>
      <c r="CZ29" s="1">
        <f t="shared" si="84"/>
        <v>9</v>
      </c>
      <c r="DA29" s="1">
        <f t="shared" si="16"/>
        <v>9</v>
      </c>
      <c r="DB29" s="1">
        <f t="shared" si="85"/>
        <v>2</v>
      </c>
      <c r="DC29" s="1">
        <f t="shared" si="86"/>
        <v>0</v>
      </c>
      <c r="DD29" s="1">
        <f t="shared" si="87"/>
        <v>9</v>
      </c>
      <c r="DE29" s="1">
        <f t="shared" si="17"/>
        <v>9</v>
      </c>
      <c r="DF29" s="1">
        <f t="shared" si="88"/>
        <v>1</v>
      </c>
      <c r="DG29" s="1">
        <f t="shared" si="89"/>
        <v>0</v>
      </c>
      <c r="DH29" s="1">
        <f t="shared" si="90"/>
        <v>9</v>
      </c>
      <c r="DI29" s="1">
        <f t="shared" si="18"/>
        <v>9</v>
      </c>
      <c r="DJ29" s="1">
        <f t="shared" si="91"/>
        <v>0</v>
      </c>
      <c r="DK29" s="1">
        <f t="shared" si="92"/>
        <v>0</v>
      </c>
      <c r="DL29" s="1">
        <f t="shared" si="93"/>
        <v>9</v>
      </c>
      <c r="DM29" s="1">
        <f t="shared" si="94"/>
        <v>9</v>
      </c>
      <c r="DQ29">
        <f t="shared" si="95"/>
        <v>41</v>
      </c>
      <c r="DR29" t="str">
        <f t="shared" si="96"/>
        <v>YES</v>
      </c>
      <c r="DS29">
        <f t="shared" si="97"/>
        <v>41</v>
      </c>
      <c r="DT29" t="str">
        <f t="shared" si="98"/>
        <v>YES</v>
      </c>
      <c r="DV29" s="1">
        <f t="shared" si="99"/>
        <v>13</v>
      </c>
      <c r="DW29" s="1">
        <f t="shared" si="100"/>
        <v>0</v>
      </c>
      <c r="DX29" s="1">
        <f t="shared" si="101"/>
        <v>9</v>
      </c>
      <c r="DY29" s="1">
        <f t="shared" si="19"/>
        <v>9</v>
      </c>
      <c r="DZ29" s="1">
        <f t="shared" si="102"/>
        <v>7</v>
      </c>
      <c r="EA29" s="1">
        <f t="shared" si="103"/>
        <v>0</v>
      </c>
      <c r="EB29" s="1">
        <f t="shared" si="104"/>
        <v>9</v>
      </c>
      <c r="EC29" s="1">
        <f t="shared" si="20"/>
        <v>9</v>
      </c>
      <c r="ED29" s="1">
        <f t="shared" si="105"/>
        <v>4</v>
      </c>
      <c r="EE29" s="1">
        <f t="shared" si="106"/>
        <v>0</v>
      </c>
      <c r="EF29" s="1">
        <f t="shared" si="107"/>
        <v>9</v>
      </c>
      <c r="EG29" s="1">
        <f t="shared" si="21"/>
        <v>9</v>
      </c>
      <c r="EH29" s="1">
        <f t="shared" si="108"/>
        <v>2</v>
      </c>
      <c r="EI29" s="1">
        <f t="shared" si="109"/>
        <v>0</v>
      </c>
      <c r="EJ29" s="1">
        <f t="shared" si="110"/>
        <v>9</v>
      </c>
      <c r="EK29" s="1">
        <f t="shared" si="22"/>
        <v>9</v>
      </c>
      <c r="EL29" s="1">
        <f t="shared" si="111"/>
        <v>2</v>
      </c>
      <c r="EM29" s="1">
        <f t="shared" si="112"/>
        <v>0</v>
      </c>
      <c r="EN29" s="1">
        <f t="shared" si="113"/>
        <v>9</v>
      </c>
      <c r="EO29" s="1">
        <f t="shared" si="23"/>
        <v>9</v>
      </c>
      <c r="EP29" s="1">
        <f t="shared" si="114"/>
        <v>1</v>
      </c>
      <c r="EQ29" s="1">
        <f t="shared" si="115"/>
        <v>0</v>
      </c>
      <c r="ER29" s="1">
        <f t="shared" si="116"/>
        <v>9</v>
      </c>
      <c r="ES29" s="1">
        <f t="shared" si="24"/>
        <v>9</v>
      </c>
      <c r="ET29" s="1">
        <f t="shared" si="117"/>
        <v>0</v>
      </c>
      <c r="EU29" s="1">
        <f t="shared" si="118"/>
        <v>0</v>
      </c>
      <c r="EV29" s="1">
        <f t="shared" si="119"/>
        <v>9</v>
      </c>
      <c r="EW29" s="1">
        <f t="shared" si="120"/>
        <v>9</v>
      </c>
      <c r="EX29" s="1"/>
      <c r="EY29" s="1">
        <f t="shared" si="121"/>
        <v>9</v>
      </c>
      <c r="EZ29" s="1">
        <f t="shared" si="122"/>
        <v>0</v>
      </c>
      <c r="FA29" s="1">
        <f t="shared" si="25"/>
        <v>9</v>
      </c>
      <c r="FB29" s="1">
        <f t="shared" si="26"/>
        <v>9</v>
      </c>
      <c r="FC29" s="1">
        <f t="shared" si="123"/>
        <v>2</v>
      </c>
      <c r="FD29" s="1">
        <f t="shared" si="124"/>
        <v>0</v>
      </c>
      <c r="FE29" s="1">
        <f t="shared" si="125"/>
        <v>9</v>
      </c>
      <c r="FF29" s="1">
        <f t="shared" si="27"/>
        <v>9</v>
      </c>
      <c r="FG29" s="1">
        <f t="shared" si="126"/>
        <v>3</v>
      </c>
      <c r="FH29" s="1">
        <f t="shared" si="127"/>
        <v>0</v>
      </c>
      <c r="FI29" s="1">
        <f t="shared" si="128"/>
        <v>9</v>
      </c>
      <c r="FJ29" s="1">
        <f t="shared" si="28"/>
        <v>9</v>
      </c>
      <c r="FK29" s="1">
        <f t="shared" si="129"/>
        <v>2</v>
      </c>
      <c r="FL29" s="1">
        <f t="shared" si="130"/>
        <v>0</v>
      </c>
      <c r="FM29" s="1">
        <f t="shared" si="131"/>
        <v>9</v>
      </c>
      <c r="FN29" s="1">
        <f t="shared" si="29"/>
        <v>9</v>
      </c>
      <c r="FO29" s="1">
        <f t="shared" si="132"/>
        <v>2</v>
      </c>
      <c r="FP29" s="1">
        <f t="shared" si="133"/>
        <v>0</v>
      </c>
      <c r="FQ29" s="1">
        <f t="shared" si="134"/>
        <v>9</v>
      </c>
      <c r="FR29" s="1">
        <f t="shared" si="30"/>
        <v>9</v>
      </c>
      <c r="FS29" s="1">
        <f t="shared" si="135"/>
        <v>1</v>
      </c>
      <c r="FT29" s="1">
        <f t="shared" si="136"/>
        <v>0</v>
      </c>
      <c r="FU29" s="1">
        <f t="shared" si="137"/>
        <v>9</v>
      </c>
      <c r="FV29" s="1">
        <f t="shared" si="31"/>
        <v>9</v>
      </c>
      <c r="FW29" s="1">
        <f t="shared" si="138"/>
        <v>0</v>
      </c>
      <c r="FX29" s="1">
        <f t="shared" si="139"/>
        <v>0</v>
      </c>
      <c r="FY29" s="1">
        <f t="shared" si="140"/>
        <v>9</v>
      </c>
      <c r="FZ29" s="1">
        <f t="shared" si="32"/>
        <v>9</v>
      </c>
      <c r="GC29" s="1">
        <f t="shared" si="33"/>
        <v>3</v>
      </c>
      <c r="GD29" s="1">
        <f t="shared" si="141"/>
        <v>0</v>
      </c>
      <c r="GE29" s="1">
        <f t="shared" si="34"/>
        <v>11</v>
      </c>
      <c r="GF29" s="1">
        <f t="shared" si="35"/>
        <v>11</v>
      </c>
      <c r="GG29" s="1">
        <f t="shared" si="36"/>
        <v>1</v>
      </c>
      <c r="GH29" s="1">
        <f t="shared" si="142"/>
        <v>0</v>
      </c>
      <c r="GI29" s="1">
        <f t="shared" si="143"/>
        <v>11</v>
      </c>
      <c r="GJ29" s="1">
        <f t="shared" si="37"/>
        <v>11</v>
      </c>
      <c r="GK29" s="1">
        <f t="shared" si="38"/>
        <v>1</v>
      </c>
      <c r="GL29" s="1">
        <f t="shared" si="144"/>
        <v>0</v>
      </c>
      <c r="GM29" s="1">
        <f t="shared" si="145"/>
        <v>11</v>
      </c>
      <c r="GN29" s="1">
        <f t="shared" si="39"/>
        <v>11</v>
      </c>
      <c r="GO29" s="1">
        <f t="shared" si="40"/>
        <v>1</v>
      </c>
      <c r="GP29" s="1">
        <f t="shared" si="146"/>
        <v>0</v>
      </c>
      <c r="GQ29" s="1">
        <f t="shared" si="147"/>
        <v>11</v>
      </c>
      <c r="GR29" s="1">
        <f t="shared" si="41"/>
        <v>11</v>
      </c>
      <c r="GS29" s="1">
        <f t="shared" si="42"/>
        <v>2</v>
      </c>
      <c r="GT29" s="1">
        <f t="shared" si="148"/>
        <v>0</v>
      </c>
      <c r="GU29" s="1">
        <f t="shared" si="149"/>
        <v>11</v>
      </c>
      <c r="GV29" s="1">
        <f t="shared" si="43"/>
        <v>11</v>
      </c>
      <c r="GW29" s="1">
        <f t="shared" si="44"/>
        <v>1</v>
      </c>
      <c r="GX29" s="1">
        <f t="shared" si="150"/>
        <v>0</v>
      </c>
      <c r="GY29" s="1">
        <f t="shared" si="151"/>
        <v>11</v>
      </c>
      <c r="GZ29" s="1">
        <f t="shared" si="45"/>
        <v>11</v>
      </c>
      <c r="HA29" s="1">
        <f t="shared" si="46"/>
        <v>0</v>
      </c>
      <c r="HB29" s="1">
        <f t="shared" si="152"/>
        <v>0</v>
      </c>
      <c r="HC29" s="1">
        <f t="shared" si="153"/>
        <v>11</v>
      </c>
      <c r="HD29" s="1">
        <f t="shared" si="47"/>
        <v>11</v>
      </c>
    </row>
    <row r="30" spans="1:212" customFormat="1" x14ac:dyDescent="0.3">
      <c r="A30" t="str">
        <f t="shared" si="48"/>
        <v>PH1</v>
      </c>
      <c r="B30" s="13">
        <f>'Running Order'!B34</f>
        <v>28</v>
      </c>
      <c r="C30" s="13" t="str">
        <f>'Running Order'!C34</f>
        <v>Neil Davies</v>
      </c>
      <c r="D30" s="13" t="str">
        <f>'Running Order'!D34</f>
        <v>Jane Pye</v>
      </c>
      <c r="E30" s="13" t="str">
        <f>'Running Order'!E34</f>
        <v>Cannon</v>
      </c>
      <c r="F30" s="13">
        <f>'Running Order'!F34</f>
        <v>948</v>
      </c>
      <c r="G30" s="13" t="str">
        <f>'Running Order'!G34</f>
        <v>Live</v>
      </c>
      <c r="H30" s="13">
        <f>'Running Order'!H34</f>
        <v>1</v>
      </c>
      <c r="I30" s="13">
        <f>'Running Order'!I34</f>
        <v>0</v>
      </c>
      <c r="J30" s="13">
        <f>'Running Order'!J34</f>
        <v>0</v>
      </c>
      <c r="K30" s="13">
        <f>'Running Order'!K34</f>
        <v>0</v>
      </c>
      <c r="L30" s="13" t="str">
        <f>'Running Order'!L34</f>
        <v>PH</v>
      </c>
      <c r="M30" s="13">
        <f>IF('Running Order'!$HF34="NATB",'Running Order'!M34,20)</f>
        <v>20</v>
      </c>
      <c r="N30" s="13">
        <f>IF('Running Order'!$HF34="NATB",'Running Order'!N34,20)</f>
        <v>20</v>
      </c>
      <c r="O30" s="13">
        <f>IF('Running Order'!$HF34="NATB",'Running Order'!O34,20)</f>
        <v>20</v>
      </c>
      <c r="P30" s="13">
        <f>IF('Running Order'!$HF34="NATB",'Running Order'!P34,20)</f>
        <v>20</v>
      </c>
      <c r="Q30" s="13">
        <f>IF('Running Order'!$HF34="NATB",'Running Order'!Q34,20)</f>
        <v>20</v>
      </c>
      <c r="R30" s="13">
        <f>IF('Running Order'!$HF34="NATB",'Running Order'!R34,20)</f>
        <v>20</v>
      </c>
      <c r="S30" s="13">
        <f>IF('Running Order'!$HF34="NATB",'Running Order'!S34,20)</f>
        <v>20</v>
      </c>
      <c r="T30" s="13">
        <f>IF('Running Order'!$HF34="NATB",'Running Order'!T34,20)</f>
        <v>20</v>
      </c>
      <c r="U30" s="13">
        <f>IF('Running Order'!$HF34="NATB",'Running Order'!U34,20)</f>
        <v>20</v>
      </c>
      <c r="V30" s="13">
        <f>IF('Running Order'!$HF34="NATB",'Running Order'!V34,20)</f>
        <v>20</v>
      </c>
      <c r="W30" s="5">
        <f t="shared" si="49"/>
        <v>200</v>
      </c>
      <c r="X30" s="13">
        <f>IF('Running Order'!$HF34="NATB",'Running Order'!X34,20)</f>
        <v>20</v>
      </c>
      <c r="Y30" s="13">
        <f>IF('Running Order'!$HF34="NATB",'Running Order'!Y34,20)</f>
        <v>20</v>
      </c>
      <c r="Z30" s="13">
        <f>IF('Running Order'!$HF34="NATB",'Running Order'!Z34,20)</f>
        <v>20</v>
      </c>
      <c r="AA30" s="13">
        <f>IF('Running Order'!$HF34="NATB",'Running Order'!AA34,20)</f>
        <v>20</v>
      </c>
      <c r="AB30" s="13">
        <f>IF('Running Order'!$HF34="NATB",'Running Order'!AB34,20)</f>
        <v>20</v>
      </c>
      <c r="AC30" s="13">
        <f>IF('Running Order'!$HF34="NATB",'Running Order'!AC34,20)</f>
        <v>20</v>
      </c>
      <c r="AD30" s="13">
        <f>IF('Running Order'!$HF34="NATB",'Running Order'!AD34,20)</f>
        <v>20</v>
      </c>
      <c r="AE30" s="13">
        <f>IF('Running Order'!$HF34="NATB",'Running Order'!AE34,20)</f>
        <v>20</v>
      </c>
      <c r="AF30" s="13">
        <f>IF('Running Order'!$HF34="NATB",'Running Order'!AF34,20)</f>
        <v>20</v>
      </c>
      <c r="AG30" s="13">
        <f>IF('Running Order'!$HF34="NATB",'Running Order'!AG34,20)</f>
        <v>20</v>
      </c>
      <c r="AH30" s="5">
        <f t="shared" si="50"/>
        <v>200</v>
      </c>
      <c r="AI30" s="5">
        <f t="shared" si="51"/>
        <v>400</v>
      </c>
      <c r="AJ30" s="13">
        <f>IF('Running Order'!$HF34="NATB",'Running Order'!AJ34,20)</f>
        <v>20</v>
      </c>
      <c r="AK30" s="13">
        <f>IF('Running Order'!$HF34="NATB",'Running Order'!AK34,20)</f>
        <v>20</v>
      </c>
      <c r="AL30" s="13">
        <f>IF('Running Order'!$HF34="NATB",'Running Order'!AL34,20)</f>
        <v>20</v>
      </c>
      <c r="AM30" s="13">
        <f>IF('Running Order'!$HF34="NATB",'Running Order'!AM34,20)</f>
        <v>20</v>
      </c>
      <c r="AN30" s="13">
        <f>IF('Running Order'!$HF34="NATB",'Running Order'!AN34,20)</f>
        <v>20</v>
      </c>
      <c r="AO30" s="13">
        <f>IF('Running Order'!$HF34="NATB",'Running Order'!AO34,20)</f>
        <v>20</v>
      </c>
      <c r="AP30" s="13">
        <f>IF('Running Order'!$HF34="NATB",'Running Order'!AP34,20)</f>
        <v>20</v>
      </c>
      <c r="AQ30" s="13">
        <f>IF('Running Order'!$HF34="NATB",'Running Order'!AQ34,20)</f>
        <v>20</v>
      </c>
      <c r="AR30" s="13">
        <f>IF('Running Order'!$HF34="NATB",'Running Order'!AR34,20)</f>
        <v>20</v>
      </c>
      <c r="AS30" s="13">
        <f>IF('Running Order'!$HF34="NATB",'Running Order'!AS34,20)</f>
        <v>20</v>
      </c>
      <c r="AT30" s="5">
        <f t="shared" si="52"/>
        <v>200</v>
      </c>
      <c r="AU30" s="5">
        <f t="shared" si="53"/>
        <v>600</v>
      </c>
      <c r="AV30" s="13">
        <f>IF('Running Order'!$HF34="NATB",'Running Order'!AV34,20)</f>
        <v>20</v>
      </c>
      <c r="AW30" s="13">
        <f>IF('Running Order'!$HF34="NATB",'Running Order'!AW34,20)</f>
        <v>20</v>
      </c>
      <c r="AX30" s="13">
        <f>IF('Running Order'!$HF34="NATB",'Running Order'!AX34,20)</f>
        <v>20</v>
      </c>
      <c r="AY30" s="13">
        <f>IF('Running Order'!$HF34="NATB",'Running Order'!AY34,20)</f>
        <v>20</v>
      </c>
      <c r="AZ30" s="13">
        <f>IF('Running Order'!$HF34="NATB",'Running Order'!AZ34,20)</f>
        <v>20</v>
      </c>
      <c r="BA30" s="13">
        <f>IF('Running Order'!$HF34="NATB",'Running Order'!BA34,20)</f>
        <v>20</v>
      </c>
      <c r="BB30" s="13">
        <f>IF('Running Order'!$HF34="NATB",'Running Order'!BB34,20)</f>
        <v>20</v>
      </c>
      <c r="BC30" s="13">
        <f>IF('Running Order'!$HF34="NATB",'Running Order'!BC34,20)</f>
        <v>20</v>
      </c>
      <c r="BD30" s="13">
        <f>IF('Running Order'!$HF34="NATB",'Running Order'!BD34,20)</f>
        <v>20</v>
      </c>
      <c r="BE30" s="13">
        <f>IF('Running Order'!$HF34="NATB",'Running Order'!BE34,20)</f>
        <v>20</v>
      </c>
      <c r="BF30" s="5">
        <f t="shared" si="54"/>
        <v>200</v>
      </c>
      <c r="BG30" s="5">
        <f t="shared" si="55"/>
        <v>800</v>
      </c>
      <c r="BH30" s="5">
        <f t="shared" si="56"/>
        <v>23</v>
      </c>
      <c r="BI30" s="5">
        <f t="shared" si="57"/>
        <v>23</v>
      </c>
      <c r="BJ30" s="5">
        <f t="shared" si="58"/>
        <v>23</v>
      </c>
      <c r="BK30" s="5">
        <f t="shared" si="154"/>
        <v>23</v>
      </c>
      <c r="BL30" s="5">
        <f t="shared" si="59"/>
        <v>23</v>
      </c>
      <c r="BM30" s="5">
        <f t="shared" si="60"/>
        <v>23</v>
      </c>
      <c r="BN30" s="5">
        <f t="shared" si="4"/>
        <v>23</v>
      </c>
      <c r="BO30" s="5">
        <f t="shared" si="5"/>
        <v>23</v>
      </c>
      <c r="BP30" s="3" t="str">
        <f t="shared" si="6"/>
        <v>-</v>
      </c>
      <c r="BQ30" s="3" t="str">
        <f t="shared" si="61"/>
        <v/>
      </c>
      <c r="BR30" s="3" t="str">
        <f t="shared" si="7"/>
        <v>-</v>
      </c>
      <c r="BS30" s="3" t="str">
        <f t="shared" si="62"/>
        <v/>
      </c>
      <c r="BT30" s="3" t="str">
        <f t="shared" si="8"/>
        <v>-</v>
      </c>
      <c r="BU30" s="3" t="str">
        <f t="shared" si="63"/>
        <v/>
      </c>
      <c r="BV30" s="3" t="str">
        <f t="shared" si="9"/>
        <v>-</v>
      </c>
      <c r="BW30" s="3" t="str">
        <f t="shared" si="64"/>
        <v/>
      </c>
      <c r="BX30" s="3" t="str">
        <f t="shared" si="10"/>
        <v>-</v>
      </c>
      <c r="BY30" s="3" t="str">
        <f t="shared" si="65"/>
        <v/>
      </c>
      <c r="BZ30" s="3" t="str">
        <f t="shared" si="11"/>
        <v>-</v>
      </c>
      <c r="CA30" s="3" t="str">
        <f t="shared" si="66"/>
        <v/>
      </c>
      <c r="CB30" s="3">
        <f t="shared" si="12"/>
        <v>23</v>
      </c>
      <c r="CC30" s="3">
        <f t="shared" si="67"/>
        <v>1</v>
      </c>
      <c r="CD30" s="3">
        <f t="shared" si="68"/>
        <v>23</v>
      </c>
      <c r="CE30" s="3">
        <f t="shared" si="69"/>
        <v>7</v>
      </c>
      <c r="CF30" s="3" t="str">
        <f t="shared" si="70"/>
        <v>-</v>
      </c>
      <c r="CG30" s="3" t="str">
        <f t="shared" si="71"/>
        <v/>
      </c>
      <c r="CH30" s="5" t="str">
        <f t="shared" si="155"/>
        <v>1</v>
      </c>
      <c r="CI30" s="5">
        <f t="shared" si="72"/>
        <v>7</v>
      </c>
      <c r="CJ30" s="1"/>
      <c r="CK30" s="1"/>
      <c r="CL30" s="1">
        <f t="shared" si="73"/>
        <v>0</v>
      </c>
      <c r="CM30" s="1">
        <f t="shared" si="74"/>
        <v>2.4000000000000001E-4</v>
      </c>
      <c r="CN30" s="1">
        <f t="shared" si="75"/>
        <v>23.000240000000002</v>
      </c>
      <c r="CO30" s="1">
        <f t="shared" si="13"/>
        <v>23</v>
      </c>
      <c r="CP30" s="1">
        <f t="shared" si="76"/>
        <v>0</v>
      </c>
      <c r="CQ30" s="1">
        <f t="shared" si="77"/>
        <v>2.4000000000000001E-4</v>
      </c>
      <c r="CR30" s="1">
        <f t="shared" si="78"/>
        <v>23.000240000000002</v>
      </c>
      <c r="CS30" s="1">
        <f t="shared" si="14"/>
        <v>23</v>
      </c>
      <c r="CT30" s="1">
        <f t="shared" si="79"/>
        <v>0</v>
      </c>
      <c r="CU30" s="1">
        <f t="shared" si="80"/>
        <v>2.3E-3</v>
      </c>
      <c r="CV30" s="1">
        <f t="shared" si="81"/>
        <v>23.002300000000002</v>
      </c>
      <c r="CW30" s="1">
        <f t="shared" si="15"/>
        <v>23</v>
      </c>
      <c r="CX30" s="1">
        <f t="shared" si="82"/>
        <v>0</v>
      </c>
      <c r="CY30" s="1">
        <f t="shared" si="83"/>
        <v>2.2000000000000001E-3</v>
      </c>
      <c r="CZ30" s="1">
        <f t="shared" si="84"/>
        <v>23.002199999999998</v>
      </c>
      <c r="DA30" s="1">
        <f t="shared" si="16"/>
        <v>23</v>
      </c>
      <c r="DB30" s="1">
        <f t="shared" si="85"/>
        <v>0</v>
      </c>
      <c r="DC30" s="1">
        <f t="shared" si="86"/>
        <v>2.2000000000000001E-3</v>
      </c>
      <c r="DD30" s="1">
        <f t="shared" si="87"/>
        <v>23.002199999999998</v>
      </c>
      <c r="DE30" s="1">
        <f t="shared" si="17"/>
        <v>23</v>
      </c>
      <c r="DF30" s="1">
        <f t="shared" si="88"/>
        <v>0</v>
      </c>
      <c r="DG30" s="1">
        <f t="shared" si="89"/>
        <v>2.2000000000000001E-3</v>
      </c>
      <c r="DH30" s="1">
        <f t="shared" si="90"/>
        <v>23.002199999999998</v>
      </c>
      <c r="DI30" s="1">
        <f t="shared" si="18"/>
        <v>23</v>
      </c>
      <c r="DJ30" s="1">
        <f t="shared" si="91"/>
        <v>0</v>
      </c>
      <c r="DK30" s="1">
        <f t="shared" si="92"/>
        <v>1.1999999999999999E-3</v>
      </c>
      <c r="DL30" s="1">
        <f t="shared" si="93"/>
        <v>23.001200000000001</v>
      </c>
      <c r="DM30" s="1">
        <f t="shared" si="94"/>
        <v>23</v>
      </c>
      <c r="DQ30">
        <f t="shared" si="95"/>
        <v>600</v>
      </c>
      <c r="DR30" t="str">
        <f t="shared" si="96"/>
        <v>NO</v>
      </c>
      <c r="DS30">
        <f t="shared" si="97"/>
        <v>600</v>
      </c>
      <c r="DT30" t="str">
        <f t="shared" si="98"/>
        <v>NO</v>
      </c>
      <c r="DV30" s="1">
        <f t="shared" si="99"/>
        <v>0</v>
      </c>
      <c r="DW30" s="1">
        <f t="shared" si="100"/>
        <v>2.3999999999999998E-3</v>
      </c>
      <c r="DX30" s="1">
        <f t="shared" si="101"/>
        <v>23.002400000000002</v>
      </c>
      <c r="DY30" s="1">
        <f t="shared" si="19"/>
        <v>23</v>
      </c>
      <c r="DZ30" s="1">
        <f t="shared" si="102"/>
        <v>0</v>
      </c>
      <c r="EA30" s="1">
        <f t="shared" si="103"/>
        <v>2.3999999999999998E-3</v>
      </c>
      <c r="EB30" s="1">
        <f t="shared" si="104"/>
        <v>23.002400000000002</v>
      </c>
      <c r="EC30" s="1">
        <f t="shared" si="20"/>
        <v>23</v>
      </c>
      <c r="ED30" s="1">
        <f t="shared" si="105"/>
        <v>0</v>
      </c>
      <c r="EE30" s="1">
        <f t="shared" si="106"/>
        <v>2.3E-3</v>
      </c>
      <c r="EF30" s="1">
        <f t="shared" si="107"/>
        <v>23.002300000000002</v>
      </c>
      <c r="EG30" s="1">
        <f t="shared" si="21"/>
        <v>23</v>
      </c>
      <c r="EH30" s="1">
        <f t="shared" si="108"/>
        <v>0</v>
      </c>
      <c r="EI30" s="1">
        <f t="shared" si="109"/>
        <v>2.2000000000000001E-3</v>
      </c>
      <c r="EJ30" s="1">
        <f t="shared" si="110"/>
        <v>23.002199999999998</v>
      </c>
      <c r="EK30" s="1">
        <f t="shared" si="22"/>
        <v>23</v>
      </c>
      <c r="EL30" s="1">
        <f t="shared" si="111"/>
        <v>0</v>
      </c>
      <c r="EM30" s="1">
        <f t="shared" si="112"/>
        <v>2.2000000000000001E-3</v>
      </c>
      <c r="EN30" s="1">
        <f t="shared" si="113"/>
        <v>23.002199999999998</v>
      </c>
      <c r="EO30" s="1">
        <f t="shared" si="23"/>
        <v>23</v>
      </c>
      <c r="EP30" s="1">
        <f t="shared" si="114"/>
        <v>0</v>
      </c>
      <c r="EQ30" s="1">
        <f t="shared" si="115"/>
        <v>2.2000000000000001E-3</v>
      </c>
      <c r="ER30" s="1">
        <f t="shared" si="116"/>
        <v>23.002199999999998</v>
      </c>
      <c r="ES30" s="1">
        <f t="shared" si="24"/>
        <v>23</v>
      </c>
      <c r="ET30" s="1">
        <f t="shared" si="117"/>
        <v>0</v>
      </c>
      <c r="EU30" s="1">
        <f t="shared" si="118"/>
        <v>1.1999999999999999E-3</v>
      </c>
      <c r="EV30" s="1">
        <f t="shared" si="119"/>
        <v>23.001200000000001</v>
      </c>
      <c r="EW30" s="1">
        <f t="shared" si="120"/>
        <v>23</v>
      </c>
      <c r="EX30" s="1"/>
      <c r="EY30" s="1">
        <f t="shared" si="121"/>
        <v>0</v>
      </c>
      <c r="EZ30" s="1">
        <f t="shared" si="122"/>
        <v>2.3999999999999998E-3</v>
      </c>
      <c r="FA30" s="1">
        <f t="shared" si="25"/>
        <v>23.002400000000002</v>
      </c>
      <c r="FB30" s="1">
        <f t="shared" si="26"/>
        <v>23</v>
      </c>
      <c r="FC30" s="1">
        <f t="shared" si="123"/>
        <v>0</v>
      </c>
      <c r="FD30" s="1">
        <f t="shared" si="124"/>
        <v>2.2000000000000001E-3</v>
      </c>
      <c r="FE30" s="1">
        <f t="shared" si="125"/>
        <v>23.002199999999998</v>
      </c>
      <c r="FF30" s="1">
        <f t="shared" si="27"/>
        <v>23</v>
      </c>
      <c r="FG30" s="1">
        <f t="shared" si="126"/>
        <v>0</v>
      </c>
      <c r="FH30" s="1">
        <f t="shared" si="127"/>
        <v>2.0999999999999999E-3</v>
      </c>
      <c r="FI30" s="1">
        <f t="shared" si="128"/>
        <v>23.002099999999999</v>
      </c>
      <c r="FJ30" s="1">
        <f t="shared" si="28"/>
        <v>23</v>
      </c>
      <c r="FK30" s="1">
        <f t="shared" si="129"/>
        <v>0</v>
      </c>
      <c r="FL30" s="1">
        <f t="shared" si="130"/>
        <v>2.2000000000000001E-3</v>
      </c>
      <c r="FM30" s="1">
        <f t="shared" si="131"/>
        <v>23.002199999999998</v>
      </c>
      <c r="FN30" s="1">
        <f t="shared" si="29"/>
        <v>23</v>
      </c>
      <c r="FO30" s="1">
        <f t="shared" si="132"/>
        <v>0</v>
      </c>
      <c r="FP30" s="1">
        <f t="shared" si="133"/>
        <v>2.2000000000000001E-3</v>
      </c>
      <c r="FQ30" s="1">
        <f t="shared" si="134"/>
        <v>23.002199999999998</v>
      </c>
      <c r="FR30" s="1">
        <f t="shared" si="30"/>
        <v>23</v>
      </c>
      <c r="FS30" s="1">
        <f t="shared" si="135"/>
        <v>0</v>
      </c>
      <c r="FT30" s="1">
        <f t="shared" si="136"/>
        <v>2.0999999999999999E-3</v>
      </c>
      <c r="FU30" s="1">
        <f t="shared" si="137"/>
        <v>23.002099999999999</v>
      </c>
      <c r="FV30" s="1">
        <f t="shared" si="31"/>
        <v>23</v>
      </c>
      <c r="FW30" s="1">
        <f t="shared" si="138"/>
        <v>0</v>
      </c>
      <c r="FX30" s="1">
        <f t="shared" si="139"/>
        <v>1.1999999999999999E-3</v>
      </c>
      <c r="FY30" s="1">
        <f t="shared" si="140"/>
        <v>23.001200000000001</v>
      </c>
      <c r="FZ30" s="1">
        <f t="shared" si="32"/>
        <v>23</v>
      </c>
      <c r="GC30" s="1">
        <f t="shared" si="33"/>
        <v>0</v>
      </c>
      <c r="GD30" s="1">
        <f t="shared" si="141"/>
        <v>2.3999999999999998E-3</v>
      </c>
      <c r="GE30" s="1">
        <f t="shared" si="34"/>
        <v>23.002400000000002</v>
      </c>
      <c r="GF30" s="1">
        <f t="shared" si="35"/>
        <v>23</v>
      </c>
      <c r="GG30" s="1">
        <f t="shared" si="36"/>
        <v>0</v>
      </c>
      <c r="GH30" s="1">
        <f t="shared" si="142"/>
        <v>1.5E-3</v>
      </c>
      <c r="GI30" s="1">
        <f t="shared" si="143"/>
        <v>23.0015</v>
      </c>
      <c r="GJ30" s="1">
        <f t="shared" si="37"/>
        <v>23</v>
      </c>
      <c r="GK30" s="1">
        <f t="shared" si="38"/>
        <v>0</v>
      </c>
      <c r="GL30" s="1">
        <f t="shared" si="144"/>
        <v>1.4E-3</v>
      </c>
      <c r="GM30" s="1">
        <f t="shared" si="145"/>
        <v>23.0014</v>
      </c>
      <c r="GN30" s="1">
        <f t="shared" si="39"/>
        <v>23</v>
      </c>
      <c r="GO30" s="1">
        <f t="shared" si="40"/>
        <v>0</v>
      </c>
      <c r="GP30" s="1">
        <f t="shared" si="146"/>
        <v>1.8E-3</v>
      </c>
      <c r="GQ30" s="1">
        <f t="shared" si="147"/>
        <v>23.001799999999999</v>
      </c>
      <c r="GR30" s="1">
        <f t="shared" si="41"/>
        <v>23</v>
      </c>
      <c r="GS30" s="1">
        <f t="shared" si="42"/>
        <v>0</v>
      </c>
      <c r="GT30" s="1">
        <f t="shared" si="148"/>
        <v>1.9E-3</v>
      </c>
      <c r="GU30" s="1">
        <f t="shared" si="149"/>
        <v>23.001899999999999</v>
      </c>
      <c r="GV30" s="1">
        <f t="shared" si="43"/>
        <v>23</v>
      </c>
      <c r="GW30" s="1">
        <f t="shared" si="44"/>
        <v>0</v>
      </c>
      <c r="GX30" s="1">
        <f t="shared" si="150"/>
        <v>2E-3</v>
      </c>
      <c r="GY30" s="1">
        <f t="shared" si="151"/>
        <v>23.001999999999999</v>
      </c>
      <c r="GZ30" s="1">
        <f t="shared" si="45"/>
        <v>23</v>
      </c>
      <c r="HA30" s="1">
        <f t="shared" si="46"/>
        <v>0</v>
      </c>
      <c r="HB30" s="1">
        <f t="shared" si="152"/>
        <v>1E-3</v>
      </c>
      <c r="HC30" s="1">
        <f t="shared" si="153"/>
        <v>23.001000000000001</v>
      </c>
      <c r="HD30" s="1">
        <f t="shared" si="47"/>
        <v>23</v>
      </c>
    </row>
    <row r="31" spans="1:212" customFormat="1" x14ac:dyDescent="0.3">
      <c r="A31" t="str">
        <f t="shared" si="48"/>
        <v>Club1</v>
      </c>
      <c r="B31" s="13">
        <f>'Running Order'!B35</f>
        <v>29</v>
      </c>
      <c r="C31" s="13" t="str">
        <f>'Running Order'!C35</f>
        <v>Duncan Stephens</v>
      </c>
      <c r="D31" s="13" t="str">
        <f>'Running Order'!D35</f>
        <v>Adrian Rendell</v>
      </c>
      <c r="E31" s="13" t="str">
        <f>'Running Order'!E35</f>
        <v>Crossle</v>
      </c>
      <c r="F31" s="13">
        <f>'Running Order'!F35</f>
        <v>1500</v>
      </c>
      <c r="G31" s="13" t="str">
        <f>'Running Order'!G35</f>
        <v>IRS</v>
      </c>
      <c r="H31" s="13">
        <f>'Running Order'!H35</f>
        <v>1</v>
      </c>
      <c r="I31" s="13">
        <f>'Running Order'!I35</f>
        <v>0</v>
      </c>
      <c r="J31" s="13">
        <f>'Running Order'!J35</f>
        <v>0</v>
      </c>
      <c r="K31" s="13">
        <f>'Running Order'!K35</f>
        <v>0</v>
      </c>
      <c r="L31" s="13" t="str">
        <f>'Running Order'!L35</f>
        <v>Club</v>
      </c>
      <c r="M31" s="13">
        <f>IF('Running Order'!$HF35="NATB",'Running Order'!M35,20)</f>
        <v>20</v>
      </c>
      <c r="N31" s="13">
        <f>IF('Running Order'!$HF35="NATB",'Running Order'!N35,20)</f>
        <v>20</v>
      </c>
      <c r="O31" s="13">
        <f>IF('Running Order'!$HF35="NATB",'Running Order'!O35,20)</f>
        <v>20</v>
      </c>
      <c r="P31" s="13">
        <f>IF('Running Order'!$HF35="NATB",'Running Order'!P35,20)</f>
        <v>20</v>
      </c>
      <c r="Q31" s="13">
        <f>IF('Running Order'!$HF35="NATB",'Running Order'!Q35,20)</f>
        <v>20</v>
      </c>
      <c r="R31" s="13">
        <f>IF('Running Order'!$HF35="NATB",'Running Order'!R35,20)</f>
        <v>20</v>
      </c>
      <c r="S31" s="13">
        <f>IF('Running Order'!$HF35="NATB",'Running Order'!S35,20)</f>
        <v>20</v>
      </c>
      <c r="T31" s="13">
        <f>IF('Running Order'!$HF35="NATB",'Running Order'!T35,20)</f>
        <v>20</v>
      </c>
      <c r="U31" s="13">
        <f>IF('Running Order'!$HF35="NATB",'Running Order'!U35,20)</f>
        <v>20</v>
      </c>
      <c r="V31" s="13">
        <f>IF('Running Order'!$HF35="NATB",'Running Order'!V35,20)</f>
        <v>20</v>
      </c>
      <c r="W31" s="5">
        <f t="shared" si="49"/>
        <v>200</v>
      </c>
      <c r="X31" s="13">
        <f>IF('Running Order'!$HF35="NATB",'Running Order'!X35,20)</f>
        <v>20</v>
      </c>
      <c r="Y31" s="13">
        <f>IF('Running Order'!$HF35="NATB",'Running Order'!Y35,20)</f>
        <v>20</v>
      </c>
      <c r="Z31" s="13">
        <f>IF('Running Order'!$HF35="NATB",'Running Order'!Z35,20)</f>
        <v>20</v>
      </c>
      <c r="AA31" s="13">
        <f>IF('Running Order'!$HF35="NATB",'Running Order'!AA35,20)</f>
        <v>20</v>
      </c>
      <c r="AB31" s="13">
        <f>IF('Running Order'!$HF35="NATB",'Running Order'!AB35,20)</f>
        <v>20</v>
      </c>
      <c r="AC31" s="13">
        <f>IF('Running Order'!$HF35="NATB",'Running Order'!AC35,20)</f>
        <v>20</v>
      </c>
      <c r="AD31" s="13">
        <f>IF('Running Order'!$HF35="NATB",'Running Order'!AD35,20)</f>
        <v>20</v>
      </c>
      <c r="AE31" s="13">
        <f>IF('Running Order'!$HF35="NATB",'Running Order'!AE35,20)</f>
        <v>20</v>
      </c>
      <c r="AF31" s="13">
        <f>IF('Running Order'!$HF35="NATB",'Running Order'!AF35,20)</f>
        <v>20</v>
      </c>
      <c r="AG31" s="13">
        <f>IF('Running Order'!$HF35="NATB",'Running Order'!AG35,20)</f>
        <v>20</v>
      </c>
      <c r="AH31" s="5">
        <f t="shared" si="50"/>
        <v>200</v>
      </c>
      <c r="AI31" s="5">
        <f t="shared" si="51"/>
        <v>400</v>
      </c>
      <c r="AJ31" s="13">
        <f>IF('Running Order'!$HF35="NATB",'Running Order'!AJ35,20)</f>
        <v>20</v>
      </c>
      <c r="AK31" s="13">
        <f>IF('Running Order'!$HF35="NATB",'Running Order'!AK35,20)</f>
        <v>20</v>
      </c>
      <c r="AL31" s="13">
        <f>IF('Running Order'!$HF35="NATB",'Running Order'!AL35,20)</f>
        <v>20</v>
      </c>
      <c r="AM31" s="13">
        <f>IF('Running Order'!$HF35="NATB",'Running Order'!AM35,20)</f>
        <v>20</v>
      </c>
      <c r="AN31" s="13">
        <f>IF('Running Order'!$HF35="NATB",'Running Order'!AN35,20)</f>
        <v>20</v>
      </c>
      <c r="AO31" s="13">
        <f>IF('Running Order'!$HF35="NATB",'Running Order'!AO35,20)</f>
        <v>20</v>
      </c>
      <c r="AP31" s="13">
        <f>IF('Running Order'!$HF35="NATB",'Running Order'!AP35,20)</f>
        <v>20</v>
      </c>
      <c r="AQ31" s="13">
        <f>IF('Running Order'!$HF35="NATB",'Running Order'!AQ35,20)</f>
        <v>20</v>
      </c>
      <c r="AR31" s="13">
        <f>IF('Running Order'!$HF35="NATB",'Running Order'!AR35,20)</f>
        <v>20</v>
      </c>
      <c r="AS31" s="13">
        <f>IF('Running Order'!$HF35="NATB",'Running Order'!AS35,20)</f>
        <v>20</v>
      </c>
      <c r="AT31" s="5">
        <f t="shared" si="52"/>
        <v>200</v>
      </c>
      <c r="AU31" s="5">
        <f t="shared" si="53"/>
        <v>600</v>
      </c>
      <c r="AV31" s="13">
        <f>IF('Running Order'!$HF35="NATB",'Running Order'!AV35,20)</f>
        <v>20</v>
      </c>
      <c r="AW31" s="13">
        <f>IF('Running Order'!$HF35="NATB",'Running Order'!AW35,20)</f>
        <v>20</v>
      </c>
      <c r="AX31" s="13">
        <f>IF('Running Order'!$HF35="NATB",'Running Order'!AX35,20)</f>
        <v>20</v>
      </c>
      <c r="AY31" s="13">
        <f>IF('Running Order'!$HF35="NATB",'Running Order'!AY35,20)</f>
        <v>20</v>
      </c>
      <c r="AZ31" s="13">
        <f>IF('Running Order'!$HF35="NATB",'Running Order'!AZ35,20)</f>
        <v>20</v>
      </c>
      <c r="BA31" s="13">
        <f>IF('Running Order'!$HF35="NATB",'Running Order'!BA35,20)</f>
        <v>20</v>
      </c>
      <c r="BB31" s="13">
        <f>IF('Running Order'!$HF35="NATB",'Running Order'!BB35,20)</f>
        <v>20</v>
      </c>
      <c r="BC31" s="13">
        <f>IF('Running Order'!$HF35="NATB",'Running Order'!BC35,20)</f>
        <v>20</v>
      </c>
      <c r="BD31" s="13">
        <f>IF('Running Order'!$HF35="NATB",'Running Order'!BD35,20)</f>
        <v>20</v>
      </c>
      <c r="BE31" s="13">
        <f>IF('Running Order'!$HF35="NATB",'Running Order'!BE35,20)</f>
        <v>20</v>
      </c>
      <c r="BF31" s="5">
        <f t="shared" si="54"/>
        <v>200</v>
      </c>
      <c r="BG31" s="5">
        <f t="shared" si="55"/>
        <v>800</v>
      </c>
      <c r="BH31" s="5">
        <f t="shared" si="56"/>
        <v>23</v>
      </c>
      <c r="BI31" s="5">
        <f t="shared" si="57"/>
        <v>23</v>
      </c>
      <c r="BJ31" s="5">
        <f t="shared" si="58"/>
        <v>23</v>
      </c>
      <c r="BK31" s="5">
        <f t="shared" si="154"/>
        <v>23</v>
      </c>
      <c r="BL31" s="5">
        <f t="shared" si="59"/>
        <v>23</v>
      </c>
      <c r="BM31" s="5">
        <f t="shared" si="60"/>
        <v>23</v>
      </c>
      <c r="BN31" s="5">
        <f t="shared" si="4"/>
        <v>23</v>
      </c>
      <c r="BO31" s="5">
        <f t="shared" si="5"/>
        <v>23</v>
      </c>
      <c r="BP31" s="3" t="str">
        <f t="shared" si="6"/>
        <v>-</v>
      </c>
      <c r="BQ31" s="3" t="str">
        <f t="shared" si="61"/>
        <v/>
      </c>
      <c r="BR31" s="3" t="str">
        <f t="shared" si="7"/>
        <v>-</v>
      </c>
      <c r="BS31" s="3" t="str">
        <f t="shared" si="62"/>
        <v/>
      </c>
      <c r="BT31" s="3" t="str">
        <f t="shared" si="8"/>
        <v>-</v>
      </c>
      <c r="BU31" s="3" t="str">
        <f t="shared" si="63"/>
        <v/>
      </c>
      <c r="BV31" s="3" t="str">
        <f t="shared" si="9"/>
        <v>-</v>
      </c>
      <c r="BW31" s="3" t="str">
        <f t="shared" si="64"/>
        <v/>
      </c>
      <c r="BX31" s="3" t="str">
        <f t="shared" si="10"/>
        <v>-</v>
      </c>
      <c r="BY31" s="3" t="str">
        <f t="shared" si="65"/>
        <v/>
      </c>
      <c r="BZ31" s="3">
        <f t="shared" si="11"/>
        <v>23</v>
      </c>
      <c r="CA31" s="3">
        <f t="shared" si="66"/>
        <v>1</v>
      </c>
      <c r="CB31" s="3" t="str">
        <f t="shared" si="12"/>
        <v>-</v>
      </c>
      <c r="CC31" s="3" t="str">
        <f t="shared" si="67"/>
        <v/>
      </c>
      <c r="CD31" s="3" t="str">
        <f t="shared" si="68"/>
        <v>-</v>
      </c>
      <c r="CE31" s="3" t="str">
        <f t="shared" si="69"/>
        <v/>
      </c>
      <c r="CF31" s="3" t="str">
        <f t="shared" si="70"/>
        <v>-</v>
      </c>
      <c r="CG31" s="3" t="str">
        <f t="shared" si="71"/>
        <v/>
      </c>
      <c r="CH31" s="5" t="str">
        <f t="shared" si="155"/>
        <v>1</v>
      </c>
      <c r="CI31" s="5" t="str">
        <f t="shared" si="72"/>
        <v/>
      </c>
      <c r="CJ31" s="1"/>
      <c r="CK31" s="1"/>
      <c r="CL31" s="1">
        <f t="shared" si="73"/>
        <v>0</v>
      </c>
      <c r="CM31" s="1">
        <f t="shared" si="74"/>
        <v>2.4000000000000001E-4</v>
      </c>
      <c r="CN31" s="1">
        <f t="shared" si="75"/>
        <v>23.000240000000002</v>
      </c>
      <c r="CO31" s="1">
        <f t="shared" si="13"/>
        <v>23</v>
      </c>
      <c r="CP31" s="1">
        <f t="shared" si="76"/>
        <v>0</v>
      </c>
      <c r="CQ31" s="1">
        <f t="shared" si="77"/>
        <v>2.4000000000000001E-4</v>
      </c>
      <c r="CR31" s="1">
        <f t="shared" si="78"/>
        <v>23.000240000000002</v>
      </c>
      <c r="CS31" s="1">
        <f t="shared" si="14"/>
        <v>23</v>
      </c>
      <c r="CT31" s="1">
        <f t="shared" si="79"/>
        <v>0</v>
      </c>
      <c r="CU31" s="1">
        <f t="shared" si="80"/>
        <v>2.3E-3</v>
      </c>
      <c r="CV31" s="1">
        <f t="shared" si="81"/>
        <v>23.002300000000002</v>
      </c>
      <c r="CW31" s="1">
        <f t="shared" si="15"/>
        <v>23</v>
      </c>
      <c r="CX31" s="1">
        <f t="shared" si="82"/>
        <v>0</v>
      </c>
      <c r="CY31" s="1">
        <f t="shared" si="83"/>
        <v>2.2000000000000001E-3</v>
      </c>
      <c r="CZ31" s="1">
        <f t="shared" si="84"/>
        <v>23.002199999999998</v>
      </c>
      <c r="DA31" s="1">
        <f t="shared" si="16"/>
        <v>23</v>
      </c>
      <c r="DB31" s="1">
        <f t="shared" si="85"/>
        <v>0</v>
      </c>
      <c r="DC31" s="1">
        <f t="shared" si="86"/>
        <v>2.2000000000000001E-3</v>
      </c>
      <c r="DD31" s="1">
        <f t="shared" si="87"/>
        <v>23.002199999999998</v>
      </c>
      <c r="DE31" s="1">
        <f t="shared" si="17"/>
        <v>23</v>
      </c>
      <c r="DF31" s="1">
        <f t="shared" si="88"/>
        <v>0</v>
      </c>
      <c r="DG31" s="1">
        <f t="shared" si="89"/>
        <v>2.2000000000000001E-3</v>
      </c>
      <c r="DH31" s="1">
        <f t="shared" si="90"/>
        <v>23.002199999999998</v>
      </c>
      <c r="DI31" s="1">
        <f t="shared" si="18"/>
        <v>23</v>
      </c>
      <c r="DJ31" s="1">
        <f t="shared" si="91"/>
        <v>0</v>
      </c>
      <c r="DK31" s="1">
        <f t="shared" si="92"/>
        <v>1.1999999999999999E-3</v>
      </c>
      <c r="DL31" s="1">
        <f t="shared" si="93"/>
        <v>23.001200000000001</v>
      </c>
      <c r="DM31" s="1">
        <f t="shared" si="94"/>
        <v>23</v>
      </c>
      <c r="DQ31">
        <f t="shared" si="95"/>
        <v>600</v>
      </c>
      <c r="DR31" t="str">
        <f t="shared" si="96"/>
        <v>NO</v>
      </c>
      <c r="DS31">
        <f t="shared" si="97"/>
        <v>600</v>
      </c>
      <c r="DT31" t="str">
        <f t="shared" si="98"/>
        <v>NO</v>
      </c>
      <c r="DV31" s="1">
        <f t="shared" si="99"/>
        <v>0</v>
      </c>
      <c r="DW31" s="1">
        <f t="shared" si="100"/>
        <v>2.3999999999999998E-3</v>
      </c>
      <c r="DX31" s="1">
        <f t="shared" si="101"/>
        <v>23.002400000000002</v>
      </c>
      <c r="DY31" s="1">
        <f t="shared" si="19"/>
        <v>23</v>
      </c>
      <c r="DZ31" s="1">
        <f t="shared" si="102"/>
        <v>0</v>
      </c>
      <c r="EA31" s="1">
        <f t="shared" si="103"/>
        <v>2.3999999999999998E-3</v>
      </c>
      <c r="EB31" s="1">
        <f t="shared" si="104"/>
        <v>23.002400000000002</v>
      </c>
      <c r="EC31" s="1">
        <f t="shared" si="20"/>
        <v>23</v>
      </c>
      <c r="ED31" s="1">
        <f t="shared" si="105"/>
        <v>0</v>
      </c>
      <c r="EE31" s="1">
        <f t="shared" si="106"/>
        <v>2.3E-3</v>
      </c>
      <c r="EF31" s="1">
        <f t="shared" si="107"/>
        <v>23.002300000000002</v>
      </c>
      <c r="EG31" s="1">
        <f t="shared" si="21"/>
        <v>23</v>
      </c>
      <c r="EH31" s="1">
        <f t="shared" si="108"/>
        <v>0</v>
      </c>
      <c r="EI31" s="1">
        <f t="shared" si="109"/>
        <v>2.2000000000000001E-3</v>
      </c>
      <c r="EJ31" s="1">
        <f t="shared" si="110"/>
        <v>23.002199999999998</v>
      </c>
      <c r="EK31" s="1">
        <f t="shared" si="22"/>
        <v>23</v>
      </c>
      <c r="EL31" s="1">
        <f t="shared" si="111"/>
        <v>0</v>
      </c>
      <c r="EM31" s="1">
        <f t="shared" si="112"/>
        <v>2.2000000000000001E-3</v>
      </c>
      <c r="EN31" s="1">
        <f t="shared" si="113"/>
        <v>23.002199999999998</v>
      </c>
      <c r="EO31" s="1">
        <f t="shared" si="23"/>
        <v>23</v>
      </c>
      <c r="EP31" s="1">
        <f t="shared" si="114"/>
        <v>0</v>
      </c>
      <c r="EQ31" s="1">
        <f t="shared" si="115"/>
        <v>2.2000000000000001E-3</v>
      </c>
      <c r="ER31" s="1">
        <f t="shared" si="116"/>
        <v>23.002199999999998</v>
      </c>
      <c r="ES31" s="1">
        <f t="shared" si="24"/>
        <v>23</v>
      </c>
      <c r="ET31" s="1">
        <f t="shared" si="117"/>
        <v>0</v>
      </c>
      <c r="EU31" s="1">
        <f t="shared" si="118"/>
        <v>1.1999999999999999E-3</v>
      </c>
      <c r="EV31" s="1">
        <f t="shared" si="119"/>
        <v>23.001200000000001</v>
      </c>
      <c r="EW31" s="1">
        <f t="shared" si="120"/>
        <v>23</v>
      </c>
      <c r="EX31" s="1"/>
      <c r="EY31" s="1">
        <f t="shared" si="121"/>
        <v>0</v>
      </c>
      <c r="EZ31" s="1">
        <f t="shared" si="122"/>
        <v>2.3999999999999998E-3</v>
      </c>
      <c r="FA31" s="1">
        <f t="shared" si="25"/>
        <v>23.002400000000002</v>
      </c>
      <c r="FB31" s="1">
        <f t="shared" si="26"/>
        <v>23</v>
      </c>
      <c r="FC31" s="1">
        <f t="shared" si="123"/>
        <v>0</v>
      </c>
      <c r="FD31" s="1">
        <f t="shared" si="124"/>
        <v>2.2000000000000001E-3</v>
      </c>
      <c r="FE31" s="1">
        <f t="shared" si="125"/>
        <v>23.002199999999998</v>
      </c>
      <c r="FF31" s="1">
        <f t="shared" si="27"/>
        <v>23</v>
      </c>
      <c r="FG31" s="1">
        <f t="shared" si="126"/>
        <v>0</v>
      </c>
      <c r="FH31" s="1">
        <f t="shared" si="127"/>
        <v>2.0999999999999999E-3</v>
      </c>
      <c r="FI31" s="1">
        <f t="shared" si="128"/>
        <v>23.002099999999999</v>
      </c>
      <c r="FJ31" s="1">
        <f t="shared" si="28"/>
        <v>23</v>
      </c>
      <c r="FK31" s="1">
        <f t="shared" si="129"/>
        <v>0</v>
      </c>
      <c r="FL31" s="1">
        <f t="shared" si="130"/>
        <v>2.2000000000000001E-3</v>
      </c>
      <c r="FM31" s="1">
        <f t="shared" si="131"/>
        <v>23.002199999999998</v>
      </c>
      <c r="FN31" s="1">
        <f t="shared" si="29"/>
        <v>23</v>
      </c>
      <c r="FO31" s="1">
        <f t="shared" si="132"/>
        <v>0</v>
      </c>
      <c r="FP31" s="1">
        <f t="shared" si="133"/>
        <v>2.2000000000000001E-3</v>
      </c>
      <c r="FQ31" s="1">
        <f t="shared" si="134"/>
        <v>23.002199999999998</v>
      </c>
      <c r="FR31" s="1">
        <f t="shared" si="30"/>
        <v>23</v>
      </c>
      <c r="FS31" s="1">
        <f t="shared" si="135"/>
        <v>0</v>
      </c>
      <c r="FT31" s="1">
        <f t="shared" si="136"/>
        <v>2.0999999999999999E-3</v>
      </c>
      <c r="FU31" s="1">
        <f t="shared" si="137"/>
        <v>23.002099999999999</v>
      </c>
      <c r="FV31" s="1">
        <f t="shared" si="31"/>
        <v>23</v>
      </c>
      <c r="FW31" s="1">
        <f t="shared" si="138"/>
        <v>0</v>
      </c>
      <c r="FX31" s="1">
        <f t="shared" si="139"/>
        <v>1.1999999999999999E-3</v>
      </c>
      <c r="FY31" s="1">
        <f t="shared" si="140"/>
        <v>23.001200000000001</v>
      </c>
      <c r="FZ31" s="1">
        <f t="shared" si="32"/>
        <v>23</v>
      </c>
      <c r="GC31" s="1">
        <f t="shared" si="33"/>
        <v>0</v>
      </c>
      <c r="GD31" s="1">
        <f t="shared" si="141"/>
        <v>2.3999999999999998E-3</v>
      </c>
      <c r="GE31" s="1">
        <f t="shared" si="34"/>
        <v>23.002400000000002</v>
      </c>
      <c r="GF31" s="1">
        <f t="shared" si="35"/>
        <v>23</v>
      </c>
      <c r="GG31" s="1">
        <f t="shared" si="36"/>
        <v>0</v>
      </c>
      <c r="GH31" s="1">
        <f t="shared" si="142"/>
        <v>1.5E-3</v>
      </c>
      <c r="GI31" s="1">
        <f t="shared" si="143"/>
        <v>23.0015</v>
      </c>
      <c r="GJ31" s="1">
        <f t="shared" si="37"/>
        <v>23</v>
      </c>
      <c r="GK31" s="1">
        <f t="shared" si="38"/>
        <v>0</v>
      </c>
      <c r="GL31" s="1">
        <f t="shared" si="144"/>
        <v>1.4E-3</v>
      </c>
      <c r="GM31" s="1">
        <f t="shared" si="145"/>
        <v>23.0014</v>
      </c>
      <c r="GN31" s="1">
        <f t="shared" si="39"/>
        <v>23</v>
      </c>
      <c r="GO31" s="1">
        <f t="shared" si="40"/>
        <v>0</v>
      </c>
      <c r="GP31" s="1">
        <f t="shared" si="146"/>
        <v>1.8E-3</v>
      </c>
      <c r="GQ31" s="1">
        <f t="shared" si="147"/>
        <v>23.001799999999999</v>
      </c>
      <c r="GR31" s="1">
        <f t="shared" si="41"/>
        <v>23</v>
      </c>
      <c r="GS31" s="1">
        <f t="shared" si="42"/>
        <v>0</v>
      </c>
      <c r="GT31" s="1">
        <f t="shared" si="148"/>
        <v>1.9E-3</v>
      </c>
      <c r="GU31" s="1">
        <f t="shared" si="149"/>
        <v>23.001899999999999</v>
      </c>
      <c r="GV31" s="1">
        <f t="shared" si="43"/>
        <v>23</v>
      </c>
      <c r="GW31" s="1">
        <f t="shared" si="44"/>
        <v>0</v>
      </c>
      <c r="GX31" s="1">
        <f t="shared" si="150"/>
        <v>2E-3</v>
      </c>
      <c r="GY31" s="1">
        <f t="shared" si="151"/>
        <v>23.001999999999999</v>
      </c>
      <c r="GZ31" s="1">
        <f t="shared" si="45"/>
        <v>23</v>
      </c>
      <c r="HA31" s="1">
        <f t="shared" si="46"/>
        <v>0</v>
      </c>
      <c r="HB31" s="1">
        <f t="shared" si="152"/>
        <v>1E-3</v>
      </c>
      <c r="HC31" s="1">
        <f t="shared" si="153"/>
        <v>23.001000000000001</v>
      </c>
      <c r="HD31" s="1">
        <f t="shared" si="47"/>
        <v>23</v>
      </c>
    </row>
    <row r="32" spans="1:212" customFormat="1" x14ac:dyDescent="0.3">
      <c r="A32" t="str">
        <f t="shared" si="48"/>
        <v>PH4</v>
      </c>
      <c r="B32" s="13">
        <f>'Running Order'!B36</f>
        <v>30</v>
      </c>
      <c r="C32" s="13" t="str">
        <f>'Running Order'!C36</f>
        <v>Jane Pye</v>
      </c>
      <c r="D32" s="13" t="str">
        <f>'Running Order'!D36</f>
        <v>Neil Davies</v>
      </c>
      <c r="E32" s="13" t="str">
        <f>'Running Order'!E36</f>
        <v>Cannon</v>
      </c>
      <c r="F32" s="13">
        <f>'Running Order'!F36</f>
        <v>948</v>
      </c>
      <c r="G32" s="13" t="str">
        <f>'Running Order'!G36</f>
        <v>Live</v>
      </c>
      <c r="H32" s="13">
        <f>'Running Order'!H36</f>
        <v>1</v>
      </c>
      <c r="I32" s="13">
        <f>'Running Order'!I36</f>
        <v>0</v>
      </c>
      <c r="J32" s="13">
        <f>'Running Order'!J36</f>
        <v>0</v>
      </c>
      <c r="K32" s="13" t="str">
        <f>'Running Order'!K36</f>
        <v>Ret/NS</v>
      </c>
      <c r="L32" s="13" t="str">
        <f>'Running Order'!L36</f>
        <v>PH</v>
      </c>
      <c r="M32" s="13">
        <f>IF('Running Order'!$HF36="NATB",'Running Order'!M36,20)</f>
        <v>20</v>
      </c>
      <c r="N32" s="13">
        <f>IF('Running Order'!$HF36="NATB",'Running Order'!N36,20)</f>
        <v>20</v>
      </c>
      <c r="O32" s="13">
        <f>IF('Running Order'!$HF36="NATB",'Running Order'!O36,20)</f>
        <v>20</v>
      </c>
      <c r="P32" s="13">
        <f>IF('Running Order'!$HF36="NATB",'Running Order'!P36,20)</f>
        <v>20</v>
      </c>
      <c r="Q32" s="13">
        <f>IF('Running Order'!$HF36="NATB",'Running Order'!Q36,20)</f>
        <v>20</v>
      </c>
      <c r="R32" s="13">
        <f>IF('Running Order'!$HF36="NATB",'Running Order'!R36,20)</f>
        <v>20</v>
      </c>
      <c r="S32" s="13">
        <f>IF('Running Order'!$HF36="NATB",'Running Order'!S36,20)</f>
        <v>20</v>
      </c>
      <c r="T32" s="13">
        <f>IF('Running Order'!$HF36="NATB",'Running Order'!T36,20)</f>
        <v>20</v>
      </c>
      <c r="U32" s="13">
        <f>IF('Running Order'!$HF36="NATB",'Running Order'!U36,20)</f>
        <v>20</v>
      </c>
      <c r="V32" s="13">
        <f>IF('Running Order'!$HF36="NATB",'Running Order'!V36,20)</f>
        <v>20</v>
      </c>
      <c r="W32" s="5">
        <f t="shared" si="49"/>
        <v>1000</v>
      </c>
      <c r="X32" s="13">
        <f>IF('Running Order'!$HF36="NATB",'Running Order'!X36,20)</f>
        <v>20</v>
      </c>
      <c r="Y32" s="13">
        <f>IF('Running Order'!$HF36="NATB",'Running Order'!Y36,20)</f>
        <v>20</v>
      </c>
      <c r="Z32" s="13">
        <f>IF('Running Order'!$HF36="NATB",'Running Order'!Z36,20)</f>
        <v>20</v>
      </c>
      <c r="AA32" s="13">
        <f>IF('Running Order'!$HF36="NATB",'Running Order'!AA36,20)</f>
        <v>20</v>
      </c>
      <c r="AB32" s="13">
        <f>IF('Running Order'!$HF36="NATB",'Running Order'!AB36,20)</f>
        <v>20</v>
      </c>
      <c r="AC32" s="13">
        <f>IF('Running Order'!$HF36="NATB",'Running Order'!AC36,20)</f>
        <v>20</v>
      </c>
      <c r="AD32" s="13">
        <f>IF('Running Order'!$HF36="NATB",'Running Order'!AD36,20)</f>
        <v>20</v>
      </c>
      <c r="AE32" s="13">
        <f>IF('Running Order'!$HF36="NATB",'Running Order'!AE36,20)</f>
        <v>20</v>
      </c>
      <c r="AF32" s="13">
        <f>IF('Running Order'!$HF36="NATB",'Running Order'!AF36,20)</f>
        <v>20</v>
      </c>
      <c r="AG32" s="13">
        <f>IF('Running Order'!$HF36="NATB",'Running Order'!AG36,20)</f>
        <v>20</v>
      </c>
      <c r="AH32" s="5">
        <f t="shared" si="50"/>
        <v>1000</v>
      </c>
      <c r="AI32" s="5">
        <f t="shared" si="51"/>
        <v>2000</v>
      </c>
      <c r="AJ32" s="13">
        <f>IF('Running Order'!$HF36="NATB",'Running Order'!AJ36,20)</f>
        <v>20</v>
      </c>
      <c r="AK32" s="13">
        <f>IF('Running Order'!$HF36="NATB",'Running Order'!AK36,20)</f>
        <v>20</v>
      </c>
      <c r="AL32" s="13">
        <f>IF('Running Order'!$HF36="NATB",'Running Order'!AL36,20)</f>
        <v>20</v>
      </c>
      <c r="AM32" s="13">
        <f>IF('Running Order'!$HF36="NATB",'Running Order'!AM36,20)</f>
        <v>20</v>
      </c>
      <c r="AN32" s="13">
        <f>IF('Running Order'!$HF36="NATB",'Running Order'!AN36,20)</f>
        <v>20</v>
      </c>
      <c r="AO32" s="13">
        <f>IF('Running Order'!$HF36="NATB",'Running Order'!AO36,20)</f>
        <v>20</v>
      </c>
      <c r="AP32" s="13">
        <f>IF('Running Order'!$HF36="NATB",'Running Order'!AP36,20)</f>
        <v>20</v>
      </c>
      <c r="AQ32" s="13">
        <f>IF('Running Order'!$HF36="NATB",'Running Order'!AQ36,20)</f>
        <v>20</v>
      </c>
      <c r="AR32" s="13">
        <f>IF('Running Order'!$HF36="NATB",'Running Order'!AR36,20)</f>
        <v>20</v>
      </c>
      <c r="AS32" s="13">
        <f>IF('Running Order'!$HF36="NATB",'Running Order'!AS36,20)</f>
        <v>20</v>
      </c>
      <c r="AT32" s="5">
        <f t="shared" si="52"/>
        <v>1000</v>
      </c>
      <c r="AU32" s="5">
        <f t="shared" si="53"/>
        <v>3000</v>
      </c>
      <c r="AV32" s="13">
        <f>IF('Running Order'!$HF36="NATB",'Running Order'!AV36,20)</f>
        <v>20</v>
      </c>
      <c r="AW32" s="13">
        <f>IF('Running Order'!$HF36="NATB",'Running Order'!AW36,20)</f>
        <v>20</v>
      </c>
      <c r="AX32" s="13">
        <f>IF('Running Order'!$HF36="NATB",'Running Order'!AX36,20)</f>
        <v>20</v>
      </c>
      <c r="AY32" s="13">
        <f>IF('Running Order'!$HF36="NATB",'Running Order'!AY36,20)</f>
        <v>20</v>
      </c>
      <c r="AZ32" s="13">
        <f>IF('Running Order'!$HF36="NATB",'Running Order'!AZ36,20)</f>
        <v>20</v>
      </c>
      <c r="BA32" s="13">
        <f>IF('Running Order'!$HF36="NATB",'Running Order'!BA36,20)</f>
        <v>20</v>
      </c>
      <c r="BB32" s="13">
        <f>IF('Running Order'!$HF36="NATB",'Running Order'!BB36,20)</f>
        <v>20</v>
      </c>
      <c r="BC32" s="13">
        <f>IF('Running Order'!$HF36="NATB",'Running Order'!BC36,20)</f>
        <v>20</v>
      </c>
      <c r="BD32" s="13">
        <f>IF('Running Order'!$HF36="NATB",'Running Order'!BD36,20)</f>
        <v>20</v>
      </c>
      <c r="BE32" s="13">
        <f>IF('Running Order'!$HF36="NATB",'Running Order'!BE36,20)</f>
        <v>20</v>
      </c>
      <c r="BF32" s="5">
        <f t="shared" si="54"/>
        <v>1000</v>
      </c>
      <c r="BG32" s="5">
        <f t="shared" si="55"/>
        <v>4000</v>
      </c>
      <c r="BH32" s="5">
        <f t="shared" si="56"/>
        <v>57</v>
      </c>
      <c r="BI32" s="5">
        <f t="shared" si="57"/>
        <v>57</v>
      </c>
      <c r="BJ32" s="5">
        <f t="shared" si="58"/>
        <v>57</v>
      </c>
      <c r="BK32" s="5">
        <f t="shared" si="154"/>
        <v>57</v>
      </c>
      <c r="BL32" s="5">
        <f t="shared" si="59"/>
        <v>56</v>
      </c>
      <c r="BM32" s="5">
        <f t="shared" si="60"/>
        <v>56</v>
      </c>
      <c r="BN32" s="5">
        <f t="shared" si="4"/>
        <v>56</v>
      </c>
      <c r="BO32" s="5">
        <f t="shared" si="5"/>
        <v>56</v>
      </c>
      <c r="BP32" s="3" t="str">
        <f t="shared" si="6"/>
        <v>-</v>
      </c>
      <c r="BQ32" s="3" t="str">
        <f t="shared" si="61"/>
        <v/>
      </c>
      <c r="BR32" s="3" t="str">
        <f t="shared" si="7"/>
        <v>-</v>
      </c>
      <c r="BS32" s="3" t="str">
        <f t="shared" si="62"/>
        <v/>
      </c>
      <c r="BT32" s="3" t="str">
        <f t="shared" si="8"/>
        <v>-</v>
      </c>
      <c r="BU32" s="3" t="str">
        <f t="shared" si="63"/>
        <v/>
      </c>
      <c r="BV32" s="3" t="str">
        <f t="shared" si="9"/>
        <v>-</v>
      </c>
      <c r="BW32" s="3" t="str">
        <f t="shared" si="64"/>
        <v/>
      </c>
      <c r="BX32" s="3" t="str">
        <f t="shared" si="10"/>
        <v>-</v>
      </c>
      <c r="BY32" s="3" t="str">
        <f t="shared" si="65"/>
        <v/>
      </c>
      <c r="BZ32" s="3" t="str">
        <f t="shared" si="11"/>
        <v>-</v>
      </c>
      <c r="CA32" s="3" t="str">
        <f t="shared" si="66"/>
        <v/>
      </c>
      <c r="CB32" s="3">
        <f t="shared" si="12"/>
        <v>57</v>
      </c>
      <c r="CC32" s="3">
        <f t="shared" si="67"/>
        <v>4</v>
      </c>
      <c r="CD32" s="3">
        <f t="shared" si="68"/>
        <v>57</v>
      </c>
      <c r="CE32" s="3">
        <f t="shared" si="69"/>
        <v>12</v>
      </c>
      <c r="CF32" s="3" t="str">
        <f t="shared" si="70"/>
        <v>-</v>
      </c>
      <c r="CG32" s="3" t="str">
        <f t="shared" si="71"/>
        <v/>
      </c>
      <c r="CH32" s="5" t="str">
        <f t="shared" si="155"/>
        <v>4</v>
      </c>
      <c r="CI32" s="5">
        <f t="shared" si="72"/>
        <v>12</v>
      </c>
      <c r="CJ32" s="1"/>
      <c r="CK32" s="1"/>
      <c r="CL32" s="1">
        <f t="shared" si="73"/>
        <v>0</v>
      </c>
      <c r="CM32" s="1">
        <f t="shared" si="74"/>
        <v>2.4000000000000001E-4</v>
      </c>
      <c r="CN32" s="1">
        <f t="shared" si="75"/>
        <v>56.000239999999998</v>
      </c>
      <c r="CO32" s="1">
        <f t="shared" si="13"/>
        <v>57</v>
      </c>
      <c r="CP32" s="1">
        <f t="shared" si="76"/>
        <v>0</v>
      </c>
      <c r="CQ32" s="1">
        <f t="shared" si="77"/>
        <v>0</v>
      </c>
      <c r="CR32" s="1">
        <f t="shared" si="78"/>
        <v>57</v>
      </c>
      <c r="CS32" s="1">
        <f t="shared" si="14"/>
        <v>57</v>
      </c>
      <c r="CT32" s="1">
        <f t="shared" si="79"/>
        <v>0</v>
      </c>
      <c r="CU32" s="1">
        <f t="shared" si="80"/>
        <v>0</v>
      </c>
      <c r="CV32" s="1">
        <f t="shared" si="81"/>
        <v>57</v>
      </c>
      <c r="CW32" s="1">
        <f t="shared" si="15"/>
        <v>57</v>
      </c>
      <c r="CX32" s="1">
        <f t="shared" si="82"/>
        <v>0</v>
      </c>
      <c r="CY32" s="1">
        <f t="shared" si="83"/>
        <v>0</v>
      </c>
      <c r="CZ32" s="1">
        <f t="shared" si="84"/>
        <v>57</v>
      </c>
      <c r="DA32" s="1">
        <f t="shared" si="16"/>
        <v>57</v>
      </c>
      <c r="DB32" s="1">
        <f t="shared" si="85"/>
        <v>0</v>
      </c>
      <c r="DC32" s="1">
        <f t="shared" si="86"/>
        <v>0</v>
      </c>
      <c r="DD32" s="1">
        <f t="shared" si="87"/>
        <v>57</v>
      </c>
      <c r="DE32" s="1">
        <f t="shared" si="17"/>
        <v>57</v>
      </c>
      <c r="DF32" s="1">
        <f t="shared" si="88"/>
        <v>0</v>
      </c>
      <c r="DG32" s="1">
        <f t="shared" si="89"/>
        <v>0</v>
      </c>
      <c r="DH32" s="1">
        <f t="shared" si="90"/>
        <v>57</v>
      </c>
      <c r="DI32" s="1">
        <f t="shared" si="18"/>
        <v>57</v>
      </c>
      <c r="DJ32" s="1">
        <f t="shared" si="91"/>
        <v>0</v>
      </c>
      <c r="DK32" s="1">
        <f t="shared" si="92"/>
        <v>0</v>
      </c>
      <c r="DL32" s="1">
        <f t="shared" si="93"/>
        <v>57</v>
      </c>
      <c r="DM32" s="1">
        <f t="shared" si="94"/>
        <v>57</v>
      </c>
      <c r="DQ32">
        <f t="shared" si="95"/>
        <v>600</v>
      </c>
      <c r="DR32" t="str">
        <f t="shared" si="96"/>
        <v>NO</v>
      </c>
      <c r="DS32">
        <f t="shared" si="97"/>
        <v>3000</v>
      </c>
      <c r="DT32" t="str">
        <f t="shared" si="98"/>
        <v>NO</v>
      </c>
      <c r="DV32" s="1">
        <f t="shared" si="99"/>
        <v>0</v>
      </c>
      <c r="DW32" s="1">
        <f t="shared" si="100"/>
        <v>2.3999999999999998E-3</v>
      </c>
      <c r="DX32" s="1">
        <f t="shared" si="101"/>
        <v>56.002400000000002</v>
      </c>
      <c r="DY32" s="1">
        <f t="shared" si="19"/>
        <v>57</v>
      </c>
      <c r="DZ32" s="1">
        <f t="shared" si="102"/>
        <v>0</v>
      </c>
      <c r="EA32" s="1">
        <f t="shared" si="103"/>
        <v>0</v>
      </c>
      <c r="EB32" s="1">
        <f t="shared" si="104"/>
        <v>57</v>
      </c>
      <c r="EC32" s="1">
        <f t="shared" si="20"/>
        <v>57</v>
      </c>
      <c r="ED32" s="1">
        <f t="shared" si="105"/>
        <v>0</v>
      </c>
      <c r="EE32" s="1">
        <f t="shared" si="106"/>
        <v>0</v>
      </c>
      <c r="EF32" s="1">
        <f t="shared" si="107"/>
        <v>57</v>
      </c>
      <c r="EG32" s="1">
        <f t="shared" si="21"/>
        <v>57</v>
      </c>
      <c r="EH32" s="1">
        <f t="shared" si="108"/>
        <v>0</v>
      </c>
      <c r="EI32" s="1">
        <f t="shared" si="109"/>
        <v>0</v>
      </c>
      <c r="EJ32" s="1">
        <f t="shared" si="110"/>
        <v>57</v>
      </c>
      <c r="EK32" s="1">
        <f t="shared" si="22"/>
        <v>57</v>
      </c>
      <c r="EL32" s="1">
        <f t="shared" si="111"/>
        <v>0</v>
      </c>
      <c r="EM32" s="1">
        <f t="shared" si="112"/>
        <v>0</v>
      </c>
      <c r="EN32" s="1">
        <f t="shared" si="113"/>
        <v>57</v>
      </c>
      <c r="EO32" s="1">
        <f t="shared" si="23"/>
        <v>57</v>
      </c>
      <c r="EP32" s="1">
        <f t="shared" si="114"/>
        <v>0</v>
      </c>
      <c r="EQ32" s="1">
        <f t="shared" si="115"/>
        <v>0</v>
      </c>
      <c r="ER32" s="1">
        <f t="shared" si="116"/>
        <v>57</v>
      </c>
      <c r="ES32" s="1">
        <f t="shared" si="24"/>
        <v>57</v>
      </c>
      <c r="ET32" s="1">
        <f t="shared" si="117"/>
        <v>0</v>
      </c>
      <c r="EU32" s="1">
        <f t="shared" si="118"/>
        <v>0</v>
      </c>
      <c r="EV32" s="1">
        <f t="shared" si="119"/>
        <v>57</v>
      </c>
      <c r="EW32" s="1">
        <f t="shared" si="120"/>
        <v>57</v>
      </c>
      <c r="EX32" s="1"/>
      <c r="EY32" s="1">
        <f t="shared" si="121"/>
        <v>0</v>
      </c>
      <c r="EZ32" s="1">
        <f t="shared" si="122"/>
        <v>2.3999999999999998E-3</v>
      </c>
      <c r="FA32" s="1">
        <f t="shared" si="25"/>
        <v>56.002400000000002</v>
      </c>
      <c r="FB32" s="1">
        <f t="shared" si="26"/>
        <v>57</v>
      </c>
      <c r="FC32" s="1">
        <f t="shared" si="123"/>
        <v>0</v>
      </c>
      <c r="FD32" s="1">
        <f t="shared" si="124"/>
        <v>0</v>
      </c>
      <c r="FE32" s="1">
        <f t="shared" si="125"/>
        <v>57</v>
      </c>
      <c r="FF32" s="1">
        <f t="shared" si="27"/>
        <v>57</v>
      </c>
      <c r="FG32" s="1">
        <f t="shared" si="126"/>
        <v>0</v>
      </c>
      <c r="FH32" s="1">
        <f t="shared" si="127"/>
        <v>0</v>
      </c>
      <c r="FI32" s="1">
        <f t="shared" si="128"/>
        <v>57</v>
      </c>
      <c r="FJ32" s="1">
        <f t="shared" si="28"/>
        <v>57</v>
      </c>
      <c r="FK32" s="1">
        <f t="shared" si="129"/>
        <v>0</v>
      </c>
      <c r="FL32" s="1">
        <f t="shared" si="130"/>
        <v>0</v>
      </c>
      <c r="FM32" s="1">
        <f t="shared" si="131"/>
        <v>57</v>
      </c>
      <c r="FN32" s="1">
        <f t="shared" si="29"/>
        <v>57</v>
      </c>
      <c r="FO32" s="1">
        <f t="shared" si="132"/>
        <v>0</v>
      </c>
      <c r="FP32" s="1">
        <f t="shared" si="133"/>
        <v>0</v>
      </c>
      <c r="FQ32" s="1">
        <f t="shared" si="134"/>
        <v>57</v>
      </c>
      <c r="FR32" s="1">
        <f t="shared" si="30"/>
        <v>57</v>
      </c>
      <c r="FS32" s="1">
        <f t="shared" si="135"/>
        <v>0</v>
      </c>
      <c r="FT32" s="1">
        <f t="shared" si="136"/>
        <v>0</v>
      </c>
      <c r="FU32" s="1">
        <f t="shared" si="137"/>
        <v>57</v>
      </c>
      <c r="FV32" s="1">
        <f t="shared" si="31"/>
        <v>57</v>
      </c>
      <c r="FW32" s="1">
        <f t="shared" si="138"/>
        <v>0</v>
      </c>
      <c r="FX32" s="1">
        <f t="shared" si="139"/>
        <v>0</v>
      </c>
      <c r="FY32" s="1">
        <f t="shared" si="140"/>
        <v>57</v>
      </c>
      <c r="FZ32" s="1">
        <f t="shared" si="32"/>
        <v>57</v>
      </c>
      <c r="GC32" s="1">
        <f t="shared" si="33"/>
        <v>0</v>
      </c>
      <c r="GD32" s="1">
        <f t="shared" si="141"/>
        <v>0</v>
      </c>
      <c r="GE32" s="1">
        <f t="shared" si="34"/>
        <v>56</v>
      </c>
      <c r="GF32" s="1">
        <f t="shared" si="35"/>
        <v>56</v>
      </c>
      <c r="GG32" s="1">
        <f t="shared" si="36"/>
        <v>0</v>
      </c>
      <c r="GH32" s="1">
        <f t="shared" si="142"/>
        <v>1.5E-3</v>
      </c>
      <c r="GI32" s="1">
        <f t="shared" si="143"/>
        <v>56.0015</v>
      </c>
      <c r="GJ32" s="1">
        <f t="shared" si="37"/>
        <v>57</v>
      </c>
      <c r="GK32" s="1">
        <f t="shared" si="38"/>
        <v>0</v>
      </c>
      <c r="GL32" s="1">
        <f t="shared" si="144"/>
        <v>0</v>
      </c>
      <c r="GM32" s="1">
        <f t="shared" si="145"/>
        <v>57</v>
      </c>
      <c r="GN32" s="1">
        <f t="shared" si="39"/>
        <v>57</v>
      </c>
      <c r="GO32" s="1">
        <f t="shared" si="40"/>
        <v>0</v>
      </c>
      <c r="GP32" s="1">
        <f t="shared" si="146"/>
        <v>0</v>
      </c>
      <c r="GQ32" s="1">
        <f t="shared" si="147"/>
        <v>57</v>
      </c>
      <c r="GR32" s="1">
        <f t="shared" si="41"/>
        <v>57</v>
      </c>
      <c r="GS32" s="1">
        <f t="shared" si="42"/>
        <v>0</v>
      </c>
      <c r="GT32" s="1">
        <f t="shared" si="148"/>
        <v>0</v>
      </c>
      <c r="GU32" s="1">
        <f t="shared" si="149"/>
        <v>57</v>
      </c>
      <c r="GV32" s="1">
        <f t="shared" si="43"/>
        <v>57</v>
      </c>
      <c r="GW32" s="1">
        <f t="shared" si="44"/>
        <v>0</v>
      </c>
      <c r="GX32" s="1">
        <f t="shared" si="150"/>
        <v>0</v>
      </c>
      <c r="GY32" s="1">
        <f t="shared" si="151"/>
        <v>57</v>
      </c>
      <c r="GZ32" s="1">
        <f t="shared" si="45"/>
        <v>57</v>
      </c>
      <c r="HA32" s="1">
        <f t="shared" si="46"/>
        <v>0</v>
      </c>
      <c r="HB32" s="1">
        <f t="shared" si="152"/>
        <v>0</v>
      </c>
      <c r="HC32" s="1">
        <f t="shared" si="153"/>
        <v>57</v>
      </c>
      <c r="HD32" s="1">
        <f t="shared" si="47"/>
        <v>57</v>
      </c>
    </row>
    <row r="33" spans="1:212" customFormat="1" x14ac:dyDescent="0.3">
      <c r="A33" t="str">
        <f t="shared" si="48"/>
        <v>00</v>
      </c>
      <c r="B33" s="13">
        <f>'Running Order'!B37</f>
        <v>31</v>
      </c>
      <c r="C33" s="13">
        <f>'Running Order'!C37</f>
        <v>0</v>
      </c>
      <c r="D33" s="13">
        <f>'Running Order'!D37</f>
        <v>0</v>
      </c>
      <c r="E33" s="13">
        <f>'Running Order'!E37</f>
        <v>0</v>
      </c>
      <c r="F33" s="13">
        <f>'Running Order'!F37</f>
        <v>0</v>
      </c>
      <c r="G33" s="13">
        <f>'Running Order'!G37</f>
        <v>0</v>
      </c>
      <c r="H33" s="13">
        <f>'Running Order'!H37</f>
        <v>0</v>
      </c>
      <c r="I33" s="13">
        <f>'Running Order'!I37</f>
        <v>0</v>
      </c>
      <c r="J33" s="13">
        <f>'Running Order'!J37</f>
        <v>0</v>
      </c>
      <c r="K33" s="13">
        <f>'Running Order'!K37</f>
        <v>0</v>
      </c>
      <c r="L33" s="13">
        <f>'Running Order'!L37</f>
        <v>0</v>
      </c>
      <c r="M33" s="13">
        <f>IF('Running Order'!$HF37="NATB",'Running Order'!M37,20)</f>
        <v>20</v>
      </c>
      <c r="N33" s="13">
        <f>IF('Running Order'!$HF37="NATB",'Running Order'!N37,20)</f>
        <v>20</v>
      </c>
      <c r="O33" s="13">
        <f>IF('Running Order'!$HF37="NATB",'Running Order'!O37,20)</f>
        <v>20</v>
      </c>
      <c r="P33" s="13">
        <f>IF('Running Order'!$HF37="NATB",'Running Order'!P37,20)</f>
        <v>20</v>
      </c>
      <c r="Q33" s="13">
        <f>IF('Running Order'!$HF37="NATB",'Running Order'!Q37,20)</f>
        <v>20</v>
      </c>
      <c r="R33" s="13">
        <f>IF('Running Order'!$HF37="NATB",'Running Order'!R37,20)</f>
        <v>20</v>
      </c>
      <c r="S33" s="13">
        <f>IF('Running Order'!$HF37="NATB",'Running Order'!S37,20)</f>
        <v>20</v>
      </c>
      <c r="T33" s="13">
        <f>IF('Running Order'!$HF37="NATB",'Running Order'!T37,20)</f>
        <v>20</v>
      </c>
      <c r="U33" s="13">
        <f>IF('Running Order'!$HF37="NATB",'Running Order'!U37,20)</f>
        <v>20</v>
      </c>
      <c r="V33" s="13">
        <f>IF('Running Order'!$HF37="NATB",'Running Order'!V37,20)</f>
        <v>20</v>
      </c>
      <c r="W33" s="5">
        <f t="shared" si="49"/>
        <v>200</v>
      </c>
      <c r="X33" s="13">
        <f>IF('Running Order'!$HF37="NATB",'Running Order'!X37,20)</f>
        <v>20</v>
      </c>
      <c r="Y33" s="13">
        <f>IF('Running Order'!$HF37="NATB",'Running Order'!Y37,20)</f>
        <v>20</v>
      </c>
      <c r="Z33" s="13">
        <f>IF('Running Order'!$HF37="NATB",'Running Order'!Z37,20)</f>
        <v>20</v>
      </c>
      <c r="AA33" s="13">
        <f>IF('Running Order'!$HF37="NATB",'Running Order'!AA37,20)</f>
        <v>20</v>
      </c>
      <c r="AB33" s="13">
        <f>IF('Running Order'!$HF37="NATB",'Running Order'!AB37,20)</f>
        <v>20</v>
      </c>
      <c r="AC33" s="13">
        <f>IF('Running Order'!$HF37="NATB",'Running Order'!AC37,20)</f>
        <v>20</v>
      </c>
      <c r="AD33" s="13">
        <f>IF('Running Order'!$HF37="NATB",'Running Order'!AD37,20)</f>
        <v>20</v>
      </c>
      <c r="AE33" s="13">
        <f>IF('Running Order'!$HF37="NATB",'Running Order'!AE37,20)</f>
        <v>20</v>
      </c>
      <c r="AF33" s="13">
        <f>IF('Running Order'!$HF37="NATB",'Running Order'!AF37,20)</f>
        <v>20</v>
      </c>
      <c r="AG33" s="13">
        <f>IF('Running Order'!$HF37="NATB",'Running Order'!AG37,20)</f>
        <v>20</v>
      </c>
      <c r="AH33" s="5">
        <f t="shared" si="50"/>
        <v>200</v>
      </c>
      <c r="AI33" s="5">
        <f t="shared" si="51"/>
        <v>400</v>
      </c>
      <c r="AJ33" s="13">
        <f>IF('Running Order'!$HF37="NATB",'Running Order'!AJ37,20)</f>
        <v>20</v>
      </c>
      <c r="AK33" s="13">
        <f>IF('Running Order'!$HF37="NATB",'Running Order'!AK37,20)</f>
        <v>20</v>
      </c>
      <c r="AL33" s="13">
        <f>IF('Running Order'!$HF37="NATB",'Running Order'!AL37,20)</f>
        <v>20</v>
      </c>
      <c r="AM33" s="13">
        <f>IF('Running Order'!$HF37="NATB",'Running Order'!AM37,20)</f>
        <v>20</v>
      </c>
      <c r="AN33" s="13">
        <f>IF('Running Order'!$HF37="NATB",'Running Order'!AN37,20)</f>
        <v>20</v>
      </c>
      <c r="AO33" s="13">
        <f>IF('Running Order'!$HF37="NATB",'Running Order'!AO37,20)</f>
        <v>20</v>
      </c>
      <c r="AP33" s="13">
        <f>IF('Running Order'!$HF37="NATB",'Running Order'!AP37,20)</f>
        <v>20</v>
      </c>
      <c r="AQ33" s="13">
        <f>IF('Running Order'!$HF37="NATB",'Running Order'!AQ37,20)</f>
        <v>20</v>
      </c>
      <c r="AR33" s="13">
        <f>IF('Running Order'!$HF37="NATB",'Running Order'!AR37,20)</f>
        <v>20</v>
      </c>
      <c r="AS33" s="13">
        <f>IF('Running Order'!$HF37="NATB",'Running Order'!AS37,20)</f>
        <v>20</v>
      </c>
      <c r="AT33" s="5">
        <f t="shared" si="52"/>
        <v>200</v>
      </c>
      <c r="AU33" s="5">
        <f t="shared" si="53"/>
        <v>600</v>
      </c>
      <c r="AV33" s="13">
        <f>IF('Running Order'!$HF37="NATB",'Running Order'!AV37,20)</f>
        <v>20</v>
      </c>
      <c r="AW33" s="13">
        <f>IF('Running Order'!$HF37="NATB",'Running Order'!AW37,20)</f>
        <v>20</v>
      </c>
      <c r="AX33" s="13">
        <f>IF('Running Order'!$HF37="NATB",'Running Order'!AX37,20)</f>
        <v>20</v>
      </c>
      <c r="AY33" s="13">
        <f>IF('Running Order'!$HF37="NATB",'Running Order'!AY37,20)</f>
        <v>20</v>
      </c>
      <c r="AZ33" s="13">
        <f>IF('Running Order'!$HF37="NATB",'Running Order'!AZ37,20)</f>
        <v>20</v>
      </c>
      <c r="BA33" s="13">
        <f>IF('Running Order'!$HF37="NATB",'Running Order'!BA37,20)</f>
        <v>20</v>
      </c>
      <c r="BB33" s="13">
        <f>IF('Running Order'!$HF37="NATB",'Running Order'!BB37,20)</f>
        <v>20</v>
      </c>
      <c r="BC33" s="13">
        <f>IF('Running Order'!$HF37="NATB",'Running Order'!BC37,20)</f>
        <v>20</v>
      </c>
      <c r="BD33" s="13">
        <f>IF('Running Order'!$HF37="NATB",'Running Order'!BD37,20)</f>
        <v>20</v>
      </c>
      <c r="BE33" s="13">
        <f>IF('Running Order'!$HF37="NATB",'Running Order'!BE37,20)</f>
        <v>20</v>
      </c>
      <c r="BF33" s="5">
        <f t="shared" si="54"/>
        <v>200</v>
      </c>
      <c r="BG33" s="5">
        <f t="shared" si="55"/>
        <v>800</v>
      </c>
      <c r="BH33" s="5">
        <f t="shared" si="56"/>
        <v>23</v>
      </c>
      <c r="BI33" s="5">
        <f t="shared" si="57"/>
        <v>23</v>
      </c>
      <c r="BJ33" s="5">
        <f t="shared" si="58"/>
        <v>23</v>
      </c>
      <c r="BK33" s="5">
        <f t="shared" si="154"/>
        <v>23</v>
      </c>
      <c r="BL33" s="5">
        <f t="shared" si="59"/>
        <v>23</v>
      </c>
      <c r="BM33" s="5">
        <f t="shared" si="60"/>
        <v>23</v>
      </c>
      <c r="BN33" s="5">
        <f t="shared" si="4"/>
        <v>23</v>
      </c>
      <c r="BO33" s="5">
        <f t="shared" si="5"/>
        <v>23</v>
      </c>
      <c r="BP33" s="3" t="str">
        <f t="shared" si="6"/>
        <v>-</v>
      </c>
      <c r="BQ33" s="3" t="str">
        <f t="shared" si="61"/>
        <v/>
      </c>
      <c r="BR33" s="3" t="str">
        <f t="shared" si="7"/>
        <v>-</v>
      </c>
      <c r="BS33" s="3" t="str">
        <f t="shared" si="62"/>
        <v/>
      </c>
      <c r="BT33" s="3" t="str">
        <f t="shared" si="8"/>
        <v>-</v>
      </c>
      <c r="BU33" s="3" t="str">
        <f t="shared" si="63"/>
        <v/>
      </c>
      <c r="BV33" s="3" t="str">
        <f t="shared" si="9"/>
        <v>-</v>
      </c>
      <c r="BW33" s="3" t="str">
        <f t="shared" si="64"/>
        <v/>
      </c>
      <c r="BX33" s="3" t="str">
        <f t="shared" si="10"/>
        <v>-</v>
      </c>
      <c r="BY33" s="3" t="str">
        <f t="shared" si="65"/>
        <v/>
      </c>
      <c r="BZ33" s="3" t="str">
        <f t="shared" si="11"/>
        <v>-</v>
      </c>
      <c r="CA33" s="3" t="str">
        <f t="shared" si="66"/>
        <v/>
      </c>
      <c r="CB33" s="3" t="str">
        <f t="shared" si="12"/>
        <v>-</v>
      </c>
      <c r="CC33" s="3" t="str">
        <f t="shared" si="67"/>
        <v/>
      </c>
      <c r="CD33" s="3" t="str">
        <f t="shared" si="68"/>
        <v>-</v>
      </c>
      <c r="CE33" s="3" t="str">
        <f t="shared" si="69"/>
        <v/>
      </c>
      <c r="CF33" s="3" t="str">
        <f t="shared" si="70"/>
        <v>-</v>
      </c>
      <c r="CG33" s="3" t="str">
        <f t="shared" si="71"/>
        <v/>
      </c>
      <c r="CH33" s="5" t="str">
        <f t="shared" si="155"/>
        <v/>
      </c>
      <c r="CI33" s="5" t="str">
        <f t="shared" si="72"/>
        <v/>
      </c>
      <c r="CJ33" s="1"/>
      <c r="CK33" s="1"/>
      <c r="CL33" s="1">
        <f t="shared" si="73"/>
        <v>0</v>
      </c>
      <c r="CM33" s="1">
        <f t="shared" si="74"/>
        <v>2.4000000000000001E-4</v>
      </c>
      <c r="CN33" s="1">
        <f t="shared" si="75"/>
        <v>23.000240000000002</v>
      </c>
      <c r="CO33" s="1">
        <f t="shared" si="13"/>
        <v>23</v>
      </c>
      <c r="CP33" s="1">
        <f t="shared" si="76"/>
        <v>0</v>
      </c>
      <c r="CQ33" s="1">
        <f t="shared" si="77"/>
        <v>2.4000000000000001E-4</v>
      </c>
      <c r="CR33" s="1">
        <f t="shared" si="78"/>
        <v>23.000240000000002</v>
      </c>
      <c r="CS33" s="1">
        <f t="shared" si="14"/>
        <v>23</v>
      </c>
      <c r="CT33" s="1">
        <f t="shared" si="79"/>
        <v>0</v>
      </c>
      <c r="CU33" s="1">
        <f t="shared" si="80"/>
        <v>2.3E-3</v>
      </c>
      <c r="CV33" s="1">
        <f t="shared" si="81"/>
        <v>23.002300000000002</v>
      </c>
      <c r="CW33" s="1">
        <f t="shared" si="15"/>
        <v>23</v>
      </c>
      <c r="CX33" s="1">
        <f t="shared" si="82"/>
        <v>0</v>
      </c>
      <c r="CY33" s="1">
        <f t="shared" si="83"/>
        <v>2.2000000000000001E-3</v>
      </c>
      <c r="CZ33" s="1">
        <f t="shared" si="84"/>
        <v>23.002199999999998</v>
      </c>
      <c r="DA33" s="1">
        <f t="shared" si="16"/>
        <v>23</v>
      </c>
      <c r="DB33" s="1">
        <f t="shared" si="85"/>
        <v>0</v>
      </c>
      <c r="DC33" s="1">
        <f t="shared" si="86"/>
        <v>2.2000000000000001E-3</v>
      </c>
      <c r="DD33" s="1">
        <f t="shared" si="87"/>
        <v>23.002199999999998</v>
      </c>
      <c r="DE33" s="1">
        <f t="shared" si="17"/>
        <v>23</v>
      </c>
      <c r="DF33" s="1">
        <f t="shared" si="88"/>
        <v>0</v>
      </c>
      <c r="DG33" s="1">
        <f t="shared" si="89"/>
        <v>2.2000000000000001E-3</v>
      </c>
      <c r="DH33" s="1">
        <f t="shared" si="90"/>
        <v>23.002199999999998</v>
      </c>
      <c r="DI33" s="1">
        <f t="shared" si="18"/>
        <v>23</v>
      </c>
      <c r="DJ33" s="1">
        <f t="shared" si="91"/>
        <v>0</v>
      </c>
      <c r="DK33" s="1">
        <f t="shared" si="92"/>
        <v>1.1999999999999999E-3</v>
      </c>
      <c r="DL33" s="1">
        <f t="shared" si="93"/>
        <v>23.001200000000001</v>
      </c>
      <c r="DM33" s="1">
        <f t="shared" si="94"/>
        <v>23</v>
      </c>
      <c r="DQ33">
        <f t="shared" si="95"/>
        <v>600</v>
      </c>
      <c r="DR33" t="str">
        <f t="shared" si="96"/>
        <v>NO</v>
      </c>
      <c r="DS33">
        <f t="shared" si="97"/>
        <v>600</v>
      </c>
      <c r="DT33" t="str">
        <f t="shared" si="98"/>
        <v>NO</v>
      </c>
      <c r="DV33" s="1">
        <f t="shared" si="99"/>
        <v>0</v>
      </c>
      <c r="DW33" s="1">
        <f t="shared" si="100"/>
        <v>2.3999999999999998E-3</v>
      </c>
      <c r="DX33" s="1">
        <f t="shared" si="101"/>
        <v>23.002400000000002</v>
      </c>
      <c r="DY33" s="1">
        <f t="shared" si="19"/>
        <v>23</v>
      </c>
      <c r="DZ33" s="1">
        <f t="shared" si="102"/>
        <v>0</v>
      </c>
      <c r="EA33" s="1">
        <f t="shared" si="103"/>
        <v>2.3999999999999998E-3</v>
      </c>
      <c r="EB33" s="1">
        <f t="shared" si="104"/>
        <v>23.002400000000002</v>
      </c>
      <c r="EC33" s="1">
        <f t="shared" si="20"/>
        <v>23</v>
      </c>
      <c r="ED33" s="1">
        <f t="shared" si="105"/>
        <v>0</v>
      </c>
      <c r="EE33" s="1">
        <f t="shared" si="106"/>
        <v>2.3E-3</v>
      </c>
      <c r="EF33" s="1">
        <f t="shared" si="107"/>
        <v>23.002300000000002</v>
      </c>
      <c r="EG33" s="1">
        <f t="shared" si="21"/>
        <v>23</v>
      </c>
      <c r="EH33" s="1">
        <f t="shared" si="108"/>
        <v>0</v>
      </c>
      <c r="EI33" s="1">
        <f t="shared" si="109"/>
        <v>2.2000000000000001E-3</v>
      </c>
      <c r="EJ33" s="1">
        <f t="shared" si="110"/>
        <v>23.002199999999998</v>
      </c>
      <c r="EK33" s="1">
        <f t="shared" si="22"/>
        <v>23</v>
      </c>
      <c r="EL33" s="1">
        <f t="shared" si="111"/>
        <v>0</v>
      </c>
      <c r="EM33" s="1">
        <f t="shared" si="112"/>
        <v>2.2000000000000001E-3</v>
      </c>
      <c r="EN33" s="1">
        <f t="shared" si="113"/>
        <v>23.002199999999998</v>
      </c>
      <c r="EO33" s="1">
        <f t="shared" si="23"/>
        <v>23</v>
      </c>
      <c r="EP33" s="1">
        <f t="shared" si="114"/>
        <v>0</v>
      </c>
      <c r="EQ33" s="1">
        <f t="shared" si="115"/>
        <v>2.2000000000000001E-3</v>
      </c>
      <c r="ER33" s="1">
        <f t="shared" si="116"/>
        <v>23.002199999999998</v>
      </c>
      <c r="ES33" s="1">
        <f t="shared" si="24"/>
        <v>23</v>
      </c>
      <c r="ET33" s="1">
        <f t="shared" si="117"/>
        <v>0</v>
      </c>
      <c r="EU33" s="1">
        <f t="shared" si="118"/>
        <v>1.1999999999999999E-3</v>
      </c>
      <c r="EV33" s="1">
        <f t="shared" si="119"/>
        <v>23.001200000000001</v>
      </c>
      <c r="EW33" s="1">
        <f t="shared" si="120"/>
        <v>23</v>
      </c>
      <c r="EX33" s="1"/>
      <c r="EY33" s="1">
        <f t="shared" si="121"/>
        <v>0</v>
      </c>
      <c r="EZ33" s="1">
        <f t="shared" si="122"/>
        <v>2.3999999999999998E-3</v>
      </c>
      <c r="FA33" s="1">
        <f t="shared" si="25"/>
        <v>23.002400000000002</v>
      </c>
      <c r="FB33" s="1">
        <f t="shared" si="26"/>
        <v>23</v>
      </c>
      <c r="FC33" s="1">
        <f t="shared" si="123"/>
        <v>0</v>
      </c>
      <c r="FD33" s="1">
        <f t="shared" si="124"/>
        <v>2.2000000000000001E-3</v>
      </c>
      <c r="FE33" s="1">
        <f t="shared" si="125"/>
        <v>23.002199999999998</v>
      </c>
      <c r="FF33" s="1">
        <f t="shared" si="27"/>
        <v>23</v>
      </c>
      <c r="FG33" s="1">
        <f t="shared" si="126"/>
        <v>0</v>
      </c>
      <c r="FH33" s="1">
        <f t="shared" si="127"/>
        <v>2.0999999999999999E-3</v>
      </c>
      <c r="FI33" s="1">
        <f t="shared" si="128"/>
        <v>23.002099999999999</v>
      </c>
      <c r="FJ33" s="1">
        <f t="shared" si="28"/>
        <v>23</v>
      </c>
      <c r="FK33" s="1">
        <f t="shared" si="129"/>
        <v>0</v>
      </c>
      <c r="FL33" s="1">
        <f t="shared" si="130"/>
        <v>2.2000000000000001E-3</v>
      </c>
      <c r="FM33" s="1">
        <f t="shared" si="131"/>
        <v>23.002199999999998</v>
      </c>
      <c r="FN33" s="1">
        <f t="shared" si="29"/>
        <v>23</v>
      </c>
      <c r="FO33" s="1">
        <f t="shared" si="132"/>
        <v>0</v>
      </c>
      <c r="FP33" s="1">
        <f t="shared" si="133"/>
        <v>2.2000000000000001E-3</v>
      </c>
      <c r="FQ33" s="1">
        <f t="shared" si="134"/>
        <v>23.002199999999998</v>
      </c>
      <c r="FR33" s="1">
        <f t="shared" si="30"/>
        <v>23</v>
      </c>
      <c r="FS33" s="1">
        <f t="shared" si="135"/>
        <v>0</v>
      </c>
      <c r="FT33" s="1">
        <f t="shared" si="136"/>
        <v>2.0999999999999999E-3</v>
      </c>
      <c r="FU33" s="1">
        <f t="shared" si="137"/>
        <v>23.002099999999999</v>
      </c>
      <c r="FV33" s="1">
        <f t="shared" si="31"/>
        <v>23</v>
      </c>
      <c r="FW33" s="1">
        <f t="shared" si="138"/>
        <v>0</v>
      </c>
      <c r="FX33" s="1">
        <f t="shared" si="139"/>
        <v>1.1999999999999999E-3</v>
      </c>
      <c r="FY33" s="1">
        <f t="shared" si="140"/>
        <v>23.001200000000001</v>
      </c>
      <c r="FZ33" s="1">
        <f t="shared" si="32"/>
        <v>23</v>
      </c>
      <c r="GC33" s="1">
        <f t="shared" si="33"/>
        <v>0</v>
      </c>
      <c r="GD33" s="1">
        <f t="shared" si="141"/>
        <v>2.3999999999999998E-3</v>
      </c>
      <c r="GE33" s="1">
        <f t="shared" si="34"/>
        <v>23.002400000000002</v>
      </c>
      <c r="GF33" s="1">
        <f t="shared" si="35"/>
        <v>23</v>
      </c>
      <c r="GG33" s="1">
        <f t="shared" si="36"/>
        <v>0</v>
      </c>
      <c r="GH33" s="1">
        <f t="shared" si="142"/>
        <v>1.5E-3</v>
      </c>
      <c r="GI33" s="1">
        <f t="shared" si="143"/>
        <v>23.0015</v>
      </c>
      <c r="GJ33" s="1">
        <f t="shared" si="37"/>
        <v>23</v>
      </c>
      <c r="GK33" s="1">
        <f t="shared" si="38"/>
        <v>0</v>
      </c>
      <c r="GL33" s="1">
        <f t="shared" si="144"/>
        <v>1.4E-3</v>
      </c>
      <c r="GM33" s="1">
        <f t="shared" si="145"/>
        <v>23.0014</v>
      </c>
      <c r="GN33" s="1">
        <f t="shared" si="39"/>
        <v>23</v>
      </c>
      <c r="GO33" s="1">
        <f t="shared" si="40"/>
        <v>0</v>
      </c>
      <c r="GP33" s="1">
        <f t="shared" si="146"/>
        <v>1.8E-3</v>
      </c>
      <c r="GQ33" s="1">
        <f t="shared" si="147"/>
        <v>23.001799999999999</v>
      </c>
      <c r="GR33" s="1">
        <f t="shared" si="41"/>
        <v>23</v>
      </c>
      <c r="GS33" s="1">
        <f t="shared" si="42"/>
        <v>0</v>
      </c>
      <c r="GT33" s="1">
        <f t="shared" si="148"/>
        <v>1.9E-3</v>
      </c>
      <c r="GU33" s="1">
        <f t="shared" si="149"/>
        <v>23.001899999999999</v>
      </c>
      <c r="GV33" s="1">
        <f t="shared" si="43"/>
        <v>23</v>
      </c>
      <c r="GW33" s="1">
        <f t="shared" si="44"/>
        <v>0</v>
      </c>
      <c r="GX33" s="1">
        <f t="shared" si="150"/>
        <v>2E-3</v>
      </c>
      <c r="GY33" s="1">
        <f t="shared" si="151"/>
        <v>23.001999999999999</v>
      </c>
      <c r="GZ33" s="1">
        <f t="shared" si="45"/>
        <v>23</v>
      </c>
      <c r="HA33" s="1">
        <f t="shared" si="46"/>
        <v>0</v>
      </c>
      <c r="HB33" s="1">
        <f t="shared" si="152"/>
        <v>1E-3</v>
      </c>
      <c r="HC33" s="1">
        <f t="shared" si="153"/>
        <v>23.001000000000001</v>
      </c>
      <c r="HD33" s="1">
        <f t="shared" si="47"/>
        <v>23</v>
      </c>
    </row>
    <row r="34" spans="1:212" customFormat="1" x14ac:dyDescent="0.3">
      <c r="A34" t="str">
        <f t="shared" si="48"/>
        <v>00</v>
      </c>
      <c r="B34" s="13">
        <f>'Running Order'!B38</f>
        <v>32</v>
      </c>
      <c r="C34" s="13">
        <f>'Running Order'!C38</f>
        <v>0</v>
      </c>
      <c r="D34" s="13">
        <f>'Running Order'!D38</f>
        <v>0</v>
      </c>
      <c r="E34" s="13">
        <f>'Running Order'!E38</f>
        <v>0</v>
      </c>
      <c r="F34" s="13">
        <f>'Running Order'!F38</f>
        <v>0</v>
      </c>
      <c r="G34" s="13">
        <f>'Running Order'!G38</f>
        <v>0</v>
      </c>
      <c r="H34" s="13">
        <f>'Running Order'!H38</f>
        <v>0</v>
      </c>
      <c r="I34" s="13">
        <f>'Running Order'!I38</f>
        <v>0</v>
      </c>
      <c r="J34" s="13">
        <f>'Running Order'!J38</f>
        <v>0</v>
      </c>
      <c r="K34" s="13">
        <f>'Running Order'!K38</f>
        <v>0</v>
      </c>
      <c r="L34" s="13">
        <f>'Running Order'!L38</f>
        <v>0</v>
      </c>
      <c r="M34" s="13">
        <f>IF('Running Order'!$HF38="NATB",'Running Order'!M38,20)</f>
        <v>20</v>
      </c>
      <c r="N34" s="13">
        <f>IF('Running Order'!$HF38="NATB",'Running Order'!N38,20)</f>
        <v>20</v>
      </c>
      <c r="O34" s="13">
        <f>IF('Running Order'!$HF38="NATB",'Running Order'!O38,20)</f>
        <v>20</v>
      </c>
      <c r="P34" s="13">
        <f>IF('Running Order'!$HF38="NATB",'Running Order'!P38,20)</f>
        <v>20</v>
      </c>
      <c r="Q34" s="13">
        <f>IF('Running Order'!$HF38="NATB",'Running Order'!Q38,20)</f>
        <v>20</v>
      </c>
      <c r="R34" s="13">
        <f>IF('Running Order'!$HF38="NATB",'Running Order'!R38,20)</f>
        <v>20</v>
      </c>
      <c r="S34" s="13">
        <f>IF('Running Order'!$HF38="NATB",'Running Order'!S38,20)</f>
        <v>20</v>
      </c>
      <c r="T34" s="13">
        <f>IF('Running Order'!$HF38="NATB",'Running Order'!T38,20)</f>
        <v>20</v>
      </c>
      <c r="U34" s="13">
        <f>IF('Running Order'!$HF38="NATB",'Running Order'!U38,20)</f>
        <v>20</v>
      </c>
      <c r="V34" s="13">
        <f>IF('Running Order'!$HF38="NATB",'Running Order'!V38,20)</f>
        <v>20</v>
      </c>
      <c r="W34" s="5">
        <f t="shared" si="49"/>
        <v>200</v>
      </c>
      <c r="X34" s="13">
        <f>IF('Running Order'!$HF38="NATB",'Running Order'!X38,20)</f>
        <v>20</v>
      </c>
      <c r="Y34" s="13">
        <f>IF('Running Order'!$HF38="NATB",'Running Order'!Y38,20)</f>
        <v>20</v>
      </c>
      <c r="Z34" s="13">
        <f>IF('Running Order'!$HF38="NATB",'Running Order'!Z38,20)</f>
        <v>20</v>
      </c>
      <c r="AA34" s="13">
        <f>IF('Running Order'!$HF38="NATB",'Running Order'!AA38,20)</f>
        <v>20</v>
      </c>
      <c r="AB34" s="13">
        <f>IF('Running Order'!$HF38="NATB",'Running Order'!AB38,20)</f>
        <v>20</v>
      </c>
      <c r="AC34" s="13">
        <f>IF('Running Order'!$HF38="NATB",'Running Order'!AC38,20)</f>
        <v>20</v>
      </c>
      <c r="AD34" s="13">
        <f>IF('Running Order'!$HF38="NATB",'Running Order'!AD38,20)</f>
        <v>20</v>
      </c>
      <c r="AE34" s="13">
        <f>IF('Running Order'!$HF38="NATB",'Running Order'!AE38,20)</f>
        <v>20</v>
      </c>
      <c r="AF34" s="13">
        <f>IF('Running Order'!$HF38="NATB",'Running Order'!AF38,20)</f>
        <v>20</v>
      </c>
      <c r="AG34" s="13">
        <f>IF('Running Order'!$HF38="NATB",'Running Order'!AG38,20)</f>
        <v>20</v>
      </c>
      <c r="AH34" s="5">
        <f t="shared" si="50"/>
        <v>200</v>
      </c>
      <c r="AI34" s="5">
        <f t="shared" si="51"/>
        <v>400</v>
      </c>
      <c r="AJ34" s="13">
        <f>IF('Running Order'!$HF38="NATB",'Running Order'!AJ38,20)</f>
        <v>20</v>
      </c>
      <c r="AK34" s="13">
        <f>IF('Running Order'!$HF38="NATB",'Running Order'!AK38,20)</f>
        <v>20</v>
      </c>
      <c r="AL34" s="13">
        <f>IF('Running Order'!$HF38="NATB",'Running Order'!AL38,20)</f>
        <v>20</v>
      </c>
      <c r="AM34" s="13">
        <f>IF('Running Order'!$HF38="NATB",'Running Order'!AM38,20)</f>
        <v>20</v>
      </c>
      <c r="AN34" s="13">
        <f>IF('Running Order'!$HF38="NATB",'Running Order'!AN38,20)</f>
        <v>20</v>
      </c>
      <c r="AO34" s="13">
        <f>IF('Running Order'!$HF38="NATB",'Running Order'!AO38,20)</f>
        <v>20</v>
      </c>
      <c r="AP34" s="13">
        <f>IF('Running Order'!$HF38="NATB",'Running Order'!AP38,20)</f>
        <v>20</v>
      </c>
      <c r="AQ34" s="13">
        <f>IF('Running Order'!$HF38="NATB",'Running Order'!AQ38,20)</f>
        <v>20</v>
      </c>
      <c r="AR34" s="13">
        <f>IF('Running Order'!$HF38="NATB",'Running Order'!AR38,20)</f>
        <v>20</v>
      </c>
      <c r="AS34" s="13">
        <f>IF('Running Order'!$HF38="NATB",'Running Order'!AS38,20)</f>
        <v>20</v>
      </c>
      <c r="AT34" s="5">
        <f t="shared" si="52"/>
        <v>200</v>
      </c>
      <c r="AU34" s="5">
        <f t="shared" si="53"/>
        <v>600</v>
      </c>
      <c r="AV34" s="13">
        <f>IF('Running Order'!$HF38="NATB",'Running Order'!AV38,20)</f>
        <v>20</v>
      </c>
      <c r="AW34" s="13">
        <f>IF('Running Order'!$HF38="NATB",'Running Order'!AW38,20)</f>
        <v>20</v>
      </c>
      <c r="AX34" s="13">
        <f>IF('Running Order'!$HF38="NATB",'Running Order'!AX38,20)</f>
        <v>20</v>
      </c>
      <c r="AY34" s="13">
        <f>IF('Running Order'!$HF38="NATB",'Running Order'!AY38,20)</f>
        <v>20</v>
      </c>
      <c r="AZ34" s="13">
        <f>IF('Running Order'!$HF38="NATB",'Running Order'!AZ38,20)</f>
        <v>20</v>
      </c>
      <c r="BA34" s="13">
        <f>IF('Running Order'!$HF38="NATB",'Running Order'!BA38,20)</f>
        <v>20</v>
      </c>
      <c r="BB34" s="13">
        <f>IF('Running Order'!$HF38="NATB",'Running Order'!BB38,20)</f>
        <v>20</v>
      </c>
      <c r="BC34" s="13">
        <f>IF('Running Order'!$HF38="NATB",'Running Order'!BC38,20)</f>
        <v>20</v>
      </c>
      <c r="BD34" s="13">
        <f>IF('Running Order'!$HF38="NATB",'Running Order'!BD38,20)</f>
        <v>20</v>
      </c>
      <c r="BE34" s="13">
        <f>IF('Running Order'!$HF38="NATB",'Running Order'!BE38,20)</f>
        <v>20</v>
      </c>
      <c r="BF34" s="5">
        <f t="shared" si="54"/>
        <v>200</v>
      </c>
      <c r="BG34" s="5">
        <f t="shared" si="55"/>
        <v>800</v>
      </c>
      <c r="BH34" s="5">
        <f t="shared" si="56"/>
        <v>23</v>
      </c>
      <c r="BI34" s="5">
        <f t="shared" si="57"/>
        <v>23</v>
      </c>
      <c r="BJ34" s="5">
        <f t="shared" si="58"/>
        <v>23</v>
      </c>
      <c r="BK34" s="5">
        <f t="shared" si="154"/>
        <v>23</v>
      </c>
      <c r="BL34" s="5">
        <f t="shared" si="59"/>
        <v>23</v>
      </c>
      <c r="BM34" s="5">
        <f t="shared" si="60"/>
        <v>23</v>
      </c>
      <c r="BN34" s="5">
        <f t="shared" si="4"/>
        <v>23</v>
      </c>
      <c r="BO34" s="5">
        <f t="shared" si="5"/>
        <v>23</v>
      </c>
      <c r="BP34" s="3" t="str">
        <f t="shared" si="6"/>
        <v>-</v>
      </c>
      <c r="BQ34" s="3" t="str">
        <f t="shared" si="61"/>
        <v/>
      </c>
      <c r="BR34" s="3" t="str">
        <f t="shared" si="7"/>
        <v>-</v>
      </c>
      <c r="BS34" s="3" t="str">
        <f t="shared" si="62"/>
        <v/>
      </c>
      <c r="BT34" s="3" t="str">
        <f t="shared" si="8"/>
        <v>-</v>
      </c>
      <c r="BU34" s="3" t="str">
        <f t="shared" si="63"/>
        <v/>
      </c>
      <c r="BV34" s="3" t="str">
        <f t="shared" si="9"/>
        <v>-</v>
      </c>
      <c r="BW34" s="3" t="str">
        <f t="shared" si="64"/>
        <v/>
      </c>
      <c r="BX34" s="3" t="str">
        <f t="shared" si="10"/>
        <v>-</v>
      </c>
      <c r="BY34" s="3" t="str">
        <f t="shared" si="65"/>
        <v/>
      </c>
      <c r="BZ34" s="3" t="str">
        <f t="shared" si="11"/>
        <v>-</v>
      </c>
      <c r="CA34" s="3" t="str">
        <f t="shared" si="66"/>
        <v/>
      </c>
      <c r="CB34" s="3" t="str">
        <f t="shared" si="12"/>
        <v>-</v>
      </c>
      <c r="CC34" s="3" t="str">
        <f t="shared" si="67"/>
        <v/>
      </c>
      <c r="CD34" s="3" t="str">
        <f t="shared" si="68"/>
        <v>-</v>
      </c>
      <c r="CE34" s="3" t="str">
        <f t="shared" si="69"/>
        <v/>
      </c>
      <c r="CF34" s="3" t="str">
        <f t="shared" si="70"/>
        <v>-</v>
      </c>
      <c r="CG34" s="3" t="str">
        <f t="shared" si="71"/>
        <v/>
      </c>
      <c r="CH34" s="5" t="str">
        <f t="shared" si="155"/>
        <v/>
      </c>
      <c r="CI34" s="5" t="str">
        <f t="shared" si="72"/>
        <v/>
      </c>
      <c r="CJ34" s="1"/>
      <c r="CK34" s="1"/>
      <c r="CL34" s="1">
        <f t="shared" si="73"/>
        <v>0</v>
      </c>
      <c r="CM34" s="1">
        <f t="shared" si="74"/>
        <v>2.4000000000000001E-4</v>
      </c>
      <c r="CN34" s="1">
        <f t="shared" si="75"/>
        <v>23.000240000000002</v>
      </c>
      <c r="CO34" s="1">
        <f t="shared" si="13"/>
        <v>23</v>
      </c>
      <c r="CP34" s="1">
        <f t="shared" si="76"/>
        <v>0</v>
      </c>
      <c r="CQ34" s="1">
        <f t="shared" si="77"/>
        <v>2.4000000000000001E-4</v>
      </c>
      <c r="CR34" s="1">
        <f t="shared" si="78"/>
        <v>23.000240000000002</v>
      </c>
      <c r="CS34" s="1">
        <f t="shared" si="14"/>
        <v>23</v>
      </c>
      <c r="CT34" s="1">
        <f t="shared" si="79"/>
        <v>0</v>
      </c>
      <c r="CU34" s="1">
        <f t="shared" si="80"/>
        <v>2.3E-3</v>
      </c>
      <c r="CV34" s="1">
        <f t="shared" si="81"/>
        <v>23.002300000000002</v>
      </c>
      <c r="CW34" s="1">
        <f t="shared" si="15"/>
        <v>23</v>
      </c>
      <c r="CX34" s="1">
        <f t="shared" si="82"/>
        <v>0</v>
      </c>
      <c r="CY34" s="1">
        <f t="shared" si="83"/>
        <v>2.2000000000000001E-3</v>
      </c>
      <c r="CZ34" s="1">
        <f t="shared" si="84"/>
        <v>23.002199999999998</v>
      </c>
      <c r="DA34" s="1">
        <f t="shared" si="16"/>
        <v>23</v>
      </c>
      <c r="DB34" s="1">
        <f t="shared" si="85"/>
        <v>0</v>
      </c>
      <c r="DC34" s="1">
        <f t="shared" si="86"/>
        <v>2.2000000000000001E-3</v>
      </c>
      <c r="DD34" s="1">
        <f t="shared" si="87"/>
        <v>23.002199999999998</v>
      </c>
      <c r="DE34" s="1">
        <f t="shared" si="17"/>
        <v>23</v>
      </c>
      <c r="DF34" s="1">
        <f t="shared" si="88"/>
        <v>0</v>
      </c>
      <c r="DG34" s="1">
        <f t="shared" si="89"/>
        <v>2.2000000000000001E-3</v>
      </c>
      <c r="DH34" s="1">
        <f t="shared" si="90"/>
        <v>23.002199999999998</v>
      </c>
      <c r="DI34" s="1">
        <f t="shared" si="18"/>
        <v>23</v>
      </c>
      <c r="DJ34" s="1">
        <f t="shared" si="91"/>
        <v>0</v>
      </c>
      <c r="DK34" s="1">
        <f t="shared" si="92"/>
        <v>1.1999999999999999E-3</v>
      </c>
      <c r="DL34" s="1">
        <f t="shared" si="93"/>
        <v>23.001200000000001</v>
      </c>
      <c r="DM34" s="1">
        <f t="shared" si="94"/>
        <v>23</v>
      </c>
      <c r="DQ34">
        <f t="shared" si="95"/>
        <v>600</v>
      </c>
      <c r="DR34" t="str">
        <f t="shared" si="96"/>
        <v>NO</v>
      </c>
      <c r="DS34">
        <f t="shared" si="97"/>
        <v>600</v>
      </c>
      <c r="DT34" t="str">
        <f t="shared" si="98"/>
        <v>NO</v>
      </c>
      <c r="DV34" s="1">
        <f t="shared" si="99"/>
        <v>0</v>
      </c>
      <c r="DW34" s="1">
        <f t="shared" si="100"/>
        <v>2.3999999999999998E-3</v>
      </c>
      <c r="DX34" s="1">
        <f t="shared" si="101"/>
        <v>23.002400000000002</v>
      </c>
      <c r="DY34" s="1">
        <f t="shared" si="19"/>
        <v>23</v>
      </c>
      <c r="DZ34" s="1">
        <f t="shared" si="102"/>
        <v>0</v>
      </c>
      <c r="EA34" s="1">
        <f t="shared" si="103"/>
        <v>2.3999999999999998E-3</v>
      </c>
      <c r="EB34" s="1">
        <f t="shared" si="104"/>
        <v>23.002400000000002</v>
      </c>
      <c r="EC34" s="1">
        <f t="shared" si="20"/>
        <v>23</v>
      </c>
      <c r="ED34" s="1">
        <f t="shared" si="105"/>
        <v>0</v>
      </c>
      <c r="EE34" s="1">
        <f t="shared" si="106"/>
        <v>2.3E-3</v>
      </c>
      <c r="EF34" s="1">
        <f t="shared" si="107"/>
        <v>23.002300000000002</v>
      </c>
      <c r="EG34" s="1">
        <f t="shared" si="21"/>
        <v>23</v>
      </c>
      <c r="EH34" s="1">
        <f t="shared" si="108"/>
        <v>0</v>
      </c>
      <c r="EI34" s="1">
        <f t="shared" si="109"/>
        <v>2.2000000000000001E-3</v>
      </c>
      <c r="EJ34" s="1">
        <f t="shared" si="110"/>
        <v>23.002199999999998</v>
      </c>
      <c r="EK34" s="1">
        <f t="shared" si="22"/>
        <v>23</v>
      </c>
      <c r="EL34" s="1">
        <f t="shared" si="111"/>
        <v>0</v>
      </c>
      <c r="EM34" s="1">
        <f t="shared" si="112"/>
        <v>2.2000000000000001E-3</v>
      </c>
      <c r="EN34" s="1">
        <f t="shared" si="113"/>
        <v>23.002199999999998</v>
      </c>
      <c r="EO34" s="1">
        <f t="shared" si="23"/>
        <v>23</v>
      </c>
      <c r="EP34" s="1">
        <f t="shared" si="114"/>
        <v>0</v>
      </c>
      <c r="EQ34" s="1">
        <f t="shared" si="115"/>
        <v>2.2000000000000001E-3</v>
      </c>
      <c r="ER34" s="1">
        <f t="shared" si="116"/>
        <v>23.002199999999998</v>
      </c>
      <c r="ES34" s="1">
        <f t="shared" si="24"/>
        <v>23</v>
      </c>
      <c r="ET34" s="1">
        <f t="shared" si="117"/>
        <v>0</v>
      </c>
      <c r="EU34" s="1">
        <f t="shared" si="118"/>
        <v>1.1999999999999999E-3</v>
      </c>
      <c r="EV34" s="1">
        <f t="shared" si="119"/>
        <v>23.001200000000001</v>
      </c>
      <c r="EW34" s="1">
        <f t="shared" si="120"/>
        <v>23</v>
      </c>
      <c r="EX34" s="1"/>
      <c r="EY34" s="1">
        <f t="shared" si="121"/>
        <v>0</v>
      </c>
      <c r="EZ34" s="1">
        <f t="shared" si="122"/>
        <v>2.3999999999999998E-3</v>
      </c>
      <c r="FA34" s="1">
        <f t="shared" si="25"/>
        <v>23.002400000000002</v>
      </c>
      <c r="FB34" s="1">
        <f t="shared" si="26"/>
        <v>23</v>
      </c>
      <c r="FC34" s="1">
        <f t="shared" si="123"/>
        <v>0</v>
      </c>
      <c r="FD34" s="1">
        <f t="shared" si="124"/>
        <v>2.2000000000000001E-3</v>
      </c>
      <c r="FE34" s="1">
        <f t="shared" si="125"/>
        <v>23.002199999999998</v>
      </c>
      <c r="FF34" s="1">
        <f t="shared" si="27"/>
        <v>23</v>
      </c>
      <c r="FG34" s="1">
        <f t="shared" si="126"/>
        <v>0</v>
      </c>
      <c r="FH34" s="1">
        <f t="shared" si="127"/>
        <v>2.0999999999999999E-3</v>
      </c>
      <c r="FI34" s="1">
        <f t="shared" si="128"/>
        <v>23.002099999999999</v>
      </c>
      <c r="FJ34" s="1">
        <f t="shared" si="28"/>
        <v>23</v>
      </c>
      <c r="FK34" s="1">
        <f t="shared" si="129"/>
        <v>0</v>
      </c>
      <c r="FL34" s="1">
        <f t="shared" si="130"/>
        <v>2.2000000000000001E-3</v>
      </c>
      <c r="FM34" s="1">
        <f t="shared" si="131"/>
        <v>23.002199999999998</v>
      </c>
      <c r="FN34" s="1">
        <f t="shared" si="29"/>
        <v>23</v>
      </c>
      <c r="FO34" s="1">
        <f t="shared" si="132"/>
        <v>0</v>
      </c>
      <c r="FP34" s="1">
        <f t="shared" si="133"/>
        <v>2.2000000000000001E-3</v>
      </c>
      <c r="FQ34" s="1">
        <f t="shared" si="134"/>
        <v>23.002199999999998</v>
      </c>
      <c r="FR34" s="1">
        <f t="shared" si="30"/>
        <v>23</v>
      </c>
      <c r="FS34" s="1">
        <f t="shared" si="135"/>
        <v>0</v>
      </c>
      <c r="FT34" s="1">
        <f t="shared" si="136"/>
        <v>2.0999999999999999E-3</v>
      </c>
      <c r="FU34" s="1">
        <f t="shared" si="137"/>
        <v>23.002099999999999</v>
      </c>
      <c r="FV34" s="1">
        <f t="shared" si="31"/>
        <v>23</v>
      </c>
      <c r="FW34" s="1">
        <f t="shared" si="138"/>
        <v>0</v>
      </c>
      <c r="FX34" s="1">
        <f t="shared" si="139"/>
        <v>1.1999999999999999E-3</v>
      </c>
      <c r="FY34" s="1">
        <f t="shared" si="140"/>
        <v>23.001200000000001</v>
      </c>
      <c r="FZ34" s="1">
        <f t="shared" si="32"/>
        <v>23</v>
      </c>
      <c r="GC34" s="1">
        <f t="shared" si="33"/>
        <v>0</v>
      </c>
      <c r="GD34" s="1">
        <f t="shared" si="141"/>
        <v>2.3999999999999998E-3</v>
      </c>
      <c r="GE34" s="1">
        <f t="shared" si="34"/>
        <v>23.002400000000002</v>
      </c>
      <c r="GF34" s="1">
        <f t="shared" si="35"/>
        <v>23</v>
      </c>
      <c r="GG34" s="1">
        <f t="shared" si="36"/>
        <v>0</v>
      </c>
      <c r="GH34" s="1">
        <f t="shared" si="142"/>
        <v>1.5E-3</v>
      </c>
      <c r="GI34" s="1">
        <f t="shared" si="143"/>
        <v>23.0015</v>
      </c>
      <c r="GJ34" s="1">
        <f t="shared" si="37"/>
        <v>23</v>
      </c>
      <c r="GK34" s="1">
        <f t="shared" si="38"/>
        <v>0</v>
      </c>
      <c r="GL34" s="1">
        <f t="shared" si="144"/>
        <v>1.4E-3</v>
      </c>
      <c r="GM34" s="1">
        <f t="shared" si="145"/>
        <v>23.0014</v>
      </c>
      <c r="GN34" s="1">
        <f t="shared" si="39"/>
        <v>23</v>
      </c>
      <c r="GO34" s="1">
        <f t="shared" si="40"/>
        <v>0</v>
      </c>
      <c r="GP34" s="1">
        <f t="shared" si="146"/>
        <v>1.8E-3</v>
      </c>
      <c r="GQ34" s="1">
        <f t="shared" si="147"/>
        <v>23.001799999999999</v>
      </c>
      <c r="GR34" s="1">
        <f t="shared" si="41"/>
        <v>23</v>
      </c>
      <c r="GS34" s="1">
        <f t="shared" si="42"/>
        <v>0</v>
      </c>
      <c r="GT34" s="1">
        <f t="shared" si="148"/>
        <v>1.9E-3</v>
      </c>
      <c r="GU34" s="1">
        <f t="shared" si="149"/>
        <v>23.001899999999999</v>
      </c>
      <c r="GV34" s="1">
        <f t="shared" si="43"/>
        <v>23</v>
      </c>
      <c r="GW34" s="1">
        <f t="shared" si="44"/>
        <v>0</v>
      </c>
      <c r="GX34" s="1">
        <f t="shared" si="150"/>
        <v>2E-3</v>
      </c>
      <c r="GY34" s="1">
        <f t="shared" si="151"/>
        <v>23.001999999999999</v>
      </c>
      <c r="GZ34" s="1">
        <f t="shared" si="45"/>
        <v>23</v>
      </c>
      <c r="HA34" s="1">
        <f t="shared" si="46"/>
        <v>0</v>
      </c>
      <c r="HB34" s="1">
        <f t="shared" si="152"/>
        <v>1E-3</v>
      </c>
      <c r="HC34" s="1">
        <f t="shared" si="153"/>
        <v>23.001000000000001</v>
      </c>
      <c r="HD34" s="1">
        <f t="shared" si="47"/>
        <v>23</v>
      </c>
    </row>
    <row r="35" spans="1:212" customFormat="1" x14ac:dyDescent="0.3">
      <c r="A35" t="str">
        <f t="shared" si="48"/>
        <v>00</v>
      </c>
      <c r="B35" s="13">
        <f>'Running Order'!B39</f>
        <v>33</v>
      </c>
      <c r="C35" s="13">
        <f>'Running Order'!C39</f>
        <v>0</v>
      </c>
      <c r="D35" s="13">
        <f>'Running Order'!D39</f>
        <v>0</v>
      </c>
      <c r="E35" s="13">
        <f>'Running Order'!E39</f>
        <v>0</v>
      </c>
      <c r="F35" s="13">
        <f>'Running Order'!F39</f>
        <v>0</v>
      </c>
      <c r="G35" s="13">
        <f>'Running Order'!G39</f>
        <v>0</v>
      </c>
      <c r="H35" s="13">
        <f>'Running Order'!H39</f>
        <v>0</v>
      </c>
      <c r="I35" s="13">
        <f>'Running Order'!I39</f>
        <v>0</v>
      </c>
      <c r="J35" s="13">
        <f>'Running Order'!J39</f>
        <v>0</v>
      </c>
      <c r="K35" s="13">
        <f>'Running Order'!K39</f>
        <v>0</v>
      </c>
      <c r="L35" s="13">
        <f>'Running Order'!L39</f>
        <v>0</v>
      </c>
      <c r="M35" s="13">
        <f>IF('Running Order'!$HF39="NATB",'Running Order'!M39,20)</f>
        <v>20</v>
      </c>
      <c r="N35" s="13">
        <f>IF('Running Order'!$HF39="NATB",'Running Order'!N39,20)</f>
        <v>20</v>
      </c>
      <c r="O35" s="13">
        <f>IF('Running Order'!$HF39="NATB",'Running Order'!O39,20)</f>
        <v>20</v>
      </c>
      <c r="P35" s="13">
        <f>IF('Running Order'!$HF39="NATB",'Running Order'!P39,20)</f>
        <v>20</v>
      </c>
      <c r="Q35" s="13">
        <f>IF('Running Order'!$HF39="NATB",'Running Order'!Q39,20)</f>
        <v>20</v>
      </c>
      <c r="R35" s="13">
        <f>IF('Running Order'!$HF39="NATB",'Running Order'!R39,20)</f>
        <v>20</v>
      </c>
      <c r="S35" s="13">
        <f>IF('Running Order'!$HF39="NATB",'Running Order'!S39,20)</f>
        <v>20</v>
      </c>
      <c r="T35" s="13">
        <f>IF('Running Order'!$HF39="NATB",'Running Order'!T39,20)</f>
        <v>20</v>
      </c>
      <c r="U35" s="13">
        <f>IF('Running Order'!$HF39="NATB",'Running Order'!U39,20)</f>
        <v>20</v>
      </c>
      <c r="V35" s="13">
        <f>IF('Running Order'!$HF39="NATB",'Running Order'!V39,20)</f>
        <v>20</v>
      </c>
      <c r="W35" s="5">
        <f t="shared" si="49"/>
        <v>200</v>
      </c>
      <c r="X35" s="13">
        <f>IF('Running Order'!$HF39="NATB",'Running Order'!X39,20)</f>
        <v>20</v>
      </c>
      <c r="Y35" s="13">
        <f>IF('Running Order'!$HF39="NATB",'Running Order'!Y39,20)</f>
        <v>20</v>
      </c>
      <c r="Z35" s="13">
        <f>IF('Running Order'!$HF39="NATB",'Running Order'!Z39,20)</f>
        <v>20</v>
      </c>
      <c r="AA35" s="13">
        <f>IF('Running Order'!$HF39="NATB",'Running Order'!AA39,20)</f>
        <v>20</v>
      </c>
      <c r="AB35" s="13">
        <f>IF('Running Order'!$HF39="NATB",'Running Order'!AB39,20)</f>
        <v>20</v>
      </c>
      <c r="AC35" s="13">
        <f>IF('Running Order'!$HF39="NATB",'Running Order'!AC39,20)</f>
        <v>20</v>
      </c>
      <c r="AD35" s="13">
        <f>IF('Running Order'!$HF39="NATB",'Running Order'!AD39,20)</f>
        <v>20</v>
      </c>
      <c r="AE35" s="13">
        <f>IF('Running Order'!$HF39="NATB",'Running Order'!AE39,20)</f>
        <v>20</v>
      </c>
      <c r="AF35" s="13">
        <f>IF('Running Order'!$HF39="NATB",'Running Order'!AF39,20)</f>
        <v>20</v>
      </c>
      <c r="AG35" s="13">
        <f>IF('Running Order'!$HF39="NATB",'Running Order'!AG39,20)</f>
        <v>20</v>
      </c>
      <c r="AH35" s="5">
        <f t="shared" si="50"/>
        <v>200</v>
      </c>
      <c r="AI35" s="5">
        <f t="shared" si="51"/>
        <v>400</v>
      </c>
      <c r="AJ35" s="13">
        <f>IF('Running Order'!$HF39="NATB",'Running Order'!AJ39,20)</f>
        <v>20</v>
      </c>
      <c r="AK35" s="13">
        <f>IF('Running Order'!$HF39="NATB",'Running Order'!AK39,20)</f>
        <v>20</v>
      </c>
      <c r="AL35" s="13">
        <f>IF('Running Order'!$HF39="NATB",'Running Order'!AL39,20)</f>
        <v>20</v>
      </c>
      <c r="AM35" s="13">
        <f>IF('Running Order'!$HF39="NATB",'Running Order'!AM39,20)</f>
        <v>20</v>
      </c>
      <c r="AN35" s="13">
        <f>IF('Running Order'!$HF39="NATB",'Running Order'!AN39,20)</f>
        <v>20</v>
      </c>
      <c r="AO35" s="13">
        <f>IF('Running Order'!$HF39="NATB",'Running Order'!AO39,20)</f>
        <v>20</v>
      </c>
      <c r="AP35" s="13">
        <f>IF('Running Order'!$HF39="NATB",'Running Order'!AP39,20)</f>
        <v>20</v>
      </c>
      <c r="AQ35" s="13">
        <f>IF('Running Order'!$HF39="NATB",'Running Order'!AQ39,20)</f>
        <v>20</v>
      </c>
      <c r="AR35" s="13">
        <f>IF('Running Order'!$HF39="NATB",'Running Order'!AR39,20)</f>
        <v>20</v>
      </c>
      <c r="AS35" s="13">
        <f>IF('Running Order'!$HF39="NATB",'Running Order'!AS39,20)</f>
        <v>20</v>
      </c>
      <c r="AT35" s="5">
        <f t="shared" si="52"/>
        <v>200</v>
      </c>
      <c r="AU35" s="5">
        <f t="shared" si="53"/>
        <v>600</v>
      </c>
      <c r="AV35" s="13">
        <f>IF('Running Order'!$HF39="NATB",'Running Order'!AV39,20)</f>
        <v>20</v>
      </c>
      <c r="AW35" s="13">
        <f>IF('Running Order'!$HF39="NATB",'Running Order'!AW39,20)</f>
        <v>20</v>
      </c>
      <c r="AX35" s="13">
        <f>IF('Running Order'!$HF39="NATB",'Running Order'!AX39,20)</f>
        <v>20</v>
      </c>
      <c r="AY35" s="13">
        <f>IF('Running Order'!$HF39="NATB",'Running Order'!AY39,20)</f>
        <v>20</v>
      </c>
      <c r="AZ35" s="13">
        <f>IF('Running Order'!$HF39="NATB",'Running Order'!AZ39,20)</f>
        <v>20</v>
      </c>
      <c r="BA35" s="13">
        <f>IF('Running Order'!$HF39="NATB",'Running Order'!BA39,20)</f>
        <v>20</v>
      </c>
      <c r="BB35" s="13">
        <f>IF('Running Order'!$HF39="NATB",'Running Order'!BB39,20)</f>
        <v>20</v>
      </c>
      <c r="BC35" s="13">
        <f>IF('Running Order'!$HF39="NATB",'Running Order'!BC39,20)</f>
        <v>20</v>
      </c>
      <c r="BD35" s="13">
        <f>IF('Running Order'!$HF39="NATB",'Running Order'!BD39,20)</f>
        <v>20</v>
      </c>
      <c r="BE35" s="13">
        <f>IF('Running Order'!$HF39="NATB",'Running Order'!BE39,20)</f>
        <v>20</v>
      </c>
      <c r="BF35" s="5">
        <f t="shared" si="54"/>
        <v>200</v>
      </c>
      <c r="BG35" s="5">
        <f t="shared" si="55"/>
        <v>800</v>
      </c>
      <c r="BH35" s="5">
        <f t="shared" si="56"/>
        <v>23</v>
      </c>
      <c r="BI35" s="5">
        <f t="shared" si="57"/>
        <v>23</v>
      </c>
      <c r="BJ35" s="5">
        <f t="shared" si="58"/>
        <v>23</v>
      </c>
      <c r="BK35" s="5">
        <f t="shared" si="154"/>
        <v>23</v>
      </c>
      <c r="BL35" s="5">
        <f t="shared" si="59"/>
        <v>23</v>
      </c>
      <c r="BM35" s="5">
        <f t="shared" si="60"/>
        <v>23</v>
      </c>
      <c r="BN35" s="5">
        <f t="shared" si="4"/>
        <v>23</v>
      </c>
      <c r="BO35" s="5">
        <f t="shared" si="5"/>
        <v>23</v>
      </c>
      <c r="BP35" s="3" t="str">
        <f t="shared" si="6"/>
        <v>-</v>
      </c>
      <c r="BQ35" s="3" t="str">
        <f t="shared" si="61"/>
        <v/>
      </c>
      <c r="BR35" s="3" t="str">
        <f t="shared" si="7"/>
        <v>-</v>
      </c>
      <c r="BS35" s="3" t="str">
        <f t="shared" si="62"/>
        <v/>
      </c>
      <c r="BT35" s="3" t="str">
        <f t="shared" si="8"/>
        <v>-</v>
      </c>
      <c r="BU35" s="3" t="str">
        <f t="shared" si="63"/>
        <v/>
      </c>
      <c r="BV35" s="3" t="str">
        <f t="shared" si="9"/>
        <v>-</v>
      </c>
      <c r="BW35" s="3" t="str">
        <f t="shared" si="64"/>
        <v/>
      </c>
      <c r="BX35" s="3" t="str">
        <f t="shared" si="10"/>
        <v>-</v>
      </c>
      <c r="BY35" s="3" t="str">
        <f t="shared" si="65"/>
        <v/>
      </c>
      <c r="BZ35" s="3" t="str">
        <f t="shared" si="11"/>
        <v>-</v>
      </c>
      <c r="CA35" s="3" t="str">
        <f t="shared" si="66"/>
        <v/>
      </c>
      <c r="CB35" s="3" t="str">
        <f t="shared" si="12"/>
        <v>-</v>
      </c>
      <c r="CC35" s="3" t="str">
        <f t="shared" si="67"/>
        <v/>
      </c>
      <c r="CD35" s="3" t="str">
        <f t="shared" si="68"/>
        <v>-</v>
      </c>
      <c r="CE35" s="3" t="str">
        <f t="shared" si="69"/>
        <v/>
      </c>
      <c r="CF35" s="3" t="str">
        <f t="shared" si="70"/>
        <v>-</v>
      </c>
      <c r="CG35" s="3" t="str">
        <f t="shared" si="71"/>
        <v/>
      </c>
      <c r="CH35" s="5" t="str">
        <f t="shared" si="155"/>
        <v/>
      </c>
      <c r="CI35" s="5" t="str">
        <f t="shared" si="72"/>
        <v/>
      </c>
      <c r="CJ35" s="1"/>
      <c r="CK35" s="1"/>
      <c r="CL35" s="1">
        <f t="shared" si="73"/>
        <v>0</v>
      </c>
      <c r="CM35" s="1">
        <f t="shared" si="74"/>
        <v>2.4000000000000001E-4</v>
      </c>
      <c r="CN35" s="1">
        <f t="shared" si="75"/>
        <v>23.000240000000002</v>
      </c>
      <c r="CO35" s="1">
        <f t="shared" si="13"/>
        <v>23</v>
      </c>
      <c r="CP35" s="1">
        <f t="shared" si="76"/>
        <v>0</v>
      </c>
      <c r="CQ35" s="1">
        <f t="shared" si="77"/>
        <v>2.4000000000000001E-4</v>
      </c>
      <c r="CR35" s="1">
        <f t="shared" si="78"/>
        <v>23.000240000000002</v>
      </c>
      <c r="CS35" s="1">
        <f t="shared" si="14"/>
        <v>23</v>
      </c>
      <c r="CT35" s="1">
        <f t="shared" si="79"/>
        <v>0</v>
      </c>
      <c r="CU35" s="1">
        <f t="shared" si="80"/>
        <v>2.3E-3</v>
      </c>
      <c r="CV35" s="1">
        <f t="shared" si="81"/>
        <v>23.002300000000002</v>
      </c>
      <c r="CW35" s="1">
        <f t="shared" si="15"/>
        <v>23</v>
      </c>
      <c r="CX35" s="1">
        <f t="shared" si="82"/>
        <v>0</v>
      </c>
      <c r="CY35" s="1">
        <f t="shared" si="83"/>
        <v>2.2000000000000001E-3</v>
      </c>
      <c r="CZ35" s="1">
        <f t="shared" si="84"/>
        <v>23.002199999999998</v>
      </c>
      <c r="DA35" s="1">
        <f t="shared" si="16"/>
        <v>23</v>
      </c>
      <c r="DB35" s="1">
        <f t="shared" si="85"/>
        <v>0</v>
      </c>
      <c r="DC35" s="1">
        <f t="shared" si="86"/>
        <v>2.2000000000000001E-3</v>
      </c>
      <c r="DD35" s="1">
        <f t="shared" si="87"/>
        <v>23.002199999999998</v>
      </c>
      <c r="DE35" s="1">
        <f t="shared" si="17"/>
        <v>23</v>
      </c>
      <c r="DF35" s="1">
        <f t="shared" si="88"/>
        <v>0</v>
      </c>
      <c r="DG35" s="1">
        <f t="shared" si="89"/>
        <v>2.2000000000000001E-3</v>
      </c>
      <c r="DH35" s="1">
        <f t="shared" si="90"/>
        <v>23.002199999999998</v>
      </c>
      <c r="DI35" s="1">
        <f t="shared" si="18"/>
        <v>23</v>
      </c>
      <c r="DJ35" s="1">
        <f t="shared" si="91"/>
        <v>0</v>
      </c>
      <c r="DK35" s="1">
        <f t="shared" si="92"/>
        <v>1.1999999999999999E-3</v>
      </c>
      <c r="DL35" s="1">
        <f t="shared" si="93"/>
        <v>23.001200000000001</v>
      </c>
      <c r="DM35" s="1">
        <f t="shared" si="94"/>
        <v>23</v>
      </c>
      <c r="DQ35">
        <f t="shared" si="95"/>
        <v>600</v>
      </c>
      <c r="DR35" t="str">
        <f t="shared" si="96"/>
        <v>NO</v>
      </c>
      <c r="DS35">
        <f t="shared" si="97"/>
        <v>600</v>
      </c>
      <c r="DT35" t="str">
        <f t="shared" si="98"/>
        <v>NO</v>
      </c>
      <c r="DV35" s="1">
        <f t="shared" si="99"/>
        <v>0</v>
      </c>
      <c r="DW35" s="1">
        <f t="shared" si="100"/>
        <v>2.3999999999999998E-3</v>
      </c>
      <c r="DX35" s="1">
        <f t="shared" si="101"/>
        <v>23.002400000000002</v>
      </c>
      <c r="DY35" s="1">
        <f t="shared" si="19"/>
        <v>23</v>
      </c>
      <c r="DZ35" s="1">
        <f t="shared" si="102"/>
        <v>0</v>
      </c>
      <c r="EA35" s="1">
        <f t="shared" si="103"/>
        <v>2.3999999999999998E-3</v>
      </c>
      <c r="EB35" s="1">
        <f t="shared" si="104"/>
        <v>23.002400000000002</v>
      </c>
      <c r="EC35" s="1">
        <f t="shared" si="20"/>
        <v>23</v>
      </c>
      <c r="ED35" s="1">
        <f t="shared" si="105"/>
        <v>0</v>
      </c>
      <c r="EE35" s="1">
        <f t="shared" si="106"/>
        <v>2.3E-3</v>
      </c>
      <c r="EF35" s="1">
        <f t="shared" si="107"/>
        <v>23.002300000000002</v>
      </c>
      <c r="EG35" s="1">
        <f t="shared" si="21"/>
        <v>23</v>
      </c>
      <c r="EH35" s="1">
        <f t="shared" si="108"/>
        <v>0</v>
      </c>
      <c r="EI35" s="1">
        <f t="shared" si="109"/>
        <v>2.2000000000000001E-3</v>
      </c>
      <c r="EJ35" s="1">
        <f t="shared" si="110"/>
        <v>23.002199999999998</v>
      </c>
      <c r="EK35" s="1">
        <f t="shared" si="22"/>
        <v>23</v>
      </c>
      <c r="EL35" s="1">
        <f t="shared" si="111"/>
        <v>0</v>
      </c>
      <c r="EM35" s="1">
        <f t="shared" si="112"/>
        <v>2.2000000000000001E-3</v>
      </c>
      <c r="EN35" s="1">
        <f t="shared" si="113"/>
        <v>23.002199999999998</v>
      </c>
      <c r="EO35" s="1">
        <f t="shared" si="23"/>
        <v>23</v>
      </c>
      <c r="EP35" s="1">
        <f t="shared" si="114"/>
        <v>0</v>
      </c>
      <c r="EQ35" s="1">
        <f t="shared" si="115"/>
        <v>2.2000000000000001E-3</v>
      </c>
      <c r="ER35" s="1">
        <f t="shared" si="116"/>
        <v>23.002199999999998</v>
      </c>
      <c r="ES35" s="1">
        <f t="shared" si="24"/>
        <v>23</v>
      </c>
      <c r="ET35" s="1">
        <f t="shared" si="117"/>
        <v>0</v>
      </c>
      <c r="EU35" s="1">
        <f t="shared" si="118"/>
        <v>1.1999999999999999E-3</v>
      </c>
      <c r="EV35" s="1">
        <f t="shared" si="119"/>
        <v>23.001200000000001</v>
      </c>
      <c r="EW35" s="1">
        <f t="shared" si="120"/>
        <v>23</v>
      </c>
      <c r="EX35" s="1"/>
      <c r="EY35" s="1">
        <f t="shared" si="121"/>
        <v>0</v>
      </c>
      <c r="EZ35" s="1">
        <f t="shared" si="122"/>
        <v>2.3999999999999998E-3</v>
      </c>
      <c r="FA35" s="1">
        <f t="shared" si="25"/>
        <v>23.002400000000002</v>
      </c>
      <c r="FB35" s="1">
        <f t="shared" si="26"/>
        <v>23</v>
      </c>
      <c r="FC35" s="1">
        <f t="shared" si="123"/>
        <v>0</v>
      </c>
      <c r="FD35" s="1">
        <f t="shared" si="124"/>
        <v>2.2000000000000001E-3</v>
      </c>
      <c r="FE35" s="1">
        <f t="shared" si="125"/>
        <v>23.002199999999998</v>
      </c>
      <c r="FF35" s="1">
        <f t="shared" si="27"/>
        <v>23</v>
      </c>
      <c r="FG35" s="1">
        <f t="shared" si="126"/>
        <v>0</v>
      </c>
      <c r="FH35" s="1">
        <f t="shared" si="127"/>
        <v>2.0999999999999999E-3</v>
      </c>
      <c r="FI35" s="1">
        <f t="shared" si="128"/>
        <v>23.002099999999999</v>
      </c>
      <c r="FJ35" s="1">
        <f t="shared" si="28"/>
        <v>23</v>
      </c>
      <c r="FK35" s="1">
        <f t="shared" si="129"/>
        <v>0</v>
      </c>
      <c r="FL35" s="1">
        <f t="shared" si="130"/>
        <v>2.2000000000000001E-3</v>
      </c>
      <c r="FM35" s="1">
        <f t="shared" si="131"/>
        <v>23.002199999999998</v>
      </c>
      <c r="FN35" s="1">
        <f t="shared" si="29"/>
        <v>23</v>
      </c>
      <c r="FO35" s="1">
        <f t="shared" si="132"/>
        <v>0</v>
      </c>
      <c r="FP35" s="1">
        <f t="shared" si="133"/>
        <v>2.2000000000000001E-3</v>
      </c>
      <c r="FQ35" s="1">
        <f t="shared" si="134"/>
        <v>23.002199999999998</v>
      </c>
      <c r="FR35" s="1">
        <f t="shared" si="30"/>
        <v>23</v>
      </c>
      <c r="FS35" s="1">
        <f t="shared" si="135"/>
        <v>0</v>
      </c>
      <c r="FT35" s="1">
        <f t="shared" si="136"/>
        <v>2.0999999999999999E-3</v>
      </c>
      <c r="FU35" s="1">
        <f t="shared" si="137"/>
        <v>23.002099999999999</v>
      </c>
      <c r="FV35" s="1">
        <f t="shared" si="31"/>
        <v>23</v>
      </c>
      <c r="FW35" s="1">
        <f t="shared" si="138"/>
        <v>0</v>
      </c>
      <c r="FX35" s="1">
        <f t="shared" si="139"/>
        <v>1.1999999999999999E-3</v>
      </c>
      <c r="FY35" s="1">
        <f t="shared" si="140"/>
        <v>23.001200000000001</v>
      </c>
      <c r="FZ35" s="1">
        <f t="shared" si="32"/>
        <v>23</v>
      </c>
      <c r="GC35" s="1">
        <f t="shared" si="33"/>
        <v>0</v>
      </c>
      <c r="GD35" s="1">
        <f t="shared" si="141"/>
        <v>2.3999999999999998E-3</v>
      </c>
      <c r="GE35" s="1">
        <f t="shared" si="34"/>
        <v>23.002400000000002</v>
      </c>
      <c r="GF35" s="1">
        <f t="shared" si="35"/>
        <v>23</v>
      </c>
      <c r="GG35" s="1">
        <f t="shared" si="36"/>
        <v>0</v>
      </c>
      <c r="GH35" s="1">
        <f t="shared" si="142"/>
        <v>1.5E-3</v>
      </c>
      <c r="GI35" s="1">
        <f t="shared" si="143"/>
        <v>23.0015</v>
      </c>
      <c r="GJ35" s="1">
        <f t="shared" si="37"/>
        <v>23</v>
      </c>
      <c r="GK35" s="1">
        <f t="shared" si="38"/>
        <v>0</v>
      </c>
      <c r="GL35" s="1">
        <f t="shared" si="144"/>
        <v>1.4E-3</v>
      </c>
      <c r="GM35" s="1">
        <f t="shared" si="145"/>
        <v>23.0014</v>
      </c>
      <c r="GN35" s="1">
        <f t="shared" si="39"/>
        <v>23</v>
      </c>
      <c r="GO35" s="1">
        <f t="shared" si="40"/>
        <v>0</v>
      </c>
      <c r="GP35" s="1">
        <f t="shared" si="146"/>
        <v>1.8E-3</v>
      </c>
      <c r="GQ35" s="1">
        <f t="shared" si="147"/>
        <v>23.001799999999999</v>
      </c>
      <c r="GR35" s="1">
        <f t="shared" si="41"/>
        <v>23</v>
      </c>
      <c r="GS35" s="1">
        <f t="shared" si="42"/>
        <v>0</v>
      </c>
      <c r="GT35" s="1">
        <f t="shared" si="148"/>
        <v>1.9E-3</v>
      </c>
      <c r="GU35" s="1">
        <f t="shared" si="149"/>
        <v>23.001899999999999</v>
      </c>
      <c r="GV35" s="1">
        <f t="shared" si="43"/>
        <v>23</v>
      </c>
      <c r="GW35" s="1">
        <f t="shared" si="44"/>
        <v>0</v>
      </c>
      <c r="GX35" s="1">
        <f t="shared" si="150"/>
        <v>2E-3</v>
      </c>
      <c r="GY35" s="1">
        <f t="shared" si="151"/>
        <v>23.001999999999999</v>
      </c>
      <c r="GZ35" s="1">
        <f t="shared" si="45"/>
        <v>23</v>
      </c>
      <c r="HA35" s="1">
        <f t="shared" si="46"/>
        <v>0</v>
      </c>
      <c r="HB35" s="1">
        <f t="shared" si="152"/>
        <v>1E-3</v>
      </c>
      <c r="HC35" s="1">
        <f t="shared" si="153"/>
        <v>23.001000000000001</v>
      </c>
      <c r="HD35" s="1">
        <f t="shared" si="47"/>
        <v>23</v>
      </c>
    </row>
    <row r="36" spans="1:212" customFormat="1" x14ac:dyDescent="0.3">
      <c r="A36" t="str">
        <f t="shared" si="48"/>
        <v>00</v>
      </c>
      <c r="B36" s="13">
        <f>'Running Order'!B40</f>
        <v>34</v>
      </c>
      <c r="C36" s="13">
        <f>'Running Order'!C40</f>
        <v>0</v>
      </c>
      <c r="D36" s="13">
        <f>'Running Order'!D40</f>
        <v>0</v>
      </c>
      <c r="E36" s="13">
        <f>'Running Order'!E40</f>
        <v>0</v>
      </c>
      <c r="F36" s="13">
        <f>'Running Order'!F40</f>
        <v>0</v>
      </c>
      <c r="G36" s="13">
        <f>'Running Order'!G40</f>
        <v>0</v>
      </c>
      <c r="H36" s="13">
        <f>'Running Order'!H40</f>
        <v>0</v>
      </c>
      <c r="I36" s="13">
        <f>'Running Order'!I40</f>
        <v>0</v>
      </c>
      <c r="J36" s="13">
        <f>'Running Order'!J40</f>
        <v>0</v>
      </c>
      <c r="K36" s="13">
        <f>'Running Order'!K40</f>
        <v>0</v>
      </c>
      <c r="L36" s="13">
        <f>'Running Order'!L40</f>
        <v>0</v>
      </c>
      <c r="M36" s="13">
        <f>IF('Running Order'!$HF40="NATB",'Running Order'!M40,20)</f>
        <v>20</v>
      </c>
      <c r="N36" s="13">
        <f>IF('Running Order'!$HF40="NATB",'Running Order'!N40,20)</f>
        <v>20</v>
      </c>
      <c r="O36" s="13">
        <f>IF('Running Order'!$HF40="NATB",'Running Order'!O40,20)</f>
        <v>20</v>
      </c>
      <c r="P36" s="13">
        <f>IF('Running Order'!$HF40="NATB",'Running Order'!P40,20)</f>
        <v>20</v>
      </c>
      <c r="Q36" s="13">
        <f>IF('Running Order'!$HF40="NATB",'Running Order'!Q40,20)</f>
        <v>20</v>
      </c>
      <c r="R36" s="13">
        <f>IF('Running Order'!$HF40="NATB",'Running Order'!R40,20)</f>
        <v>20</v>
      </c>
      <c r="S36" s="13">
        <f>IF('Running Order'!$HF40="NATB",'Running Order'!S40,20)</f>
        <v>20</v>
      </c>
      <c r="T36" s="13">
        <f>IF('Running Order'!$HF40="NATB",'Running Order'!T40,20)</f>
        <v>20</v>
      </c>
      <c r="U36" s="13">
        <f>IF('Running Order'!$HF40="NATB",'Running Order'!U40,20)</f>
        <v>20</v>
      </c>
      <c r="V36" s="13">
        <f>IF('Running Order'!$HF40="NATB",'Running Order'!V40,20)</f>
        <v>20</v>
      </c>
      <c r="W36" s="5">
        <f t="shared" si="49"/>
        <v>200</v>
      </c>
      <c r="X36" s="13">
        <f>IF('Running Order'!$HF40="NATB",'Running Order'!X40,20)</f>
        <v>20</v>
      </c>
      <c r="Y36" s="13">
        <f>IF('Running Order'!$HF40="NATB",'Running Order'!Y40,20)</f>
        <v>20</v>
      </c>
      <c r="Z36" s="13">
        <f>IF('Running Order'!$HF40="NATB",'Running Order'!Z40,20)</f>
        <v>20</v>
      </c>
      <c r="AA36" s="13">
        <f>IF('Running Order'!$HF40="NATB",'Running Order'!AA40,20)</f>
        <v>20</v>
      </c>
      <c r="AB36" s="13">
        <f>IF('Running Order'!$HF40="NATB",'Running Order'!AB40,20)</f>
        <v>20</v>
      </c>
      <c r="AC36" s="13">
        <f>IF('Running Order'!$HF40="NATB",'Running Order'!AC40,20)</f>
        <v>20</v>
      </c>
      <c r="AD36" s="13">
        <f>IF('Running Order'!$HF40="NATB",'Running Order'!AD40,20)</f>
        <v>20</v>
      </c>
      <c r="AE36" s="13">
        <f>IF('Running Order'!$HF40="NATB",'Running Order'!AE40,20)</f>
        <v>20</v>
      </c>
      <c r="AF36" s="13">
        <f>IF('Running Order'!$HF40="NATB",'Running Order'!AF40,20)</f>
        <v>20</v>
      </c>
      <c r="AG36" s="13">
        <f>IF('Running Order'!$HF40="NATB",'Running Order'!AG40,20)</f>
        <v>20</v>
      </c>
      <c r="AH36" s="5">
        <f t="shared" si="50"/>
        <v>200</v>
      </c>
      <c r="AI36" s="5">
        <f t="shared" si="51"/>
        <v>400</v>
      </c>
      <c r="AJ36" s="13">
        <f>IF('Running Order'!$HF40="NATB",'Running Order'!AJ40,20)</f>
        <v>20</v>
      </c>
      <c r="AK36" s="13">
        <f>IF('Running Order'!$HF40="NATB",'Running Order'!AK40,20)</f>
        <v>20</v>
      </c>
      <c r="AL36" s="13">
        <f>IF('Running Order'!$HF40="NATB",'Running Order'!AL40,20)</f>
        <v>20</v>
      </c>
      <c r="AM36" s="13">
        <f>IF('Running Order'!$HF40="NATB",'Running Order'!AM40,20)</f>
        <v>20</v>
      </c>
      <c r="AN36" s="13">
        <f>IF('Running Order'!$HF40="NATB",'Running Order'!AN40,20)</f>
        <v>20</v>
      </c>
      <c r="AO36" s="13">
        <f>IF('Running Order'!$HF40="NATB",'Running Order'!AO40,20)</f>
        <v>20</v>
      </c>
      <c r="AP36" s="13">
        <f>IF('Running Order'!$HF40="NATB",'Running Order'!AP40,20)</f>
        <v>20</v>
      </c>
      <c r="AQ36" s="13">
        <f>IF('Running Order'!$HF40="NATB",'Running Order'!AQ40,20)</f>
        <v>20</v>
      </c>
      <c r="AR36" s="13">
        <f>IF('Running Order'!$HF40="NATB",'Running Order'!AR40,20)</f>
        <v>20</v>
      </c>
      <c r="AS36" s="13">
        <f>IF('Running Order'!$HF40="NATB",'Running Order'!AS40,20)</f>
        <v>20</v>
      </c>
      <c r="AT36" s="5">
        <f t="shared" si="52"/>
        <v>200</v>
      </c>
      <c r="AU36" s="5">
        <f t="shared" si="53"/>
        <v>600</v>
      </c>
      <c r="AV36" s="13">
        <f>IF('Running Order'!$HF40="NATB",'Running Order'!AV40,20)</f>
        <v>20</v>
      </c>
      <c r="AW36" s="13">
        <f>IF('Running Order'!$HF40="NATB",'Running Order'!AW40,20)</f>
        <v>20</v>
      </c>
      <c r="AX36" s="13">
        <f>IF('Running Order'!$HF40="NATB",'Running Order'!AX40,20)</f>
        <v>20</v>
      </c>
      <c r="AY36" s="13">
        <f>IF('Running Order'!$HF40="NATB",'Running Order'!AY40,20)</f>
        <v>20</v>
      </c>
      <c r="AZ36" s="13">
        <f>IF('Running Order'!$HF40="NATB",'Running Order'!AZ40,20)</f>
        <v>20</v>
      </c>
      <c r="BA36" s="13">
        <f>IF('Running Order'!$HF40="NATB",'Running Order'!BA40,20)</f>
        <v>20</v>
      </c>
      <c r="BB36" s="13">
        <f>IF('Running Order'!$HF40="NATB",'Running Order'!BB40,20)</f>
        <v>20</v>
      </c>
      <c r="BC36" s="13">
        <f>IF('Running Order'!$HF40="NATB",'Running Order'!BC40,20)</f>
        <v>20</v>
      </c>
      <c r="BD36" s="13">
        <f>IF('Running Order'!$HF40="NATB",'Running Order'!BD40,20)</f>
        <v>20</v>
      </c>
      <c r="BE36" s="13">
        <f>IF('Running Order'!$HF40="NATB",'Running Order'!BE40,20)</f>
        <v>20</v>
      </c>
      <c r="BF36" s="5">
        <f t="shared" si="54"/>
        <v>200</v>
      </c>
      <c r="BG36" s="5">
        <f t="shared" si="55"/>
        <v>800</v>
      </c>
      <c r="BH36" s="5">
        <f t="shared" si="56"/>
        <v>23</v>
      </c>
      <c r="BI36" s="5">
        <f t="shared" si="57"/>
        <v>23</v>
      </c>
      <c r="BJ36" s="5">
        <f t="shared" si="58"/>
        <v>23</v>
      </c>
      <c r="BK36" s="5">
        <f t="shared" si="154"/>
        <v>23</v>
      </c>
      <c r="BL36" s="5">
        <f t="shared" si="59"/>
        <v>23</v>
      </c>
      <c r="BM36" s="5">
        <f t="shared" si="60"/>
        <v>23</v>
      </c>
      <c r="BN36" s="5">
        <f t="shared" ref="BN36:BN60" si="156">RANK(AU36,$AU$4:$AU$60,1)</f>
        <v>23</v>
      </c>
      <c r="BO36" s="5">
        <f t="shared" ref="BO36:BO60" si="157">RANK(BG36,$BG$4:$BG$60,1)</f>
        <v>23</v>
      </c>
      <c r="BP36" s="3" t="str">
        <f t="shared" ref="BP36:BP60" si="158">IF($L36=$E$1003,IF($G36=$F$1003,RANK($BK36,$BK$4:$BK$60,1),"-"),"-")</f>
        <v>-</v>
      </c>
      <c r="BQ36" s="3" t="str">
        <f t="shared" si="61"/>
        <v/>
      </c>
      <c r="BR36" s="3" t="str">
        <f t="shared" ref="BR36:BR60" si="159">IF($L36=$E$1003,IF($G36=$F$1004,RANK($BK36,$BK$4:$BK$60,1),"-"),"-")</f>
        <v>-</v>
      </c>
      <c r="BS36" s="3" t="str">
        <f t="shared" si="62"/>
        <v/>
      </c>
      <c r="BT36" s="3" t="str">
        <f t="shared" ref="BT36:BT60" si="160">IF($L36=$E$1004,IF($G36=$F$1003,RANK($BK36,$BK$4:$BK$60,1),"-"),"-")</f>
        <v>-</v>
      </c>
      <c r="BU36" s="3" t="str">
        <f t="shared" si="63"/>
        <v/>
      </c>
      <c r="BV36" s="3" t="str">
        <f t="shared" ref="BV36:BV60" si="161">IF($L36=$E$1004,IF($G36=$F$1004,RANK($BK36,$BK$4:$BK$60,1),"-"),"-")</f>
        <v>-</v>
      </c>
      <c r="BW36" s="3" t="str">
        <f t="shared" si="64"/>
        <v/>
      </c>
      <c r="BX36" s="3" t="str">
        <f t="shared" ref="BX36:BX60" si="162">IF($L36=$E$1005,RANK($BK36,$BK$4:$BK$60,1),"-")</f>
        <v>-</v>
      </c>
      <c r="BY36" s="3" t="str">
        <f t="shared" si="65"/>
        <v/>
      </c>
      <c r="BZ36" s="3" t="str">
        <f t="shared" ref="BZ36:BZ60" si="163">IF($L36=$E$1006,RANK($BK36,$BK$4:$BK$60,1),"-")</f>
        <v>-</v>
      </c>
      <c r="CA36" s="3" t="str">
        <f t="shared" si="66"/>
        <v/>
      </c>
      <c r="CB36" s="3" t="str">
        <f t="shared" ref="CB36:CB60" si="164">IF($L36=$E$1007,RANK($BK36,$BK$4:$BK$60,1),"-")</f>
        <v>-</v>
      </c>
      <c r="CC36" s="3" t="str">
        <f t="shared" si="67"/>
        <v/>
      </c>
      <c r="CD36" s="3" t="str">
        <f t="shared" ref="CD36:CD60" si="165">IF($G36=$F$1003,RANK($BK36,$BK$4:$BK$60,1),"-")</f>
        <v>-</v>
      </c>
      <c r="CE36" s="3" t="str">
        <f t="shared" si="69"/>
        <v/>
      </c>
      <c r="CF36" s="3" t="str">
        <f t="shared" si="70"/>
        <v>-</v>
      </c>
      <c r="CG36" s="3" t="str">
        <f t="shared" si="71"/>
        <v/>
      </c>
      <c r="CH36" s="5" t="str">
        <f t="shared" si="155"/>
        <v/>
      </c>
      <c r="CI36" s="5" t="str">
        <f t="shared" si="72"/>
        <v/>
      </c>
      <c r="CJ36" s="1"/>
      <c r="CK36" s="1"/>
      <c r="CL36" s="1">
        <f t="shared" si="73"/>
        <v>0</v>
      </c>
      <c r="CM36" s="1">
        <f t="shared" si="74"/>
        <v>2.4000000000000001E-4</v>
      </c>
      <c r="CN36" s="1">
        <f t="shared" si="75"/>
        <v>23.000240000000002</v>
      </c>
      <c r="CO36" s="1">
        <f t="shared" si="13"/>
        <v>23</v>
      </c>
      <c r="CP36" s="1">
        <f t="shared" si="76"/>
        <v>0</v>
      </c>
      <c r="CQ36" s="1">
        <f t="shared" si="77"/>
        <v>2.4000000000000001E-4</v>
      </c>
      <c r="CR36" s="1">
        <f t="shared" si="78"/>
        <v>23.000240000000002</v>
      </c>
      <c r="CS36" s="1">
        <f t="shared" si="14"/>
        <v>23</v>
      </c>
      <c r="CT36" s="1">
        <f t="shared" si="79"/>
        <v>0</v>
      </c>
      <c r="CU36" s="1">
        <f t="shared" si="80"/>
        <v>2.3E-3</v>
      </c>
      <c r="CV36" s="1">
        <f t="shared" si="81"/>
        <v>23.002300000000002</v>
      </c>
      <c r="CW36" s="1">
        <f t="shared" si="15"/>
        <v>23</v>
      </c>
      <c r="CX36" s="1">
        <f t="shared" si="82"/>
        <v>0</v>
      </c>
      <c r="CY36" s="1">
        <f t="shared" si="83"/>
        <v>2.2000000000000001E-3</v>
      </c>
      <c r="CZ36" s="1">
        <f t="shared" si="84"/>
        <v>23.002199999999998</v>
      </c>
      <c r="DA36" s="1">
        <f t="shared" si="16"/>
        <v>23</v>
      </c>
      <c r="DB36" s="1">
        <f t="shared" si="85"/>
        <v>0</v>
      </c>
      <c r="DC36" s="1">
        <f t="shared" si="86"/>
        <v>2.2000000000000001E-3</v>
      </c>
      <c r="DD36" s="1">
        <f t="shared" si="87"/>
        <v>23.002199999999998</v>
      </c>
      <c r="DE36" s="1">
        <f t="shared" si="17"/>
        <v>23</v>
      </c>
      <c r="DF36" s="1">
        <f t="shared" si="88"/>
        <v>0</v>
      </c>
      <c r="DG36" s="1">
        <f t="shared" si="89"/>
        <v>2.2000000000000001E-3</v>
      </c>
      <c r="DH36" s="1">
        <f t="shared" si="90"/>
        <v>23.002199999999998</v>
      </c>
      <c r="DI36" s="1">
        <f t="shared" si="18"/>
        <v>23</v>
      </c>
      <c r="DJ36" s="1">
        <f t="shared" si="91"/>
        <v>0</v>
      </c>
      <c r="DK36" s="1">
        <f t="shared" si="92"/>
        <v>1.1999999999999999E-3</v>
      </c>
      <c r="DL36" s="1">
        <f t="shared" si="93"/>
        <v>23.001200000000001</v>
      </c>
      <c r="DM36" s="1">
        <f t="shared" si="94"/>
        <v>23</v>
      </c>
      <c r="DQ36">
        <f t="shared" si="95"/>
        <v>600</v>
      </c>
      <c r="DR36" t="str">
        <f t="shared" si="96"/>
        <v>NO</v>
      </c>
      <c r="DS36">
        <f t="shared" si="97"/>
        <v>600</v>
      </c>
      <c r="DT36" t="str">
        <f t="shared" si="98"/>
        <v>NO</v>
      </c>
      <c r="DV36" s="1">
        <f t="shared" si="99"/>
        <v>0</v>
      </c>
      <c r="DW36" s="1">
        <f t="shared" si="100"/>
        <v>2.3999999999999998E-3</v>
      </c>
      <c r="DX36" s="1">
        <f t="shared" si="101"/>
        <v>23.002400000000002</v>
      </c>
      <c r="DY36" s="1">
        <f t="shared" si="19"/>
        <v>23</v>
      </c>
      <c r="DZ36" s="1">
        <f t="shared" si="102"/>
        <v>0</v>
      </c>
      <c r="EA36" s="1">
        <f t="shared" si="103"/>
        <v>2.3999999999999998E-3</v>
      </c>
      <c r="EB36" s="1">
        <f t="shared" si="104"/>
        <v>23.002400000000002</v>
      </c>
      <c r="EC36" s="1">
        <f t="shared" si="20"/>
        <v>23</v>
      </c>
      <c r="ED36" s="1">
        <f t="shared" si="105"/>
        <v>0</v>
      </c>
      <c r="EE36" s="1">
        <f t="shared" si="106"/>
        <v>2.3E-3</v>
      </c>
      <c r="EF36" s="1">
        <f t="shared" si="107"/>
        <v>23.002300000000002</v>
      </c>
      <c r="EG36" s="1">
        <f t="shared" si="21"/>
        <v>23</v>
      </c>
      <c r="EH36" s="1">
        <f t="shared" si="108"/>
        <v>0</v>
      </c>
      <c r="EI36" s="1">
        <f t="shared" si="109"/>
        <v>2.2000000000000001E-3</v>
      </c>
      <c r="EJ36" s="1">
        <f t="shared" si="110"/>
        <v>23.002199999999998</v>
      </c>
      <c r="EK36" s="1">
        <f t="shared" si="22"/>
        <v>23</v>
      </c>
      <c r="EL36" s="1">
        <f t="shared" si="111"/>
        <v>0</v>
      </c>
      <c r="EM36" s="1">
        <f t="shared" si="112"/>
        <v>2.2000000000000001E-3</v>
      </c>
      <c r="EN36" s="1">
        <f t="shared" si="113"/>
        <v>23.002199999999998</v>
      </c>
      <c r="EO36" s="1">
        <f t="shared" si="23"/>
        <v>23</v>
      </c>
      <c r="EP36" s="1">
        <f t="shared" si="114"/>
        <v>0</v>
      </c>
      <c r="EQ36" s="1">
        <f t="shared" si="115"/>
        <v>2.2000000000000001E-3</v>
      </c>
      <c r="ER36" s="1">
        <f t="shared" si="116"/>
        <v>23.002199999999998</v>
      </c>
      <c r="ES36" s="1">
        <f t="shared" si="24"/>
        <v>23</v>
      </c>
      <c r="ET36" s="1">
        <f t="shared" si="117"/>
        <v>0</v>
      </c>
      <c r="EU36" s="1">
        <f t="shared" si="118"/>
        <v>1.1999999999999999E-3</v>
      </c>
      <c r="EV36" s="1">
        <f t="shared" si="119"/>
        <v>23.001200000000001</v>
      </c>
      <c r="EW36" s="1">
        <f t="shared" si="120"/>
        <v>23</v>
      </c>
      <c r="EX36" s="1"/>
      <c r="EY36" s="1">
        <f t="shared" si="121"/>
        <v>0</v>
      </c>
      <c r="EZ36" s="1">
        <f t="shared" si="122"/>
        <v>2.3999999999999998E-3</v>
      </c>
      <c r="FA36" s="1">
        <f t="shared" si="25"/>
        <v>23.002400000000002</v>
      </c>
      <c r="FB36" s="1">
        <f t="shared" si="26"/>
        <v>23</v>
      </c>
      <c r="FC36" s="1">
        <f t="shared" si="123"/>
        <v>0</v>
      </c>
      <c r="FD36" s="1">
        <f t="shared" si="124"/>
        <v>2.2000000000000001E-3</v>
      </c>
      <c r="FE36" s="1">
        <f t="shared" si="125"/>
        <v>23.002199999999998</v>
      </c>
      <c r="FF36" s="1">
        <f t="shared" si="27"/>
        <v>23</v>
      </c>
      <c r="FG36" s="1">
        <f t="shared" si="126"/>
        <v>0</v>
      </c>
      <c r="FH36" s="1">
        <f t="shared" si="127"/>
        <v>2.0999999999999999E-3</v>
      </c>
      <c r="FI36" s="1">
        <f t="shared" si="128"/>
        <v>23.002099999999999</v>
      </c>
      <c r="FJ36" s="1">
        <f t="shared" si="28"/>
        <v>23</v>
      </c>
      <c r="FK36" s="1">
        <f t="shared" si="129"/>
        <v>0</v>
      </c>
      <c r="FL36" s="1">
        <f t="shared" si="130"/>
        <v>2.2000000000000001E-3</v>
      </c>
      <c r="FM36" s="1">
        <f t="shared" si="131"/>
        <v>23.002199999999998</v>
      </c>
      <c r="FN36" s="1">
        <f t="shared" si="29"/>
        <v>23</v>
      </c>
      <c r="FO36" s="1">
        <f t="shared" si="132"/>
        <v>0</v>
      </c>
      <c r="FP36" s="1">
        <f t="shared" si="133"/>
        <v>2.2000000000000001E-3</v>
      </c>
      <c r="FQ36" s="1">
        <f t="shared" si="134"/>
        <v>23.002199999999998</v>
      </c>
      <c r="FR36" s="1">
        <f t="shared" si="30"/>
        <v>23</v>
      </c>
      <c r="FS36" s="1">
        <f t="shared" si="135"/>
        <v>0</v>
      </c>
      <c r="FT36" s="1">
        <f t="shared" si="136"/>
        <v>2.0999999999999999E-3</v>
      </c>
      <c r="FU36" s="1">
        <f t="shared" si="137"/>
        <v>23.002099999999999</v>
      </c>
      <c r="FV36" s="1">
        <f t="shared" si="31"/>
        <v>23</v>
      </c>
      <c r="FW36" s="1">
        <f t="shared" si="138"/>
        <v>0</v>
      </c>
      <c r="FX36" s="1">
        <f t="shared" si="139"/>
        <v>1.1999999999999999E-3</v>
      </c>
      <c r="FY36" s="1">
        <f t="shared" si="140"/>
        <v>23.001200000000001</v>
      </c>
      <c r="FZ36" s="1">
        <f t="shared" si="32"/>
        <v>23</v>
      </c>
      <c r="GC36" s="1">
        <f t="shared" si="33"/>
        <v>0</v>
      </c>
      <c r="GD36" s="1">
        <f t="shared" si="141"/>
        <v>2.3999999999999998E-3</v>
      </c>
      <c r="GE36" s="1">
        <f t="shared" si="34"/>
        <v>23.002400000000002</v>
      </c>
      <c r="GF36" s="1">
        <f t="shared" si="35"/>
        <v>23</v>
      </c>
      <c r="GG36" s="1">
        <f t="shared" si="36"/>
        <v>0</v>
      </c>
      <c r="GH36" s="1">
        <f t="shared" si="142"/>
        <v>1.5E-3</v>
      </c>
      <c r="GI36" s="1">
        <f t="shared" si="143"/>
        <v>23.0015</v>
      </c>
      <c r="GJ36" s="1">
        <f t="shared" si="37"/>
        <v>23</v>
      </c>
      <c r="GK36" s="1">
        <f t="shared" si="38"/>
        <v>0</v>
      </c>
      <c r="GL36" s="1">
        <f t="shared" si="144"/>
        <v>1.4E-3</v>
      </c>
      <c r="GM36" s="1">
        <f t="shared" si="145"/>
        <v>23.0014</v>
      </c>
      <c r="GN36" s="1">
        <f t="shared" si="39"/>
        <v>23</v>
      </c>
      <c r="GO36" s="1">
        <f t="shared" si="40"/>
        <v>0</v>
      </c>
      <c r="GP36" s="1">
        <f t="shared" si="146"/>
        <v>1.8E-3</v>
      </c>
      <c r="GQ36" s="1">
        <f t="shared" si="147"/>
        <v>23.001799999999999</v>
      </c>
      <c r="GR36" s="1">
        <f t="shared" si="41"/>
        <v>23</v>
      </c>
      <c r="GS36" s="1">
        <f t="shared" si="42"/>
        <v>0</v>
      </c>
      <c r="GT36" s="1">
        <f t="shared" si="148"/>
        <v>1.9E-3</v>
      </c>
      <c r="GU36" s="1">
        <f t="shared" si="149"/>
        <v>23.001899999999999</v>
      </c>
      <c r="GV36" s="1">
        <f t="shared" si="43"/>
        <v>23</v>
      </c>
      <c r="GW36" s="1">
        <f t="shared" si="44"/>
        <v>0</v>
      </c>
      <c r="GX36" s="1">
        <f t="shared" si="150"/>
        <v>2E-3</v>
      </c>
      <c r="GY36" s="1">
        <f t="shared" si="151"/>
        <v>23.001999999999999</v>
      </c>
      <c r="GZ36" s="1">
        <f t="shared" si="45"/>
        <v>23</v>
      </c>
      <c r="HA36" s="1">
        <f t="shared" si="46"/>
        <v>0</v>
      </c>
      <c r="HB36" s="1">
        <f t="shared" si="152"/>
        <v>1E-3</v>
      </c>
      <c r="HC36" s="1">
        <f t="shared" si="153"/>
        <v>23.001000000000001</v>
      </c>
      <c r="HD36" s="1">
        <f t="shared" si="47"/>
        <v>23</v>
      </c>
    </row>
    <row r="37" spans="1:212" customFormat="1" x14ac:dyDescent="0.3">
      <c r="A37" t="str">
        <f t="shared" si="48"/>
        <v>00</v>
      </c>
      <c r="B37" s="13">
        <f>'Running Order'!B41</f>
        <v>35</v>
      </c>
      <c r="C37" s="13">
        <f>'Running Order'!C41</f>
        <v>0</v>
      </c>
      <c r="D37" s="13">
        <f>'Running Order'!D41</f>
        <v>0</v>
      </c>
      <c r="E37" s="13">
        <f>'Running Order'!E41</f>
        <v>0</v>
      </c>
      <c r="F37" s="13">
        <f>'Running Order'!F41</f>
        <v>0</v>
      </c>
      <c r="G37" s="13">
        <f>'Running Order'!G41</f>
        <v>0</v>
      </c>
      <c r="H37" s="13">
        <f>'Running Order'!H41</f>
        <v>0</v>
      </c>
      <c r="I37" s="13">
        <f>'Running Order'!I41</f>
        <v>0</v>
      </c>
      <c r="J37" s="13">
        <f>'Running Order'!J41</f>
        <v>0</v>
      </c>
      <c r="K37" s="13">
        <f>'Running Order'!K41</f>
        <v>0</v>
      </c>
      <c r="L37" s="13">
        <f>'Running Order'!L41</f>
        <v>0</v>
      </c>
      <c r="M37" s="13">
        <f>IF('Running Order'!$HF41="NATB",'Running Order'!M41,20)</f>
        <v>20</v>
      </c>
      <c r="N37" s="13">
        <f>IF('Running Order'!$HF41="NATB",'Running Order'!N41,20)</f>
        <v>20</v>
      </c>
      <c r="O37" s="13">
        <f>IF('Running Order'!$HF41="NATB",'Running Order'!O41,20)</f>
        <v>20</v>
      </c>
      <c r="P37" s="13">
        <f>IF('Running Order'!$HF41="NATB",'Running Order'!P41,20)</f>
        <v>20</v>
      </c>
      <c r="Q37" s="13">
        <f>IF('Running Order'!$HF41="NATB",'Running Order'!Q41,20)</f>
        <v>20</v>
      </c>
      <c r="R37" s="13">
        <f>IF('Running Order'!$HF41="NATB",'Running Order'!R41,20)</f>
        <v>20</v>
      </c>
      <c r="S37" s="13">
        <f>IF('Running Order'!$HF41="NATB",'Running Order'!S41,20)</f>
        <v>20</v>
      </c>
      <c r="T37" s="13">
        <f>IF('Running Order'!$HF41="NATB",'Running Order'!T41,20)</f>
        <v>20</v>
      </c>
      <c r="U37" s="13">
        <f>IF('Running Order'!$HF41="NATB",'Running Order'!U41,20)</f>
        <v>20</v>
      </c>
      <c r="V37" s="13">
        <f>IF('Running Order'!$HF41="NATB",'Running Order'!V41,20)</f>
        <v>20</v>
      </c>
      <c r="W37" s="5">
        <f t="shared" si="49"/>
        <v>200</v>
      </c>
      <c r="X37" s="13">
        <f>IF('Running Order'!$HF41="NATB",'Running Order'!X41,20)</f>
        <v>20</v>
      </c>
      <c r="Y37" s="13">
        <f>IF('Running Order'!$HF41="NATB",'Running Order'!Y41,20)</f>
        <v>20</v>
      </c>
      <c r="Z37" s="13">
        <f>IF('Running Order'!$HF41="NATB",'Running Order'!Z41,20)</f>
        <v>20</v>
      </c>
      <c r="AA37" s="13">
        <f>IF('Running Order'!$HF41="NATB",'Running Order'!AA41,20)</f>
        <v>20</v>
      </c>
      <c r="AB37" s="13">
        <f>IF('Running Order'!$HF41="NATB",'Running Order'!AB41,20)</f>
        <v>20</v>
      </c>
      <c r="AC37" s="13">
        <f>IF('Running Order'!$HF41="NATB",'Running Order'!AC41,20)</f>
        <v>20</v>
      </c>
      <c r="AD37" s="13">
        <f>IF('Running Order'!$HF41="NATB",'Running Order'!AD41,20)</f>
        <v>20</v>
      </c>
      <c r="AE37" s="13">
        <f>IF('Running Order'!$HF41="NATB",'Running Order'!AE41,20)</f>
        <v>20</v>
      </c>
      <c r="AF37" s="13">
        <f>IF('Running Order'!$HF41="NATB",'Running Order'!AF41,20)</f>
        <v>20</v>
      </c>
      <c r="AG37" s="13">
        <f>IF('Running Order'!$HF41="NATB",'Running Order'!AG41,20)</f>
        <v>20</v>
      </c>
      <c r="AH37" s="5">
        <f t="shared" si="50"/>
        <v>200</v>
      </c>
      <c r="AI37" s="5">
        <f t="shared" si="51"/>
        <v>400</v>
      </c>
      <c r="AJ37" s="13">
        <f>IF('Running Order'!$HF41="NATB",'Running Order'!AJ41,20)</f>
        <v>20</v>
      </c>
      <c r="AK37" s="13">
        <f>IF('Running Order'!$HF41="NATB",'Running Order'!AK41,20)</f>
        <v>20</v>
      </c>
      <c r="AL37" s="13">
        <f>IF('Running Order'!$HF41="NATB",'Running Order'!AL41,20)</f>
        <v>20</v>
      </c>
      <c r="AM37" s="13">
        <f>IF('Running Order'!$HF41="NATB",'Running Order'!AM41,20)</f>
        <v>20</v>
      </c>
      <c r="AN37" s="13">
        <f>IF('Running Order'!$HF41="NATB",'Running Order'!AN41,20)</f>
        <v>20</v>
      </c>
      <c r="AO37" s="13">
        <f>IF('Running Order'!$HF41="NATB",'Running Order'!AO41,20)</f>
        <v>20</v>
      </c>
      <c r="AP37" s="13">
        <f>IF('Running Order'!$HF41="NATB",'Running Order'!AP41,20)</f>
        <v>20</v>
      </c>
      <c r="AQ37" s="13">
        <f>IF('Running Order'!$HF41="NATB",'Running Order'!AQ41,20)</f>
        <v>20</v>
      </c>
      <c r="AR37" s="13">
        <f>IF('Running Order'!$HF41="NATB",'Running Order'!AR41,20)</f>
        <v>20</v>
      </c>
      <c r="AS37" s="13">
        <f>IF('Running Order'!$HF41="NATB",'Running Order'!AS41,20)</f>
        <v>20</v>
      </c>
      <c r="AT37" s="5">
        <f t="shared" si="52"/>
        <v>200</v>
      </c>
      <c r="AU37" s="5">
        <f t="shared" si="53"/>
        <v>600</v>
      </c>
      <c r="AV37" s="13">
        <f>IF('Running Order'!$HF41="NATB",'Running Order'!AV41,20)</f>
        <v>20</v>
      </c>
      <c r="AW37" s="13">
        <f>IF('Running Order'!$HF41="NATB",'Running Order'!AW41,20)</f>
        <v>20</v>
      </c>
      <c r="AX37" s="13">
        <f>IF('Running Order'!$HF41="NATB",'Running Order'!AX41,20)</f>
        <v>20</v>
      </c>
      <c r="AY37" s="13">
        <f>IF('Running Order'!$HF41="NATB",'Running Order'!AY41,20)</f>
        <v>20</v>
      </c>
      <c r="AZ37" s="13">
        <f>IF('Running Order'!$HF41="NATB",'Running Order'!AZ41,20)</f>
        <v>20</v>
      </c>
      <c r="BA37" s="13">
        <f>IF('Running Order'!$HF41="NATB",'Running Order'!BA41,20)</f>
        <v>20</v>
      </c>
      <c r="BB37" s="13">
        <f>IF('Running Order'!$HF41="NATB",'Running Order'!BB41,20)</f>
        <v>20</v>
      </c>
      <c r="BC37" s="13">
        <f>IF('Running Order'!$HF41="NATB",'Running Order'!BC41,20)</f>
        <v>20</v>
      </c>
      <c r="BD37" s="13">
        <f>IF('Running Order'!$HF41="NATB",'Running Order'!BD41,20)</f>
        <v>20</v>
      </c>
      <c r="BE37" s="13">
        <f>IF('Running Order'!$HF41="NATB",'Running Order'!BE41,20)</f>
        <v>20</v>
      </c>
      <c r="BF37" s="5">
        <f t="shared" si="54"/>
        <v>200</v>
      </c>
      <c r="BG37" s="5">
        <f t="shared" si="55"/>
        <v>800</v>
      </c>
      <c r="BH37" s="5">
        <f t="shared" si="56"/>
        <v>23</v>
      </c>
      <c r="BI37" s="5">
        <f t="shared" si="57"/>
        <v>23</v>
      </c>
      <c r="BJ37" s="5">
        <f t="shared" si="58"/>
        <v>23</v>
      </c>
      <c r="BK37" s="5">
        <f t="shared" si="154"/>
        <v>23</v>
      </c>
      <c r="BL37" s="5">
        <f t="shared" si="59"/>
        <v>23</v>
      </c>
      <c r="BM37" s="5">
        <f t="shared" si="60"/>
        <v>23</v>
      </c>
      <c r="BN37" s="5">
        <f t="shared" si="156"/>
        <v>23</v>
      </c>
      <c r="BO37" s="5">
        <f t="shared" si="157"/>
        <v>23</v>
      </c>
      <c r="BP37" s="3" t="str">
        <f t="shared" si="158"/>
        <v>-</v>
      </c>
      <c r="BQ37" s="3" t="str">
        <f t="shared" si="61"/>
        <v/>
      </c>
      <c r="BR37" s="3" t="str">
        <f t="shared" si="159"/>
        <v>-</v>
      </c>
      <c r="BS37" s="3" t="str">
        <f t="shared" si="62"/>
        <v/>
      </c>
      <c r="BT37" s="3" t="str">
        <f t="shared" si="160"/>
        <v>-</v>
      </c>
      <c r="BU37" s="3" t="str">
        <f t="shared" si="63"/>
        <v/>
      </c>
      <c r="BV37" s="3" t="str">
        <f t="shared" si="161"/>
        <v>-</v>
      </c>
      <c r="BW37" s="3" t="str">
        <f t="shared" si="64"/>
        <v/>
      </c>
      <c r="BX37" s="3" t="str">
        <f t="shared" si="162"/>
        <v>-</v>
      </c>
      <c r="BY37" s="3" t="str">
        <f t="shared" si="65"/>
        <v/>
      </c>
      <c r="BZ37" s="3" t="str">
        <f t="shared" si="163"/>
        <v>-</v>
      </c>
      <c r="CA37" s="3" t="str">
        <f t="shared" si="66"/>
        <v/>
      </c>
      <c r="CB37" s="3" t="str">
        <f t="shared" si="164"/>
        <v>-</v>
      </c>
      <c r="CC37" s="3" t="str">
        <f t="shared" si="67"/>
        <v/>
      </c>
      <c r="CD37" s="3" t="str">
        <f t="shared" si="165"/>
        <v>-</v>
      </c>
      <c r="CE37" s="3" t="str">
        <f t="shared" si="69"/>
        <v/>
      </c>
      <c r="CF37" s="3" t="str">
        <f t="shared" si="70"/>
        <v>-</v>
      </c>
      <c r="CG37" s="3" t="str">
        <f t="shared" si="71"/>
        <v/>
      </c>
      <c r="CH37" s="5" t="str">
        <f t="shared" si="155"/>
        <v/>
      </c>
      <c r="CI37" s="5" t="str">
        <f t="shared" si="72"/>
        <v/>
      </c>
      <c r="CJ37" s="1"/>
      <c r="CK37" s="1"/>
      <c r="CL37" s="1">
        <f t="shared" si="73"/>
        <v>0</v>
      </c>
      <c r="CM37" s="1">
        <f t="shared" si="74"/>
        <v>2.4000000000000001E-4</v>
      </c>
      <c r="CN37" s="1">
        <f t="shared" si="75"/>
        <v>23.000240000000002</v>
      </c>
      <c r="CO37" s="1">
        <f t="shared" si="13"/>
        <v>23</v>
      </c>
      <c r="CP37" s="1">
        <f t="shared" si="76"/>
        <v>0</v>
      </c>
      <c r="CQ37" s="1">
        <f t="shared" si="77"/>
        <v>2.4000000000000001E-4</v>
      </c>
      <c r="CR37" s="1">
        <f t="shared" si="78"/>
        <v>23.000240000000002</v>
      </c>
      <c r="CS37" s="1">
        <f t="shared" si="14"/>
        <v>23</v>
      </c>
      <c r="CT37" s="1">
        <f t="shared" si="79"/>
        <v>0</v>
      </c>
      <c r="CU37" s="1">
        <f t="shared" si="80"/>
        <v>2.3E-3</v>
      </c>
      <c r="CV37" s="1">
        <f t="shared" si="81"/>
        <v>23.002300000000002</v>
      </c>
      <c r="CW37" s="1">
        <f t="shared" si="15"/>
        <v>23</v>
      </c>
      <c r="CX37" s="1">
        <f t="shared" si="82"/>
        <v>0</v>
      </c>
      <c r="CY37" s="1">
        <f t="shared" si="83"/>
        <v>2.2000000000000001E-3</v>
      </c>
      <c r="CZ37" s="1">
        <f t="shared" si="84"/>
        <v>23.002199999999998</v>
      </c>
      <c r="DA37" s="1">
        <f t="shared" si="16"/>
        <v>23</v>
      </c>
      <c r="DB37" s="1">
        <f t="shared" si="85"/>
        <v>0</v>
      </c>
      <c r="DC37" s="1">
        <f t="shared" si="86"/>
        <v>2.2000000000000001E-3</v>
      </c>
      <c r="DD37" s="1">
        <f t="shared" si="87"/>
        <v>23.002199999999998</v>
      </c>
      <c r="DE37" s="1">
        <f t="shared" si="17"/>
        <v>23</v>
      </c>
      <c r="DF37" s="1">
        <f t="shared" si="88"/>
        <v>0</v>
      </c>
      <c r="DG37" s="1">
        <f t="shared" si="89"/>
        <v>2.2000000000000001E-3</v>
      </c>
      <c r="DH37" s="1">
        <f t="shared" si="90"/>
        <v>23.002199999999998</v>
      </c>
      <c r="DI37" s="1">
        <f t="shared" si="18"/>
        <v>23</v>
      </c>
      <c r="DJ37" s="1">
        <f t="shared" si="91"/>
        <v>0</v>
      </c>
      <c r="DK37" s="1">
        <f t="shared" si="92"/>
        <v>1.1999999999999999E-3</v>
      </c>
      <c r="DL37" s="1">
        <f t="shared" si="93"/>
        <v>23.001200000000001</v>
      </c>
      <c r="DM37" s="1">
        <f t="shared" si="94"/>
        <v>23</v>
      </c>
      <c r="DQ37">
        <f t="shared" si="95"/>
        <v>600</v>
      </c>
      <c r="DR37" t="str">
        <f t="shared" si="96"/>
        <v>NO</v>
      </c>
      <c r="DS37">
        <f t="shared" si="97"/>
        <v>600</v>
      </c>
      <c r="DT37" t="str">
        <f t="shared" si="98"/>
        <v>NO</v>
      </c>
      <c r="DV37" s="1">
        <f t="shared" si="99"/>
        <v>0</v>
      </c>
      <c r="DW37" s="1">
        <f t="shared" si="100"/>
        <v>2.3999999999999998E-3</v>
      </c>
      <c r="DX37" s="1">
        <f t="shared" si="101"/>
        <v>23.002400000000002</v>
      </c>
      <c r="DY37" s="1">
        <f t="shared" si="19"/>
        <v>23</v>
      </c>
      <c r="DZ37" s="1">
        <f t="shared" si="102"/>
        <v>0</v>
      </c>
      <c r="EA37" s="1">
        <f t="shared" si="103"/>
        <v>2.3999999999999998E-3</v>
      </c>
      <c r="EB37" s="1">
        <f t="shared" si="104"/>
        <v>23.002400000000002</v>
      </c>
      <c r="EC37" s="1">
        <f t="shared" si="20"/>
        <v>23</v>
      </c>
      <c r="ED37" s="1">
        <f t="shared" si="105"/>
        <v>0</v>
      </c>
      <c r="EE37" s="1">
        <f t="shared" si="106"/>
        <v>2.3E-3</v>
      </c>
      <c r="EF37" s="1">
        <f t="shared" si="107"/>
        <v>23.002300000000002</v>
      </c>
      <c r="EG37" s="1">
        <f t="shared" si="21"/>
        <v>23</v>
      </c>
      <c r="EH37" s="1">
        <f t="shared" si="108"/>
        <v>0</v>
      </c>
      <c r="EI37" s="1">
        <f t="shared" si="109"/>
        <v>2.2000000000000001E-3</v>
      </c>
      <c r="EJ37" s="1">
        <f t="shared" si="110"/>
        <v>23.002199999999998</v>
      </c>
      <c r="EK37" s="1">
        <f t="shared" si="22"/>
        <v>23</v>
      </c>
      <c r="EL37" s="1">
        <f t="shared" si="111"/>
        <v>0</v>
      </c>
      <c r="EM37" s="1">
        <f t="shared" si="112"/>
        <v>2.2000000000000001E-3</v>
      </c>
      <c r="EN37" s="1">
        <f t="shared" si="113"/>
        <v>23.002199999999998</v>
      </c>
      <c r="EO37" s="1">
        <f t="shared" si="23"/>
        <v>23</v>
      </c>
      <c r="EP37" s="1">
        <f t="shared" si="114"/>
        <v>0</v>
      </c>
      <c r="EQ37" s="1">
        <f t="shared" si="115"/>
        <v>2.2000000000000001E-3</v>
      </c>
      <c r="ER37" s="1">
        <f t="shared" si="116"/>
        <v>23.002199999999998</v>
      </c>
      <c r="ES37" s="1">
        <f t="shared" si="24"/>
        <v>23</v>
      </c>
      <c r="ET37" s="1">
        <f t="shared" si="117"/>
        <v>0</v>
      </c>
      <c r="EU37" s="1">
        <f t="shared" si="118"/>
        <v>1.1999999999999999E-3</v>
      </c>
      <c r="EV37" s="1">
        <f t="shared" si="119"/>
        <v>23.001200000000001</v>
      </c>
      <c r="EW37" s="1">
        <f t="shared" si="120"/>
        <v>23</v>
      </c>
      <c r="EX37" s="1"/>
      <c r="EY37" s="1">
        <f t="shared" si="121"/>
        <v>0</v>
      </c>
      <c r="EZ37" s="1">
        <f t="shared" si="122"/>
        <v>2.3999999999999998E-3</v>
      </c>
      <c r="FA37" s="1">
        <f t="shared" si="25"/>
        <v>23.002400000000002</v>
      </c>
      <c r="FB37" s="1">
        <f t="shared" si="26"/>
        <v>23</v>
      </c>
      <c r="FC37" s="1">
        <f t="shared" si="123"/>
        <v>0</v>
      </c>
      <c r="FD37" s="1">
        <f t="shared" si="124"/>
        <v>2.2000000000000001E-3</v>
      </c>
      <c r="FE37" s="1">
        <f t="shared" si="125"/>
        <v>23.002199999999998</v>
      </c>
      <c r="FF37" s="1">
        <f t="shared" si="27"/>
        <v>23</v>
      </c>
      <c r="FG37" s="1">
        <f t="shared" si="126"/>
        <v>0</v>
      </c>
      <c r="FH37" s="1">
        <f t="shared" si="127"/>
        <v>2.0999999999999999E-3</v>
      </c>
      <c r="FI37" s="1">
        <f t="shared" si="128"/>
        <v>23.002099999999999</v>
      </c>
      <c r="FJ37" s="1">
        <f t="shared" si="28"/>
        <v>23</v>
      </c>
      <c r="FK37" s="1">
        <f t="shared" si="129"/>
        <v>0</v>
      </c>
      <c r="FL37" s="1">
        <f t="shared" si="130"/>
        <v>2.2000000000000001E-3</v>
      </c>
      <c r="FM37" s="1">
        <f t="shared" si="131"/>
        <v>23.002199999999998</v>
      </c>
      <c r="FN37" s="1">
        <f t="shared" si="29"/>
        <v>23</v>
      </c>
      <c r="FO37" s="1">
        <f t="shared" si="132"/>
        <v>0</v>
      </c>
      <c r="FP37" s="1">
        <f t="shared" si="133"/>
        <v>2.2000000000000001E-3</v>
      </c>
      <c r="FQ37" s="1">
        <f t="shared" si="134"/>
        <v>23.002199999999998</v>
      </c>
      <c r="FR37" s="1">
        <f t="shared" si="30"/>
        <v>23</v>
      </c>
      <c r="FS37" s="1">
        <f t="shared" si="135"/>
        <v>0</v>
      </c>
      <c r="FT37" s="1">
        <f t="shared" si="136"/>
        <v>2.0999999999999999E-3</v>
      </c>
      <c r="FU37" s="1">
        <f t="shared" si="137"/>
        <v>23.002099999999999</v>
      </c>
      <c r="FV37" s="1">
        <f t="shared" si="31"/>
        <v>23</v>
      </c>
      <c r="FW37" s="1">
        <f t="shared" si="138"/>
        <v>0</v>
      </c>
      <c r="FX37" s="1">
        <f t="shared" si="139"/>
        <v>1.1999999999999999E-3</v>
      </c>
      <c r="FY37" s="1">
        <f t="shared" si="140"/>
        <v>23.001200000000001</v>
      </c>
      <c r="FZ37" s="1">
        <f t="shared" si="32"/>
        <v>23</v>
      </c>
      <c r="GC37" s="1">
        <f t="shared" si="33"/>
        <v>0</v>
      </c>
      <c r="GD37" s="1">
        <f t="shared" si="141"/>
        <v>2.3999999999999998E-3</v>
      </c>
      <c r="GE37" s="1">
        <f t="shared" si="34"/>
        <v>23.002400000000002</v>
      </c>
      <c r="GF37" s="1">
        <f t="shared" si="35"/>
        <v>23</v>
      </c>
      <c r="GG37" s="1">
        <f t="shared" si="36"/>
        <v>0</v>
      </c>
      <c r="GH37" s="1">
        <f t="shared" si="142"/>
        <v>1.5E-3</v>
      </c>
      <c r="GI37" s="1">
        <f t="shared" si="143"/>
        <v>23.0015</v>
      </c>
      <c r="GJ37" s="1">
        <f t="shared" si="37"/>
        <v>23</v>
      </c>
      <c r="GK37" s="1">
        <f t="shared" si="38"/>
        <v>0</v>
      </c>
      <c r="GL37" s="1">
        <f t="shared" si="144"/>
        <v>1.4E-3</v>
      </c>
      <c r="GM37" s="1">
        <f t="shared" si="145"/>
        <v>23.0014</v>
      </c>
      <c r="GN37" s="1">
        <f t="shared" si="39"/>
        <v>23</v>
      </c>
      <c r="GO37" s="1">
        <f t="shared" si="40"/>
        <v>0</v>
      </c>
      <c r="GP37" s="1">
        <f t="shared" si="146"/>
        <v>1.8E-3</v>
      </c>
      <c r="GQ37" s="1">
        <f t="shared" si="147"/>
        <v>23.001799999999999</v>
      </c>
      <c r="GR37" s="1">
        <f t="shared" si="41"/>
        <v>23</v>
      </c>
      <c r="GS37" s="1">
        <f t="shared" si="42"/>
        <v>0</v>
      </c>
      <c r="GT37" s="1">
        <f t="shared" si="148"/>
        <v>1.9E-3</v>
      </c>
      <c r="GU37" s="1">
        <f t="shared" si="149"/>
        <v>23.001899999999999</v>
      </c>
      <c r="GV37" s="1">
        <f t="shared" si="43"/>
        <v>23</v>
      </c>
      <c r="GW37" s="1">
        <f t="shared" si="44"/>
        <v>0</v>
      </c>
      <c r="GX37" s="1">
        <f t="shared" si="150"/>
        <v>2E-3</v>
      </c>
      <c r="GY37" s="1">
        <f t="shared" si="151"/>
        <v>23.001999999999999</v>
      </c>
      <c r="GZ37" s="1">
        <f t="shared" si="45"/>
        <v>23</v>
      </c>
      <c r="HA37" s="1">
        <f t="shared" si="46"/>
        <v>0</v>
      </c>
      <c r="HB37" s="1">
        <f t="shared" si="152"/>
        <v>1E-3</v>
      </c>
      <c r="HC37" s="1">
        <f t="shared" si="153"/>
        <v>23.001000000000001</v>
      </c>
      <c r="HD37" s="1">
        <f t="shared" si="47"/>
        <v>23</v>
      </c>
    </row>
    <row r="38" spans="1:212" customFormat="1" x14ac:dyDescent="0.3">
      <c r="A38" t="str">
        <f t="shared" si="48"/>
        <v>00</v>
      </c>
      <c r="B38" s="13">
        <f>'Running Order'!B42</f>
        <v>36</v>
      </c>
      <c r="C38" s="13">
        <f>'Running Order'!C42</f>
        <v>0</v>
      </c>
      <c r="D38" s="13">
        <f>'Running Order'!D42</f>
        <v>0</v>
      </c>
      <c r="E38" s="13">
        <f>'Running Order'!E42</f>
        <v>0</v>
      </c>
      <c r="F38" s="13">
        <f>'Running Order'!F42</f>
        <v>0</v>
      </c>
      <c r="G38" s="13">
        <f>'Running Order'!G42</f>
        <v>0</v>
      </c>
      <c r="H38" s="13">
        <f>'Running Order'!H42</f>
        <v>0</v>
      </c>
      <c r="I38" s="13">
        <f>'Running Order'!I42</f>
        <v>0</v>
      </c>
      <c r="J38" s="13">
        <f>'Running Order'!J42</f>
        <v>0</v>
      </c>
      <c r="K38" s="13">
        <f>'Running Order'!K42</f>
        <v>0</v>
      </c>
      <c r="L38" s="13">
        <f>'Running Order'!L42</f>
        <v>0</v>
      </c>
      <c r="M38" s="13">
        <f>IF('Running Order'!$HF42="NATB",'Running Order'!M42,20)</f>
        <v>20</v>
      </c>
      <c r="N38" s="13">
        <f>IF('Running Order'!$HF42="NATB",'Running Order'!N42,20)</f>
        <v>20</v>
      </c>
      <c r="O38" s="13">
        <f>IF('Running Order'!$HF42="NATB",'Running Order'!O42,20)</f>
        <v>20</v>
      </c>
      <c r="P38" s="13">
        <f>IF('Running Order'!$HF42="NATB",'Running Order'!P42,20)</f>
        <v>20</v>
      </c>
      <c r="Q38" s="13">
        <f>IF('Running Order'!$HF42="NATB",'Running Order'!Q42,20)</f>
        <v>20</v>
      </c>
      <c r="R38" s="13">
        <f>IF('Running Order'!$HF42="NATB",'Running Order'!R42,20)</f>
        <v>20</v>
      </c>
      <c r="S38" s="13">
        <f>IF('Running Order'!$HF42="NATB",'Running Order'!S42,20)</f>
        <v>20</v>
      </c>
      <c r="T38" s="13">
        <f>IF('Running Order'!$HF42="NATB",'Running Order'!T42,20)</f>
        <v>20</v>
      </c>
      <c r="U38" s="13">
        <f>IF('Running Order'!$HF42="NATB",'Running Order'!U42,20)</f>
        <v>20</v>
      </c>
      <c r="V38" s="13">
        <f>IF('Running Order'!$HF42="NATB",'Running Order'!V42,20)</f>
        <v>20</v>
      </c>
      <c r="W38" s="5">
        <f t="shared" si="49"/>
        <v>200</v>
      </c>
      <c r="X38" s="13">
        <f>IF('Running Order'!$HF42="NATB",'Running Order'!X42,20)</f>
        <v>20</v>
      </c>
      <c r="Y38" s="13">
        <f>IF('Running Order'!$HF42="NATB",'Running Order'!Y42,20)</f>
        <v>20</v>
      </c>
      <c r="Z38" s="13">
        <f>IF('Running Order'!$HF42="NATB",'Running Order'!Z42,20)</f>
        <v>20</v>
      </c>
      <c r="AA38" s="13">
        <f>IF('Running Order'!$HF42="NATB",'Running Order'!AA42,20)</f>
        <v>20</v>
      </c>
      <c r="AB38" s="13">
        <f>IF('Running Order'!$HF42="NATB",'Running Order'!AB42,20)</f>
        <v>20</v>
      </c>
      <c r="AC38" s="13">
        <f>IF('Running Order'!$HF42="NATB",'Running Order'!AC42,20)</f>
        <v>20</v>
      </c>
      <c r="AD38" s="13">
        <f>IF('Running Order'!$HF42="NATB",'Running Order'!AD42,20)</f>
        <v>20</v>
      </c>
      <c r="AE38" s="13">
        <f>IF('Running Order'!$HF42="NATB",'Running Order'!AE42,20)</f>
        <v>20</v>
      </c>
      <c r="AF38" s="13">
        <f>IF('Running Order'!$HF42="NATB",'Running Order'!AF42,20)</f>
        <v>20</v>
      </c>
      <c r="AG38" s="13">
        <f>IF('Running Order'!$HF42="NATB",'Running Order'!AG42,20)</f>
        <v>20</v>
      </c>
      <c r="AH38" s="5">
        <f t="shared" si="50"/>
        <v>200</v>
      </c>
      <c r="AI38" s="5">
        <f t="shared" si="51"/>
        <v>400</v>
      </c>
      <c r="AJ38" s="13">
        <f>IF('Running Order'!$HF42="NATB",'Running Order'!AJ42,20)</f>
        <v>20</v>
      </c>
      <c r="AK38" s="13">
        <f>IF('Running Order'!$HF42="NATB",'Running Order'!AK42,20)</f>
        <v>20</v>
      </c>
      <c r="AL38" s="13">
        <f>IF('Running Order'!$HF42="NATB",'Running Order'!AL42,20)</f>
        <v>20</v>
      </c>
      <c r="AM38" s="13">
        <f>IF('Running Order'!$HF42="NATB",'Running Order'!AM42,20)</f>
        <v>20</v>
      </c>
      <c r="AN38" s="13">
        <f>IF('Running Order'!$HF42="NATB",'Running Order'!AN42,20)</f>
        <v>20</v>
      </c>
      <c r="AO38" s="13">
        <f>IF('Running Order'!$HF42="NATB",'Running Order'!AO42,20)</f>
        <v>20</v>
      </c>
      <c r="AP38" s="13">
        <f>IF('Running Order'!$HF42="NATB",'Running Order'!AP42,20)</f>
        <v>20</v>
      </c>
      <c r="AQ38" s="13">
        <f>IF('Running Order'!$HF42="NATB",'Running Order'!AQ42,20)</f>
        <v>20</v>
      </c>
      <c r="AR38" s="13">
        <f>IF('Running Order'!$HF42="NATB",'Running Order'!AR42,20)</f>
        <v>20</v>
      </c>
      <c r="AS38" s="13">
        <f>IF('Running Order'!$HF42="NATB",'Running Order'!AS42,20)</f>
        <v>20</v>
      </c>
      <c r="AT38" s="5">
        <f t="shared" si="52"/>
        <v>200</v>
      </c>
      <c r="AU38" s="5">
        <f t="shared" si="53"/>
        <v>600</v>
      </c>
      <c r="AV38" s="13">
        <f>IF('Running Order'!$HF42="NATB",'Running Order'!AV42,20)</f>
        <v>20</v>
      </c>
      <c r="AW38" s="13">
        <f>IF('Running Order'!$HF42="NATB",'Running Order'!AW42,20)</f>
        <v>20</v>
      </c>
      <c r="AX38" s="13">
        <f>IF('Running Order'!$HF42="NATB",'Running Order'!AX42,20)</f>
        <v>20</v>
      </c>
      <c r="AY38" s="13">
        <f>IF('Running Order'!$HF42="NATB",'Running Order'!AY42,20)</f>
        <v>20</v>
      </c>
      <c r="AZ38" s="13">
        <f>IF('Running Order'!$HF42="NATB",'Running Order'!AZ42,20)</f>
        <v>20</v>
      </c>
      <c r="BA38" s="13">
        <f>IF('Running Order'!$HF42="NATB",'Running Order'!BA42,20)</f>
        <v>20</v>
      </c>
      <c r="BB38" s="13">
        <f>IF('Running Order'!$HF42="NATB",'Running Order'!BB42,20)</f>
        <v>20</v>
      </c>
      <c r="BC38" s="13">
        <f>IF('Running Order'!$HF42="NATB",'Running Order'!BC42,20)</f>
        <v>20</v>
      </c>
      <c r="BD38" s="13">
        <f>IF('Running Order'!$HF42="NATB",'Running Order'!BD42,20)</f>
        <v>20</v>
      </c>
      <c r="BE38" s="13">
        <f>IF('Running Order'!$HF42="NATB",'Running Order'!BE42,20)</f>
        <v>20</v>
      </c>
      <c r="BF38" s="5">
        <f t="shared" si="54"/>
        <v>200</v>
      </c>
      <c r="BG38" s="5">
        <f t="shared" si="55"/>
        <v>800</v>
      </c>
      <c r="BH38" s="5">
        <f t="shared" si="56"/>
        <v>23</v>
      </c>
      <c r="BI38" s="5">
        <f t="shared" si="57"/>
        <v>23</v>
      </c>
      <c r="BJ38" s="5">
        <f t="shared" si="58"/>
        <v>23</v>
      </c>
      <c r="BK38" s="5">
        <f t="shared" si="154"/>
        <v>23</v>
      </c>
      <c r="BL38" s="5">
        <f t="shared" si="59"/>
        <v>23</v>
      </c>
      <c r="BM38" s="5">
        <f t="shared" si="60"/>
        <v>23</v>
      </c>
      <c r="BN38" s="5">
        <f t="shared" si="156"/>
        <v>23</v>
      </c>
      <c r="BO38" s="5">
        <f t="shared" si="157"/>
        <v>23</v>
      </c>
      <c r="BP38" s="3" t="str">
        <f t="shared" si="158"/>
        <v>-</v>
      </c>
      <c r="BQ38" s="3" t="str">
        <f t="shared" si="61"/>
        <v/>
      </c>
      <c r="BR38" s="3" t="str">
        <f t="shared" si="159"/>
        <v>-</v>
      </c>
      <c r="BS38" s="3" t="str">
        <f t="shared" si="62"/>
        <v/>
      </c>
      <c r="BT38" s="3" t="str">
        <f t="shared" si="160"/>
        <v>-</v>
      </c>
      <c r="BU38" s="3" t="str">
        <f t="shared" si="63"/>
        <v/>
      </c>
      <c r="BV38" s="3" t="str">
        <f t="shared" si="161"/>
        <v>-</v>
      </c>
      <c r="BW38" s="3" t="str">
        <f t="shared" si="64"/>
        <v/>
      </c>
      <c r="BX38" s="3" t="str">
        <f t="shared" si="162"/>
        <v>-</v>
      </c>
      <c r="BY38" s="3" t="str">
        <f t="shared" si="65"/>
        <v/>
      </c>
      <c r="BZ38" s="3" t="str">
        <f t="shared" si="163"/>
        <v>-</v>
      </c>
      <c r="CA38" s="3" t="str">
        <f t="shared" si="66"/>
        <v/>
      </c>
      <c r="CB38" s="3" t="str">
        <f t="shared" si="164"/>
        <v>-</v>
      </c>
      <c r="CC38" s="3" t="str">
        <f t="shared" si="67"/>
        <v/>
      </c>
      <c r="CD38" s="3" t="str">
        <f t="shared" si="165"/>
        <v>-</v>
      </c>
      <c r="CE38" s="3" t="str">
        <f t="shared" si="69"/>
        <v/>
      </c>
      <c r="CF38" s="3" t="str">
        <f t="shared" si="70"/>
        <v>-</v>
      </c>
      <c r="CG38" s="3" t="str">
        <f t="shared" si="71"/>
        <v/>
      </c>
      <c r="CH38" s="5" t="str">
        <f t="shared" si="155"/>
        <v/>
      </c>
      <c r="CI38" s="5" t="str">
        <f t="shared" si="72"/>
        <v/>
      </c>
      <c r="CJ38" s="1"/>
      <c r="CK38" s="1"/>
      <c r="CL38" s="1">
        <f t="shared" si="73"/>
        <v>0</v>
      </c>
      <c r="CM38" s="1">
        <f t="shared" si="74"/>
        <v>2.4000000000000001E-4</v>
      </c>
      <c r="CN38" s="1">
        <f t="shared" si="75"/>
        <v>23.000240000000002</v>
      </c>
      <c r="CO38" s="1">
        <f t="shared" si="13"/>
        <v>23</v>
      </c>
      <c r="CP38" s="1">
        <f t="shared" si="76"/>
        <v>0</v>
      </c>
      <c r="CQ38" s="1">
        <f t="shared" si="77"/>
        <v>2.4000000000000001E-4</v>
      </c>
      <c r="CR38" s="1">
        <f t="shared" si="78"/>
        <v>23.000240000000002</v>
      </c>
      <c r="CS38" s="1">
        <f t="shared" si="14"/>
        <v>23</v>
      </c>
      <c r="CT38" s="1">
        <f t="shared" si="79"/>
        <v>0</v>
      </c>
      <c r="CU38" s="1">
        <f t="shared" si="80"/>
        <v>2.3E-3</v>
      </c>
      <c r="CV38" s="1">
        <f t="shared" si="81"/>
        <v>23.002300000000002</v>
      </c>
      <c r="CW38" s="1">
        <f t="shared" si="15"/>
        <v>23</v>
      </c>
      <c r="CX38" s="1">
        <f t="shared" si="82"/>
        <v>0</v>
      </c>
      <c r="CY38" s="1">
        <f t="shared" si="83"/>
        <v>2.2000000000000001E-3</v>
      </c>
      <c r="CZ38" s="1">
        <f t="shared" si="84"/>
        <v>23.002199999999998</v>
      </c>
      <c r="DA38" s="1">
        <f t="shared" si="16"/>
        <v>23</v>
      </c>
      <c r="DB38" s="1">
        <f t="shared" si="85"/>
        <v>0</v>
      </c>
      <c r="DC38" s="1">
        <f t="shared" si="86"/>
        <v>2.2000000000000001E-3</v>
      </c>
      <c r="DD38" s="1">
        <f t="shared" si="87"/>
        <v>23.002199999999998</v>
      </c>
      <c r="DE38" s="1">
        <f t="shared" si="17"/>
        <v>23</v>
      </c>
      <c r="DF38" s="1">
        <f t="shared" si="88"/>
        <v>0</v>
      </c>
      <c r="DG38" s="1">
        <f t="shared" si="89"/>
        <v>2.2000000000000001E-3</v>
      </c>
      <c r="DH38" s="1">
        <f t="shared" si="90"/>
        <v>23.002199999999998</v>
      </c>
      <c r="DI38" s="1">
        <f t="shared" si="18"/>
        <v>23</v>
      </c>
      <c r="DJ38" s="1">
        <f t="shared" si="91"/>
        <v>0</v>
      </c>
      <c r="DK38" s="1">
        <f t="shared" si="92"/>
        <v>1.1999999999999999E-3</v>
      </c>
      <c r="DL38" s="1">
        <f t="shared" si="93"/>
        <v>23.001200000000001</v>
      </c>
      <c r="DM38" s="1">
        <f t="shared" si="94"/>
        <v>23</v>
      </c>
      <c r="DQ38">
        <f t="shared" si="95"/>
        <v>600</v>
      </c>
      <c r="DR38" t="str">
        <f t="shared" si="96"/>
        <v>NO</v>
      </c>
      <c r="DS38">
        <f t="shared" si="97"/>
        <v>600</v>
      </c>
      <c r="DT38" t="str">
        <f t="shared" si="98"/>
        <v>NO</v>
      </c>
      <c r="DV38" s="1">
        <f t="shared" si="99"/>
        <v>0</v>
      </c>
      <c r="DW38" s="1">
        <f t="shared" si="100"/>
        <v>2.3999999999999998E-3</v>
      </c>
      <c r="DX38" s="1">
        <f t="shared" si="101"/>
        <v>23.002400000000002</v>
      </c>
      <c r="DY38" s="1">
        <f t="shared" si="19"/>
        <v>23</v>
      </c>
      <c r="DZ38" s="1">
        <f t="shared" si="102"/>
        <v>0</v>
      </c>
      <c r="EA38" s="1">
        <f t="shared" si="103"/>
        <v>2.3999999999999998E-3</v>
      </c>
      <c r="EB38" s="1">
        <f t="shared" si="104"/>
        <v>23.002400000000002</v>
      </c>
      <c r="EC38" s="1">
        <f t="shared" si="20"/>
        <v>23</v>
      </c>
      <c r="ED38" s="1">
        <f t="shared" si="105"/>
        <v>0</v>
      </c>
      <c r="EE38" s="1">
        <f t="shared" si="106"/>
        <v>2.3E-3</v>
      </c>
      <c r="EF38" s="1">
        <f t="shared" si="107"/>
        <v>23.002300000000002</v>
      </c>
      <c r="EG38" s="1">
        <f t="shared" si="21"/>
        <v>23</v>
      </c>
      <c r="EH38" s="1">
        <f t="shared" si="108"/>
        <v>0</v>
      </c>
      <c r="EI38" s="1">
        <f t="shared" si="109"/>
        <v>2.2000000000000001E-3</v>
      </c>
      <c r="EJ38" s="1">
        <f t="shared" si="110"/>
        <v>23.002199999999998</v>
      </c>
      <c r="EK38" s="1">
        <f t="shared" si="22"/>
        <v>23</v>
      </c>
      <c r="EL38" s="1">
        <f t="shared" si="111"/>
        <v>0</v>
      </c>
      <c r="EM38" s="1">
        <f t="shared" si="112"/>
        <v>2.2000000000000001E-3</v>
      </c>
      <c r="EN38" s="1">
        <f t="shared" si="113"/>
        <v>23.002199999999998</v>
      </c>
      <c r="EO38" s="1">
        <f t="shared" si="23"/>
        <v>23</v>
      </c>
      <c r="EP38" s="1">
        <f t="shared" si="114"/>
        <v>0</v>
      </c>
      <c r="EQ38" s="1">
        <f t="shared" si="115"/>
        <v>2.2000000000000001E-3</v>
      </c>
      <c r="ER38" s="1">
        <f t="shared" si="116"/>
        <v>23.002199999999998</v>
      </c>
      <c r="ES38" s="1">
        <f t="shared" si="24"/>
        <v>23</v>
      </c>
      <c r="ET38" s="1">
        <f t="shared" si="117"/>
        <v>0</v>
      </c>
      <c r="EU38" s="1">
        <f t="shared" si="118"/>
        <v>1.1999999999999999E-3</v>
      </c>
      <c r="EV38" s="1">
        <f t="shared" si="119"/>
        <v>23.001200000000001</v>
      </c>
      <c r="EW38" s="1">
        <f t="shared" si="120"/>
        <v>23</v>
      </c>
      <c r="EX38" s="1"/>
      <c r="EY38" s="1">
        <f t="shared" si="121"/>
        <v>0</v>
      </c>
      <c r="EZ38" s="1">
        <f t="shared" si="122"/>
        <v>2.3999999999999998E-3</v>
      </c>
      <c r="FA38" s="1">
        <f t="shared" si="25"/>
        <v>23.002400000000002</v>
      </c>
      <c r="FB38" s="1">
        <f t="shared" si="26"/>
        <v>23</v>
      </c>
      <c r="FC38" s="1">
        <f t="shared" si="123"/>
        <v>0</v>
      </c>
      <c r="FD38" s="1">
        <f t="shared" si="124"/>
        <v>2.2000000000000001E-3</v>
      </c>
      <c r="FE38" s="1">
        <f t="shared" si="125"/>
        <v>23.002199999999998</v>
      </c>
      <c r="FF38" s="1">
        <f t="shared" si="27"/>
        <v>23</v>
      </c>
      <c r="FG38" s="1">
        <f t="shared" si="126"/>
        <v>0</v>
      </c>
      <c r="FH38" s="1">
        <f t="shared" si="127"/>
        <v>2.0999999999999999E-3</v>
      </c>
      <c r="FI38" s="1">
        <f t="shared" si="128"/>
        <v>23.002099999999999</v>
      </c>
      <c r="FJ38" s="1">
        <f t="shared" si="28"/>
        <v>23</v>
      </c>
      <c r="FK38" s="1">
        <f t="shared" si="129"/>
        <v>0</v>
      </c>
      <c r="FL38" s="1">
        <f t="shared" si="130"/>
        <v>2.2000000000000001E-3</v>
      </c>
      <c r="FM38" s="1">
        <f t="shared" si="131"/>
        <v>23.002199999999998</v>
      </c>
      <c r="FN38" s="1">
        <f t="shared" si="29"/>
        <v>23</v>
      </c>
      <c r="FO38" s="1">
        <f t="shared" si="132"/>
        <v>0</v>
      </c>
      <c r="FP38" s="1">
        <f t="shared" si="133"/>
        <v>2.2000000000000001E-3</v>
      </c>
      <c r="FQ38" s="1">
        <f t="shared" si="134"/>
        <v>23.002199999999998</v>
      </c>
      <c r="FR38" s="1">
        <f t="shared" si="30"/>
        <v>23</v>
      </c>
      <c r="FS38" s="1">
        <f t="shared" si="135"/>
        <v>0</v>
      </c>
      <c r="FT38" s="1">
        <f t="shared" si="136"/>
        <v>2.0999999999999999E-3</v>
      </c>
      <c r="FU38" s="1">
        <f t="shared" si="137"/>
        <v>23.002099999999999</v>
      </c>
      <c r="FV38" s="1">
        <f t="shared" si="31"/>
        <v>23</v>
      </c>
      <c r="FW38" s="1">
        <f t="shared" si="138"/>
        <v>0</v>
      </c>
      <c r="FX38" s="1">
        <f t="shared" si="139"/>
        <v>1.1999999999999999E-3</v>
      </c>
      <c r="FY38" s="1">
        <f t="shared" si="140"/>
        <v>23.001200000000001</v>
      </c>
      <c r="FZ38" s="1">
        <f t="shared" si="32"/>
        <v>23</v>
      </c>
      <c r="GC38" s="1">
        <f t="shared" si="33"/>
        <v>0</v>
      </c>
      <c r="GD38" s="1">
        <f t="shared" si="141"/>
        <v>2.3999999999999998E-3</v>
      </c>
      <c r="GE38" s="1">
        <f t="shared" si="34"/>
        <v>23.002400000000002</v>
      </c>
      <c r="GF38" s="1">
        <f t="shared" si="35"/>
        <v>23</v>
      </c>
      <c r="GG38" s="1">
        <f t="shared" si="36"/>
        <v>0</v>
      </c>
      <c r="GH38" s="1">
        <f t="shared" si="142"/>
        <v>1.5E-3</v>
      </c>
      <c r="GI38" s="1">
        <f t="shared" si="143"/>
        <v>23.0015</v>
      </c>
      <c r="GJ38" s="1">
        <f t="shared" si="37"/>
        <v>23</v>
      </c>
      <c r="GK38" s="1">
        <f t="shared" si="38"/>
        <v>0</v>
      </c>
      <c r="GL38" s="1">
        <f t="shared" si="144"/>
        <v>1.4E-3</v>
      </c>
      <c r="GM38" s="1">
        <f t="shared" si="145"/>
        <v>23.0014</v>
      </c>
      <c r="GN38" s="1">
        <f t="shared" si="39"/>
        <v>23</v>
      </c>
      <c r="GO38" s="1">
        <f t="shared" si="40"/>
        <v>0</v>
      </c>
      <c r="GP38" s="1">
        <f t="shared" si="146"/>
        <v>1.8E-3</v>
      </c>
      <c r="GQ38" s="1">
        <f t="shared" si="147"/>
        <v>23.001799999999999</v>
      </c>
      <c r="GR38" s="1">
        <f t="shared" si="41"/>
        <v>23</v>
      </c>
      <c r="GS38" s="1">
        <f t="shared" si="42"/>
        <v>0</v>
      </c>
      <c r="GT38" s="1">
        <f t="shared" si="148"/>
        <v>1.9E-3</v>
      </c>
      <c r="GU38" s="1">
        <f t="shared" si="149"/>
        <v>23.001899999999999</v>
      </c>
      <c r="GV38" s="1">
        <f t="shared" si="43"/>
        <v>23</v>
      </c>
      <c r="GW38" s="1">
        <f t="shared" si="44"/>
        <v>0</v>
      </c>
      <c r="GX38" s="1">
        <f t="shared" si="150"/>
        <v>2E-3</v>
      </c>
      <c r="GY38" s="1">
        <f t="shared" si="151"/>
        <v>23.001999999999999</v>
      </c>
      <c r="GZ38" s="1">
        <f t="shared" si="45"/>
        <v>23</v>
      </c>
      <c r="HA38" s="1">
        <f t="shared" si="46"/>
        <v>0</v>
      </c>
      <c r="HB38" s="1">
        <f t="shared" si="152"/>
        <v>1E-3</v>
      </c>
      <c r="HC38" s="1">
        <f t="shared" si="153"/>
        <v>23.001000000000001</v>
      </c>
      <c r="HD38" s="1">
        <f t="shared" si="47"/>
        <v>23</v>
      </c>
    </row>
    <row r="39" spans="1:212" customFormat="1" x14ac:dyDescent="0.3">
      <c r="A39" t="str">
        <f t="shared" si="48"/>
        <v>00</v>
      </c>
      <c r="B39" s="13">
        <f>'Running Order'!B43</f>
        <v>37</v>
      </c>
      <c r="C39" s="13">
        <f>'Running Order'!C43</f>
        <v>0</v>
      </c>
      <c r="D39" s="13">
        <f>'Running Order'!D43</f>
        <v>0</v>
      </c>
      <c r="E39" s="13">
        <f>'Running Order'!E43</f>
        <v>0</v>
      </c>
      <c r="F39" s="13">
        <f>'Running Order'!F43</f>
        <v>0</v>
      </c>
      <c r="G39" s="13">
        <f>'Running Order'!G43</f>
        <v>0</v>
      </c>
      <c r="H39" s="13">
        <f>'Running Order'!H43</f>
        <v>0</v>
      </c>
      <c r="I39" s="13">
        <f>'Running Order'!I43</f>
        <v>0</v>
      </c>
      <c r="J39" s="13">
        <f>'Running Order'!J43</f>
        <v>0</v>
      </c>
      <c r="K39" s="13">
        <f>'Running Order'!K43</f>
        <v>0</v>
      </c>
      <c r="L39" s="13">
        <f>'Running Order'!L43</f>
        <v>0</v>
      </c>
      <c r="M39" s="13">
        <f>IF('Running Order'!$HF43="NATB",'Running Order'!M43,20)</f>
        <v>20</v>
      </c>
      <c r="N39" s="13">
        <f>IF('Running Order'!$HF43="NATB",'Running Order'!N43,20)</f>
        <v>20</v>
      </c>
      <c r="O39" s="13">
        <f>IF('Running Order'!$HF43="NATB",'Running Order'!O43,20)</f>
        <v>20</v>
      </c>
      <c r="P39" s="13">
        <f>IF('Running Order'!$HF43="NATB",'Running Order'!P43,20)</f>
        <v>20</v>
      </c>
      <c r="Q39" s="13">
        <f>IF('Running Order'!$HF43="NATB",'Running Order'!Q43,20)</f>
        <v>20</v>
      </c>
      <c r="R39" s="13">
        <f>IF('Running Order'!$HF43="NATB",'Running Order'!R43,20)</f>
        <v>20</v>
      </c>
      <c r="S39" s="13">
        <f>IF('Running Order'!$HF43="NATB",'Running Order'!S43,20)</f>
        <v>20</v>
      </c>
      <c r="T39" s="13">
        <f>IF('Running Order'!$HF43="NATB",'Running Order'!T43,20)</f>
        <v>20</v>
      </c>
      <c r="U39" s="13">
        <f>IF('Running Order'!$HF43="NATB",'Running Order'!U43,20)</f>
        <v>20</v>
      </c>
      <c r="V39" s="13">
        <f>IF('Running Order'!$HF43="NATB",'Running Order'!V43,20)</f>
        <v>20</v>
      </c>
      <c r="W39" s="5">
        <f t="shared" si="49"/>
        <v>200</v>
      </c>
      <c r="X39" s="13">
        <f>IF('Running Order'!$HF43="NATB",'Running Order'!X43,20)</f>
        <v>20</v>
      </c>
      <c r="Y39" s="13">
        <f>IF('Running Order'!$HF43="NATB",'Running Order'!Y43,20)</f>
        <v>20</v>
      </c>
      <c r="Z39" s="13">
        <f>IF('Running Order'!$HF43="NATB",'Running Order'!Z43,20)</f>
        <v>20</v>
      </c>
      <c r="AA39" s="13">
        <f>IF('Running Order'!$HF43="NATB",'Running Order'!AA43,20)</f>
        <v>20</v>
      </c>
      <c r="AB39" s="13">
        <f>IF('Running Order'!$HF43="NATB",'Running Order'!AB43,20)</f>
        <v>20</v>
      </c>
      <c r="AC39" s="13">
        <f>IF('Running Order'!$HF43="NATB",'Running Order'!AC43,20)</f>
        <v>20</v>
      </c>
      <c r="AD39" s="13">
        <f>IF('Running Order'!$HF43="NATB",'Running Order'!AD43,20)</f>
        <v>20</v>
      </c>
      <c r="AE39" s="13">
        <f>IF('Running Order'!$HF43="NATB",'Running Order'!AE43,20)</f>
        <v>20</v>
      </c>
      <c r="AF39" s="13">
        <f>IF('Running Order'!$HF43="NATB",'Running Order'!AF43,20)</f>
        <v>20</v>
      </c>
      <c r="AG39" s="13">
        <f>IF('Running Order'!$HF43="NATB",'Running Order'!AG43,20)</f>
        <v>20</v>
      </c>
      <c r="AH39" s="5">
        <f t="shared" si="50"/>
        <v>200</v>
      </c>
      <c r="AI39" s="5">
        <f t="shared" si="51"/>
        <v>400</v>
      </c>
      <c r="AJ39" s="13">
        <f>IF('Running Order'!$HF43="NATB",'Running Order'!AJ43,20)</f>
        <v>20</v>
      </c>
      <c r="AK39" s="13">
        <f>IF('Running Order'!$HF43="NATB",'Running Order'!AK43,20)</f>
        <v>20</v>
      </c>
      <c r="AL39" s="13">
        <f>IF('Running Order'!$HF43="NATB",'Running Order'!AL43,20)</f>
        <v>20</v>
      </c>
      <c r="AM39" s="13">
        <f>IF('Running Order'!$HF43="NATB",'Running Order'!AM43,20)</f>
        <v>20</v>
      </c>
      <c r="AN39" s="13">
        <f>IF('Running Order'!$HF43="NATB",'Running Order'!AN43,20)</f>
        <v>20</v>
      </c>
      <c r="AO39" s="13">
        <f>IF('Running Order'!$HF43="NATB",'Running Order'!AO43,20)</f>
        <v>20</v>
      </c>
      <c r="AP39" s="13">
        <f>IF('Running Order'!$HF43="NATB",'Running Order'!AP43,20)</f>
        <v>20</v>
      </c>
      <c r="AQ39" s="13">
        <f>IF('Running Order'!$HF43="NATB",'Running Order'!AQ43,20)</f>
        <v>20</v>
      </c>
      <c r="AR39" s="13">
        <f>IF('Running Order'!$HF43="NATB",'Running Order'!AR43,20)</f>
        <v>20</v>
      </c>
      <c r="AS39" s="13">
        <f>IF('Running Order'!$HF43="NATB",'Running Order'!AS43,20)</f>
        <v>20</v>
      </c>
      <c r="AT39" s="5">
        <f t="shared" si="52"/>
        <v>200</v>
      </c>
      <c r="AU39" s="5">
        <f t="shared" si="53"/>
        <v>600</v>
      </c>
      <c r="AV39" s="13">
        <f>IF('Running Order'!$HF43="NATB",'Running Order'!AV43,20)</f>
        <v>20</v>
      </c>
      <c r="AW39" s="13">
        <f>IF('Running Order'!$HF43="NATB",'Running Order'!AW43,20)</f>
        <v>20</v>
      </c>
      <c r="AX39" s="13">
        <f>IF('Running Order'!$HF43="NATB",'Running Order'!AX43,20)</f>
        <v>20</v>
      </c>
      <c r="AY39" s="13">
        <f>IF('Running Order'!$HF43="NATB",'Running Order'!AY43,20)</f>
        <v>20</v>
      </c>
      <c r="AZ39" s="13">
        <f>IF('Running Order'!$HF43="NATB",'Running Order'!AZ43,20)</f>
        <v>20</v>
      </c>
      <c r="BA39" s="13">
        <f>IF('Running Order'!$HF43="NATB",'Running Order'!BA43,20)</f>
        <v>20</v>
      </c>
      <c r="BB39" s="13">
        <f>IF('Running Order'!$HF43="NATB",'Running Order'!BB43,20)</f>
        <v>20</v>
      </c>
      <c r="BC39" s="13">
        <f>IF('Running Order'!$HF43="NATB",'Running Order'!BC43,20)</f>
        <v>20</v>
      </c>
      <c r="BD39" s="13">
        <f>IF('Running Order'!$HF43="NATB",'Running Order'!BD43,20)</f>
        <v>20</v>
      </c>
      <c r="BE39" s="13">
        <f>IF('Running Order'!$HF43="NATB",'Running Order'!BE43,20)</f>
        <v>20</v>
      </c>
      <c r="BF39" s="5">
        <f t="shared" si="54"/>
        <v>200</v>
      </c>
      <c r="BG39" s="5">
        <f t="shared" si="55"/>
        <v>800</v>
      </c>
      <c r="BH39" s="5">
        <f t="shared" si="56"/>
        <v>23</v>
      </c>
      <c r="BI39" s="5">
        <f t="shared" si="57"/>
        <v>23</v>
      </c>
      <c r="BJ39" s="5">
        <f t="shared" si="58"/>
        <v>23</v>
      </c>
      <c r="BK39" s="5">
        <f t="shared" si="154"/>
        <v>23</v>
      </c>
      <c r="BL39" s="5">
        <f t="shared" si="59"/>
        <v>23</v>
      </c>
      <c r="BM39" s="5">
        <f t="shared" si="60"/>
        <v>23</v>
      </c>
      <c r="BN39" s="5">
        <f t="shared" si="156"/>
        <v>23</v>
      </c>
      <c r="BO39" s="5">
        <f t="shared" si="157"/>
        <v>23</v>
      </c>
      <c r="BP39" s="3" t="str">
        <f t="shared" si="158"/>
        <v>-</v>
      </c>
      <c r="BQ39" s="3" t="str">
        <f t="shared" si="61"/>
        <v/>
      </c>
      <c r="BR39" s="3" t="str">
        <f t="shared" si="159"/>
        <v>-</v>
      </c>
      <c r="BS39" s="3" t="str">
        <f t="shared" si="62"/>
        <v/>
      </c>
      <c r="BT39" s="3" t="str">
        <f t="shared" si="160"/>
        <v>-</v>
      </c>
      <c r="BU39" s="3" t="str">
        <f t="shared" si="63"/>
        <v/>
      </c>
      <c r="BV39" s="3" t="str">
        <f t="shared" si="161"/>
        <v>-</v>
      </c>
      <c r="BW39" s="3" t="str">
        <f t="shared" si="64"/>
        <v/>
      </c>
      <c r="BX39" s="3" t="str">
        <f t="shared" si="162"/>
        <v>-</v>
      </c>
      <c r="BY39" s="3" t="str">
        <f t="shared" si="65"/>
        <v/>
      </c>
      <c r="BZ39" s="3" t="str">
        <f t="shared" si="163"/>
        <v>-</v>
      </c>
      <c r="CA39" s="3" t="str">
        <f t="shared" si="66"/>
        <v/>
      </c>
      <c r="CB39" s="3" t="str">
        <f t="shared" si="164"/>
        <v>-</v>
      </c>
      <c r="CC39" s="3" t="str">
        <f t="shared" si="67"/>
        <v/>
      </c>
      <c r="CD39" s="3" t="str">
        <f t="shared" si="165"/>
        <v>-</v>
      </c>
      <c r="CE39" s="3" t="str">
        <f t="shared" si="69"/>
        <v/>
      </c>
      <c r="CF39" s="3" t="str">
        <f t="shared" si="70"/>
        <v>-</v>
      </c>
      <c r="CG39" s="3" t="str">
        <f t="shared" si="71"/>
        <v/>
      </c>
      <c r="CH39" s="5" t="str">
        <f t="shared" si="155"/>
        <v/>
      </c>
      <c r="CI39" s="5" t="str">
        <f t="shared" si="72"/>
        <v/>
      </c>
      <c r="CJ39" s="1"/>
      <c r="CK39" s="1"/>
      <c r="CL39" s="1">
        <f t="shared" si="73"/>
        <v>0</v>
      </c>
      <c r="CM39" s="1">
        <f t="shared" si="74"/>
        <v>2.4000000000000001E-4</v>
      </c>
      <c r="CN39" s="1">
        <f t="shared" si="75"/>
        <v>23.000240000000002</v>
      </c>
      <c r="CO39" s="1">
        <f t="shared" si="13"/>
        <v>23</v>
      </c>
      <c r="CP39" s="1">
        <f t="shared" si="76"/>
        <v>0</v>
      </c>
      <c r="CQ39" s="1">
        <f t="shared" si="77"/>
        <v>2.4000000000000001E-4</v>
      </c>
      <c r="CR39" s="1">
        <f t="shared" si="78"/>
        <v>23.000240000000002</v>
      </c>
      <c r="CS39" s="1">
        <f t="shared" si="14"/>
        <v>23</v>
      </c>
      <c r="CT39" s="1">
        <f t="shared" si="79"/>
        <v>0</v>
      </c>
      <c r="CU39" s="1">
        <f t="shared" si="80"/>
        <v>2.3E-3</v>
      </c>
      <c r="CV39" s="1">
        <f t="shared" si="81"/>
        <v>23.002300000000002</v>
      </c>
      <c r="CW39" s="1">
        <f t="shared" si="15"/>
        <v>23</v>
      </c>
      <c r="CX39" s="1">
        <f t="shared" si="82"/>
        <v>0</v>
      </c>
      <c r="CY39" s="1">
        <f t="shared" si="83"/>
        <v>2.2000000000000001E-3</v>
      </c>
      <c r="CZ39" s="1">
        <f t="shared" si="84"/>
        <v>23.002199999999998</v>
      </c>
      <c r="DA39" s="1">
        <f t="shared" si="16"/>
        <v>23</v>
      </c>
      <c r="DB39" s="1">
        <f t="shared" si="85"/>
        <v>0</v>
      </c>
      <c r="DC39" s="1">
        <f t="shared" si="86"/>
        <v>2.2000000000000001E-3</v>
      </c>
      <c r="DD39" s="1">
        <f t="shared" si="87"/>
        <v>23.002199999999998</v>
      </c>
      <c r="DE39" s="1">
        <f t="shared" si="17"/>
        <v>23</v>
      </c>
      <c r="DF39" s="1">
        <f t="shared" si="88"/>
        <v>0</v>
      </c>
      <c r="DG39" s="1">
        <f t="shared" si="89"/>
        <v>2.2000000000000001E-3</v>
      </c>
      <c r="DH39" s="1">
        <f t="shared" si="90"/>
        <v>23.002199999999998</v>
      </c>
      <c r="DI39" s="1">
        <f t="shared" si="18"/>
        <v>23</v>
      </c>
      <c r="DJ39" s="1">
        <f t="shared" si="91"/>
        <v>0</v>
      </c>
      <c r="DK39" s="1">
        <f t="shared" si="92"/>
        <v>1.1999999999999999E-3</v>
      </c>
      <c r="DL39" s="1">
        <f t="shared" si="93"/>
        <v>23.001200000000001</v>
      </c>
      <c r="DM39" s="1">
        <f t="shared" si="94"/>
        <v>23</v>
      </c>
      <c r="DQ39">
        <f t="shared" si="95"/>
        <v>600</v>
      </c>
      <c r="DR39" t="str">
        <f t="shared" si="96"/>
        <v>NO</v>
      </c>
      <c r="DS39">
        <f t="shared" si="97"/>
        <v>600</v>
      </c>
      <c r="DT39" t="str">
        <f t="shared" si="98"/>
        <v>NO</v>
      </c>
      <c r="DV39" s="1">
        <f t="shared" si="99"/>
        <v>0</v>
      </c>
      <c r="DW39" s="1">
        <f t="shared" si="100"/>
        <v>2.3999999999999998E-3</v>
      </c>
      <c r="DX39" s="1">
        <f t="shared" si="101"/>
        <v>23.002400000000002</v>
      </c>
      <c r="DY39" s="1">
        <f t="shared" si="19"/>
        <v>23</v>
      </c>
      <c r="DZ39" s="1">
        <f t="shared" si="102"/>
        <v>0</v>
      </c>
      <c r="EA39" s="1">
        <f t="shared" si="103"/>
        <v>2.3999999999999998E-3</v>
      </c>
      <c r="EB39" s="1">
        <f t="shared" si="104"/>
        <v>23.002400000000002</v>
      </c>
      <c r="EC39" s="1">
        <f t="shared" si="20"/>
        <v>23</v>
      </c>
      <c r="ED39" s="1">
        <f t="shared" si="105"/>
        <v>0</v>
      </c>
      <c r="EE39" s="1">
        <f t="shared" si="106"/>
        <v>2.3E-3</v>
      </c>
      <c r="EF39" s="1">
        <f t="shared" si="107"/>
        <v>23.002300000000002</v>
      </c>
      <c r="EG39" s="1">
        <f t="shared" si="21"/>
        <v>23</v>
      </c>
      <c r="EH39" s="1">
        <f t="shared" si="108"/>
        <v>0</v>
      </c>
      <c r="EI39" s="1">
        <f t="shared" si="109"/>
        <v>2.2000000000000001E-3</v>
      </c>
      <c r="EJ39" s="1">
        <f t="shared" si="110"/>
        <v>23.002199999999998</v>
      </c>
      <c r="EK39" s="1">
        <f t="shared" si="22"/>
        <v>23</v>
      </c>
      <c r="EL39" s="1">
        <f t="shared" si="111"/>
        <v>0</v>
      </c>
      <c r="EM39" s="1">
        <f t="shared" si="112"/>
        <v>2.2000000000000001E-3</v>
      </c>
      <c r="EN39" s="1">
        <f t="shared" si="113"/>
        <v>23.002199999999998</v>
      </c>
      <c r="EO39" s="1">
        <f t="shared" si="23"/>
        <v>23</v>
      </c>
      <c r="EP39" s="1">
        <f t="shared" si="114"/>
        <v>0</v>
      </c>
      <c r="EQ39" s="1">
        <f t="shared" si="115"/>
        <v>2.2000000000000001E-3</v>
      </c>
      <c r="ER39" s="1">
        <f t="shared" si="116"/>
        <v>23.002199999999998</v>
      </c>
      <c r="ES39" s="1">
        <f t="shared" si="24"/>
        <v>23</v>
      </c>
      <c r="ET39" s="1">
        <f t="shared" si="117"/>
        <v>0</v>
      </c>
      <c r="EU39" s="1">
        <f t="shared" si="118"/>
        <v>1.1999999999999999E-3</v>
      </c>
      <c r="EV39" s="1">
        <f t="shared" si="119"/>
        <v>23.001200000000001</v>
      </c>
      <c r="EW39" s="1">
        <f t="shared" si="120"/>
        <v>23</v>
      </c>
      <c r="EX39" s="1"/>
      <c r="EY39" s="1">
        <f t="shared" si="121"/>
        <v>0</v>
      </c>
      <c r="EZ39" s="1">
        <f t="shared" si="122"/>
        <v>2.3999999999999998E-3</v>
      </c>
      <c r="FA39" s="1">
        <f t="shared" si="25"/>
        <v>23.002400000000002</v>
      </c>
      <c r="FB39" s="1">
        <f t="shared" si="26"/>
        <v>23</v>
      </c>
      <c r="FC39" s="1">
        <f t="shared" si="123"/>
        <v>0</v>
      </c>
      <c r="FD39" s="1">
        <f t="shared" si="124"/>
        <v>2.2000000000000001E-3</v>
      </c>
      <c r="FE39" s="1">
        <f t="shared" si="125"/>
        <v>23.002199999999998</v>
      </c>
      <c r="FF39" s="1">
        <f t="shared" si="27"/>
        <v>23</v>
      </c>
      <c r="FG39" s="1">
        <f t="shared" si="126"/>
        <v>0</v>
      </c>
      <c r="FH39" s="1">
        <f t="shared" si="127"/>
        <v>2.0999999999999999E-3</v>
      </c>
      <c r="FI39" s="1">
        <f t="shared" si="128"/>
        <v>23.002099999999999</v>
      </c>
      <c r="FJ39" s="1">
        <f t="shared" si="28"/>
        <v>23</v>
      </c>
      <c r="FK39" s="1">
        <f t="shared" si="129"/>
        <v>0</v>
      </c>
      <c r="FL39" s="1">
        <f t="shared" si="130"/>
        <v>2.2000000000000001E-3</v>
      </c>
      <c r="FM39" s="1">
        <f t="shared" si="131"/>
        <v>23.002199999999998</v>
      </c>
      <c r="FN39" s="1">
        <f t="shared" si="29"/>
        <v>23</v>
      </c>
      <c r="FO39" s="1">
        <f t="shared" si="132"/>
        <v>0</v>
      </c>
      <c r="FP39" s="1">
        <f t="shared" si="133"/>
        <v>2.2000000000000001E-3</v>
      </c>
      <c r="FQ39" s="1">
        <f t="shared" si="134"/>
        <v>23.002199999999998</v>
      </c>
      <c r="FR39" s="1">
        <f t="shared" si="30"/>
        <v>23</v>
      </c>
      <c r="FS39" s="1">
        <f t="shared" si="135"/>
        <v>0</v>
      </c>
      <c r="FT39" s="1">
        <f t="shared" si="136"/>
        <v>2.0999999999999999E-3</v>
      </c>
      <c r="FU39" s="1">
        <f t="shared" si="137"/>
        <v>23.002099999999999</v>
      </c>
      <c r="FV39" s="1">
        <f t="shared" si="31"/>
        <v>23</v>
      </c>
      <c r="FW39" s="1">
        <f t="shared" si="138"/>
        <v>0</v>
      </c>
      <c r="FX39" s="1">
        <f t="shared" si="139"/>
        <v>1.1999999999999999E-3</v>
      </c>
      <c r="FY39" s="1">
        <f t="shared" si="140"/>
        <v>23.001200000000001</v>
      </c>
      <c r="FZ39" s="1">
        <f t="shared" si="32"/>
        <v>23</v>
      </c>
      <c r="GC39" s="1">
        <f t="shared" si="33"/>
        <v>0</v>
      </c>
      <c r="GD39" s="1">
        <f t="shared" si="141"/>
        <v>2.3999999999999998E-3</v>
      </c>
      <c r="GE39" s="1">
        <f t="shared" si="34"/>
        <v>23.002400000000002</v>
      </c>
      <c r="GF39" s="1">
        <f t="shared" si="35"/>
        <v>23</v>
      </c>
      <c r="GG39" s="1">
        <f t="shared" si="36"/>
        <v>0</v>
      </c>
      <c r="GH39" s="1">
        <f t="shared" si="142"/>
        <v>1.5E-3</v>
      </c>
      <c r="GI39" s="1">
        <f t="shared" si="143"/>
        <v>23.0015</v>
      </c>
      <c r="GJ39" s="1">
        <f t="shared" si="37"/>
        <v>23</v>
      </c>
      <c r="GK39" s="1">
        <f t="shared" si="38"/>
        <v>0</v>
      </c>
      <c r="GL39" s="1">
        <f t="shared" si="144"/>
        <v>1.4E-3</v>
      </c>
      <c r="GM39" s="1">
        <f t="shared" si="145"/>
        <v>23.0014</v>
      </c>
      <c r="GN39" s="1">
        <f t="shared" si="39"/>
        <v>23</v>
      </c>
      <c r="GO39" s="1">
        <f t="shared" si="40"/>
        <v>0</v>
      </c>
      <c r="GP39" s="1">
        <f t="shared" si="146"/>
        <v>1.8E-3</v>
      </c>
      <c r="GQ39" s="1">
        <f t="shared" si="147"/>
        <v>23.001799999999999</v>
      </c>
      <c r="GR39" s="1">
        <f t="shared" si="41"/>
        <v>23</v>
      </c>
      <c r="GS39" s="1">
        <f t="shared" si="42"/>
        <v>0</v>
      </c>
      <c r="GT39" s="1">
        <f t="shared" si="148"/>
        <v>1.9E-3</v>
      </c>
      <c r="GU39" s="1">
        <f t="shared" si="149"/>
        <v>23.001899999999999</v>
      </c>
      <c r="GV39" s="1">
        <f t="shared" si="43"/>
        <v>23</v>
      </c>
      <c r="GW39" s="1">
        <f t="shared" si="44"/>
        <v>0</v>
      </c>
      <c r="GX39" s="1">
        <f t="shared" si="150"/>
        <v>2E-3</v>
      </c>
      <c r="GY39" s="1">
        <f t="shared" si="151"/>
        <v>23.001999999999999</v>
      </c>
      <c r="GZ39" s="1">
        <f t="shared" si="45"/>
        <v>23</v>
      </c>
      <c r="HA39" s="1">
        <f t="shared" si="46"/>
        <v>0</v>
      </c>
      <c r="HB39" s="1">
        <f t="shared" si="152"/>
        <v>1E-3</v>
      </c>
      <c r="HC39" s="1">
        <f t="shared" si="153"/>
        <v>23.001000000000001</v>
      </c>
      <c r="HD39" s="1">
        <f t="shared" si="47"/>
        <v>23</v>
      </c>
    </row>
    <row r="40" spans="1:212" customFormat="1" x14ac:dyDescent="0.3">
      <c r="A40" t="str">
        <f t="shared" si="48"/>
        <v>00</v>
      </c>
      <c r="B40" s="13">
        <f>'Running Order'!B44</f>
        <v>38</v>
      </c>
      <c r="C40" s="13">
        <f>'Running Order'!C44</f>
        <v>0</v>
      </c>
      <c r="D40" s="13">
        <f>'Running Order'!D44</f>
        <v>0</v>
      </c>
      <c r="E40" s="13">
        <f>'Running Order'!E44</f>
        <v>0</v>
      </c>
      <c r="F40" s="13">
        <f>'Running Order'!F44</f>
        <v>0</v>
      </c>
      <c r="G40" s="13">
        <f>'Running Order'!G44</f>
        <v>0</v>
      </c>
      <c r="H40" s="13">
        <f>'Running Order'!H44</f>
        <v>0</v>
      </c>
      <c r="I40" s="13">
        <f>'Running Order'!I44</f>
        <v>0</v>
      </c>
      <c r="J40" s="13">
        <f>'Running Order'!J44</f>
        <v>0</v>
      </c>
      <c r="K40" s="13">
        <f>'Running Order'!K44</f>
        <v>0</v>
      </c>
      <c r="L40" s="13">
        <f>'Running Order'!L44</f>
        <v>0</v>
      </c>
      <c r="M40" s="13">
        <f>IF('Running Order'!$HF44="NATB",'Running Order'!M44,20)</f>
        <v>20</v>
      </c>
      <c r="N40" s="13">
        <f>IF('Running Order'!$HF44="NATB",'Running Order'!N44,20)</f>
        <v>20</v>
      </c>
      <c r="O40" s="13">
        <f>IF('Running Order'!$HF44="NATB",'Running Order'!O44,20)</f>
        <v>20</v>
      </c>
      <c r="P40" s="13">
        <f>IF('Running Order'!$HF44="NATB",'Running Order'!P44,20)</f>
        <v>20</v>
      </c>
      <c r="Q40" s="13">
        <f>IF('Running Order'!$HF44="NATB",'Running Order'!Q44,20)</f>
        <v>20</v>
      </c>
      <c r="R40" s="13">
        <f>IF('Running Order'!$HF44="NATB",'Running Order'!R44,20)</f>
        <v>20</v>
      </c>
      <c r="S40" s="13">
        <f>IF('Running Order'!$HF44="NATB",'Running Order'!S44,20)</f>
        <v>20</v>
      </c>
      <c r="T40" s="13">
        <f>IF('Running Order'!$HF44="NATB",'Running Order'!T44,20)</f>
        <v>20</v>
      </c>
      <c r="U40" s="13">
        <f>IF('Running Order'!$HF44="NATB",'Running Order'!U44,20)</f>
        <v>20</v>
      </c>
      <c r="V40" s="13">
        <f>IF('Running Order'!$HF44="NATB",'Running Order'!V44,20)</f>
        <v>20</v>
      </c>
      <c r="W40" s="5">
        <f t="shared" si="49"/>
        <v>200</v>
      </c>
      <c r="X40" s="13">
        <f>IF('Running Order'!$HF44="NATB",'Running Order'!X44,20)</f>
        <v>20</v>
      </c>
      <c r="Y40" s="13">
        <f>IF('Running Order'!$HF44="NATB",'Running Order'!Y44,20)</f>
        <v>20</v>
      </c>
      <c r="Z40" s="13">
        <f>IF('Running Order'!$HF44="NATB",'Running Order'!Z44,20)</f>
        <v>20</v>
      </c>
      <c r="AA40" s="13">
        <f>IF('Running Order'!$HF44="NATB",'Running Order'!AA44,20)</f>
        <v>20</v>
      </c>
      <c r="AB40" s="13">
        <f>IF('Running Order'!$HF44="NATB",'Running Order'!AB44,20)</f>
        <v>20</v>
      </c>
      <c r="AC40" s="13">
        <f>IF('Running Order'!$HF44="NATB",'Running Order'!AC44,20)</f>
        <v>20</v>
      </c>
      <c r="AD40" s="13">
        <f>IF('Running Order'!$HF44="NATB",'Running Order'!AD44,20)</f>
        <v>20</v>
      </c>
      <c r="AE40" s="13">
        <f>IF('Running Order'!$HF44="NATB",'Running Order'!AE44,20)</f>
        <v>20</v>
      </c>
      <c r="AF40" s="13">
        <f>IF('Running Order'!$HF44="NATB",'Running Order'!AF44,20)</f>
        <v>20</v>
      </c>
      <c r="AG40" s="13">
        <f>IF('Running Order'!$HF44="NATB",'Running Order'!AG44,20)</f>
        <v>20</v>
      </c>
      <c r="AH40" s="5">
        <f t="shared" si="50"/>
        <v>200</v>
      </c>
      <c r="AI40" s="5">
        <f t="shared" si="51"/>
        <v>400</v>
      </c>
      <c r="AJ40" s="13">
        <f>IF('Running Order'!$HF44="NATB",'Running Order'!AJ44,20)</f>
        <v>20</v>
      </c>
      <c r="AK40" s="13">
        <f>IF('Running Order'!$HF44="NATB",'Running Order'!AK44,20)</f>
        <v>20</v>
      </c>
      <c r="AL40" s="13">
        <f>IF('Running Order'!$HF44="NATB",'Running Order'!AL44,20)</f>
        <v>20</v>
      </c>
      <c r="AM40" s="13">
        <f>IF('Running Order'!$HF44="NATB",'Running Order'!AM44,20)</f>
        <v>20</v>
      </c>
      <c r="AN40" s="13">
        <f>IF('Running Order'!$HF44="NATB",'Running Order'!AN44,20)</f>
        <v>20</v>
      </c>
      <c r="AO40" s="13">
        <f>IF('Running Order'!$HF44="NATB",'Running Order'!AO44,20)</f>
        <v>20</v>
      </c>
      <c r="AP40" s="13">
        <f>IF('Running Order'!$HF44="NATB",'Running Order'!AP44,20)</f>
        <v>20</v>
      </c>
      <c r="AQ40" s="13">
        <f>IF('Running Order'!$HF44="NATB",'Running Order'!AQ44,20)</f>
        <v>20</v>
      </c>
      <c r="AR40" s="13">
        <f>IF('Running Order'!$HF44="NATB",'Running Order'!AR44,20)</f>
        <v>20</v>
      </c>
      <c r="AS40" s="13">
        <f>IF('Running Order'!$HF44="NATB",'Running Order'!AS44,20)</f>
        <v>20</v>
      </c>
      <c r="AT40" s="5">
        <f t="shared" si="52"/>
        <v>200</v>
      </c>
      <c r="AU40" s="5">
        <f t="shared" si="53"/>
        <v>600</v>
      </c>
      <c r="AV40" s="13">
        <f>IF('Running Order'!$HF44="NATB",'Running Order'!AV44,20)</f>
        <v>20</v>
      </c>
      <c r="AW40" s="13">
        <f>IF('Running Order'!$HF44="NATB",'Running Order'!AW44,20)</f>
        <v>20</v>
      </c>
      <c r="AX40" s="13">
        <f>IF('Running Order'!$HF44="NATB",'Running Order'!AX44,20)</f>
        <v>20</v>
      </c>
      <c r="AY40" s="13">
        <f>IF('Running Order'!$HF44="NATB",'Running Order'!AY44,20)</f>
        <v>20</v>
      </c>
      <c r="AZ40" s="13">
        <f>IF('Running Order'!$HF44="NATB",'Running Order'!AZ44,20)</f>
        <v>20</v>
      </c>
      <c r="BA40" s="13">
        <f>IF('Running Order'!$HF44="NATB",'Running Order'!BA44,20)</f>
        <v>20</v>
      </c>
      <c r="BB40" s="13">
        <f>IF('Running Order'!$HF44="NATB",'Running Order'!BB44,20)</f>
        <v>20</v>
      </c>
      <c r="BC40" s="13">
        <f>IF('Running Order'!$HF44="NATB",'Running Order'!BC44,20)</f>
        <v>20</v>
      </c>
      <c r="BD40" s="13">
        <f>IF('Running Order'!$HF44="NATB",'Running Order'!BD44,20)</f>
        <v>20</v>
      </c>
      <c r="BE40" s="13">
        <f>IF('Running Order'!$HF44="NATB",'Running Order'!BE44,20)</f>
        <v>20</v>
      </c>
      <c r="BF40" s="5">
        <f t="shared" si="54"/>
        <v>200</v>
      </c>
      <c r="BG40" s="5">
        <f t="shared" si="55"/>
        <v>800</v>
      </c>
      <c r="BH40" s="5">
        <f t="shared" si="56"/>
        <v>23</v>
      </c>
      <c r="BI40" s="5">
        <f t="shared" si="57"/>
        <v>23</v>
      </c>
      <c r="BJ40" s="5">
        <f t="shared" si="58"/>
        <v>23</v>
      </c>
      <c r="BK40" s="5">
        <f t="shared" si="154"/>
        <v>23</v>
      </c>
      <c r="BL40" s="5">
        <f t="shared" si="59"/>
        <v>23</v>
      </c>
      <c r="BM40" s="5">
        <f t="shared" si="60"/>
        <v>23</v>
      </c>
      <c r="BN40" s="5">
        <f t="shared" si="156"/>
        <v>23</v>
      </c>
      <c r="BO40" s="5">
        <f t="shared" si="157"/>
        <v>23</v>
      </c>
      <c r="BP40" s="3" t="str">
        <f t="shared" si="158"/>
        <v>-</v>
      </c>
      <c r="BQ40" s="3" t="str">
        <f t="shared" si="61"/>
        <v/>
      </c>
      <c r="BR40" s="3" t="str">
        <f t="shared" si="159"/>
        <v>-</v>
      </c>
      <c r="BS40" s="3" t="str">
        <f t="shared" si="62"/>
        <v/>
      </c>
      <c r="BT40" s="3" t="str">
        <f t="shared" si="160"/>
        <v>-</v>
      </c>
      <c r="BU40" s="3" t="str">
        <f t="shared" si="63"/>
        <v/>
      </c>
      <c r="BV40" s="3" t="str">
        <f t="shared" si="161"/>
        <v>-</v>
      </c>
      <c r="BW40" s="3" t="str">
        <f t="shared" si="64"/>
        <v/>
      </c>
      <c r="BX40" s="3" t="str">
        <f t="shared" si="162"/>
        <v>-</v>
      </c>
      <c r="BY40" s="3" t="str">
        <f t="shared" si="65"/>
        <v/>
      </c>
      <c r="BZ40" s="3" t="str">
        <f t="shared" si="163"/>
        <v>-</v>
      </c>
      <c r="CA40" s="3" t="str">
        <f t="shared" si="66"/>
        <v/>
      </c>
      <c r="CB40" s="3" t="str">
        <f t="shared" si="164"/>
        <v>-</v>
      </c>
      <c r="CC40" s="3" t="str">
        <f t="shared" si="67"/>
        <v/>
      </c>
      <c r="CD40" s="3" t="str">
        <f t="shared" si="165"/>
        <v>-</v>
      </c>
      <c r="CE40" s="3" t="str">
        <f t="shared" si="69"/>
        <v/>
      </c>
      <c r="CF40" s="3" t="str">
        <f t="shared" si="70"/>
        <v>-</v>
      </c>
      <c r="CG40" s="3" t="str">
        <f t="shared" si="71"/>
        <v/>
      </c>
      <c r="CH40" s="5" t="str">
        <f t="shared" si="155"/>
        <v/>
      </c>
      <c r="CI40" s="5" t="str">
        <f t="shared" si="72"/>
        <v/>
      </c>
      <c r="CJ40" s="1"/>
      <c r="CK40" s="1"/>
      <c r="CL40" s="1">
        <f t="shared" si="73"/>
        <v>0</v>
      </c>
      <c r="CM40" s="1">
        <f t="shared" si="74"/>
        <v>2.4000000000000001E-4</v>
      </c>
      <c r="CN40" s="1">
        <f t="shared" si="75"/>
        <v>23.000240000000002</v>
      </c>
      <c r="CO40" s="1">
        <f t="shared" si="13"/>
        <v>23</v>
      </c>
      <c r="CP40" s="1">
        <f t="shared" si="76"/>
        <v>0</v>
      </c>
      <c r="CQ40" s="1">
        <f t="shared" si="77"/>
        <v>2.4000000000000001E-4</v>
      </c>
      <c r="CR40" s="1">
        <f t="shared" si="78"/>
        <v>23.000240000000002</v>
      </c>
      <c r="CS40" s="1">
        <f t="shared" si="14"/>
        <v>23</v>
      </c>
      <c r="CT40" s="1">
        <f t="shared" si="79"/>
        <v>0</v>
      </c>
      <c r="CU40" s="1">
        <f t="shared" si="80"/>
        <v>2.3E-3</v>
      </c>
      <c r="CV40" s="1">
        <f t="shared" si="81"/>
        <v>23.002300000000002</v>
      </c>
      <c r="CW40" s="1">
        <f t="shared" si="15"/>
        <v>23</v>
      </c>
      <c r="CX40" s="1">
        <f t="shared" si="82"/>
        <v>0</v>
      </c>
      <c r="CY40" s="1">
        <f t="shared" si="83"/>
        <v>2.2000000000000001E-3</v>
      </c>
      <c r="CZ40" s="1">
        <f t="shared" si="84"/>
        <v>23.002199999999998</v>
      </c>
      <c r="DA40" s="1">
        <f t="shared" si="16"/>
        <v>23</v>
      </c>
      <c r="DB40" s="1">
        <f t="shared" si="85"/>
        <v>0</v>
      </c>
      <c r="DC40" s="1">
        <f t="shared" si="86"/>
        <v>2.2000000000000001E-3</v>
      </c>
      <c r="DD40" s="1">
        <f t="shared" si="87"/>
        <v>23.002199999999998</v>
      </c>
      <c r="DE40" s="1">
        <f t="shared" si="17"/>
        <v>23</v>
      </c>
      <c r="DF40" s="1">
        <f t="shared" si="88"/>
        <v>0</v>
      </c>
      <c r="DG40" s="1">
        <f t="shared" si="89"/>
        <v>2.2000000000000001E-3</v>
      </c>
      <c r="DH40" s="1">
        <f t="shared" si="90"/>
        <v>23.002199999999998</v>
      </c>
      <c r="DI40" s="1">
        <f t="shared" si="18"/>
        <v>23</v>
      </c>
      <c r="DJ40" s="1">
        <f t="shared" si="91"/>
        <v>0</v>
      </c>
      <c r="DK40" s="1">
        <f t="shared" si="92"/>
        <v>1.1999999999999999E-3</v>
      </c>
      <c r="DL40" s="1">
        <f t="shared" si="93"/>
        <v>23.001200000000001</v>
      </c>
      <c r="DM40" s="1">
        <f t="shared" si="94"/>
        <v>23</v>
      </c>
      <c r="DQ40">
        <f t="shared" si="95"/>
        <v>600</v>
      </c>
      <c r="DR40" t="str">
        <f t="shared" si="96"/>
        <v>NO</v>
      </c>
      <c r="DS40">
        <f t="shared" si="97"/>
        <v>600</v>
      </c>
      <c r="DT40" t="str">
        <f t="shared" si="98"/>
        <v>NO</v>
      </c>
      <c r="DV40" s="1">
        <f t="shared" si="99"/>
        <v>0</v>
      </c>
      <c r="DW40" s="1">
        <f t="shared" si="100"/>
        <v>2.3999999999999998E-3</v>
      </c>
      <c r="DX40" s="1">
        <f t="shared" si="101"/>
        <v>23.002400000000002</v>
      </c>
      <c r="DY40" s="1">
        <f t="shared" si="19"/>
        <v>23</v>
      </c>
      <c r="DZ40" s="1">
        <f t="shared" si="102"/>
        <v>0</v>
      </c>
      <c r="EA40" s="1">
        <f t="shared" si="103"/>
        <v>2.3999999999999998E-3</v>
      </c>
      <c r="EB40" s="1">
        <f t="shared" si="104"/>
        <v>23.002400000000002</v>
      </c>
      <c r="EC40" s="1">
        <f t="shared" si="20"/>
        <v>23</v>
      </c>
      <c r="ED40" s="1">
        <f t="shared" si="105"/>
        <v>0</v>
      </c>
      <c r="EE40" s="1">
        <f t="shared" si="106"/>
        <v>2.3E-3</v>
      </c>
      <c r="EF40" s="1">
        <f t="shared" si="107"/>
        <v>23.002300000000002</v>
      </c>
      <c r="EG40" s="1">
        <f t="shared" si="21"/>
        <v>23</v>
      </c>
      <c r="EH40" s="1">
        <f t="shared" si="108"/>
        <v>0</v>
      </c>
      <c r="EI40" s="1">
        <f t="shared" si="109"/>
        <v>2.2000000000000001E-3</v>
      </c>
      <c r="EJ40" s="1">
        <f t="shared" si="110"/>
        <v>23.002199999999998</v>
      </c>
      <c r="EK40" s="1">
        <f t="shared" si="22"/>
        <v>23</v>
      </c>
      <c r="EL40" s="1">
        <f t="shared" si="111"/>
        <v>0</v>
      </c>
      <c r="EM40" s="1">
        <f t="shared" si="112"/>
        <v>2.2000000000000001E-3</v>
      </c>
      <c r="EN40" s="1">
        <f t="shared" si="113"/>
        <v>23.002199999999998</v>
      </c>
      <c r="EO40" s="1">
        <f t="shared" si="23"/>
        <v>23</v>
      </c>
      <c r="EP40" s="1">
        <f t="shared" si="114"/>
        <v>0</v>
      </c>
      <c r="EQ40" s="1">
        <f t="shared" si="115"/>
        <v>2.2000000000000001E-3</v>
      </c>
      <c r="ER40" s="1">
        <f t="shared" si="116"/>
        <v>23.002199999999998</v>
      </c>
      <c r="ES40" s="1">
        <f t="shared" si="24"/>
        <v>23</v>
      </c>
      <c r="ET40" s="1">
        <f t="shared" si="117"/>
        <v>0</v>
      </c>
      <c r="EU40" s="1">
        <f t="shared" si="118"/>
        <v>1.1999999999999999E-3</v>
      </c>
      <c r="EV40" s="1">
        <f t="shared" si="119"/>
        <v>23.001200000000001</v>
      </c>
      <c r="EW40" s="1">
        <f t="shared" si="120"/>
        <v>23</v>
      </c>
      <c r="EX40" s="1"/>
      <c r="EY40" s="1">
        <f t="shared" si="121"/>
        <v>0</v>
      </c>
      <c r="EZ40" s="1">
        <f t="shared" si="122"/>
        <v>2.3999999999999998E-3</v>
      </c>
      <c r="FA40" s="1">
        <f t="shared" si="25"/>
        <v>23.002400000000002</v>
      </c>
      <c r="FB40" s="1">
        <f t="shared" si="26"/>
        <v>23</v>
      </c>
      <c r="FC40" s="1">
        <f t="shared" si="123"/>
        <v>0</v>
      </c>
      <c r="FD40" s="1">
        <f t="shared" si="124"/>
        <v>2.2000000000000001E-3</v>
      </c>
      <c r="FE40" s="1">
        <f t="shared" si="125"/>
        <v>23.002199999999998</v>
      </c>
      <c r="FF40" s="1">
        <f t="shared" si="27"/>
        <v>23</v>
      </c>
      <c r="FG40" s="1">
        <f t="shared" si="126"/>
        <v>0</v>
      </c>
      <c r="FH40" s="1">
        <f t="shared" si="127"/>
        <v>2.0999999999999999E-3</v>
      </c>
      <c r="FI40" s="1">
        <f t="shared" si="128"/>
        <v>23.002099999999999</v>
      </c>
      <c r="FJ40" s="1">
        <f t="shared" si="28"/>
        <v>23</v>
      </c>
      <c r="FK40" s="1">
        <f t="shared" si="129"/>
        <v>0</v>
      </c>
      <c r="FL40" s="1">
        <f t="shared" si="130"/>
        <v>2.2000000000000001E-3</v>
      </c>
      <c r="FM40" s="1">
        <f t="shared" si="131"/>
        <v>23.002199999999998</v>
      </c>
      <c r="FN40" s="1">
        <f t="shared" si="29"/>
        <v>23</v>
      </c>
      <c r="FO40" s="1">
        <f t="shared" si="132"/>
        <v>0</v>
      </c>
      <c r="FP40" s="1">
        <f t="shared" si="133"/>
        <v>2.2000000000000001E-3</v>
      </c>
      <c r="FQ40" s="1">
        <f t="shared" si="134"/>
        <v>23.002199999999998</v>
      </c>
      <c r="FR40" s="1">
        <f t="shared" si="30"/>
        <v>23</v>
      </c>
      <c r="FS40" s="1">
        <f t="shared" si="135"/>
        <v>0</v>
      </c>
      <c r="FT40" s="1">
        <f t="shared" si="136"/>
        <v>2.0999999999999999E-3</v>
      </c>
      <c r="FU40" s="1">
        <f t="shared" si="137"/>
        <v>23.002099999999999</v>
      </c>
      <c r="FV40" s="1">
        <f t="shared" si="31"/>
        <v>23</v>
      </c>
      <c r="FW40" s="1">
        <f t="shared" si="138"/>
        <v>0</v>
      </c>
      <c r="FX40" s="1">
        <f t="shared" si="139"/>
        <v>1.1999999999999999E-3</v>
      </c>
      <c r="FY40" s="1">
        <f t="shared" si="140"/>
        <v>23.001200000000001</v>
      </c>
      <c r="FZ40" s="1">
        <f t="shared" si="32"/>
        <v>23</v>
      </c>
      <c r="GC40" s="1">
        <f t="shared" si="33"/>
        <v>0</v>
      </c>
      <c r="GD40" s="1">
        <f t="shared" si="141"/>
        <v>2.3999999999999998E-3</v>
      </c>
      <c r="GE40" s="1">
        <f t="shared" si="34"/>
        <v>23.002400000000002</v>
      </c>
      <c r="GF40" s="1">
        <f t="shared" si="35"/>
        <v>23</v>
      </c>
      <c r="GG40" s="1">
        <f t="shared" si="36"/>
        <v>0</v>
      </c>
      <c r="GH40" s="1">
        <f t="shared" si="142"/>
        <v>1.5E-3</v>
      </c>
      <c r="GI40" s="1">
        <f t="shared" si="143"/>
        <v>23.0015</v>
      </c>
      <c r="GJ40" s="1">
        <f t="shared" si="37"/>
        <v>23</v>
      </c>
      <c r="GK40" s="1">
        <f t="shared" si="38"/>
        <v>0</v>
      </c>
      <c r="GL40" s="1">
        <f t="shared" si="144"/>
        <v>1.4E-3</v>
      </c>
      <c r="GM40" s="1">
        <f t="shared" si="145"/>
        <v>23.0014</v>
      </c>
      <c r="GN40" s="1">
        <f t="shared" si="39"/>
        <v>23</v>
      </c>
      <c r="GO40" s="1">
        <f t="shared" si="40"/>
        <v>0</v>
      </c>
      <c r="GP40" s="1">
        <f t="shared" si="146"/>
        <v>1.8E-3</v>
      </c>
      <c r="GQ40" s="1">
        <f t="shared" si="147"/>
        <v>23.001799999999999</v>
      </c>
      <c r="GR40" s="1">
        <f t="shared" si="41"/>
        <v>23</v>
      </c>
      <c r="GS40" s="1">
        <f t="shared" si="42"/>
        <v>0</v>
      </c>
      <c r="GT40" s="1">
        <f t="shared" si="148"/>
        <v>1.9E-3</v>
      </c>
      <c r="GU40" s="1">
        <f t="shared" si="149"/>
        <v>23.001899999999999</v>
      </c>
      <c r="GV40" s="1">
        <f t="shared" si="43"/>
        <v>23</v>
      </c>
      <c r="GW40" s="1">
        <f t="shared" si="44"/>
        <v>0</v>
      </c>
      <c r="GX40" s="1">
        <f t="shared" si="150"/>
        <v>2E-3</v>
      </c>
      <c r="GY40" s="1">
        <f t="shared" si="151"/>
        <v>23.001999999999999</v>
      </c>
      <c r="GZ40" s="1">
        <f t="shared" si="45"/>
        <v>23</v>
      </c>
      <c r="HA40" s="1">
        <f t="shared" si="46"/>
        <v>0</v>
      </c>
      <c r="HB40" s="1">
        <f t="shared" si="152"/>
        <v>1E-3</v>
      </c>
      <c r="HC40" s="1">
        <f t="shared" si="153"/>
        <v>23.001000000000001</v>
      </c>
      <c r="HD40" s="1">
        <f t="shared" si="47"/>
        <v>23</v>
      </c>
    </row>
    <row r="41" spans="1:212" customFormat="1" x14ac:dyDescent="0.3">
      <c r="A41" t="str">
        <f t="shared" si="48"/>
        <v>00</v>
      </c>
      <c r="B41" s="13">
        <f>'Running Order'!B45</f>
        <v>39</v>
      </c>
      <c r="C41" s="13">
        <f>'Running Order'!C45</f>
        <v>0</v>
      </c>
      <c r="D41" s="13">
        <f>'Running Order'!D45</f>
        <v>0</v>
      </c>
      <c r="E41" s="13">
        <f>'Running Order'!E45</f>
        <v>0</v>
      </c>
      <c r="F41" s="13">
        <f>'Running Order'!F45</f>
        <v>0</v>
      </c>
      <c r="G41" s="13">
        <f>'Running Order'!G45</f>
        <v>0</v>
      </c>
      <c r="H41" s="13">
        <f>'Running Order'!H45</f>
        <v>0</v>
      </c>
      <c r="I41" s="13">
        <f>'Running Order'!I45</f>
        <v>0</v>
      </c>
      <c r="J41" s="13">
        <f>'Running Order'!J45</f>
        <v>0</v>
      </c>
      <c r="K41" s="13">
        <f>'Running Order'!K45</f>
        <v>0</v>
      </c>
      <c r="L41" s="13">
        <f>'Running Order'!L45</f>
        <v>0</v>
      </c>
      <c r="M41" s="13">
        <f>IF('Running Order'!$HF45="NATB",'Running Order'!M45,20)</f>
        <v>20</v>
      </c>
      <c r="N41" s="13">
        <f>IF('Running Order'!$HF45="NATB",'Running Order'!N45,20)</f>
        <v>20</v>
      </c>
      <c r="O41" s="13">
        <f>IF('Running Order'!$HF45="NATB",'Running Order'!O45,20)</f>
        <v>20</v>
      </c>
      <c r="P41" s="13">
        <f>IF('Running Order'!$HF45="NATB",'Running Order'!P45,20)</f>
        <v>20</v>
      </c>
      <c r="Q41" s="13">
        <f>IF('Running Order'!$HF45="NATB",'Running Order'!Q45,20)</f>
        <v>20</v>
      </c>
      <c r="R41" s="13">
        <f>IF('Running Order'!$HF45="NATB",'Running Order'!R45,20)</f>
        <v>20</v>
      </c>
      <c r="S41" s="13">
        <f>IF('Running Order'!$HF45="NATB",'Running Order'!S45,20)</f>
        <v>20</v>
      </c>
      <c r="T41" s="13">
        <f>IF('Running Order'!$HF45="NATB",'Running Order'!T45,20)</f>
        <v>20</v>
      </c>
      <c r="U41" s="13">
        <f>IF('Running Order'!$HF45="NATB",'Running Order'!U45,20)</f>
        <v>20</v>
      </c>
      <c r="V41" s="13">
        <f>IF('Running Order'!$HF45="NATB",'Running Order'!V45,20)</f>
        <v>20</v>
      </c>
      <c r="W41" s="5">
        <f t="shared" si="49"/>
        <v>200</v>
      </c>
      <c r="X41" s="13">
        <f>IF('Running Order'!$HF45="NATB",'Running Order'!X45,20)</f>
        <v>20</v>
      </c>
      <c r="Y41" s="13">
        <f>IF('Running Order'!$HF45="NATB",'Running Order'!Y45,20)</f>
        <v>20</v>
      </c>
      <c r="Z41" s="13">
        <f>IF('Running Order'!$HF45="NATB",'Running Order'!Z45,20)</f>
        <v>20</v>
      </c>
      <c r="AA41" s="13">
        <f>IF('Running Order'!$HF45="NATB",'Running Order'!AA45,20)</f>
        <v>20</v>
      </c>
      <c r="AB41" s="13">
        <f>IF('Running Order'!$HF45="NATB",'Running Order'!AB45,20)</f>
        <v>20</v>
      </c>
      <c r="AC41" s="13">
        <f>IF('Running Order'!$HF45="NATB",'Running Order'!AC45,20)</f>
        <v>20</v>
      </c>
      <c r="AD41" s="13">
        <f>IF('Running Order'!$HF45="NATB",'Running Order'!AD45,20)</f>
        <v>20</v>
      </c>
      <c r="AE41" s="13">
        <f>IF('Running Order'!$HF45="NATB",'Running Order'!AE45,20)</f>
        <v>20</v>
      </c>
      <c r="AF41" s="13">
        <f>IF('Running Order'!$HF45="NATB",'Running Order'!AF45,20)</f>
        <v>20</v>
      </c>
      <c r="AG41" s="13">
        <f>IF('Running Order'!$HF45="NATB",'Running Order'!AG45,20)</f>
        <v>20</v>
      </c>
      <c r="AH41" s="5">
        <f t="shared" si="50"/>
        <v>200</v>
      </c>
      <c r="AI41" s="5">
        <f t="shared" si="51"/>
        <v>400</v>
      </c>
      <c r="AJ41" s="13">
        <f>IF('Running Order'!$HF45="NATB",'Running Order'!AJ45,20)</f>
        <v>20</v>
      </c>
      <c r="AK41" s="13">
        <f>IF('Running Order'!$HF45="NATB",'Running Order'!AK45,20)</f>
        <v>20</v>
      </c>
      <c r="AL41" s="13">
        <f>IF('Running Order'!$HF45="NATB",'Running Order'!AL45,20)</f>
        <v>20</v>
      </c>
      <c r="AM41" s="13">
        <f>IF('Running Order'!$HF45="NATB",'Running Order'!AM45,20)</f>
        <v>20</v>
      </c>
      <c r="AN41" s="13">
        <f>IF('Running Order'!$HF45="NATB",'Running Order'!AN45,20)</f>
        <v>20</v>
      </c>
      <c r="AO41" s="13">
        <f>IF('Running Order'!$HF45="NATB",'Running Order'!AO45,20)</f>
        <v>20</v>
      </c>
      <c r="AP41" s="13">
        <f>IF('Running Order'!$HF45="NATB",'Running Order'!AP45,20)</f>
        <v>20</v>
      </c>
      <c r="AQ41" s="13">
        <f>IF('Running Order'!$HF45="NATB",'Running Order'!AQ45,20)</f>
        <v>20</v>
      </c>
      <c r="AR41" s="13">
        <f>IF('Running Order'!$HF45="NATB",'Running Order'!AR45,20)</f>
        <v>20</v>
      </c>
      <c r="AS41" s="13">
        <f>IF('Running Order'!$HF45="NATB",'Running Order'!AS45,20)</f>
        <v>20</v>
      </c>
      <c r="AT41" s="5">
        <f t="shared" si="52"/>
        <v>200</v>
      </c>
      <c r="AU41" s="5">
        <f t="shared" si="53"/>
        <v>600</v>
      </c>
      <c r="AV41" s="13">
        <f>IF('Running Order'!$HF45="NATB",'Running Order'!AV45,20)</f>
        <v>20</v>
      </c>
      <c r="AW41" s="13">
        <f>IF('Running Order'!$HF45="NATB",'Running Order'!AW45,20)</f>
        <v>20</v>
      </c>
      <c r="AX41" s="13">
        <f>IF('Running Order'!$HF45="NATB",'Running Order'!AX45,20)</f>
        <v>20</v>
      </c>
      <c r="AY41" s="13">
        <f>IF('Running Order'!$HF45="NATB",'Running Order'!AY45,20)</f>
        <v>20</v>
      </c>
      <c r="AZ41" s="13">
        <f>IF('Running Order'!$HF45="NATB",'Running Order'!AZ45,20)</f>
        <v>20</v>
      </c>
      <c r="BA41" s="13">
        <f>IF('Running Order'!$HF45="NATB",'Running Order'!BA45,20)</f>
        <v>20</v>
      </c>
      <c r="BB41" s="13">
        <f>IF('Running Order'!$HF45="NATB",'Running Order'!BB45,20)</f>
        <v>20</v>
      </c>
      <c r="BC41" s="13">
        <f>IF('Running Order'!$HF45="NATB",'Running Order'!BC45,20)</f>
        <v>20</v>
      </c>
      <c r="BD41" s="13">
        <f>IF('Running Order'!$HF45="NATB",'Running Order'!BD45,20)</f>
        <v>20</v>
      </c>
      <c r="BE41" s="13">
        <f>IF('Running Order'!$HF45="NATB",'Running Order'!BE45,20)</f>
        <v>20</v>
      </c>
      <c r="BF41" s="5">
        <f t="shared" si="54"/>
        <v>200</v>
      </c>
      <c r="BG41" s="5">
        <f t="shared" si="55"/>
        <v>800</v>
      </c>
      <c r="BH41" s="5">
        <f t="shared" si="56"/>
        <v>23</v>
      </c>
      <c r="BI41" s="5">
        <f t="shared" si="57"/>
        <v>23</v>
      </c>
      <c r="BJ41" s="5">
        <f t="shared" si="58"/>
        <v>23</v>
      </c>
      <c r="BK41" s="5">
        <f t="shared" si="154"/>
        <v>23</v>
      </c>
      <c r="BL41" s="5">
        <f t="shared" si="59"/>
        <v>23</v>
      </c>
      <c r="BM41" s="5">
        <f t="shared" si="60"/>
        <v>23</v>
      </c>
      <c r="BN41" s="5">
        <f t="shared" si="156"/>
        <v>23</v>
      </c>
      <c r="BO41" s="5">
        <f t="shared" si="157"/>
        <v>23</v>
      </c>
      <c r="BP41" s="3" t="str">
        <f t="shared" si="158"/>
        <v>-</v>
      </c>
      <c r="BQ41" s="3" t="str">
        <f t="shared" si="61"/>
        <v/>
      </c>
      <c r="BR41" s="3" t="str">
        <f t="shared" si="159"/>
        <v>-</v>
      </c>
      <c r="BS41" s="3" t="str">
        <f t="shared" si="62"/>
        <v/>
      </c>
      <c r="BT41" s="3" t="str">
        <f t="shared" si="160"/>
        <v>-</v>
      </c>
      <c r="BU41" s="3" t="str">
        <f t="shared" si="63"/>
        <v/>
      </c>
      <c r="BV41" s="3" t="str">
        <f t="shared" si="161"/>
        <v>-</v>
      </c>
      <c r="BW41" s="3" t="str">
        <f t="shared" si="64"/>
        <v/>
      </c>
      <c r="BX41" s="3" t="str">
        <f t="shared" si="162"/>
        <v>-</v>
      </c>
      <c r="BY41" s="3" t="str">
        <f t="shared" si="65"/>
        <v/>
      </c>
      <c r="BZ41" s="3" t="str">
        <f t="shared" si="163"/>
        <v>-</v>
      </c>
      <c r="CA41" s="3" t="str">
        <f t="shared" si="66"/>
        <v/>
      </c>
      <c r="CB41" s="3" t="str">
        <f t="shared" si="164"/>
        <v>-</v>
      </c>
      <c r="CC41" s="3" t="str">
        <f t="shared" si="67"/>
        <v/>
      </c>
      <c r="CD41" s="3" t="str">
        <f t="shared" si="165"/>
        <v>-</v>
      </c>
      <c r="CE41" s="3" t="str">
        <f t="shared" si="69"/>
        <v/>
      </c>
      <c r="CF41" s="3" t="str">
        <f t="shared" si="70"/>
        <v>-</v>
      </c>
      <c r="CG41" s="3" t="str">
        <f t="shared" si="71"/>
        <v/>
      </c>
      <c r="CH41" s="5" t="str">
        <f t="shared" si="155"/>
        <v/>
      </c>
      <c r="CI41" s="5" t="str">
        <f t="shared" si="72"/>
        <v/>
      </c>
      <c r="CJ41" s="1"/>
      <c r="CK41" s="1"/>
      <c r="CL41" s="1">
        <f t="shared" si="73"/>
        <v>0</v>
      </c>
      <c r="CM41" s="1">
        <f t="shared" si="74"/>
        <v>2.4000000000000001E-4</v>
      </c>
      <c r="CN41" s="1">
        <f t="shared" si="75"/>
        <v>23.000240000000002</v>
      </c>
      <c r="CO41" s="1">
        <f t="shared" si="13"/>
        <v>23</v>
      </c>
      <c r="CP41" s="1">
        <f t="shared" si="76"/>
        <v>0</v>
      </c>
      <c r="CQ41" s="1">
        <f t="shared" si="77"/>
        <v>2.4000000000000001E-4</v>
      </c>
      <c r="CR41" s="1">
        <f t="shared" si="78"/>
        <v>23.000240000000002</v>
      </c>
      <c r="CS41" s="1">
        <f t="shared" si="14"/>
        <v>23</v>
      </c>
      <c r="CT41" s="1">
        <f t="shared" si="79"/>
        <v>0</v>
      </c>
      <c r="CU41" s="1">
        <f t="shared" si="80"/>
        <v>2.3E-3</v>
      </c>
      <c r="CV41" s="1">
        <f t="shared" si="81"/>
        <v>23.002300000000002</v>
      </c>
      <c r="CW41" s="1">
        <f t="shared" si="15"/>
        <v>23</v>
      </c>
      <c r="CX41" s="1">
        <f t="shared" si="82"/>
        <v>0</v>
      </c>
      <c r="CY41" s="1">
        <f t="shared" si="83"/>
        <v>2.2000000000000001E-3</v>
      </c>
      <c r="CZ41" s="1">
        <f t="shared" si="84"/>
        <v>23.002199999999998</v>
      </c>
      <c r="DA41" s="1">
        <f t="shared" si="16"/>
        <v>23</v>
      </c>
      <c r="DB41" s="1">
        <f t="shared" si="85"/>
        <v>0</v>
      </c>
      <c r="DC41" s="1">
        <f t="shared" si="86"/>
        <v>2.2000000000000001E-3</v>
      </c>
      <c r="DD41" s="1">
        <f t="shared" si="87"/>
        <v>23.002199999999998</v>
      </c>
      <c r="DE41" s="1">
        <f t="shared" si="17"/>
        <v>23</v>
      </c>
      <c r="DF41" s="1">
        <f t="shared" si="88"/>
        <v>0</v>
      </c>
      <c r="DG41" s="1">
        <f t="shared" si="89"/>
        <v>2.2000000000000001E-3</v>
      </c>
      <c r="DH41" s="1">
        <f t="shared" si="90"/>
        <v>23.002199999999998</v>
      </c>
      <c r="DI41" s="1">
        <f t="shared" si="18"/>
        <v>23</v>
      </c>
      <c r="DJ41" s="1">
        <f t="shared" si="91"/>
        <v>0</v>
      </c>
      <c r="DK41" s="1">
        <f t="shared" si="92"/>
        <v>1.1999999999999999E-3</v>
      </c>
      <c r="DL41" s="1">
        <f t="shared" si="93"/>
        <v>23.001200000000001</v>
      </c>
      <c r="DM41" s="1">
        <f t="shared" si="94"/>
        <v>23</v>
      </c>
      <c r="DQ41">
        <f t="shared" si="95"/>
        <v>600</v>
      </c>
      <c r="DR41" t="str">
        <f t="shared" si="96"/>
        <v>NO</v>
      </c>
      <c r="DS41">
        <f t="shared" si="97"/>
        <v>600</v>
      </c>
      <c r="DT41" t="str">
        <f t="shared" si="98"/>
        <v>NO</v>
      </c>
      <c r="DV41" s="1">
        <f t="shared" si="99"/>
        <v>0</v>
      </c>
      <c r="DW41" s="1">
        <f t="shared" si="100"/>
        <v>2.3999999999999998E-3</v>
      </c>
      <c r="DX41" s="1">
        <f t="shared" si="101"/>
        <v>23.002400000000002</v>
      </c>
      <c r="DY41" s="1">
        <f t="shared" si="19"/>
        <v>23</v>
      </c>
      <c r="DZ41" s="1">
        <f t="shared" si="102"/>
        <v>0</v>
      </c>
      <c r="EA41" s="1">
        <f t="shared" si="103"/>
        <v>2.3999999999999998E-3</v>
      </c>
      <c r="EB41" s="1">
        <f t="shared" si="104"/>
        <v>23.002400000000002</v>
      </c>
      <c r="EC41" s="1">
        <f t="shared" si="20"/>
        <v>23</v>
      </c>
      <c r="ED41" s="1">
        <f t="shared" si="105"/>
        <v>0</v>
      </c>
      <c r="EE41" s="1">
        <f t="shared" si="106"/>
        <v>2.3E-3</v>
      </c>
      <c r="EF41" s="1">
        <f t="shared" si="107"/>
        <v>23.002300000000002</v>
      </c>
      <c r="EG41" s="1">
        <f t="shared" si="21"/>
        <v>23</v>
      </c>
      <c r="EH41" s="1">
        <f t="shared" si="108"/>
        <v>0</v>
      </c>
      <c r="EI41" s="1">
        <f t="shared" si="109"/>
        <v>2.2000000000000001E-3</v>
      </c>
      <c r="EJ41" s="1">
        <f t="shared" si="110"/>
        <v>23.002199999999998</v>
      </c>
      <c r="EK41" s="1">
        <f t="shared" si="22"/>
        <v>23</v>
      </c>
      <c r="EL41" s="1">
        <f t="shared" si="111"/>
        <v>0</v>
      </c>
      <c r="EM41" s="1">
        <f t="shared" si="112"/>
        <v>2.2000000000000001E-3</v>
      </c>
      <c r="EN41" s="1">
        <f t="shared" si="113"/>
        <v>23.002199999999998</v>
      </c>
      <c r="EO41" s="1">
        <f t="shared" si="23"/>
        <v>23</v>
      </c>
      <c r="EP41" s="1">
        <f t="shared" si="114"/>
        <v>0</v>
      </c>
      <c r="EQ41" s="1">
        <f t="shared" si="115"/>
        <v>2.2000000000000001E-3</v>
      </c>
      <c r="ER41" s="1">
        <f t="shared" si="116"/>
        <v>23.002199999999998</v>
      </c>
      <c r="ES41" s="1">
        <f t="shared" si="24"/>
        <v>23</v>
      </c>
      <c r="ET41" s="1">
        <f t="shared" si="117"/>
        <v>0</v>
      </c>
      <c r="EU41" s="1">
        <f t="shared" si="118"/>
        <v>1.1999999999999999E-3</v>
      </c>
      <c r="EV41" s="1">
        <f t="shared" si="119"/>
        <v>23.001200000000001</v>
      </c>
      <c r="EW41" s="1">
        <f t="shared" si="120"/>
        <v>23</v>
      </c>
      <c r="EX41" s="1"/>
      <c r="EY41" s="1">
        <f t="shared" si="121"/>
        <v>0</v>
      </c>
      <c r="EZ41" s="1">
        <f t="shared" si="122"/>
        <v>2.3999999999999998E-3</v>
      </c>
      <c r="FA41" s="1">
        <f t="shared" si="25"/>
        <v>23.002400000000002</v>
      </c>
      <c r="FB41" s="1">
        <f t="shared" si="26"/>
        <v>23</v>
      </c>
      <c r="FC41" s="1">
        <f t="shared" si="123"/>
        <v>0</v>
      </c>
      <c r="FD41" s="1">
        <f t="shared" si="124"/>
        <v>2.2000000000000001E-3</v>
      </c>
      <c r="FE41" s="1">
        <f t="shared" si="125"/>
        <v>23.002199999999998</v>
      </c>
      <c r="FF41" s="1">
        <f t="shared" si="27"/>
        <v>23</v>
      </c>
      <c r="FG41" s="1">
        <f t="shared" si="126"/>
        <v>0</v>
      </c>
      <c r="FH41" s="1">
        <f t="shared" si="127"/>
        <v>2.0999999999999999E-3</v>
      </c>
      <c r="FI41" s="1">
        <f t="shared" si="128"/>
        <v>23.002099999999999</v>
      </c>
      <c r="FJ41" s="1">
        <f t="shared" si="28"/>
        <v>23</v>
      </c>
      <c r="FK41" s="1">
        <f t="shared" si="129"/>
        <v>0</v>
      </c>
      <c r="FL41" s="1">
        <f t="shared" si="130"/>
        <v>2.2000000000000001E-3</v>
      </c>
      <c r="FM41" s="1">
        <f t="shared" si="131"/>
        <v>23.002199999999998</v>
      </c>
      <c r="FN41" s="1">
        <f t="shared" si="29"/>
        <v>23</v>
      </c>
      <c r="FO41" s="1">
        <f t="shared" si="132"/>
        <v>0</v>
      </c>
      <c r="FP41" s="1">
        <f t="shared" si="133"/>
        <v>2.2000000000000001E-3</v>
      </c>
      <c r="FQ41" s="1">
        <f t="shared" si="134"/>
        <v>23.002199999999998</v>
      </c>
      <c r="FR41" s="1">
        <f t="shared" si="30"/>
        <v>23</v>
      </c>
      <c r="FS41" s="1">
        <f t="shared" si="135"/>
        <v>0</v>
      </c>
      <c r="FT41" s="1">
        <f t="shared" si="136"/>
        <v>2.0999999999999999E-3</v>
      </c>
      <c r="FU41" s="1">
        <f t="shared" si="137"/>
        <v>23.002099999999999</v>
      </c>
      <c r="FV41" s="1">
        <f t="shared" si="31"/>
        <v>23</v>
      </c>
      <c r="FW41" s="1">
        <f t="shared" si="138"/>
        <v>0</v>
      </c>
      <c r="FX41" s="1">
        <f t="shared" si="139"/>
        <v>1.1999999999999999E-3</v>
      </c>
      <c r="FY41" s="1">
        <f t="shared" si="140"/>
        <v>23.001200000000001</v>
      </c>
      <c r="FZ41" s="1">
        <f t="shared" si="32"/>
        <v>23</v>
      </c>
      <c r="GC41" s="1">
        <f t="shared" si="33"/>
        <v>0</v>
      </c>
      <c r="GD41" s="1">
        <f t="shared" si="141"/>
        <v>2.3999999999999998E-3</v>
      </c>
      <c r="GE41" s="1">
        <f t="shared" si="34"/>
        <v>23.002400000000002</v>
      </c>
      <c r="GF41" s="1">
        <f t="shared" si="35"/>
        <v>23</v>
      </c>
      <c r="GG41" s="1">
        <f t="shared" si="36"/>
        <v>0</v>
      </c>
      <c r="GH41" s="1">
        <f t="shared" si="142"/>
        <v>1.5E-3</v>
      </c>
      <c r="GI41" s="1">
        <f t="shared" si="143"/>
        <v>23.0015</v>
      </c>
      <c r="GJ41" s="1">
        <f t="shared" si="37"/>
        <v>23</v>
      </c>
      <c r="GK41" s="1">
        <f t="shared" si="38"/>
        <v>0</v>
      </c>
      <c r="GL41" s="1">
        <f t="shared" si="144"/>
        <v>1.4E-3</v>
      </c>
      <c r="GM41" s="1">
        <f t="shared" si="145"/>
        <v>23.0014</v>
      </c>
      <c r="GN41" s="1">
        <f t="shared" si="39"/>
        <v>23</v>
      </c>
      <c r="GO41" s="1">
        <f t="shared" si="40"/>
        <v>0</v>
      </c>
      <c r="GP41" s="1">
        <f t="shared" si="146"/>
        <v>1.8E-3</v>
      </c>
      <c r="GQ41" s="1">
        <f t="shared" si="147"/>
        <v>23.001799999999999</v>
      </c>
      <c r="GR41" s="1">
        <f t="shared" si="41"/>
        <v>23</v>
      </c>
      <c r="GS41" s="1">
        <f t="shared" si="42"/>
        <v>0</v>
      </c>
      <c r="GT41" s="1">
        <f t="shared" si="148"/>
        <v>1.9E-3</v>
      </c>
      <c r="GU41" s="1">
        <f t="shared" si="149"/>
        <v>23.001899999999999</v>
      </c>
      <c r="GV41" s="1">
        <f t="shared" si="43"/>
        <v>23</v>
      </c>
      <c r="GW41" s="1">
        <f t="shared" si="44"/>
        <v>0</v>
      </c>
      <c r="GX41" s="1">
        <f t="shared" si="150"/>
        <v>2E-3</v>
      </c>
      <c r="GY41" s="1">
        <f t="shared" si="151"/>
        <v>23.001999999999999</v>
      </c>
      <c r="GZ41" s="1">
        <f t="shared" si="45"/>
        <v>23</v>
      </c>
      <c r="HA41" s="1">
        <f t="shared" si="46"/>
        <v>0</v>
      </c>
      <c r="HB41" s="1">
        <f t="shared" si="152"/>
        <v>1E-3</v>
      </c>
      <c r="HC41" s="1">
        <f t="shared" si="153"/>
        <v>23.001000000000001</v>
      </c>
      <c r="HD41" s="1">
        <f t="shared" si="47"/>
        <v>23</v>
      </c>
    </row>
    <row r="42" spans="1:212" customFormat="1" x14ac:dyDescent="0.3">
      <c r="A42" t="str">
        <f t="shared" si="48"/>
        <v>00</v>
      </c>
      <c r="B42" s="13">
        <f>'Running Order'!B46</f>
        <v>40</v>
      </c>
      <c r="C42" s="13">
        <f>'Running Order'!C46</f>
        <v>0</v>
      </c>
      <c r="D42" s="13">
        <f>'Running Order'!D46</f>
        <v>0</v>
      </c>
      <c r="E42" s="13">
        <f>'Running Order'!E46</f>
        <v>0</v>
      </c>
      <c r="F42" s="13">
        <f>'Running Order'!F46</f>
        <v>0</v>
      </c>
      <c r="G42" s="13">
        <f>'Running Order'!G46</f>
        <v>0</v>
      </c>
      <c r="H42" s="13">
        <f>'Running Order'!H46</f>
        <v>0</v>
      </c>
      <c r="I42" s="13">
        <f>'Running Order'!I46</f>
        <v>0</v>
      </c>
      <c r="J42" s="13">
        <f>'Running Order'!J46</f>
        <v>0</v>
      </c>
      <c r="K42" s="13">
        <f>'Running Order'!K46</f>
        <v>0</v>
      </c>
      <c r="L42" s="13">
        <f>'Running Order'!L46</f>
        <v>0</v>
      </c>
      <c r="M42" s="13">
        <f>IF('Running Order'!$HF46="NATB",'Running Order'!M46,20)</f>
        <v>20</v>
      </c>
      <c r="N42" s="13">
        <f>IF('Running Order'!$HF46="NATB",'Running Order'!N46,20)</f>
        <v>20</v>
      </c>
      <c r="O42" s="13">
        <f>IF('Running Order'!$HF46="NATB",'Running Order'!O46,20)</f>
        <v>20</v>
      </c>
      <c r="P42" s="13">
        <f>IF('Running Order'!$HF46="NATB",'Running Order'!P46,20)</f>
        <v>20</v>
      </c>
      <c r="Q42" s="13">
        <f>IF('Running Order'!$HF46="NATB",'Running Order'!Q46,20)</f>
        <v>20</v>
      </c>
      <c r="R42" s="13">
        <f>IF('Running Order'!$HF46="NATB",'Running Order'!R46,20)</f>
        <v>20</v>
      </c>
      <c r="S42" s="13">
        <f>IF('Running Order'!$HF46="NATB",'Running Order'!S46,20)</f>
        <v>20</v>
      </c>
      <c r="T42" s="13">
        <f>IF('Running Order'!$HF46="NATB",'Running Order'!T46,20)</f>
        <v>20</v>
      </c>
      <c r="U42" s="13">
        <f>IF('Running Order'!$HF46="NATB",'Running Order'!U46,20)</f>
        <v>20</v>
      </c>
      <c r="V42" s="13">
        <f>IF('Running Order'!$HF46="NATB",'Running Order'!V46,20)</f>
        <v>20</v>
      </c>
      <c r="W42" s="5">
        <f t="shared" si="49"/>
        <v>200</v>
      </c>
      <c r="X42" s="13">
        <f>IF('Running Order'!$HF46="NATB",'Running Order'!X46,20)</f>
        <v>20</v>
      </c>
      <c r="Y42" s="13">
        <f>IF('Running Order'!$HF46="NATB",'Running Order'!Y46,20)</f>
        <v>20</v>
      </c>
      <c r="Z42" s="13">
        <f>IF('Running Order'!$HF46="NATB",'Running Order'!Z46,20)</f>
        <v>20</v>
      </c>
      <c r="AA42" s="13">
        <f>IF('Running Order'!$HF46="NATB",'Running Order'!AA46,20)</f>
        <v>20</v>
      </c>
      <c r="AB42" s="13">
        <f>IF('Running Order'!$HF46="NATB",'Running Order'!AB46,20)</f>
        <v>20</v>
      </c>
      <c r="AC42" s="13">
        <f>IF('Running Order'!$HF46="NATB",'Running Order'!AC46,20)</f>
        <v>20</v>
      </c>
      <c r="AD42" s="13">
        <f>IF('Running Order'!$HF46="NATB",'Running Order'!AD46,20)</f>
        <v>20</v>
      </c>
      <c r="AE42" s="13">
        <f>IF('Running Order'!$HF46="NATB",'Running Order'!AE46,20)</f>
        <v>20</v>
      </c>
      <c r="AF42" s="13">
        <f>IF('Running Order'!$HF46="NATB",'Running Order'!AF46,20)</f>
        <v>20</v>
      </c>
      <c r="AG42" s="13">
        <f>IF('Running Order'!$HF46="NATB",'Running Order'!AG46,20)</f>
        <v>20</v>
      </c>
      <c r="AH42" s="5">
        <f t="shared" si="50"/>
        <v>200</v>
      </c>
      <c r="AI42" s="5">
        <f t="shared" si="51"/>
        <v>400</v>
      </c>
      <c r="AJ42" s="13">
        <f>IF('Running Order'!$HF46="NATB",'Running Order'!AJ46,20)</f>
        <v>20</v>
      </c>
      <c r="AK42" s="13">
        <f>IF('Running Order'!$HF46="NATB",'Running Order'!AK46,20)</f>
        <v>20</v>
      </c>
      <c r="AL42" s="13">
        <f>IF('Running Order'!$HF46="NATB",'Running Order'!AL46,20)</f>
        <v>20</v>
      </c>
      <c r="AM42" s="13">
        <f>IF('Running Order'!$HF46="NATB",'Running Order'!AM46,20)</f>
        <v>20</v>
      </c>
      <c r="AN42" s="13">
        <f>IF('Running Order'!$HF46="NATB",'Running Order'!AN46,20)</f>
        <v>20</v>
      </c>
      <c r="AO42" s="13">
        <f>IF('Running Order'!$HF46="NATB",'Running Order'!AO46,20)</f>
        <v>20</v>
      </c>
      <c r="AP42" s="13">
        <f>IF('Running Order'!$HF46="NATB",'Running Order'!AP46,20)</f>
        <v>20</v>
      </c>
      <c r="AQ42" s="13">
        <f>IF('Running Order'!$HF46="NATB",'Running Order'!AQ46,20)</f>
        <v>20</v>
      </c>
      <c r="AR42" s="13">
        <f>IF('Running Order'!$HF46="NATB",'Running Order'!AR46,20)</f>
        <v>20</v>
      </c>
      <c r="AS42" s="13">
        <f>IF('Running Order'!$HF46="NATB",'Running Order'!AS46,20)</f>
        <v>20</v>
      </c>
      <c r="AT42" s="5">
        <f t="shared" si="52"/>
        <v>200</v>
      </c>
      <c r="AU42" s="5">
        <f t="shared" si="53"/>
        <v>600</v>
      </c>
      <c r="AV42" s="13">
        <f>IF('Running Order'!$HF46="NATB",'Running Order'!AV46,20)</f>
        <v>20</v>
      </c>
      <c r="AW42" s="13">
        <f>IF('Running Order'!$HF46="NATB",'Running Order'!AW46,20)</f>
        <v>20</v>
      </c>
      <c r="AX42" s="13">
        <f>IF('Running Order'!$HF46="NATB",'Running Order'!AX46,20)</f>
        <v>20</v>
      </c>
      <c r="AY42" s="13">
        <f>IF('Running Order'!$HF46="NATB",'Running Order'!AY46,20)</f>
        <v>20</v>
      </c>
      <c r="AZ42" s="13">
        <f>IF('Running Order'!$HF46="NATB",'Running Order'!AZ46,20)</f>
        <v>20</v>
      </c>
      <c r="BA42" s="13">
        <f>IF('Running Order'!$HF46="NATB",'Running Order'!BA46,20)</f>
        <v>20</v>
      </c>
      <c r="BB42" s="13">
        <f>IF('Running Order'!$HF46="NATB",'Running Order'!BB46,20)</f>
        <v>20</v>
      </c>
      <c r="BC42" s="13">
        <f>IF('Running Order'!$HF46="NATB",'Running Order'!BC46,20)</f>
        <v>20</v>
      </c>
      <c r="BD42" s="13">
        <f>IF('Running Order'!$HF46="NATB",'Running Order'!BD46,20)</f>
        <v>20</v>
      </c>
      <c r="BE42" s="13">
        <f>IF('Running Order'!$HF46="NATB",'Running Order'!BE46,20)</f>
        <v>20</v>
      </c>
      <c r="BF42" s="5">
        <f t="shared" si="54"/>
        <v>200</v>
      </c>
      <c r="BG42" s="5">
        <f t="shared" si="55"/>
        <v>800</v>
      </c>
      <c r="BH42" s="5">
        <f t="shared" si="56"/>
        <v>23</v>
      </c>
      <c r="BI42" s="5">
        <f t="shared" si="57"/>
        <v>23</v>
      </c>
      <c r="BJ42" s="5">
        <f t="shared" si="58"/>
        <v>23</v>
      </c>
      <c r="BK42" s="5">
        <f t="shared" si="154"/>
        <v>23</v>
      </c>
      <c r="BL42" s="5">
        <f t="shared" si="59"/>
        <v>23</v>
      </c>
      <c r="BM42" s="5">
        <f t="shared" si="60"/>
        <v>23</v>
      </c>
      <c r="BN42" s="5">
        <f t="shared" si="156"/>
        <v>23</v>
      </c>
      <c r="BO42" s="5">
        <f t="shared" si="157"/>
        <v>23</v>
      </c>
      <c r="BP42" s="3" t="str">
        <f t="shared" si="158"/>
        <v>-</v>
      </c>
      <c r="BQ42" s="3" t="str">
        <f t="shared" si="61"/>
        <v/>
      </c>
      <c r="BR42" s="3" t="str">
        <f t="shared" si="159"/>
        <v>-</v>
      </c>
      <c r="BS42" s="3" t="str">
        <f t="shared" si="62"/>
        <v/>
      </c>
      <c r="BT42" s="3" t="str">
        <f t="shared" si="160"/>
        <v>-</v>
      </c>
      <c r="BU42" s="3" t="str">
        <f t="shared" si="63"/>
        <v/>
      </c>
      <c r="BV42" s="3" t="str">
        <f t="shared" si="161"/>
        <v>-</v>
      </c>
      <c r="BW42" s="3" t="str">
        <f t="shared" si="64"/>
        <v/>
      </c>
      <c r="BX42" s="3" t="str">
        <f t="shared" si="162"/>
        <v>-</v>
      </c>
      <c r="BY42" s="3" t="str">
        <f t="shared" si="65"/>
        <v/>
      </c>
      <c r="BZ42" s="3" t="str">
        <f t="shared" si="163"/>
        <v>-</v>
      </c>
      <c r="CA42" s="3" t="str">
        <f t="shared" si="66"/>
        <v/>
      </c>
      <c r="CB42" s="3" t="str">
        <f t="shared" si="164"/>
        <v>-</v>
      </c>
      <c r="CC42" s="3" t="str">
        <f t="shared" si="67"/>
        <v/>
      </c>
      <c r="CD42" s="3" t="str">
        <f t="shared" si="165"/>
        <v>-</v>
      </c>
      <c r="CE42" s="3" t="str">
        <f t="shared" si="69"/>
        <v/>
      </c>
      <c r="CF42" s="3" t="str">
        <f t="shared" si="70"/>
        <v>-</v>
      </c>
      <c r="CG42" s="3" t="str">
        <f t="shared" si="71"/>
        <v/>
      </c>
      <c r="CH42" s="5" t="str">
        <f t="shared" si="155"/>
        <v/>
      </c>
      <c r="CI42" s="5" t="str">
        <f t="shared" si="72"/>
        <v/>
      </c>
      <c r="CJ42" s="1"/>
      <c r="CK42" s="1"/>
      <c r="CL42" s="1">
        <f t="shared" si="73"/>
        <v>0</v>
      </c>
      <c r="CM42" s="1">
        <f t="shared" si="74"/>
        <v>2.4000000000000001E-4</v>
      </c>
      <c r="CN42" s="1">
        <f t="shared" si="75"/>
        <v>23.000240000000002</v>
      </c>
      <c r="CO42" s="1">
        <f t="shared" si="13"/>
        <v>23</v>
      </c>
      <c r="CP42" s="1">
        <f t="shared" si="76"/>
        <v>0</v>
      </c>
      <c r="CQ42" s="1">
        <f t="shared" si="77"/>
        <v>2.4000000000000001E-4</v>
      </c>
      <c r="CR42" s="1">
        <f t="shared" si="78"/>
        <v>23.000240000000002</v>
      </c>
      <c r="CS42" s="1">
        <f t="shared" si="14"/>
        <v>23</v>
      </c>
      <c r="CT42" s="1">
        <f t="shared" si="79"/>
        <v>0</v>
      </c>
      <c r="CU42" s="1">
        <f t="shared" si="80"/>
        <v>2.3E-3</v>
      </c>
      <c r="CV42" s="1">
        <f t="shared" si="81"/>
        <v>23.002300000000002</v>
      </c>
      <c r="CW42" s="1">
        <f t="shared" si="15"/>
        <v>23</v>
      </c>
      <c r="CX42" s="1">
        <f t="shared" si="82"/>
        <v>0</v>
      </c>
      <c r="CY42" s="1">
        <f t="shared" si="83"/>
        <v>2.2000000000000001E-3</v>
      </c>
      <c r="CZ42" s="1">
        <f t="shared" si="84"/>
        <v>23.002199999999998</v>
      </c>
      <c r="DA42" s="1">
        <f t="shared" si="16"/>
        <v>23</v>
      </c>
      <c r="DB42" s="1">
        <f t="shared" si="85"/>
        <v>0</v>
      </c>
      <c r="DC42" s="1">
        <f t="shared" si="86"/>
        <v>2.2000000000000001E-3</v>
      </c>
      <c r="DD42" s="1">
        <f t="shared" si="87"/>
        <v>23.002199999999998</v>
      </c>
      <c r="DE42" s="1">
        <f t="shared" si="17"/>
        <v>23</v>
      </c>
      <c r="DF42" s="1">
        <f t="shared" si="88"/>
        <v>0</v>
      </c>
      <c r="DG42" s="1">
        <f t="shared" si="89"/>
        <v>2.2000000000000001E-3</v>
      </c>
      <c r="DH42" s="1">
        <f t="shared" si="90"/>
        <v>23.002199999999998</v>
      </c>
      <c r="DI42" s="1">
        <f t="shared" si="18"/>
        <v>23</v>
      </c>
      <c r="DJ42" s="1">
        <f t="shared" si="91"/>
        <v>0</v>
      </c>
      <c r="DK42" s="1">
        <f t="shared" si="92"/>
        <v>1.1999999999999999E-3</v>
      </c>
      <c r="DL42" s="1">
        <f t="shared" si="93"/>
        <v>23.001200000000001</v>
      </c>
      <c r="DM42" s="1">
        <f t="shared" si="94"/>
        <v>23</v>
      </c>
      <c r="DQ42">
        <f t="shared" si="95"/>
        <v>600</v>
      </c>
      <c r="DR42" t="str">
        <f t="shared" si="96"/>
        <v>NO</v>
      </c>
      <c r="DS42">
        <f t="shared" si="97"/>
        <v>600</v>
      </c>
      <c r="DT42" t="str">
        <f t="shared" si="98"/>
        <v>NO</v>
      </c>
      <c r="DV42" s="1">
        <f t="shared" si="99"/>
        <v>0</v>
      </c>
      <c r="DW42" s="1">
        <f t="shared" si="100"/>
        <v>2.3999999999999998E-3</v>
      </c>
      <c r="DX42" s="1">
        <f t="shared" si="101"/>
        <v>23.002400000000002</v>
      </c>
      <c r="DY42" s="1">
        <f t="shared" si="19"/>
        <v>23</v>
      </c>
      <c r="DZ42" s="1">
        <f t="shared" si="102"/>
        <v>0</v>
      </c>
      <c r="EA42" s="1">
        <f t="shared" si="103"/>
        <v>2.3999999999999998E-3</v>
      </c>
      <c r="EB42" s="1">
        <f t="shared" si="104"/>
        <v>23.002400000000002</v>
      </c>
      <c r="EC42" s="1">
        <f t="shared" si="20"/>
        <v>23</v>
      </c>
      <c r="ED42" s="1">
        <f t="shared" si="105"/>
        <v>0</v>
      </c>
      <c r="EE42" s="1">
        <f t="shared" si="106"/>
        <v>2.3E-3</v>
      </c>
      <c r="EF42" s="1">
        <f t="shared" si="107"/>
        <v>23.002300000000002</v>
      </c>
      <c r="EG42" s="1">
        <f t="shared" si="21"/>
        <v>23</v>
      </c>
      <c r="EH42" s="1">
        <f t="shared" si="108"/>
        <v>0</v>
      </c>
      <c r="EI42" s="1">
        <f t="shared" si="109"/>
        <v>2.2000000000000001E-3</v>
      </c>
      <c r="EJ42" s="1">
        <f t="shared" si="110"/>
        <v>23.002199999999998</v>
      </c>
      <c r="EK42" s="1">
        <f t="shared" si="22"/>
        <v>23</v>
      </c>
      <c r="EL42" s="1">
        <f t="shared" si="111"/>
        <v>0</v>
      </c>
      <c r="EM42" s="1">
        <f t="shared" si="112"/>
        <v>2.2000000000000001E-3</v>
      </c>
      <c r="EN42" s="1">
        <f t="shared" si="113"/>
        <v>23.002199999999998</v>
      </c>
      <c r="EO42" s="1">
        <f t="shared" si="23"/>
        <v>23</v>
      </c>
      <c r="EP42" s="1">
        <f t="shared" si="114"/>
        <v>0</v>
      </c>
      <c r="EQ42" s="1">
        <f t="shared" si="115"/>
        <v>2.2000000000000001E-3</v>
      </c>
      <c r="ER42" s="1">
        <f t="shared" si="116"/>
        <v>23.002199999999998</v>
      </c>
      <c r="ES42" s="1">
        <f t="shared" si="24"/>
        <v>23</v>
      </c>
      <c r="ET42" s="1">
        <f t="shared" si="117"/>
        <v>0</v>
      </c>
      <c r="EU42" s="1">
        <f t="shared" si="118"/>
        <v>1.1999999999999999E-3</v>
      </c>
      <c r="EV42" s="1">
        <f t="shared" si="119"/>
        <v>23.001200000000001</v>
      </c>
      <c r="EW42" s="1">
        <f t="shared" si="120"/>
        <v>23</v>
      </c>
      <c r="EX42" s="1"/>
      <c r="EY42" s="1">
        <f t="shared" si="121"/>
        <v>0</v>
      </c>
      <c r="EZ42" s="1">
        <f t="shared" si="122"/>
        <v>2.3999999999999998E-3</v>
      </c>
      <c r="FA42" s="1">
        <f t="shared" si="25"/>
        <v>23.002400000000002</v>
      </c>
      <c r="FB42" s="1">
        <f t="shared" si="26"/>
        <v>23</v>
      </c>
      <c r="FC42" s="1">
        <f t="shared" si="123"/>
        <v>0</v>
      </c>
      <c r="FD42" s="1">
        <f t="shared" si="124"/>
        <v>2.2000000000000001E-3</v>
      </c>
      <c r="FE42" s="1">
        <f t="shared" si="125"/>
        <v>23.002199999999998</v>
      </c>
      <c r="FF42" s="1">
        <f t="shared" si="27"/>
        <v>23</v>
      </c>
      <c r="FG42" s="1">
        <f t="shared" si="126"/>
        <v>0</v>
      </c>
      <c r="FH42" s="1">
        <f t="shared" si="127"/>
        <v>2.0999999999999999E-3</v>
      </c>
      <c r="FI42" s="1">
        <f t="shared" si="128"/>
        <v>23.002099999999999</v>
      </c>
      <c r="FJ42" s="1">
        <f t="shared" si="28"/>
        <v>23</v>
      </c>
      <c r="FK42" s="1">
        <f t="shared" si="129"/>
        <v>0</v>
      </c>
      <c r="FL42" s="1">
        <f t="shared" si="130"/>
        <v>2.2000000000000001E-3</v>
      </c>
      <c r="FM42" s="1">
        <f t="shared" si="131"/>
        <v>23.002199999999998</v>
      </c>
      <c r="FN42" s="1">
        <f t="shared" si="29"/>
        <v>23</v>
      </c>
      <c r="FO42" s="1">
        <f t="shared" si="132"/>
        <v>0</v>
      </c>
      <c r="FP42" s="1">
        <f t="shared" si="133"/>
        <v>2.2000000000000001E-3</v>
      </c>
      <c r="FQ42" s="1">
        <f t="shared" si="134"/>
        <v>23.002199999999998</v>
      </c>
      <c r="FR42" s="1">
        <f t="shared" si="30"/>
        <v>23</v>
      </c>
      <c r="FS42" s="1">
        <f t="shared" si="135"/>
        <v>0</v>
      </c>
      <c r="FT42" s="1">
        <f t="shared" si="136"/>
        <v>2.0999999999999999E-3</v>
      </c>
      <c r="FU42" s="1">
        <f t="shared" si="137"/>
        <v>23.002099999999999</v>
      </c>
      <c r="FV42" s="1">
        <f t="shared" si="31"/>
        <v>23</v>
      </c>
      <c r="FW42" s="1">
        <f t="shared" si="138"/>
        <v>0</v>
      </c>
      <c r="FX42" s="1">
        <f t="shared" si="139"/>
        <v>1.1999999999999999E-3</v>
      </c>
      <c r="FY42" s="1">
        <f t="shared" si="140"/>
        <v>23.001200000000001</v>
      </c>
      <c r="FZ42" s="1">
        <f t="shared" si="32"/>
        <v>23</v>
      </c>
      <c r="GC42" s="1">
        <f t="shared" si="33"/>
        <v>0</v>
      </c>
      <c r="GD42" s="1">
        <f t="shared" si="141"/>
        <v>2.3999999999999998E-3</v>
      </c>
      <c r="GE42" s="1">
        <f t="shared" si="34"/>
        <v>23.002400000000002</v>
      </c>
      <c r="GF42" s="1">
        <f t="shared" si="35"/>
        <v>23</v>
      </c>
      <c r="GG42" s="1">
        <f t="shared" si="36"/>
        <v>0</v>
      </c>
      <c r="GH42" s="1">
        <f t="shared" si="142"/>
        <v>1.5E-3</v>
      </c>
      <c r="GI42" s="1">
        <f t="shared" si="143"/>
        <v>23.0015</v>
      </c>
      <c r="GJ42" s="1">
        <f t="shared" si="37"/>
        <v>23</v>
      </c>
      <c r="GK42" s="1">
        <f t="shared" si="38"/>
        <v>0</v>
      </c>
      <c r="GL42" s="1">
        <f t="shared" si="144"/>
        <v>1.4E-3</v>
      </c>
      <c r="GM42" s="1">
        <f t="shared" si="145"/>
        <v>23.0014</v>
      </c>
      <c r="GN42" s="1">
        <f t="shared" si="39"/>
        <v>23</v>
      </c>
      <c r="GO42" s="1">
        <f t="shared" si="40"/>
        <v>0</v>
      </c>
      <c r="GP42" s="1">
        <f t="shared" si="146"/>
        <v>1.8E-3</v>
      </c>
      <c r="GQ42" s="1">
        <f t="shared" si="147"/>
        <v>23.001799999999999</v>
      </c>
      <c r="GR42" s="1">
        <f t="shared" si="41"/>
        <v>23</v>
      </c>
      <c r="GS42" s="1">
        <f t="shared" si="42"/>
        <v>0</v>
      </c>
      <c r="GT42" s="1">
        <f t="shared" si="148"/>
        <v>1.9E-3</v>
      </c>
      <c r="GU42" s="1">
        <f t="shared" si="149"/>
        <v>23.001899999999999</v>
      </c>
      <c r="GV42" s="1">
        <f t="shared" si="43"/>
        <v>23</v>
      </c>
      <c r="GW42" s="1">
        <f t="shared" si="44"/>
        <v>0</v>
      </c>
      <c r="GX42" s="1">
        <f t="shared" si="150"/>
        <v>2E-3</v>
      </c>
      <c r="GY42" s="1">
        <f t="shared" si="151"/>
        <v>23.001999999999999</v>
      </c>
      <c r="GZ42" s="1">
        <f t="shared" si="45"/>
        <v>23</v>
      </c>
      <c r="HA42" s="1">
        <f t="shared" si="46"/>
        <v>0</v>
      </c>
      <c r="HB42" s="1">
        <f t="shared" si="152"/>
        <v>1E-3</v>
      </c>
      <c r="HC42" s="1">
        <f t="shared" si="153"/>
        <v>23.001000000000001</v>
      </c>
      <c r="HD42" s="1">
        <f t="shared" si="47"/>
        <v>23</v>
      </c>
    </row>
    <row r="43" spans="1:212" customFormat="1" x14ac:dyDescent="0.3">
      <c r="A43" t="str">
        <f t="shared" si="48"/>
        <v>00</v>
      </c>
      <c r="B43" s="13">
        <f>'Running Order'!B47</f>
        <v>41</v>
      </c>
      <c r="C43" s="13">
        <f>'Running Order'!C47</f>
        <v>0</v>
      </c>
      <c r="D43" s="13">
        <f>'Running Order'!D47</f>
        <v>0</v>
      </c>
      <c r="E43" s="13">
        <f>'Running Order'!E47</f>
        <v>0</v>
      </c>
      <c r="F43" s="13">
        <f>'Running Order'!F47</f>
        <v>0</v>
      </c>
      <c r="G43" s="13">
        <f>'Running Order'!G47</f>
        <v>0</v>
      </c>
      <c r="H43" s="13">
        <f>'Running Order'!H47</f>
        <v>0</v>
      </c>
      <c r="I43" s="13">
        <f>'Running Order'!I47</f>
        <v>0</v>
      </c>
      <c r="J43" s="13">
        <f>'Running Order'!J47</f>
        <v>0</v>
      </c>
      <c r="K43" s="13">
        <f>'Running Order'!K47</f>
        <v>0</v>
      </c>
      <c r="L43" s="13">
        <f>'Running Order'!L47</f>
        <v>0</v>
      </c>
      <c r="M43" s="13">
        <f>IF('Running Order'!$HF47="NATB",'Running Order'!M47,20)</f>
        <v>20</v>
      </c>
      <c r="N43" s="13">
        <f>IF('Running Order'!$HF47="NATB",'Running Order'!N47,20)</f>
        <v>20</v>
      </c>
      <c r="O43" s="13">
        <f>IF('Running Order'!$HF47="NATB",'Running Order'!O47,20)</f>
        <v>20</v>
      </c>
      <c r="P43" s="13">
        <f>IF('Running Order'!$HF47="NATB",'Running Order'!P47,20)</f>
        <v>20</v>
      </c>
      <c r="Q43" s="13">
        <f>IF('Running Order'!$HF47="NATB",'Running Order'!Q47,20)</f>
        <v>20</v>
      </c>
      <c r="R43" s="13">
        <f>IF('Running Order'!$HF47="NATB",'Running Order'!R47,20)</f>
        <v>20</v>
      </c>
      <c r="S43" s="13">
        <f>IF('Running Order'!$HF47="NATB",'Running Order'!S47,20)</f>
        <v>20</v>
      </c>
      <c r="T43" s="13">
        <f>IF('Running Order'!$HF47="NATB",'Running Order'!T47,20)</f>
        <v>20</v>
      </c>
      <c r="U43" s="13">
        <f>IF('Running Order'!$HF47="NATB",'Running Order'!U47,20)</f>
        <v>20</v>
      </c>
      <c r="V43" s="13">
        <f>IF('Running Order'!$HF47="NATB",'Running Order'!V47,20)</f>
        <v>20</v>
      </c>
      <c r="W43" s="5">
        <f t="shared" si="49"/>
        <v>200</v>
      </c>
      <c r="X43" s="13">
        <f>IF('Running Order'!$HF47="NATB",'Running Order'!X47,20)</f>
        <v>20</v>
      </c>
      <c r="Y43" s="13">
        <f>IF('Running Order'!$HF47="NATB",'Running Order'!Y47,20)</f>
        <v>20</v>
      </c>
      <c r="Z43" s="13">
        <f>IF('Running Order'!$HF47="NATB",'Running Order'!Z47,20)</f>
        <v>20</v>
      </c>
      <c r="AA43" s="13">
        <f>IF('Running Order'!$HF47="NATB",'Running Order'!AA47,20)</f>
        <v>20</v>
      </c>
      <c r="AB43" s="13">
        <f>IF('Running Order'!$HF47="NATB",'Running Order'!AB47,20)</f>
        <v>20</v>
      </c>
      <c r="AC43" s="13">
        <f>IF('Running Order'!$HF47="NATB",'Running Order'!AC47,20)</f>
        <v>20</v>
      </c>
      <c r="AD43" s="13">
        <f>IF('Running Order'!$HF47="NATB",'Running Order'!AD47,20)</f>
        <v>20</v>
      </c>
      <c r="AE43" s="13">
        <f>IF('Running Order'!$HF47="NATB",'Running Order'!AE47,20)</f>
        <v>20</v>
      </c>
      <c r="AF43" s="13">
        <f>IF('Running Order'!$HF47="NATB",'Running Order'!AF47,20)</f>
        <v>20</v>
      </c>
      <c r="AG43" s="13">
        <f>IF('Running Order'!$HF47="NATB",'Running Order'!AG47,20)</f>
        <v>20</v>
      </c>
      <c r="AH43" s="5">
        <f t="shared" si="50"/>
        <v>200</v>
      </c>
      <c r="AI43" s="5">
        <f t="shared" si="51"/>
        <v>400</v>
      </c>
      <c r="AJ43" s="13">
        <f>IF('Running Order'!$HF47="NATB",'Running Order'!AJ47,20)</f>
        <v>20</v>
      </c>
      <c r="AK43" s="13">
        <f>IF('Running Order'!$HF47="NATB",'Running Order'!AK47,20)</f>
        <v>20</v>
      </c>
      <c r="AL43" s="13">
        <f>IF('Running Order'!$HF47="NATB",'Running Order'!AL47,20)</f>
        <v>20</v>
      </c>
      <c r="AM43" s="13">
        <f>IF('Running Order'!$HF47="NATB",'Running Order'!AM47,20)</f>
        <v>20</v>
      </c>
      <c r="AN43" s="13">
        <f>IF('Running Order'!$HF47="NATB",'Running Order'!AN47,20)</f>
        <v>20</v>
      </c>
      <c r="AO43" s="13">
        <f>IF('Running Order'!$HF47="NATB",'Running Order'!AO47,20)</f>
        <v>20</v>
      </c>
      <c r="AP43" s="13">
        <f>IF('Running Order'!$HF47="NATB",'Running Order'!AP47,20)</f>
        <v>20</v>
      </c>
      <c r="AQ43" s="13">
        <f>IF('Running Order'!$HF47="NATB",'Running Order'!AQ47,20)</f>
        <v>20</v>
      </c>
      <c r="AR43" s="13">
        <f>IF('Running Order'!$HF47="NATB",'Running Order'!AR47,20)</f>
        <v>20</v>
      </c>
      <c r="AS43" s="13">
        <f>IF('Running Order'!$HF47="NATB",'Running Order'!AS47,20)</f>
        <v>20</v>
      </c>
      <c r="AT43" s="5">
        <f t="shared" si="52"/>
        <v>200</v>
      </c>
      <c r="AU43" s="5">
        <f t="shared" si="53"/>
        <v>600</v>
      </c>
      <c r="AV43" s="13">
        <f>IF('Running Order'!$HF47="NATB",'Running Order'!AV47,20)</f>
        <v>20</v>
      </c>
      <c r="AW43" s="13">
        <f>IF('Running Order'!$HF47="NATB",'Running Order'!AW47,20)</f>
        <v>20</v>
      </c>
      <c r="AX43" s="13">
        <f>IF('Running Order'!$HF47="NATB",'Running Order'!AX47,20)</f>
        <v>20</v>
      </c>
      <c r="AY43" s="13">
        <f>IF('Running Order'!$HF47="NATB",'Running Order'!AY47,20)</f>
        <v>20</v>
      </c>
      <c r="AZ43" s="13">
        <f>IF('Running Order'!$HF47="NATB",'Running Order'!AZ47,20)</f>
        <v>20</v>
      </c>
      <c r="BA43" s="13">
        <f>IF('Running Order'!$HF47="NATB",'Running Order'!BA47,20)</f>
        <v>20</v>
      </c>
      <c r="BB43" s="13">
        <f>IF('Running Order'!$HF47="NATB",'Running Order'!BB47,20)</f>
        <v>20</v>
      </c>
      <c r="BC43" s="13">
        <f>IF('Running Order'!$HF47="NATB",'Running Order'!BC47,20)</f>
        <v>20</v>
      </c>
      <c r="BD43" s="13">
        <f>IF('Running Order'!$HF47="NATB",'Running Order'!BD47,20)</f>
        <v>20</v>
      </c>
      <c r="BE43" s="13">
        <f>IF('Running Order'!$HF47="NATB",'Running Order'!BE47,20)</f>
        <v>20</v>
      </c>
      <c r="BF43" s="5">
        <f t="shared" si="54"/>
        <v>200</v>
      </c>
      <c r="BG43" s="5">
        <f t="shared" si="55"/>
        <v>800</v>
      </c>
      <c r="BH43" s="5">
        <f t="shared" si="56"/>
        <v>23</v>
      </c>
      <c r="BI43" s="5">
        <f t="shared" si="57"/>
        <v>23</v>
      </c>
      <c r="BJ43" s="5">
        <f t="shared" si="58"/>
        <v>23</v>
      </c>
      <c r="BK43" s="5">
        <f t="shared" si="154"/>
        <v>23</v>
      </c>
      <c r="BL43" s="5">
        <f t="shared" si="59"/>
        <v>23</v>
      </c>
      <c r="BM43" s="5">
        <f t="shared" si="60"/>
        <v>23</v>
      </c>
      <c r="BN43" s="5">
        <f t="shared" si="156"/>
        <v>23</v>
      </c>
      <c r="BO43" s="5">
        <f t="shared" si="157"/>
        <v>23</v>
      </c>
      <c r="BP43" s="3" t="str">
        <f t="shared" si="158"/>
        <v>-</v>
      </c>
      <c r="BQ43" s="3" t="str">
        <f t="shared" si="61"/>
        <v/>
      </c>
      <c r="BR43" s="3" t="str">
        <f t="shared" si="159"/>
        <v>-</v>
      </c>
      <c r="BS43" s="3" t="str">
        <f t="shared" si="62"/>
        <v/>
      </c>
      <c r="BT43" s="3" t="str">
        <f t="shared" si="160"/>
        <v>-</v>
      </c>
      <c r="BU43" s="3" t="str">
        <f t="shared" si="63"/>
        <v/>
      </c>
      <c r="BV43" s="3" t="str">
        <f t="shared" si="161"/>
        <v>-</v>
      </c>
      <c r="BW43" s="3" t="str">
        <f t="shared" si="64"/>
        <v/>
      </c>
      <c r="BX43" s="3" t="str">
        <f t="shared" si="162"/>
        <v>-</v>
      </c>
      <c r="BY43" s="3" t="str">
        <f t="shared" si="65"/>
        <v/>
      </c>
      <c r="BZ43" s="3" t="str">
        <f t="shared" si="163"/>
        <v>-</v>
      </c>
      <c r="CA43" s="3" t="str">
        <f t="shared" si="66"/>
        <v/>
      </c>
      <c r="CB43" s="3" t="str">
        <f t="shared" si="164"/>
        <v>-</v>
      </c>
      <c r="CC43" s="3" t="str">
        <f t="shared" si="67"/>
        <v/>
      </c>
      <c r="CD43" s="3" t="str">
        <f t="shared" si="165"/>
        <v>-</v>
      </c>
      <c r="CE43" s="3" t="str">
        <f t="shared" si="69"/>
        <v/>
      </c>
      <c r="CF43" s="3" t="str">
        <f t="shared" si="70"/>
        <v>-</v>
      </c>
      <c r="CG43" s="3" t="str">
        <f t="shared" si="71"/>
        <v/>
      </c>
      <c r="CH43" s="5" t="str">
        <f t="shared" si="155"/>
        <v/>
      </c>
      <c r="CI43" s="5" t="str">
        <f t="shared" si="72"/>
        <v/>
      </c>
      <c r="CJ43" s="1"/>
      <c r="CK43" s="1"/>
      <c r="CL43" s="1">
        <f t="shared" si="73"/>
        <v>0</v>
      </c>
      <c r="CM43" s="1">
        <f t="shared" si="74"/>
        <v>2.4000000000000001E-4</v>
      </c>
      <c r="CN43" s="1">
        <f t="shared" si="75"/>
        <v>23.000240000000002</v>
      </c>
      <c r="CO43" s="1">
        <f t="shared" si="13"/>
        <v>23</v>
      </c>
      <c r="CP43" s="1">
        <f t="shared" si="76"/>
        <v>0</v>
      </c>
      <c r="CQ43" s="1">
        <f t="shared" si="77"/>
        <v>2.4000000000000001E-4</v>
      </c>
      <c r="CR43" s="1">
        <f t="shared" si="78"/>
        <v>23.000240000000002</v>
      </c>
      <c r="CS43" s="1">
        <f t="shared" si="14"/>
        <v>23</v>
      </c>
      <c r="CT43" s="1">
        <f t="shared" si="79"/>
        <v>0</v>
      </c>
      <c r="CU43" s="1">
        <f t="shared" si="80"/>
        <v>2.3E-3</v>
      </c>
      <c r="CV43" s="1">
        <f t="shared" si="81"/>
        <v>23.002300000000002</v>
      </c>
      <c r="CW43" s="1">
        <f t="shared" si="15"/>
        <v>23</v>
      </c>
      <c r="CX43" s="1">
        <f t="shared" si="82"/>
        <v>0</v>
      </c>
      <c r="CY43" s="1">
        <f t="shared" si="83"/>
        <v>2.2000000000000001E-3</v>
      </c>
      <c r="CZ43" s="1">
        <f t="shared" si="84"/>
        <v>23.002199999999998</v>
      </c>
      <c r="DA43" s="1">
        <f t="shared" si="16"/>
        <v>23</v>
      </c>
      <c r="DB43" s="1">
        <f t="shared" si="85"/>
        <v>0</v>
      </c>
      <c r="DC43" s="1">
        <f t="shared" si="86"/>
        <v>2.2000000000000001E-3</v>
      </c>
      <c r="DD43" s="1">
        <f t="shared" si="87"/>
        <v>23.002199999999998</v>
      </c>
      <c r="DE43" s="1">
        <f t="shared" si="17"/>
        <v>23</v>
      </c>
      <c r="DF43" s="1">
        <f t="shared" si="88"/>
        <v>0</v>
      </c>
      <c r="DG43" s="1">
        <f t="shared" si="89"/>
        <v>2.2000000000000001E-3</v>
      </c>
      <c r="DH43" s="1">
        <f t="shared" si="90"/>
        <v>23.002199999999998</v>
      </c>
      <c r="DI43" s="1">
        <f t="shared" si="18"/>
        <v>23</v>
      </c>
      <c r="DJ43" s="1">
        <f t="shared" si="91"/>
        <v>0</v>
      </c>
      <c r="DK43" s="1">
        <f t="shared" si="92"/>
        <v>1.1999999999999999E-3</v>
      </c>
      <c r="DL43" s="1">
        <f t="shared" si="93"/>
        <v>23.001200000000001</v>
      </c>
      <c r="DM43" s="1">
        <f t="shared" si="94"/>
        <v>23</v>
      </c>
      <c r="DQ43">
        <f t="shared" si="95"/>
        <v>600</v>
      </c>
      <c r="DR43" t="str">
        <f t="shared" si="96"/>
        <v>NO</v>
      </c>
      <c r="DS43">
        <f t="shared" si="97"/>
        <v>600</v>
      </c>
      <c r="DT43" t="str">
        <f t="shared" si="98"/>
        <v>NO</v>
      </c>
      <c r="DV43" s="1">
        <f t="shared" si="99"/>
        <v>0</v>
      </c>
      <c r="DW43" s="1">
        <f t="shared" si="100"/>
        <v>2.3999999999999998E-3</v>
      </c>
      <c r="DX43" s="1">
        <f t="shared" si="101"/>
        <v>23.002400000000002</v>
      </c>
      <c r="DY43" s="1">
        <f t="shared" si="19"/>
        <v>23</v>
      </c>
      <c r="DZ43" s="1">
        <f t="shared" si="102"/>
        <v>0</v>
      </c>
      <c r="EA43" s="1">
        <f t="shared" si="103"/>
        <v>2.3999999999999998E-3</v>
      </c>
      <c r="EB43" s="1">
        <f t="shared" si="104"/>
        <v>23.002400000000002</v>
      </c>
      <c r="EC43" s="1">
        <f t="shared" si="20"/>
        <v>23</v>
      </c>
      <c r="ED43" s="1">
        <f t="shared" si="105"/>
        <v>0</v>
      </c>
      <c r="EE43" s="1">
        <f t="shared" si="106"/>
        <v>2.3E-3</v>
      </c>
      <c r="EF43" s="1">
        <f t="shared" si="107"/>
        <v>23.002300000000002</v>
      </c>
      <c r="EG43" s="1">
        <f t="shared" si="21"/>
        <v>23</v>
      </c>
      <c r="EH43" s="1">
        <f t="shared" si="108"/>
        <v>0</v>
      </c>
      <c r="EI43" s="1">
        <f t="shared" si="109"/>
        <v>2.2000000000000001E-3</v>
      </c>
      <c r="EJ43" s="1">
        <f t="shared" si="110"/>
        <v>23.002199999999998</v>
      </c>
      <c r="EK43" s="1">
        <f t="shared" si="22"/>
        <v>23</v>
      </c>
      <c r="EL43" s="1">
        <f t="shared" si="111"/>
        <v>0</v>
      </c>
      <c r="EM43" s="1">
        <f t="shared" si="112"/>
        <v>2.2000000000000001E-3</v>
      </c>
      <c r="EN43" s="1">
        <f t="shared" si="113"/>
        <v>23.002199999999998</v>
      </c>
      <c r="EO43" s="1">
        <f t="shared" si="23"/>
        <v>23</v>
      </c>
      <c r="EP43" s="1">
        <f t="shared" si="114"/>
        <v>0</v>
      </c>
      <c r="EQ43" s="1">
        <f t="shared" si="115"/>
        <v>2.2000000000000001E-3</v>
      </c>
      <c r="ER43" s="1">
        <f t="shared" si="116"/>
        <v>23.002199999999998</v>
      </c>
      <c r="ES43" s="1">
        <f t="shared" si="24"/>
        <v>23</v>
      </c>
      <c r="ET43" s="1">
        <f t="shared" si="117"/>
        <v>0</v>
      </c>
      <c r="EU43" s="1">
        <f t="shared" si="118"/>
        <v>1.1999999999999999E-3</v>
      </c>
      <c r="EV43" s="1">
        <f t="shared" si="119"/>
        <v>23.001200000000001</v>
      </c>
      <c r="EW43" s="1">
        <f t="shared" si="120"/>
        <v>23</v>
      </c>
      <c r="EX43" s="1"/>
      <c r="EY43" s="1">
        <f t="shared" si="121"/>
        <v>0</v>
      </c>
      <c r="EZ43" s="1">
        <f t="shared" si="122"/>
        <v>2.3999999999999998E-3</v>
      </c>
      <c r="FA43" s="1">
        <f t="shared" si="25"/>
        <v>23.002400000000002</v>
      </c>
      <c r="FB43" s="1">
        <f t="shared" si="26"/>
        <v>23</v>
      </c>
      <c r="FC43" s="1">
        <f t="shared" si="123"/>
        <v>0</v>
      </c>
      <c r="FD43" s="1">
        <f t="shared" si="124"/>
        <v>2.2000000000000001E-3</v>
      </c>
      <c r="FE43" s="1">
        <f t="shared" si="125"/>
        <v>23.002199999999998</v>
      </c>
      <c r="FF43" s="1">
        <f t="shared" si="27"/>
        <v>23</v>
      </c>
      <c r="FG43" s="1">
        <f t="shared" si="126"/>
        <v>0</v>
      </c>
      <c r="FH43" s="1">
        <f t="shared" si="127"/>
        <v>2.0999999999999999E-3</v>
      </c>
      <c r="FI43" s="1">
        <f t="shared" si="128"/>
        <v>23.002099999999999</v>
      </c>
      <c r="FJ43" s="1">
        <f t="shared" si="28"/>
        <v>23</v>
      </c>
      <c r="FK43" s="1">
        <f t="shared" si="129"/>
        <v>0</v>
      </c>
      <c r="FL43" s="1">
        <f t="shared" si="130"/>
        <v>2.2000000000000001E-3</v>
      </c>
      <c r="FM43" s="1">
        <f t="shared" si="131"/>
        <v>23.002199999999998</v>
      </c>
      <c r="FN43" s="1">
        <f t="shared" si="29"/>
        <v>23</v>
      </c>
      <c r="FO43" s="1">
        <f t="shared" si="132"/>
        <v>0</v>
      </c>
      <c r="FP43" s="1">
        <f t="shared" si="133"/>
        <v>2.2000000000000001E-3</v>
      </c>
      <c r="FQ43" s="1">
        <f t="shared" si="134"/>
        <v>23.002199999999998</v>
      </c>
      <c r="FR43" s="1">
        <f t="shared" si="30"/>
        <v>23</v>
      </c>
      <c r="FS43" s="1">
        <f t="shared" si="135"/>
        <v>0</v>
      </c>
      <c r="FT43" s="1">
        <f t="shared" si="136"/>
        <v>2.0999999999999999E-3</v>
      </c>
      <c r="FU43" s="1">
        <f t="shared" si="137"/>
        <v>23.002099999999999</v>
      </c>
      <c r="FV43" s="1">
        <f t="shared" si="31"/>
        <v>23</v>
      </c>
      <c r="FW43" s="1">
        <f t="shared" si="138"/>
        <v>0</v>
      </c>
      <c r="FX43" s="1">
        <f t="shared" si="139"/>
        <v>1.1999999999999999E-3</v>
      </c>
      <c r="FY43" s="1">
        <f t="shared" si="140"/>
        <v>23.001200000000001</v>
      </c>
      <c r="FZ43" s="1">
        <f t="shared" si="32"/>
        <v>23</v>
      </c>
      <c r="GC43" s="1">
        <f t="shared" si="33"/>
        <v>0</v>
      </c>
      <c r="GD43" s="1">
        <f t="shared" si="141"/>
        <v>2.3999999999999998E-3</v>
      </c>
      <c r="GE43" s="1">
        <f t="shared" si="34"/>
        <v>23.002400000000002</v>
      </c>
      <c r="GF43" s="1">
        <f t="shared" si="35"/>
        <v>23</v>
      </c>
      <c r="GG43" s="1">
        <f t="shared" si="36"/>
        <v>0</v>
      </c>
      <c r="GH43" s="1">
        <f t="shared" si="142"/>
        <v>1.5E-3</v>
      </c>
      <c r="GI43" s="1">
        <f t="shared" si="143"/>
        <v>23.0015</v>
      </c>
      <c r="GJ43" s="1">
        <f t="shared" si="37"/>
        <v>23</v>
      </c>
      <c r="GK43" s="1">
        <f t="shared" si="38"/>
        <v>0</v>
      </c>
      <c r="GL43" s="1">
        <f t="shared" si="144"/>
        <v>1.4E-3</v>
      </c>
      <c r="GM43" s="1">
        <f t="shared" si="145"/>
        <v>23.0014</v>
      </c>
      <c r="GN43" s="1">
        <f t="shared" si="39"/>
        <v>23</v>
      </c>
      <c r="GO43" s="1">
        <f t="shared" si="40"/>
        <v>0</v>
      </c>
      <c r="GP43" s="1">
        <f t="shared" si="146"/>
        <v>1.8E-3</v>
      </c>
      <c r="GQ43" s="1">
        <f t="shared" si="147"/>
        <v>23.001799999999999</v>
      </c>
      <c r="GR43" s="1">
        <f t="shared" si="41"/>
        <v>23</v>
      </c>
      <c r="GS43" s="1">
        <f t="shared" si="42"/>
        <v>0</v>
      </c>
      <c r="GT43" s="1">
        <f t="shared" si="148"/>
        <v>1.9E-3</v>
      </c>
      <c r="GU43" s="1">
        <f t="shared" si="149"/>
        <v>23.001899999999999</v>
      </c>
      <c r="GV43" s="1">
        <f t="shared" si="43"/>
        <v>23</v>
      </c>
      <c r="GW43" s="1">
        <f t="shared" si="44"/>
        <v>0</v>
      </c>
      <c r="GX43" s="1">
        <f t="shared" si="150"/>
        <v>2E-3</v>
      </c>
      <c r="GY43" s="1">
        <f t="shared" si="151"/>
        <v>23.001999999999999</v>
      </c>
      <c r="GZ43" s="1">
        <f t="shared" si="45"/>
        <v>23</v>
      </c>
      <c r="HA43" s="1">
        <f t="shared" si="46"/>
        <v>0</v>
      </c>
      <c r="HB43" s="1">
        <f t="shared" si="152"/>
        <v>1E-3</v>
      </c>
      <c r="HC43" s="1">
        <f t="shared" si="153"/>
        <v>23.001000000000001</v>
      </c>
      <c r="HD43" s="1">
        <f t="shared" si="47"/>
        <v>23</v>
      </c>
    </row>
    <row r="44" spans="1:212" customFormat="1" x14ac:dyDescent="0.3">
      <c r="A44" t="str">
        <f t="shared" si="48"/>
        <v>00</v>
      </c>
      <c r="B44" s="13">
        <f>'Running Order'!B48</f>
        <v>42</v>
      </c>
      <c r="C44" s="13">
        <f>'Running Order'!C48</f>
        <v>0</v>
      </c>
      <c r="D44" s="13">
        <f>'Running Order'!D48</f>
        <v>0</v>
      </c>
      <c r="E44" s="13">
        <f>'Running Order'!E48</f>
        <v>0</v>
      </c>
      <c r="F44" s="13">
        <f>'Running Order'!F48</f>
        <v>0</v>
      </c>
      <c r="G44" s="13">
        <f>'Running Order'!G48</f>
        <v>0</v>
      </c>
      <c r="H44" s="13">
        <f>'Running Order'!H48</f>
        <v>0</v>
      </c>
      <c r="I44" s="13">
        <f>'Running Order'!I48</f>
        <v>0</v>
      </c>
      <c r="J44" s="13">
        <f>'Running Order'!J48</f>
        <v>0</v>
      </c>
      <c r="K44" s="13">
        <f>'Running Order'!K48</f>
        <v>0</v>
      </c>
      <c r="L44" s="13">
        <f>'Running Order'!L48</f>
        <v>0</v>
      </c>
      <c r="M44" s="13">
        <f>IF('Running Order'!$HF48="NATB",'Running Order'!M48,20)</f>
        <v>20</v>
      </c>
      <c r="N44" s="13">
        <f>IF('Running Order'!$HF48="NATB",'Running Order'!N48,20)</f>
        <v>20</v>
      </c>
      <c r="O44" s="13">
        <f>IF('Running Order'!$HF48="NATB",'Running Order'!O48,20)</f>
        <v>20</v>
      </c>
      <c r="P44" s="13">
        <f>IF('Running Order'!$HF48="NATB",'Running Order'!P48,20)</f>
        <v>20</v>
      </c>
      <c r="Q44" s="13">
        <f>IF('Running Order'!$HF48="NATB",'Running Order'!Q48,20)</f>
        <v>20</v>
      </c>
      <c r="R44" s="13">
        <f>IF('Running Order'!$HF48="NATB",'Running Order'!R48,20)</f>
        <v>20</v>
      </c>
      <c r="S44" s="13">
        <f>IF('Running Order'!$HF48="NATB",'Running Order'!S48,20)</f>
        <v>20</v>
      </c>
      <c r="T44" s="13">
        <f>IF('Running Order'!$HF48="NATB",'Running Order'!T48,20)</f>
        <v>20</v>
      </c>
      <c r="U44" s="13">
        <f>IF('Running Order'!$HF48="NATB",'Running Order'!U48,20)</f>
        <v>20</v>
      </c>
      <c r="V44" s="13">
        <f>IF('Running Order'!$HF48="NATB",'Running Order'!V48,20)</f>
        <v>20</v>
      </c>
      <c r="W44" s="5">
        <f t="shared" si="49"/>
        <v>200</v>
      </c>
      <c r="X44" s="13">
        <f>IF('Running Order'!$HF48="NATB",'Running Order'!X48,20)</f>
        <v>20</v>
      </c>
      <c r="Y44" s="13">
        <f>IF('Running Order'!$HF48="NATB",'Running Order'!Y48,20)</f>
        <v>20</v>
      </c>
      <c r="Z44" s="13">
        <f>IF('Running Order'!$HF48="NATB",'Running Order'!Z48,20)</f>
        <v>20</v>
      </c>
      <c r="AA44" s="13">
        <f>IF('Running Order'!$HF48="NATB",'Running Order'!AA48,20)</f>
        <v>20</v>
      </c>
      <c r="AB44" s="13">
        <f>IF('Running Order'!$HF48="NATB",'Running Order'!AB48,20)</f>
        <v>20</v>
      </c>
      <c r="AC44" s="13">
        <f>IF('Running Order'!$HF48="NATB",'Running Order'!AC48,20)</f>
        <v>20</v>
      </c>
      <c r="AD44" s="13">
        <f>IF('Running Order'!$HF48="NATB",'Running Order'!AD48,20)</f>
        <v>20</v>
      </c>
      <c r="AE44" s="13">
        <f>IF('Running Order'!$HF48="NATB",'Running Order'!AE48,20)</f>
        <v>20</v>
      </c>
      <c r="AF44" s="13">
        <f>IF('Running Order'!$HF48="NATB",'Running Order'!AF48,20)</f>
        <v>20</v>
      </c>
      <c r="AG44" s="13">
        <f>IF('Running Order'!$HF48="NATB",'Running Order'!AG48,20)</f>
        <v>20</v>
      </c>
      <c r="AH44" s="5">
        <f t="shared" si="50"/>
        <v>200</v>
      </c>
      <c r="AI44" s="5">
        <f t="shared" si="51"/>
        <v>400</v>
      </c>
      <c r="AJ44" s="13">
        <f>IF('Running Order'!$HF48="NATB",'Running Order'!AJ48,20)</f>
        <v>20</v>
      </c>
      <c r="AK44" s="13">
        <f>IF('Running Order'!$HF48="NATB",'Running Order'!AK48,20)</f>
        <v>20</v>
      </c>
      <c r="AL44" s="13">
        <f>IF('Running Order'!$HF48="NATB",'Running Order'!AL48,20)</f>
        <v>20</v>
      </c>
      <c r="AM44" s="13">
        <f>IF('Running Order'!$HF48="NATB",'Running Order'!AM48,20)</f>
        <v>20</v>
      </c>
      <c r="AN44" s="13">
        <f>IF('Running Order'!$HF48="NATB",'Running Order'!AN48,20)</f>
        <v>20</v>
      </c>
      <c r="AO44" s="13">
        <f>IF('Running Order'!$HF48="NATB",'Running Order'!AO48,20)</f>
        <v>20</v>
      </c>
      <c r="AP44" s="13">
        <f>IF('Running Order'!$HF48="NATB",'Running Order'!AP48,20)</f>
        <v>20</v>
      </c>
      <c r="AQ44" s="13">
        <f>IF('Running Order'!$HF48="NATB",'Running Order'!AQ48,20)</f>
        <v>20</v>
      </c>
      <c r="AR44" s="13">
        <f>IF('Running Order'!$HF48="NATB",'Running Order'!AR48,20)</f>
        <v>20</v>
      </c>
      <c r="AS44" s="13">
        <f>IF('Running Order'!$HF48="NATB",'Running Order'!AS48,20)</f>
        <v>20</v>
      </c>
      <c r="AT44" s="5">
        <f t="shared" si="52"/>
        <v>200</v>
      </c>
      <c r="AU44" s="5">
        <f t="shared" si="53"/>
        <v>600</v>
      </c>
      <c r="AV44" s="13">
        <f>IF('Running Order'!$HF48="NATB",'Running Order'!AV48,20)</f>
        <v>20</v>
      </c>
      <c r="AW44" s="13">
        <f>IF('Running Order'!$HF48="NATB",'Running Order'!AW48,20)</f>
        <v>20</v>
      </c>
      <c r="AX44" s="13">
        <f>IF('Running Order'!$HF48="NATB",'Running Order'!AX48,20)</f>
        <v>20</v>
      </c>
      <c r="AY44" s="13">
        <f>IF('Running Order'!$HF48="NATB",'Running Order'!AY48,20)</f>
        <v>20</v>
      </c>
      <c r="AZ44" s="13">
        <f>IF('Running Order'!$HF48="NATB",'Running Order'!AZ48,20)</f>
        <v>20</v>
      </c>
      <c r="BA44" s="13">
        <f>IF('Running Order'!$HF48="NATB",'Running Order'!BA48,20)</f>
        <v>20</v>
      </c>
      <c r="BB44" s="13">
        <f>IF('Running Order'!$HF48="NATB",'Running Order'!BB48,20)</f>
        <v>20</v>
      </c>
      <c r="BC44" s="13">
        <f>IF('Running Order'!$HF48="NATB",'Running Order'!BC48,20)</f>
        <v>20</v>
      </c>
      <c r="BD44" s="13">
        <f>IF('Running Order'!$HF48="NATB",'Running Order'!BD48,20)</f>
        <v>20</v>
      </c>
      <c r="BE44" s="13">
        <f>IF('Running Order'!$HF48="NATB",'Running Order'!BE48,20)</f>
        <v>20</v>
      </c>
      <c r="BF44" s="5">
        <f t="shared" si="54"/>
        <v>200</v>
      </c>
      <c r="BG44" s="5">
        <f t="shared" si="55"/>
        <v>800</v>
      </c>
      <c r="BH44" s="5">
        <f t="shared" si="56"/>
        <v>23</v>
      </c>
      <c r="BI44" s="5">
        <f t="shared" si="57"/>
        <v>23</v>
      </c>
      <c r="BJ44" s="5">
        <f t="shared" si="58"/>
        <v>23</v>
      </c>
      <c r="BK44" s="5">
        <f t="shared" si="154"/>
        <v>23</v>
      </c>
      <c r="BL44" s="5">
        <f t="shared" si="59"/>
        <v>23</v>
      </c>
      <c r="BM44" s="5">
        <f t="shared" si="60"/>
        <v>23</v>
      </c>
      <c r="BN44" s="5">
        <f t="shared" si="156"/>
        <v>23</v>
      </c>
      <c r="BO44" s="5">
        <f t="shared" si="157"/>
        <v>23</v>
      </c>
      <c r="BP44" s="3" t="str">
        <f t="shared" si="158"/>
        <v>-</v>
      </c>
      <c r="BQ44" s="3" t="str">
        <f t="shared" si="61"/>
        <v/>
      </c>
      <c r="BR44" s="3" t="str">
        <f t="shared" si="159"/>
        <v>-</v>
      </c>
      <c r="BS44" s="3" t="str">
        <f t="shared" si="62"/>
        <v/>
      </c>
      <c r="BT44" s="3" t="str">
        <f t="shared" si="160"/>
        <v>-</v>
      </c>
      <c r="BU44" s="3" t="str">
        <f t="shared" si="63"/>
        <v/>
      </c>
      <c r="BV44" s="3" t="str">
        <f t="shared" si="161"/>
        <v>-</v>
      </c>
      <c r="BW44" s="3" t="str">
        <f t="shared" si="64"/>
        <v/>
      </c>
      <c r="BX44" s="3" t="str">
        <f t="shared" si="162"/>
        <v>-</v>
      </c>
      <c r="BY44" s="3" t="str">
        <f t="shared" si="65"/>
        <v/>
      </c>
      <c r="BZ44" s="3" t="str">
        <f t="shared" si="163"/>
        <v>-</v>
      </c>
      <c r="CA44" s="3" t="str">
        <f t="shared" si="66"/>
        <v/>
      </c>
      <c r="CB44" s="3" t="str">
        <f t="shared" si="164"/>
        <v>-</v>
      </c>
      <c r="CC44" s="3" t="str">
        <f t="shared" si="67"/>
        <v/>
      </c>
      <c r="CD44" s="3" t="str">
        <f t="shared" si="165"/>
        <v>-</v>
      </c>
      <c r="CE44" s="3" t="str">
        <f t="shared" si="69"/>
        <v/>
      </c>
      <c r="CF44" s="3" t="str">
        <f t="shared" si="70"/>
        <v>-</v>
      </c>
      <c r="CG44" s="3" t="str">
        <f t="shared" si="71"/>
        <v/>
      </c>
      <c r="CH44" s="5" t="str">
        <f t="shared" si="155"/>
        <v/>
      </c>
      <c r="CI44" s="5" t="str">
        <f t="shared" si="72"/>
        <v/>
      </c>
      <c r="CJ44" s="1"/>
      <c r="CK44" s="1"/>
      <c r="CL44" s="1">
        <f t="shared" si="73"/>
        <v>0</v>
      </c>
      <c r="CM44" s="1">
        <f t="shared" si="74"/>
        <v>2.4000000000000001E-4</v>
      </c>
      <c r="CN44" s="1">
        <f t="shared" si="75"/>
        <v>23.000240000000002</v>
      </c>
      <c r="CO44" s="1">
        <f t="shared" si="13"/>
        <v>23</v>
      </c>
      <c r="CP44" s="1">
        <f t="shared" si="76"/>
        <v>0</v>
      </c>
      <c r="CQ44" s="1">
        <f t="shared" si="77"/>
        <v>2.4000000000000001E-4</v>
      </c>
      <c r="CR44" s="1">
        <f t="shared" si="78"/>
        <v>23.000240000000002</v>
      </c>
      <c r="CS44" s="1">
        <f t="shared" si="14"/>
        <v>23</v>
      </c>
      <c r="CT44" s="1">
        <f t="shared" si="79"/>
        <v>0</v>
      </c>
      <c r="CU44" s="1">
        <f t="shared" si="80"/>
        <v>2.3E-3</v>
      </c>
      <c r="CV44" s="1">
        <f t="shared" si="81"/>
        <v>23.002300000000002</v>
      </c>
      <c r="CW44" s="1">
        <f t="shared" si="15"/>
        <v>23</v>
      </c>
      <c r="CX44" s="1">
        <f t="shared" si="82"/>
        <v>0</v>
      </c>
      <c r="CY44" s="1">
        <f t="shared" si="83"/>
        <v>2.2000000000000001E-3</v>
      </c>
      <c r="CZ44" s="1">
        <f t="shared" si="84"/>
        <v>23.002199999999998</v>
      </c>
      <c r="DA44" s="1">
        <f t="shared" si="16"/>
        <v>23</v>
      </c>
      <c r="DB44" s="1">
        <f t="shared" si="85"/>
        <v>0</v>
      </c>
      <c r="DC44" s="1">
        <f t="shared" si="86"/>
        <v>2.2000000000000001E-3</v>
      </c>
      <c r="DD44" s="1">
        <f t="shared" si="87"/>
        <v>23.002199999999998</v>
      </c>
      <c r="DE44" s="1">
        <f t="shared" si="17"/>
        <v>23</v>
      </c>
      <c r="DF44" s="1">
        <f t="shared" si="88"/>
        <v>0</v>
      </c>
      <c r="DG44" s="1">
        <f t="shared" si="89"/>
        <v>2.2000000000000001E-3</v>
      </c>
      <c r="DH44" s="1">
        <f t="shared" si="90"/>
        <v>23.002199999999998</v>
      </c>
      <c r="DI44" s="1">
        <f t="shared" si="18"/>
        <v>23</v>
      </c>
      <c r="DJ44" s="1">
        <f t="shared" si="91"/>
        <v>0</v>
      </c>
      <c r="DK44" s="1">
        <f t="shared" si="92"/>
        <v>1.1999999999999999E-3</v>
      </c>
      <c r="DL44" s="1">
        <f t="shared" si="93"/>
        <v>23.001200000000001</v>
      </c>
      <c r="DM44" s="1">
        <f t="shared" si="94"/>
        <v>23</v>
      </c>
      <c r="DQ44">
        <f t="shared" si="95"/>
        <v>600</v>
      </c>
      <c r="DR44" t="str">
        <f t="shared" si="96"/>
        <v>NO</v>
      </c>
      <c r="DS44">
        <f t="shared" si="97"/>
        <v>600</v>
      </c>
      <c r="DT44" t="str">
        <f t="shared" si="98"/>
        <v>NO</v>
      </c>
      <c r="DV44" s="1">
        <f t="shared" si="99"/>
        <v>0</v>
      </c>
      <c r="DW44" s="1">
        <f t="shared" si="100"/>
        <v>2.3999999999999998E-3</v>
      </c>
      <c r="DX44" s="1">
        <f t="shared" si="101"/>
        <v>23.002400000000002</v>
      </c>
      <c r="DY44" s="1">
        <f t="shared" si="19"/>
        <v>23</v>
      </c>
      <c r="DZ44" s="1">
        <f t="shared" si="102"/>
        <v>0</v>
      </c>
      <c r="EA44" s="1">
        <f t="shared" si="103"/>
        <v>2.3999999999999998E-3</v>
      </c>
      <c r="EB44" s="1">
        <f t="shared" si="104"/>
        <v>23.002400000000002</v>
      </c>
      <c r="EC44" s="1">
        <f t="shared" si="20"/>
        <v>23</v>
      </c>
      <c r="ED44" s="1">
        <f t="shared" si="105"/>
        <v>0</v>
      </c>
      <c r="EE44" s="1">
        <f t="shared" si="106"/>
        <v>2.3E-3</v>
      </c>
      <c r="EF44" s="1">
        <f t="shared" si="107"/>
        <v>23.002300000000002</v>
      </c>
      <c r="EG44" s="1">
        <f t="shared" si="21"/>
        <v>23</v>
      </c>
      <c r="EH44" s="1">
        <f t="shared" si="108"/>
        <v>0</v>
      </c>
      <c r="EI44" s="1">
        <f t="shared" si="109"/>
        <v>2.2000000000000001E-3</v>
      </c>
      <c r="EJ44" s="1">
        <f t="shared" si="110"/>
        <v>23.002199999999998</v>
      </c>
      <c r="EK44" s="1">
        <f t="shared" si="22"/>
        <v>23</v>
      </c>
      <c r="EL44" s="1">
        <f t="shared" si="111"/>
        <v>0</v>
      </c>
      <c r="EM44" s="1">
        <f t="shared" si="112"/>
        <v>2.2000000000000001E-3</v>
      </c>
      <c r="EN44" s="1">
        <f t="shared" si="113"/>
        <v>23.002199999999998</v>
      </c>
      <c r="EO44" s="1">
        <f t="shared" si="23"/>
        <v>23</v>
      </c>
      <c r="EP44" s="1">
        <f t="shared" si="114"/>
        <v>0</v>
      </c>
      <c r="EQ44" s="1">
        <f t="shared" si="115"/>
        <v>2.2000000000000001E-3</v>
      </c>
      <c r="ER44" s="1">
        <f t="shared" si="116"/>
        <v>23.002199999999998</v>
      </c>
      <c r="ES44" s="1">
        <f t="shared" si="24"/>
        <v>23</v>
      </c>
      <c r="ET44" s="1">
        <f t="shared" si="117"/>
        <v>0</v>
      </c>
      <c r="EU44" s="1">
        <f t="shared" si="118"/>
        <v>1.1999999999999999E-3</v>
      </c>
      <c r="EV44" s="1">
        <f t="shared" si="119"/>
        <v>23.001200000000001</v>
      </c>
      <c r="EW44" s="1">
        <f t="shared" si="120"/>
        <v>23</v>
      </c>
      <c r="EX44" s="1"/>
      <c r="EY44" s="1">
        <f t="shared" si="121"/>
        <v>0</v>
      </c>
      <c r="EZ44" s="1">
        <f t="shared" si="122"/>
        <v>2.3999999999999998E-3</v>
      </c>
      <c r="FA44" s="1">
        <f t="shared" si="25"/>
        <v>23.002400000000002</v>
      </c>
      <c r="FB44" s="1">
        <f t="shared" si="26"/>
        <v>23</v>
      </c>
      <c r="FC44" s="1">
        <f t="shared" si="123"/>
        <v>0</v>
      </c>
      <c r="FD44" s="1">
        <f t="shared" si="124"/>
        <v>2.2000000000000001E-3</v>
      </c>
      <c r="FE44" s="1">
        <f t="shared" si="125"/>
        <v>23.002199999999998</v>
      </c>
      <c r="FF44" s="1">
        <f t="shared" si="27"/>
        <v>23</v>
      </c>
      <c r="FG44" s="1">
        <f t="shared" si="126"/>
        <v>0</v>
      </c>
      <c r="FH44" s="1">
        <f t="shared" si="127"/>
        <v>2.0999999999999999E-3</v>
      </c>
      <c r="FI44" s="1">
        <f t="shared" si="128"/>
        <v>23.002099999999999</v>
      </c>
      <c r="FJ44" s="1">
        <f t="shared" si="28"/>
        <v>23</v>
      </c>
      <c r="FK44" s="1">
        <f t="shared" si="129"/>
        <v>0</v>
      </c>
      <c r="FL44" s="1">
        <f t="shared" si="130"/>
        <v>2.2000000000000001E-3</v>
      </c>
      <c r="FM44" s="1">
        <f t="shared" si="131"/>
        <v>23.002199999999998</v>
      </c>
      <c r="FN44" s="1">
        <f t="shared" si="29"/>
        <v>23</v>
      </c>
      <c r="FO44" s="1">
        <f t="shared" si="132"/>
        <v>0</v>
      </c>
      <c r="FP44" s="1">
        <f t="shared" si="133"/>
        <v>2.2000000000000001E-3</v>
      </c>
      <c r="FQ44" s="1">
        <f t="shared" si="134"/>
        <v>23.002199999999998</v>
      </c>
      <c r="FR44" s="1">
        <f t="shared" si="30"/>
        <v>23</v>
      </c>
      <c r="FS44" s="1">
        <f t="shared" si="135"/>
        <v>0</v>
      </c>
      <c r="FT44" s="1">
        <f t="shared" si="136"/>
        <v>2.0999999999999999E-3</v>
      </c>
      <c r="FU44" s="1">
        <f t="shared" si="137"/>
        <v>23.002099999999999</v>
      </c>
      <c r="FV44" s="1">
        <f t="shared" si="31"/>
        <v>23</v>
      </c>
      <c r="FW44" s="1">
        <f t="shared" si="138"/>
        <v>0</v>
      </c>
      <c r="FX44" s="1">
        <f t="shared" si="139"/>
        <v>1.1999999999999999E-3</v>
      </c>
      <c r="FY44" s="1">
        <f t="shared" si="140"/>
        <v>23.001200000000001</v>
      </c>
      <c r="FZ44" s="1">
        <f t="shared" si="32"/>
        <v>23</v>
      </c>
      <c r="GC44" s="1">
        <f t="shared" si="33"/>
        <v>0</v>
      </c>
      <c r="GD44" s="1">
        <f t="shared" si="141"/>
        <v>2.3999999999999998E-3</v>
      </c>
      <c r="GE44" s="1">
        <f t="shared" si="34"/>
        <v>23.002400000000002</v>
      </c>
      <c r="GF44" s="1">
        <f t="shared" si="35"/>
        <v>23</v>
      </c>
      <c r="GG44" s="1">
        <f t="shared" si="36"/>
        <v>0</v>
      </c>
      <c r="GH44" s="1">
        <f t="shared" si="142"/>
        <v>1.5E-3</v>
      </c>
      <c r="GI44" s="1">
        <f t="shared" si="143"/>
        <v>23.0015</v>
      </c>
      <c r="GJ44" s="1">
        <f t="shared" si="37"/>
        <v>23</v>
      </c>
      <c r="GK44" s="1">
        <f t="shared" si="38"/>
        <v>0</v>
      </c>
      <c r="GL44" s="1">
        <f t="shared" si="144"/>
        <v>1.4E-3</v>
      </c>
      <c r="GM44" s="1">
        <f t="shared" si="145"/>
        <v>23.0014</v>
      </c>
      <c r="GN44" s="1">
        <f t="shared" si="39"/>
        <v>23</v>
      </c>
      <c r="GO44" s="1">
        <f t="shared" si="40"/>
        <v>0</v>
      </c>
      <c r="GP44" s="1">
        <f t="shared" si="146"/>
        <v>1.8E-3</v>
      </c>
      <c r="GQ44" s="1">
        <f t="shared" si="147"/>
        <v>23.001799999999999</v>
      </c>
      <c r="GR44" s="1">
        <f t="shared" si="41"/>
        <v>23</v>
      </c>
      <c r="GS44" s="1">
        <f t="shared" si="42"/>
        <v>0</v>
      </c>
      <c r="GT44" s="1">
        <f t="shared" si="148"/>
        <v>1.9E-3</v>
      </c>
      <c r="GU44" s="1">
        <f t="shared" si="149"/>
        <v>23.001899999999999</v>
      </c>
      <c r="GV44" s="1">
        <f t="shared" si="43"/>
        <v>23</v>
      </c>
      <c r="GW44" s="1">
        <f t="shared" si="44"/>
        <v>0</v>
      </c>
      <c r="GX44" s="1">
        <f t="shared" si="150"/>
        <v>2E-3</v>
      </c>
      <c r="GY44" s="1">
        <f t="shared" si="151"/>
        <v>23.001999999999999</v>
      </c>
      <c r="GZ44" s="1">
        <f t="shared" si="45"/>
        <v>23</v>
      </c>
      <c r="HA44" s="1">
        <f t="shared" si="46"/>
        <v>0</v>
      </c>
      <c r="HB44" s="1">
        <f t="shared" si="152"/>
        <v>1E-3</v>
      </c>
      <c r="HC44" s="1">
        <f t="shared" si="153"/>
        <v>23.001000000000001</v>
      </c>
      <c r="HD44" s="1">
        <f t="shared" si="47"/>
        <v>23</v>
      </c>
    </row>
    <row r="45" spans="1:212" customFormat="1" x14ac:dyDescent="0.3">
      <c r="A45" t="str">
        <f t="shared" si="48"/>
        <v>00</v>
      </c>
      <c r="B45" s="13">
        <f>'Running Order'!B49</f>
        <v>43</v>
      </c>
      <c r="C45" s="13">
        <f>'Running Order'!C49</f>
        <v>0</v>
      </c>
      <c r="D45" s="13">
        <f>'Running Order'!D49</f>
        <v>0</v>
      </c>
      <c r="E45" s="13">
        <f>'Running Order'!E49</f>
        <v>0</v>
      </c>
      <c r="F45" s="13">
        <f>'Running Order'!F49</f>
        <v>0</v>
      </c>
      <c r="G45" s="13">
        <f>'Running Order'!G49</f>
        <v>0</v>
      </c>
      <c r="H45" s="13">
        <f>'Running Order'!H49</f>
        <v>0</v>
      </c>
      <c r="I45" s="13">
        <f>'Running Order'!I49</f>
        <v>0</v>
      </c>
      <c r="J45" s="13">
        <f>'Running Order'!J49</f>
        <v>0</v>
      </c>
      <c r="K45" s="13">
        <f>'Running Order'!K49</f>
        <v>0</v>
      </c>
      <c r="L45" s="13">
        <f>'Running Order'!L49</f>
        <v>0</v>
      </c>
      <c r="M45" s="13">
        <f>IF('Running Order'!$HF49="NATB",'Running Order'!M49,20)</f>
        <v>20</v>
      </c>
      <c r="N45" s="13">
        <f>IF('Running Order'!$HF49="NATB",'Running Order'!N49,20)</f>
        <v>20</v>
      </c>
      <c r="O45" s="13">
        <f>IF('Running Order'!$HF49="NATB",'Running Order'!O49,20)</f>
        <v>20</v>
      </c>
      <c r="P45" s="13">
        <f>IF('Running Order'!$HF49="NATB",'Running Order'!P49,20)</f>
        <v>20</v>
      </c>
      <c r="Q45" s="13">
        <f>IF('Running Order'!$HF49="NATB",'Running Order'!Q49,20)</f>
        <v>20</v>
      </c>
      <c r="R45" s="13">
        <f>IF('Running Order'!$HF49="NATB",'Running Order'!R49,20)</f>
        <v>20</v>
      </c>
      <c r="S45" s="13">
        <f>IF('Running Order'!$HF49="NATB",'Running Order'!S49,20)</f>
        <v>20</v>
      </c>
      <c r="T45" s="13">
        <f>IF('Running Order'!$HF49="NATB",'Running Order'!T49,20)</f>
        <v>20</v>
      </c>
      <c r="U45" s="13">
        <f>IF('Running Order'!$HF49="NATB",'Running Order'!U49,20)</f>
        <v>20</v>
      </c>
      <c r="V45" s="13">
        <f>IF('Running Order'!$HF49="NATB",'Running Order'!V49,20)</f>
        <v>20</v>
      </c>
      <c r="W45" s="5">
        <f t="shared" si="49"/>
        <v>200</v>
      </c>
      <c r="X45" s="13">
        <f>IF('Running Order'!$HF49="NATB",'Running Order'!X49,20)</f>
        <v>20</v>
      </c>
      <c r="Y45" s="13">
        <f>IF('Running Order'!$HF49="NATB",'Running Order'!Y49,20)</f>
        <v>20</v>
      </c>
      <c r="Z45" s="13">
        <f>IF('Running Order'!$HF49="NATB",'Running Order'!Z49,20)</f>
        <v>20</v>
      </c>
      <c r="AA45" s="13">
        <f>IF('Running Order'!$HF49="NATB",'Running Order'!AA49,20)</f>
        <v>20</v>
      </c>
      <c r="AB45" s="13">
        <f>IF('Running Order'!$HF49="NATB",'Running Order'!AB49,20)</f>
        <v>20</v>
      </c>
      <c r="AC45" s="13">
        <f>IF('Running Order'!$HF49="NATB",'Running Order'!AC49,20)</f>
        <v>20</v>
      </c>
      <c r="AD45" s="13">
        <f>IF('Running Order'!$HF49="NATB",'Running Order'!AD49,20)</f>
        <v>20</v>
      </c>
      <c r="AE45" s="13">
        <f>IF('Running Order'!$HF49="NATB",'Running Order'!AE49,20)</f>
        <v>20</v>
      </c>
      <c r="AF45" s="13">
        <f>IF('Running Order'!$HF49="NATB",'Running Order'!AF49,20)</f>
        <v>20</v>
      </c>
      <c r="AG45" s="13">
        <f>IF('Running Order'!$HF49="NATB",'Running Order'!AG49,20)</f>
        <v>20</v>
      </c>
      <c r="AH45" s="5">
        <f t="shared" si="50"/>
        <v>200</v>
      </c>
      <c r="AI45" s="5">
        <f t="shared" si="51"/>
        <v>400</v>
      </c>
      <c r="AJ45" s="13">
        <f>IF('Running Order'!$HF49="NATB",'Running Order'!AJ49,20)</f>
        <v>20</v>
      </c>
      <c r="AK45" s="13">
        <f>IF('Running Order'!$HF49="NATB",'Running Order'!AK49,20)</f>
        <v>20</v>
      </c>
      <c r="AL45" s="13">
        <f>IF('Running Order'!$HF49="NATB",'Running Order'!AL49,20)</f>
        <v>20</v>
      </c>
      <c r="AM45" s="13">
        <f>IF('Running Order'!$HF49="NATB",'Running Order'!AM49,20)</f>
        <v>20</v>
      </c>
      <c r="AN45" s="13">
        <f>IF('Running Order'!$HF49="NATB",'Running Order'!AN49,20)</f>
        <v>20</v>
      </c>
      <c r="AO45" s="13">
        <f>IF('Running Order'!$HF49="NATB",'Running Order'!AO49,20)</f>
        <v>20</v>
      </c>
      <c r="AP45" s="13">
        <f>IF('Running Order'!$HF49="NATB",'Running Order'!AP49,20)</f>
        <v>20</v>
      </c>
      <c r="AQ45" s="13">
        <f>IF('Running Order'!$HF49="NATB",'Running Order'!AQ49,20)</f>
        <v>20</v>
      </c>
      <c r="AR45" s="13">
        <f>IF('Running Order'!$HF49="NATB",'Running Order'!AR49,20)</f>
        <v>20</v>
      </c>
      <c r="AS45" s="13">
        <f>IF('Running Order'!$HF49="NATB",'Running Order'!AS49,20)</f>
        <v>20</v>
      </c>
      <c r="AT45" s="5">
        <f t="shared" si="52"/>
        <v>200</v>
      </c>
      <c r="AU45" s="5">
        <f t="shared" si="53"/>
        <v>600</v>
      </c>
      <c r="AV45" s="13">
        <f>IF('Running Order'!$HF49="NATB",'Running Order'!AV49,20)</f>
        <v>20</v>
      </c>
      <c r="AW45" s="13">
        <f>IF('Running Order'!$HF49="NATB",'Running Order'!AW49,20)</f>
        <v>20</v>
      </c>
      <c r="AX45" s="13">
        <f>IF('Running Order'!$HF49="NATB",'Running Order'!AX49,20)</f>
        <v>20</v>
      </c>
      <c r="AY45" s="13">
        <f>IF('Running Order'!$HF49="NATB",'Running Order'!AY49,20)</f>
        <v>20</v>
      </c>
      <c r="AZ45" s="13">
        <f>IF('Running Order'!$HF49="NATB",'Running Order'!AZ49,20)</f>
        <v>20</v>
      </c>
      <c r="BA45" s="13">
        <f>IF('Running Order'!$HF49="NATB",'Running Order'!BA49,20)</f>
        <v>20</v>
      </c>
      <c r="BB45" s="13">
        <f>IF('Running Order'!$HF49="NATB",'Running Order'!BB49,20)</f>
        <v>20</v>
      </c>
      <c r="BC45" s="13">
        <f>IF('Running Order'!$HF49="NATB",'Running Order'!BC49,20)</f>
        <v>20</v>
      </c>
      <c r="BD45" s="13">
        <f>IF('Running Order'!$HF49="NATB",'Running Order'!BD49,20)</f>
        <v>20</v>
      </c>
      <c r="BE45" s="13">
        <f>IF('Running Order'!$HF49="NATB",'Running Order'!BE49,20)</f>
        <v>20</v>
      </c>
      <c r="BF45" s="5">
        <f t="shared" si="54"/>
        <v>200</v>
      </c>
      <c r="BG45" s="5">
        <f t="shared" si="55"/>
        <v>800</v>
      </c>
      <c r="BH45" s="5">
        <f t="shared" si="56"/>
        <v>23</v>
      </c>
      <c r="BI45" s="5">
        <f t="shared" si="57"/>
        <v>23</v>
      </c>
      <c r="BJ45" s="5">
        <f t="shared" si="58"/>
        <v>23</v>
      </c>
      <c r="BK45" s="5">
        <f t="shared" si="154"/>
        <v>23</v>
      </c>
      <c r="BL45" s="5">
        <f t="shared" si="59"/>
        <v>23</v>
      </c>
      <c r="BM45" s="5">
        <f t="shared" si="60"/>
        <v>23</v>
      </c>
      <c r="BN45" s="5">
        <f t="shared" si="156"/>
        <v>23</v>
      </c>
      <c r="BO45" s="5">
        <f t="shared" si="157"/>
        <v>23</v>
      </c>
      <c r="BP45" s="3" t="str">
        <f t="shared" si="158"/>
        <v>-</v>
      </c>
      <c r="BQ45" s="3" t="str">
        <f t="shared" si="61"/>
        <v/>
      </c>
      <c r="BR45" s="3" t="str">
        <f t="shared" si="159"/>
        <v>-</v>
      </c>
      <c r="BS45" s="3" t="str">
        <f t="shared" si="62"/>
        <v/>
      </c>
      <c r="BT45" s="3" t="str">
        <f t="shared" si="160"/>
        <v>-</v>
      </c>
      <c r="BU45" s="3" t="str">
        <f t="shared" si="63"/>
        <v/>
      </c>
      <c r="BV45" s="3" t="str">
        <f t="shared" si="161"/>
        <v>-</v>
      </c>
      <c r="BW45" s="3" t="str">
        <f t="shared" si="64"/>
        <v/>
      </c>
      <c r="BX45" s="3" t="str">
        <f t="shared" si="162"/>
        <v>-</v>
      </c>
      <c r="BY45" s="3" t="str">
        <f t="shared" si="65"/>
        <v/>
      </c>
      <c r="BZ45" s="3" t="str">
        <f t="shared" si="163"/>
        <v>-</v>
      </c>
      <c r="CA45" s="3" t="str">
        <f t="shared" si="66"/>
        <v/>
      </c>
      <c r="CB45" s="3" t="str">
        <f t="shared" si="164"/>
        <v>-</v>
      </c>
      <c r="CC45" s="3" t="str">
        <f t="shared" si="67"/>
        <v/>
      </c>
      <c r="CD45" s="3" t="str">
        <f t="shared" si="165"/>
        <v>-</v>
      </c>
      <c r="CE45" s="3" t="str">
        <f t="shared" si="69"/>
        <v/>
      </c>
      <c r="CF45" s="3" t="str">
        <f t="shared" si="70"/>
        <v>-</v>
      </c>
      <c r="CG45" s="3" t="str">
        <f t="shared" si="71"/>
        <v/>
      </c>
      <c r="CH45" s="5" t="str">
        <f t="shared" si="155"/>
        <v/>
      </c>
      <c r="CI45" s="5" t="str">
        <f t="shared" si="72"/>
        <v/>
      </c>
      <c r="CJ45" s="1"/>
      <c r="CK45" s="1"/>
      <c r="CL45" s="1">
        <f t="shared" si="73"/>
        <v>0</v>
      </c>
      <c r="CM45" s="1">
        <f t="shared" si="74"/>
        <v>2.4000000000000001E-4</v>
      </c>
      <c r="CN45" s="1">
        <f t="shared" si="75"/>
        <v>23.000240000000002</v>
      </c>
      <c r="CO45" s="1">
        <f t="shared" si="13"/>
        <v>23</v>
      </c>
      <c r="CP45" s="1">
        <f t="shared" si="76"/>
        <v>0</v>
      </c>
      <c r="CQ45" s="1">
        <f t="shared" si="77"/>
        <v>2.4000000000000001E-4</v>
      </c>
      <c r="CR45" s="1">
        <f t="shared" si="78"/>
        <v>23.000240000000002</v>
      </c>
      <c r="CS45" s="1">
        <f t="shared" si="14"/>
        <v>23</v>
      </c>
      <c r="CT45" s="1">
        <f t="shared" si="79"/>
        <v>0</v>
      </c>
      <c r="CU45" s="1">
        <f t="shared" si="80"/>
        <v>2.3E-3</v>
      </c>
      <c r="CV45" s="1">
        <f t="shared" si="81"/>
        <v>23.002300000000002</v>
      </c>
      <c r="CW45" s="1">
        <f t="shared" si="15"/>
        <v>23</v>
      </c>
      <c r="CX45" s="1">
        <f t="shared" si="82"/>
        <v>0</v>
      </c>
      <c r="CY45" s="1">
        <f t="shared" si="83"/>
        <v>2.2000000000000001E-3</v>
      </c>
      <c r="CZ45" s="1">
        <f t="shared" si="84"/>
        <v>23.002199999999998</v>
      </c>
      <c r="DA45" s="1">
        <f t="shared" si="16"/>
        <v>23</v>
      </c>
      <c r="DB45" s="1">
        <f t="shared" si="85"/>
        <v>0</v>
      </c>
      <c r="DC45" s="1">
        <f t="shared" si="86"/>
        <v>2.2000000000000001E-3</v>
      </c>
      <c r="DD45" s="1">
        <f t="shared" si="87"/>
        <v>23.002199999999998</v>
      </c>
      <c r="DE45" s="1">
        <f t="shared" si="17"/>
        <v>23</v>
      </c>
      <c r="DF45" s="1">
        <f t="shared" si="88"/>
        <v>0</v>
      </c>
      <c r="DG45" s="1">
        <f t="shared" si="89"/>
        <v>2.2000000000000001E-3</v>
      </c>
      <c r="DH45" s="1">
        <f t="shared" si="90"/>
        <v>23.002199999999998</v>
      </c>
      <c r="DI45" s="1">
        <f t="shared" si="18"/>
        <v>23</v>
      </c>
      <c r="DJ45" s="1">
        <f t="shared" si="91"/>
        <v>0</v>
      </c>
      <c r="DK45" s="1">
        <f t="shared" si="92"/>
        <v>1.1999999999999999E-3</v>
      </c>
      <c r="DL45" s="1">
        <f t="shared" si="93"/>
        <v>23.001200000000001</v>
      </c>
      <c r="DM45" s="1">
        <f t="shared" si="94"/>
        <v>23</v>
      </c>
      <c r="DQ45">
        <f t="shared" si="95"/>
        <v>600</v>
      </c>
      <c r="DR45" t="str">
        <f t="shared" si="96"/>
        <v>NO</v>
      </c>
      <c r="DS45">
        <f t="shared" si="97"/>
        <v>600</v>
      </c>
      <c r="DT45" t="str">
        <f t="shared" si="98"/>
        <v>NO</v>
      </c>
      <c r="DV45" s="1">
        <f t="shared" si="99"/>
        <v>0</v>
      </c>
      <c r="DW45" s="1">
        <f t="shared" si="100"/>
        <v>2.3999999999999998E-3</v>
      </c>
      <c r="DX45" s="1">
        <f t="shared" si="101"/>
        <v>23.002400000000002</v>
      </c>
      <c r="DY45" s="1">
        <f t="shared" si="19"/>
        <v>23</v>
      </c>
      <c r="DZ45" s="1">
        <f t="shared" si="102"/>
        <v>0</v>
      </c>
      <c r="EA45" s="1">
        <f t="shared" si="103"/>
        <v>2.3999999999999998E-3</v>
      </c>
      <c r="EB45" s="1">
        <f t="shared" si="104"/>
        <v>23.002400000000002</v>
      </c>
      <c r="EC45" s="1">
        <f t="shared" si="20"/>
        <v>23</v>
      </c>
      <c r="ED45" s="1">
        <f t="shared" si="105"/>
        <v>0</v>
      </c>
      <c r="EE45" s="1">
        <f t="shared" si="106"/>
        <v>2.3E-3</v>
      </c>
      <c r="EF45" s="1">
        <f t="shared" si="107"/>
        <v>23.002300000000002</v>
      </c>
      <c r="EG45" s="1">
        <f t="shared" si="21"/>
        <v>23</v>
      </c>
      <c r="EH45" s="1">
        <f t="shared" si="108"/>
        <v>0</v>
      </c>
      <c r="EI45" s="1">
        <f t="shared" si="109"/>
        <v>2.2000000000000001E-3</v>
      </c>
      <c r="EJ45" s="1">
        <f t="shared" si="110"/>
        <v>23.002199999999998</v>
      </c>
      <c r="EK45" s="1">
        <f t="shared" si="22"/>
        <v>23</v>
      </c>
      <c r="EL45" s="1">
        <f t="shared" si="111"/>
        <v>0</v>
      </c>
      <c r="EM45" s="1">
        <f t="shared" si="112"/>
        <v>2.2000000000000001E-3</v>
      </c>
      <c r="EN45" s="1">
        <f t="shared" si="113"/>
        <v>23.002199999999998</v>
      </c>
      <c r="EO45" s="1">
        <f t="shared" si="23"/>
        <v>23</v>
      </c>
      <c r="EP45" s="1">
        <f t="shared" si="114"/>
        <v>0</v>
      </c>
      <c r="EQ45" s="1">
        <f t="shared" si="115"/>
        <v>2.2000000000000001E-3</v>
      </c>
      <c r="ER45" s="1">
        <f t="shared" si="116"/>
        <v>23.002199999999998</v>
      </c>
      <c r="ES45" s="1">
        <f t="shared" si="24"/>
        <v>23</v>
      </c>
      <c r="ET45" s="1">
        <f t="shared" si="117"/>
        <v>0</v>
      </c>
      <c r="EU45" s="1">
        <f t="shared" si="118"/>
        <v>1.1999999999999999E-3</v>
      </c>
      <c r="EV45" s="1">
        <f t="shared" si="119"/>
        <v>23.001200000000001</v>
      </c>
      <c r="EW45" s="1">
        <f t="shared" si="120"/>
        <v>23</v>
      </c>
      <c r="EX45" s="1"/>
      <c r="EY45" s="1">
        <f t="shared" si="121"/>
        <v>0</v>
      </c>
      <c r="EZ45" s="1">
        <f t="shared" si="122"/>
        <v>2.3999999999999998E-3</v>
      </c>
      <c r="FA45" s="1">
        <f t="shared" si="25"/>
        <v>23.002400000000002</v>
      </c>
      <c r="FB45" s="1">
        <f t="shared" si="26"/>
        <v>23</v>
      </c>
      <c r="FC45" s="1">
        <f t="shared" si="123"/>
        <v>0</v>
      </c>
      <c r="FD45" s="1">
        <f t="shared" si="124"/>
        <v>2.2000000000000001E-3</v>
      </c>
      <c r="FE45" s="1">
        <f t="shared" si="125"/>
        <v>23.002199999999998</v>
      </c>
      <c r="FF45" s="1">
        <f t="shared" si="27"/>
        <v>23</v>
      </c>
      <c r="FG45" s="1">
        <f t="shared" si="126"/>
        <v>0</v>
      </c>
      <c r="FH45" s="1">
        <f t="shared" si="127"/>
        <v>2.0999999999999999E-3</v>
      </c>
      <c r="FI45" s="1">
        <f t="shared" si="128"/>
        <v>23.002099999999999</v>
      </c>
      <c r="FJ45" s="1">
        <f t="shared" si="28"/>
        <v>23</v>
      </c>
      <c r="FK45" s="1">
        <f t="shared" si="129"/>
        <v>0</v>
      </c>
      <c r="FL45" s="1">
        <f t="shared" si="130"/>
        <v>2.2000000000000001E-3</v>
      </c>
      <c r="FM45" s="1">
        <f t="shared" si="131"/>
        <v>23.002199999999998</v>
      </c>
      <c r="FN45" s="1">
        <f t="shared" si="29"/>
        <v>23</v>
      </c>
      <c r="FO45" s="1">
        <f t="shared" si="132"/>
        <v>0</v>
      </c>
      <c r="FP45" s="1">
        <f t="shared" si="133"/>
        <v>2.2000000000000001E-3</v>
      </c>
      <c r="FQ45" s="1">
        <f t="shared" si="134"/>
        <v>23.002199999999998</v>
      </c>
      <c r="FR45" s="1">
        <f t="shared" si="30"/>
        <v>23</v>
      </c>
      <c r="FS45" s="1">
        <f t="shared" si="135"/>
        <v>0</v>
      </c>
      <c r="FT45" s="1">
        <f t="shared" si="136"/>
        <v>2.0999999999999999E-3</v>
      </c>
      <c r="FU45" s="1">
        <f t="shared" si="137"/>
        <v>23.002099999999999</v>
      </c>
      <c r="FV45" s="1">
        <f t="shared" si="31"/>
        <v>23</v>
      </c>
      <c r="FW45" s="1">
        <f t="shared" si="138"/>
        <v>0</v>
      </c>
      <c r="FX45" s="1">
        <f t="shared" si="139"/>
        <v>1.1999999999999999E-3</v>
      </c>
      <c r="FY45" s="1">
        <f t="shared" si="140"/>
        <v>23.001200000000001</v>
      </c>
      <c r="FZ45" s="1">
        <f t="shared" si="32"/>
        <v>23</v>
      </c>
      <c r="GC45" s="1">
        <f t="shared" si="33"/>
        <v>0</v>
      </c>
      <c r="GD45" s="1">
        <f t="shared" si="141"/>
        <v>2.3999999999999998E-3</v>
      </c>
      <c r="GE45" s="1">
        <f t="shared" si="34"/>
        <v>23.002400000000002</v>
      </c>
      <c r="GF45" s="1">
        <f t="shared" si="35"/>
        <v>23</v>
      </c>
      <c r="GG45" s="1">
        <f t="shared" si="36"/>
        <v>0</v>
      </c>
      <c r="GH45" s="1">
        <f t="shared" si="142"/>
        <v>1.5E-3</v>
      </c>
      <c r="GI45" s="1">
        <f t="shared" si="143"/>
        <v>23.0015</v>
      </c>
      <c r="GJ45" s="1">
        <f t="shared" si="37"/>
        <v>23</v>
      </c>
      <c r="GK45" s="1">
        <f t="shared" si="38"/>
        <v>0</v>
      </c>
      <c r="GL45" s="1">
        <f t="shared" si="144"/>
        <v>1.4E-3</v>
      </c>
      <c r="GM45" s="1">
        <f t="shared" si="145"/>
        <v>23.0014</v>
      </c>
      <c r="GN45" s="1">
        <f t="shared" si="39"/>
        <v>23</v>
      </c>
      <c r="GO45" s="1">
        <f t="shared" si="40"/>
        <v>0</v>
      </c>
      <c r="GP45" s="1">
        <f t="shared" si="146"/>
        <v>1.8E-3</v>
      </c>
      <c r="GQ45" s="1">
        <f t="shared" si="147"/>
        <v>23.001799999999999</v>
      </c>
      <c r="GR45" s="1">
        <f t="shared" si="41"/>
        <v>23</v>
      </c>
      <c r="GS45" s="1">
        <f t="shared" si="42"/>
        <v>0</v>
      </c>
      <c r="GT45" s="1">
        <f t="shared" si="148"/>
        <v>1.9E-3</v>
      </c>
      <c r="GU45" s="1">
        <f t="shared" si="149"/>
        <v>23.001899999999999</v>
      </c>
      <c r="GV45" s="1">
        <f t="shared" si="43"/>
        <v>23</v>
      </c>
      <c r="GW45" s="1">
        <f t="shared" si="44"/>
        <v>0</v>
      </c>
      <c r="GX45" s="1">
        <f t="shared" si="150"/>
        <v>2E-3</v>
      </c>
      <c r="GY45" s="1">
        <f t="shared" si="151"/>
        <v>23.001999999999999</v>
      </c>
      <c r="GZ45" s="1">
        <f t="shared" si="45"/>
        <v>23</v>
      </c>
      <c r="HA45" s="1">
        <f t="shared" si="46"/>
        <v>0</v>
      </c>
      <c r="HB45" s="1">
        <f t="shared" si="152"/>
        <v>1E-3</v>
      </c>
      <c r="HC45" s="1">
        <f t="shared" si="153"/>
        <v>23.001000000000001</v>
      </c>
      <c r="HD45" s="1">
        <f t="shared" si="47"/>
        <v>23</v>
      </c>
    </row>
    <row r="46" spans="1:212" customFormat="1" x14ac:dyDescent="0.3">
      <c r="A46" t="str">
        <f t="shared" si="48"/>
        <v>00</v>
      </c>
      <c r="B46" s="13">
        <f>'Running Order'!B50</f>
        <v>44</v>
      </c>
      <c r="C46" s="13">
        <f>'Running Order'!C50</f>
        <v>0</v>
      </c>
      <c r="D46" s="13">
        <f>'Running Order'!D50</f>
        <v>0</v>
      </c>
      <c r="E46" s="13">
        <f>'Running Order'!E50</f>
        <v>0</v>
      </c>
      <c r="F46" s="13">
        <f>'Running Order'!F50</f>
        <v>0</v>
      </c>
      <c r="G46" s="13">
        <f>'Running Order'!G50</f>
        <v>0</v>
      </c>
      <c r="H46" s="13">
        <f>'Running Order'!H50</f>
        <v>0</v>
      </c>
      <c r="I46" s="13">
        <f>'Running Order'!I50</f>
        <v>0</v>
      </c>
      <c r="J46" s="13">
        <f>'Running Order'!J50</f>
        <v>0</v>
      </c>
      <c r="K46" s="13">
        <f>'Running Order'!K50</f>
        <v>0</v>
      </c>
      <c r="L46" s="13">
        <f>'Running Order'!L50</f>
        <v>0</v>
      </c>
      <c r="M46" s="13">
        <f>IF('Running Order'!$HF50="NATB",'Running Order'!M50,20)</f>
        <v>20</v>
      </c>
      <c r="N46" s="13">
        <f>IF('Running Order'!$HF50="NATB",'Running Order'!N50,20)</f>
        <v>20</v>
      </c>
      <c r="O46" s="13">
        <f>IF('Running Order'!$HF50="NATB",'Running Order'!O50,20)</f>
        <v>20</v>
      </c>
      <c r="P46" s="13">
        <f>IF('Running Order'!$HF50="NATB",'Running Order'!P50,20)</f>
        <v>20</v>
      </c>
      <c r="Q46" s="13">
        <f>IF('Running Order'!$HF50="NATB",'Running Order'!Q50,20)</f>
        <v>20</v>
      </c>
      <c r="R46" s="13">
        <f>IF('Running Order'!$HF50="NATB",'Running Order'!R50,20)</f>
        <v>20</v>
      </c>
      <c r="S46" s="13">
        <f>IF('Running Order'!$HF50="NATB",'Running Order'!S50,20)</f>
        <v>20</v>
      </c>
      <c r="T46" s="13">
        <f>IF('Running Order'!$HF50="NATB",'Running Order'!T50,20)</f>
        <v>20</v>
      </c>
      <c r="U46" s="13">
        <f>IF('Running Order'!$HF50="NATB",'Running Order'!U50,20)</f>
        <v>20</v>
      </c>
      <c r="V46" s="13">
        <f>IF('Running Order'!$HF50="NATB",'Running Order'!V50,20)</f>
        <v>20</v>
      </c>
      <c r="W46" s="5">
        <f t="shared" si="49"/>
        <v>200</v>
      </c>
      <c r="X46" s="13">
        <f>IF('Running Order'!$HF50="NATB",'Running Order'!X50,20)</f>
        <v>20</v>
      </c>
      <c r="Y46" s="13">
        <f>IF('Running Order'!$HF50="NATB",'Running Order'!Y50,20)</f>
        <v>20</v>
      </c>
      <c r="Z46" s="13">
        <f>IF('Running Order'!$HF50="NATB",'Running Order'!Z50,20)</f>
        <v>20</v>
      </c>
      <c r="AA46" s="13">
        <f>IF('Running Order'!$HF50="NATB",'Running Order'!AA50,20)</f>
        <v>20</v>
      </c>
      <c r="AB46" s="13">
        <f>IF('Running Order'!$HF50="NATB",'Running Order'!AB50,20)</f>
        <v>20</v>
      </c>
      <c r="AC46" s="13">
        <f>IF('Running Order'!$HF50="NATB",'Running Order'!AC50,20)</f>
        <v>20</v>
      </c>
      <c r="AD46" s="13">
        <f>IF('Running Order'!$HF50="NATB",'Running Order'!AD50,20)</f>
        <v>20</v>
      </c>
      <c r="AE46" s="13">
        <f>IF('Running Order'!$HF50="NATB",'Running Order'!AE50,20)</f>
        <v>20</v>
      </c>
      <c r="AF46" s="13">
        <f>IF('Running Order'!$HF50="NATB",'Running Order'!AF50,20)</f>
        <v>20</v>
      </c>
      <c r="AG46" s="13">
        <f>IF('Running Order'!$HF50="NATB",'Running Order'!AG50,20)</f>
        <v>20</v>
      </c>
      <c r="AH46" s="5">
        <f t="shared" si="50"/>
        <v>200</v>
      </c>
      <c r="AI46" s="5">
        <f t="shared" si="51"/>
        <v>400</v>
      </c>
      <c r="AJ46" s="13">
        <f>IF('Running Order'!$HF50="NATB",'Running Order'!AJ50,20)</f>
        <v>20</v>
      </c>
      <c r="AK46" s="13">
        <f>IF('Running Order'!$HF50="NATB",'Running Order'!AK50,20)</f>
        <v>20</v>
      </c>
      <c r="AL46" s="13">
        <f>IF('Running Order'!$HF50="NATB",'Running Order'!AL50,20)</f>
        <v>20</v>
      </c>
      <c r="AM46" s="13">
        <f>IF('Running Order'!$HF50="NATB",'Running Order'!AM50,20)</f>
        <v>20</v>
      </c>
      <c r="AN46" s="13">
        <f>IF('Running Order'!$HF50="NATB",'Running Order'!AN50,20)</f>
        <v>20</v>
      </c>
      <c r="AO46" s="13">
        <f>IF('Running Order'!$HF50="NATB",'Running Order'!AO50,20)</f>
        <v>20</v>
      </c>
      <c r="AP46" s="13">
        <f>IF('Running Order'!$HF50="NATB",'Running Order'!AP50,20)</f>
        <v>20</v>
      </c>
      <c r="AQ46" s="13">
        <f>IF('Running Order'!$HF50="NATB",'Running Order'!AQ50,20)</f>
        <v>20</v>
      </c>
      <c r="AR46" s="13">
        <f>IF('Running Order'!$HF50="NATB",'Running Order'!AR50,20)</f>
        <v>20</v>
      </c>
      <c r="AS46" s="13">
        <f>IF('Running Order'!$HF50="NATB",'Running Order'!AS50,20)</f>
        <v>20</v>
      </c>
      <c r="AT46" s="5">
        <f t="shared" si="52"/>
        <v>200</v>
      </c>
      <c r="AU46" s="5">
        <f t="shared" si="53"/>
        <v>600</v>
      </c>
      <c r="AV46" s="13">
        <f>IF('Running Order'!$HF50="NATB",'Running Order'!AV50,20)</f>
        <v>20</v>
      </c>
      <c r="AW46" s="13">
        <f>IF('Running Order'!$HF50="NATB",'Running Order'!AW50,20)</f>
        <v>20</v>
      </c>
      <c r="AX46" s="13">
        <f>IF('Running Order'!$HF50="NATB",'Running Order'!AX50,20)</f>
        <v>20</v>
      </c>
      <c r="AY46" s="13">
        <f>IF('Running Order'!$HF50="NATB",'Running Order'!AY50,20)</f>
        <v>20</v>
      </c>
      <c r="AZ46" s="13">
        <f>IF('Running Order'!$HF50="NATB",'Running Order'!AZ50,20)</f>
        <v>20</v>
      </c>
      <c r="BA46" s="13">
        <f>IF('Running Order'!$HF50="NATB",'Running Order'!BA50,20)</f>
        <v>20</v>
      </c>
      <c r="BB46" s="13">
        <f>IF('Running Order'!$HF50="NATB",'Running Order'!BB50,20)</f>
        <v>20</v>
      </c>
      <c r="BC46" s="13">
        <f>IF('Running Order'!$HF50="NATB",'Running Order'!BC50,20)</f>
        <v>20</v>
      </c>
      <c r="BD46" s="13">
        <f>IF('Running Order'!$HF50="NATB",'Running Order'!BD50,20)</f>
        <v>20</v>
      </c>
      <c r="BE46" s="13">
        <f>IF('Running Order'!$HF50="NATB",'Running Order'!BE50,20)</f>
        <v>20</v>
      </c>
      <c r="BF46" s="5">
        <f t="shared" si="54"/>
        <v>200</v>
      </c>
      <c r="BG46" s="5">
        <f t="shared" si="55"/>
        <v>800</v>
      </c>
      <c r="BH46" s="5">
        <f t="shared" si="56"/>
        <v>23</v>
      </c>
      <c r="BI46" s="5">
        <f t="shared" si="57"/>
        <v>23</v>
      </c>
      <c r="BJ46" s="5">
        <f t="shared" si="58"/>
        <v>23</v>
      </c>
      <c r="BK46" s="5">
        <f t="shared" si="154"/>
        <v>23</v>
      </c>
      <c r="BL46" s="5">
        <f t="shared" si="59"/>
        <v>23</v>
      </c>
      <c r="BM46" s="5">
        <f t="shared" si="60"/>
        <v>23</v>
      </c>
      <c r="BN46" s="5">
        <f t="shared" si="156"/>
        <v>23</v>
      </c>
      <c r="BO46" s="5">
        <f t="shared" si="157"/>
        <v>23</v>
      </c>
      <c r="BP46" s="3" t="str">
        <f t="shared" si="158"/>
        <v>-</v>
      </c>
      <c r="BQ46" s="3" t="str">
        <f t="shared" si="61"/>
        <v/>
      </c>
      <c r="BR46" s="3" t="str">
        <f t="shared" si="159"/>
        <v>-</v>
      </c>
      <c r="BS46" s="3" t="str">
        <f t="shared" si="62"/>
        <v/>
      </c>
      <c r="BT46" s="3" t="str">
        <f t="shared" si="160"/>
        <v>-</v>
      </c>
      <c r="BU46" s="3" t="str">
        <f t="shared" si="63"/>
        <v/>
      </c>
      <c r="BV46" s="3" t="str">
        <f t="shared" si="161"/>
        <v>-</v>
      </c>
      <c r="BW46" s="3" t="str">
        <f t="shared" si="64"/>
        <v/>
      </c>
      <c r="BX46" s="3" t="str">
        <f t="shared" si="162"/>
        <v>-</v>
      </c>
      <c r="BY46" s="3" t="str">
        <f t="shared" si="65"/>
        <v/>
      </c>
      <c r="BZ46" s="3" t="str">
        <f t="shared" si="163"/>
        <v>-</v>
      </c>
      <c r="CA46" s="3" t="str">
        <f t="shared" si="66"/>
        <v/>
      </c>
      <c r="CB46" s="3" t="str">
        <f t="shared" si="164"/>
        <v>-</v>
      </c>
      <c r="CC46" s="3" t="str">
        <f t="shared" si="67"/>
        <v/>
      </c>
      <c r="CD46" s="3" t="str">
        <f t="shared" si="165"/>
        <v>-</v>
      </c>
      <c r="CE46" s="3" t="str">
        <f t="shared" si="69"/>
        <v/>
      </c>
      <c r="CF46" s="3" t="str">
        <f t="shared" si="70"/>
        <v>-</v>
      </c>
      <c r="CG46" s="3" t="str">
        <f t="shared" si="71"/>
        <v/>
      </c>
      <c r="CH46" s="5" t="str">
        <f t="shared" si="155"/>
        <v/>
      </c>
      <c r="CI46" s="5" t="str">
        <f t="shared" si="72"/>
        <v/>
      </c>
      <c r="CJ46" s="1"/>
      <c r="CK46" s="1"/>
      <c r="CL46" s="1">
        <f t="shared" si="73"/>
        <v>0</v>
      </c>
      <c r="CM46" s="1">
        <f t="shared" si="74"/>
        <v>2.4000000000000001E-4</v>
      </c>
      <c r="CN46" s="1">
        <f t="shared" si="75"/>
        <v>23.000240000000002</v>
      </c>
      <c r="CO46" s="1">
        <f t="shared" si="13"/>
        <v>23</v>
      </c>
      <c r="CP46" s="1">
        <f t="shared" si="76"/>
        <v>0</v>
      </c>
      <c r="CQ46" s="1">
        <f t="shared" si="77"/>
        <v>2.4000000000000001E-4</v>
      </c>
      <c r="CR46" s="1">
        <f t="shared" si="78"/>
        <v>23.000240000000002</v>
      </c>
      <c r="CS46" s="1">
        <f t="shared" si="14"/>
        <v>23</v>
      </c>
      <c r="CT46" s="1">
        <f t="shared" si="79"/>
        <v>0</v>
      </c>
      <c r="CU46" s="1">
        <f t="shared" si="80"/>
        <v>2.3E-3</v>
      </c>
      <c r="CV46" s="1">
        <f t="shared" si="81"/>
        <v>23.002300000000002</v>
      </c>
      <c r="CW46" s="1">
        <f t="shared" si="15"/>
        <v>23</v>
      </c>
      <c r="CX46" s="1">
        <f t="shared" si="82"/>
        <v>0</v>
      </c>
      <c r="CY46" s="1">
        <f t="shared" si="83"/>
        <v>2.2000000000000001E-3</v>
      </c>
      <c r="CZ46" s="1">
        <f t="shared" si="84"/>
        <v>23.002199999999998</v>
      </c>
      <c r="DA46" s="1">
        <f t="shared" si="16"/>
        <v>23</v>
      </c>
      <c r="DB46" s="1">
        <f t="shared" si="85"/>
        <v>0</v>
      </c>
      <c r="DC46" s="1">
        <f t="shared" si="86"/>
        <v>2.2000000000000001E-3</v>
      </c>
      <c r="DD46" s="1">
        <f t="shared" si="87"/>
        <v>23.002199999999998</v>
      </c>
      <c r="DE46" s="1">
        <f t="shared" si="17"/>
        <v>23</v>
      </c>
      <c r="DF46" s="1">
        <f t="shared" si="88"/>
        <v>0</v>
      </c>
      <c r="DG46" s="1">
        <f t="shared" si="89"/>
        <v>2.2000000000000001E-3</v>
      </c>
      <c r="DH46" s="1">
        <f t="shared" si="90"/>
        <v>23.002199999999998</v>
      </c>
      <c r="DI46" s="1">
        <f t="shared" si="18"/>
        <v>23</v>
      </c>
      <c r="DJ46" s="1">
        <f t="shared" si="91"/>
        <v>0</v>
      </c>
      <c r="DK46" s="1">
        <f t="shared" si="92"/>
        <v>1.1999999999999999E-3</v>
      </c>
      <c r="DL46" s="1">
        <f t="shared" si="93"/>
        <v>23.001200000000001</v>
      </c>
      <c r="DM46" s="1">
        <f t="shared" si="94"/>
        <v>23</v>
      </c>
      <c r="DQ46">
        <f t="shared" si="95"/>
        <v>600</v>
      </c>
      <c r="DR46" t="str">
        <f t="shared" si="96"/>
        <v>NO</v>
      </c>
      <c r="DS46">
        <f t="shared" si="97"/>
        <v>600</v>
      </c>
      <c r="DT46" t="str">
        <f t="shared" si="98"/>
        <v>NO</v>
      </c>
      <c r="DV46" s="1">
        <f t="shared" si="99"/>
        <v>0</v>
      </c>
      <c r="DW46" s="1">
        <f t="shared" si="100"/>
        <v>2.3999999999999998E-3</v>
      </c>
      <c r="DX46" s="1">
        <f t="shared" si="101"/>
        <v>23.002400000000002</v>
      </c>
      <c r="DY46" s="1">
        <f t="shared" si="19"/>
        <v>23</v>
      </c>
      <c r="DZ46" s="1">
        <f t="shared" si="102"/>
        <v>0</v>
      </c>
      <c r="EA46" s="1">
        <f t="shared" si="103"/>
        <v>2.3999999999999998E-3</v>
      </c>
      <c r="EB46" s="1">
        <f t="shared" si="104"/>
        <v>23.002400000000002</v>
      </c>
      <c r="EC46" s="1">
        <f t="shared" si="20"/>
        <v>23</v>
      </c>
      <c r="ED46" s="1">
        <f t="shared" si="105"/>
        <v>0</v>
      </c>
      <c r="EE46" s="1">
        <f t="shared" si="106"/>
        <v>2.3E-3</v>
      </c>
      <c r="EF46" s="1">
        <f t="shared" si="107"/>
        <v>23.002300000000002</v>
      </c>
      <c r="EG46" s="1">
        <f t="shared" si="21"/>
        <v>23</v>
      </c>
      <c r="EH46" s="1">
        <f t="shared" si="108"/>
        <v>0</v>
      </c>
      <c r="EI46" s="1">
        <f t="shared" si="109"/>
        <v>2.2000000000000001E-3</v>
      </c>
      <c r="EJ46" s="1">
        <f t="shared" si="110"/>
        <v>23.002199999999998</v>
      </c>
      <c r="EK46" s="1">
        <f t="shared" si="22"/>
        <v>23</v>
      </c>
      <c r="EL46" s="1">
        <f t="shared" si="111"/>
        <v>0</v>
      </c>
      <c r="EM46" s="1">
        <f t="shared" si="112"/>
        <v>2.2000000000000001E-3</v>
      </c>
      <c r="EN46" s="1">
        <f t="shared" si="113"/>
        <v>23.002199999999998</v>
      </c>
      <c r="EO46" s="1">
        <f t="shared" si="23"/>
        <v>23</v>
      </c>
      <c r="EP46" s="1">
        <f t="shared" si="114"/>
        <v>0</v>
      </c>
      <c r="EQ46" s="1">
        <f t="shared" si="115"/>
        <v>2.2000000000000001E-3</v>
      </c>
      <c r="ER46" s="1">
        <f t="shared" si="116"/>
        <v>23.002199999999998</v>
      </c>
      <c r="ES46" s="1">
        <f t="shared" si="24"/>
        <v>23</v>
      </c>
      <c r="ET46" s="1">
        <f t="shared" si="117"/>
        <v>0</v>
      </c>
      <c r="EU46" s="1">
        <f t="shared" si="118"/>
        <v>1.1999999999999999E-3</v>
      </c>
      <c r="EV46" s="1">
        <f t="shared" si="119"/>
        <v>23.001200000000001</v>
      </c>
      <c r="EW46" s="1">
        <f t="shared" si="120"/>
        <v>23</v>
      </c>
      <c r="EX46" s="1"/>
      <c r="EY46" s="1">
        <f t="shared" si="121"/>
        <v>0</v>
      </c>
      <c r="EZ46" s="1">
        <f t="shared" si="122"/>
        <v>2.3999999999999998E-3</v>
      </c>
      <c r="FA46" s="1">
        <f t="shared" si="25"/>
        <v>23.002400000000002</v>
      </c>
      <c r="FB46" s="1">
        <f t="shared" si="26"/>
        <v>23</v>
      </c>
      <c r="FC46" s="1">
        <f t="shared" si="123"/>
        <v>0</v>
      </c>
      <c r="FD46" s="1">
        <f t="shared" si="124"/>
        <v>2.2000000000000001E-3</v>
      </c>
      <c r="FE46" s="1">
        <f t="shared" si="125"/>
        <v>23.002199999999998</v>
      </c>
      <c r="FF46" s="1">
        <f t="shared" si="27"/>
        <v>23</v>
      </c>
      <c r="FG46" s="1">
        <f t="shared" si="126"/>
        <v>0</v>
      </c>
      <c r="FH46" s="1">
        <f t="shared" si="127"/>
        <v>2.0999999999999999E-3</v>
      </c>
      <c r="FI46" s="1">
        <f t="shared" si="128"/>
        <v>23.002099999999999</v>
      </c>
      <c r="FJ46" s="1">
        <f t="shared" si="28"/>
        <v>23</v>
      </c>
      <c r="FK46" s="1">
        <f t="shared" si="129"/>
        <v>0</v>
      </c>
      <c r="FL46" s="1">
        <f t="shared" si="130"/>
        <v>2.2000000000000001E-3</v>
      </c>
      <c r="FM46" s="1">
        <f t="shared" si="131"/>
        <v>23.002199999999998</v>
      </c>
      <c r="FN46" s="1">
        <f t="shared" si="29"/>
        <v>23</v>
      </c>
      <c r="FO46" s="1">
        <f t="shared" si="132"/>
        <v>0</v>
      </c>
      <c r="FP46" s="1">
        <f t="shared" si="133"/>
        <v>2.2000000000000001E-3</v>
      </c>
      <c r="FQ46" s="1">
        <f t="shared" si="134"/>
        <v>23.002199999999998</v>
      </c>
      <c r="FR46" s="1">
        <f t="shared" si="30"/>
        <v>23</v>
      </c>
      <c r="FS46" s="1">
        <f t="shared" si="135"/>
        <v>0</v>
      </c>
      <c r="FT46" s="1">
        <f t="shared" si="136"/>
        <v>2.0999999999999999E-3</v>
      </c>
      <c r="FU46" s="1">
        <f t="shared" si="137"/>
        <v>23.002099999999999</v>
      </c>
      <c r="FV46" s="1">
        <f t="shared" si="31"/>
        <v>23</v>
      </c>
      <c r="FW46" s="1">
        <f t="shared" si="138"/>
        <v>0</v>
      </c>
      <c r="FX46" s="1">
        <f t="shared" si="139"/>
        <v>1.1999999999999999E-3</v>
      </c>
      <c r="FY46" s="1">
        <f t="shared" si="140"/>
        <v>23.001200000000001</v>
      </c>
      <c r="FZ46" s="1">
        <f t="shared" si="32"/>
        <v>23</v>
      </c>
      <c r="GC46" s="1">
        <f t="shared" si="33"/>
        <v>0</v>
      </c>
      <c r="GD46" s="1">
        <f t="shared" si="141"/>
        <v>2.3999999999999998E-3</v>
      </c>
      <c r="GE46" s="1">
        <f t="shared" si="34"/>
        <v>23.002400000000002</v>
      </c>
      <c r="GF46" s="1">
        <f t="shared" si="35"/>
        <v>23</v>
      </c>
      <c r="GG46" s="1">
        <f t="shared" si="36"/>
        <v>0</v>
      </c>
      <c r="GH46" s="1">
        <f t="shared" si="142"/>
        <v>1.5E-3</v>
      </c>
      <c r="GI46" s="1">
        <f t="shared" si="143"/>
        <v>23.0015</v>
      </c>
      <c r="GJ46" s="1">
        <f t="shared" si="37"/>
        <v>23</v>
      </c>
      <c r="GK46" s="1">
        <f t="shared" si="38"/>
        <v>0</v>
      </c>
      <c r="GL46" s="1">
        <f t="shared" si="144"/>
        <v>1.4E-3</v>
      </c>
      <c r="GM46" s="1">
        <f t="shared" si="145"/>
        <v>23.0014</v>
      </c>
      <c r="GN46" s="1">
        <f t="shared" si="39"/>
        <v>23</v>
      </c>
      <c r="GO46" s="1">
        <f t="shared" si="40"/>
        <v>0</v>
      </c>
      <c r="GP46" s="1">
        <f t="shared" si="146"/>
        <v>1.8E-3</v>
      </c>
      <c r="GQ46" s="1">
        <f t="shared" si="147"/>
        <v>23.001799999999999</v>
      </c>
      <c r="GR46" s="1">
        <f t="shared" si="41"/>
        <v>23</v>
      </c>
      <c r="GS46" s="1">
        <f t="shared" si="42"/>
        <v>0</v>
      </c>
      <c r="GT46" s="1">
        <f t="shared" si="148"/>
        <v>1.9E-3</v>
      </c>
      <c r="GU46" s="1">
        <f t="shared" si="149"/>
        <v>23.001899999999999</v>
      </c>
      <c r="GV46" s="1">
        <f t="shared" si="43"/>
        <v>23</v>
      </c>
      <c r="GW46" s="1">
        <f t="shared" si="44"/>
        <v>0</v>
      </c>
      <c r="GX46" s="1">
        <f t="shared" si="150"/>
        <v>2E-3</v>
      </c>
      <c r="GY46" s="1">
        <f t="shared" si="151"/>
        <v>23.001999999999999</v>
      </c>
      <c r="GZ46" s="1">
        <f t="shared" si="45"/>
        <v>23</v>
      </c>
      <c r="HA46" s="1">
        <f t="shared" si="46"/>
        <v>0</v>
      </c>
      <c r="HB46" s="1">
        <f t="shared" si="152"/>
        <v>1E-3</v>
      </c>
      <c r="HC46" s="1">
        <f t="shared" si="153"/>
        <v>23.001000000000001</v>
      </c>
      <c r="HD46" s="1">
        <f t="shared" si="47"/>
        <v>23</v>
      </c>
    </row>
    <row r="47" spans="1:212" customFormat="1" x14ac:dyDescent="0.3">
      <c r="A47" t="str">
        <f t="shared" si="48"/>
        <v>00</v>
      </c>
      <c r="B47" s="13">
        <f>'Running Order'!B51</f>
        <v>45</v>
      </c>
      <c r="C47" s="13">
        <f>'Running Order'!C51</f>
        <v>0</v>
      </c>
      <c r="D47" s="13">
        <f>'Running Order'!D51</f>
        <v>0</v>
      </c>
      <c r="E47" s="13">
        <f>'Running Order'!E51</f>
        <v>0</v>
      </c>
      <c r="F47" s="13">
        <f>'Running Order'!F51</f>
        <v>0</v>
      </c>
      <c r="G47" s="13">
        <f>'Running Order'!G51</f>
        <v>0</v>
      </c>
      <c r="H47" s="13">
        <f>'Running Order'!H51</f>
        <v>0</v>
      </c>
      <c r="I47" s="13">
        <f>'Running Order'!I51</f>
        <v>0</v>
      </c>
      <c r="J47" s="13">
        <f>'Running Order'!J51</f>
        <v>0</v>
      </c>
      <c r="K47" s="13">
        <f>'Running Order'!K51</f>
        <v>0</v>
      </c>
      <c r="L47" s="13">
        <f>'Running Order'!L51</f>
        <v>0</v>
      </c>
      <c r="M47" s="13">
        <f>IF('Running Order'!$HF51="NATB",'Running Order'!M51,20)</f>
        <v>20</v>
      </c>
      <c r="N47" s="13">
        <f>IF('Running Order'!$HF51="NATB",'Running Order'!N51,20)</f>
        <v>20</v>
      </c>
      <c r="O47" s="13">
        <f>IF('Running Order'!$HF51="NATB",'Running Order'!O51,20)</f>
        <v>20</v>
      </c>
      <c r="P47" s="13">
        <f>IF('Running Order'!$HF51="NATB",'Running Order'!P51,20)</f>
        <v>20</v>
      </c>
      <c r="Q47" s="13">
        <f>IF('Running Order'!$HF51="NATB",'Running Order'!Q51,20)</f>
        <v>20</v>
      </c>
      <c r="R47" s="13">
        <f>IF('Running Order'!$HF51="NATB",'Running Order'!R51,20)</f>
        <v>20</v>
      </c>
      <c r="S47" s="13">
        <f>IF('Running Order'!$HF51="NATB",'Running Order'!S51,20)</f>
        <v>20</v>
      </c>
      <c r="T47" s="13">
        <f>IF('Running Order'!$HF51="NATB",'Running Order'!T51,20)</f>
        <v>20</v>
      </c>
      <c r="U47" s="13">
        <f>IF('Running Order'!$HF51="NATB",'Running Order'!U51,20)</f>
        <v>20</v>
      </c>
      <c r="V47" s="13">
        <f>IF('Running Order'!$HF51="NATB",'Running Order'!V51,20)</f>
        <v>20</v>
      </c>
      <c r="W47" s="5">
        <f t="shared" si="49"/>
        <v>200</v>
      </c>
      <c r="X47" s="13">
        <f>IF('Running Order'!$HF51="NATB",'Running Order'!X51,20)</f>
        <v>20</v>
      </c>
      <c r="Y47" s="13">
        <f>IF('Running Order'!$HF51="NATB",'Running Order'!Y51,20)</f>
        <v>20</v>
      </c>
      <c r="Z47" s="13">
        <f>IF('Running Order'!$HF51="NATB",'Running Order'!Z51,20)</f>
        <v>20</v>
      </c>
      <c r="AA47" s="13">
        <f>IF('Running Order'!$HF51="NATB",'Running Order'!AA51,20)</f>
        <v>20</v>
      </c>
      <c r="AB47" s="13">
        <f>IF('Running Order'!$HF51="NATB",'Running Order'!AB51,20)</f>
        <v>20</v>
      </c>
      <c r="AC47" s="13">
        <f>IF('Running Order'!$HF51="NATB",'Running Order'!AC51,20)</f>
        <v>20</v>
      </c>
      <c r="AD47" s="13">
        <f>IF('Running Order'!$HF51="NATB",'Running Order'!AD51,20)</f>
        <v>20</v>
      </c>
      <c r="AE47" s="13">
        <f>IF('Running Order'!$HF51="NATB",'Running Order'!AE51,20)</f>
        <v>20</v>
      </c>
      <c r="AF47" s="13">
        <f>IF('Running Order'!$HF51="NATB",'Running Order'!AF51,20)</f>
        <v>20</v>
      </c>
      <c r="AG47" s="13">
        <f>IF('Running Order'!$HF51="NATB",'Running Order'!AG51,20)</f>
        <v>20</v>
      </c>
      <c r="AH47" s="5">
        <f t="shared" si="50"/>
        <v>200</v>
      </c>
      <c r="AI47" s="5">
        <f t="shared" si="51"/>
        <v>400</v>
      </c>
      <c r="AJ47" s="13">
        <f>IF('Running Order'!$HF51="NATB",'Running Order'!AJ51,20)</f>
        <v>20</v>
      </c>
      <c r="AK47" s="13">
        <f>IF('Running Order'!$HF51="NATB",'Running Order'!AK51,20)</f>
        <v>20</v>
      </c>
      <c r="AL47" s="13">
        <f>IF('Running Order'!$HF51="NATB",'Running Order'!AL51,20)</f>
        <v>20</v>
      </c>
      <c r="AM47" s="13">
        <f>IF('Running Order'!$HF51="NATB",'Running Order'!AM51,20)</f>
        <v>20</v>
      </c>
      <c r="AN47" s="13">
        <f>IF('Running Order'!$HF51="NATB",'Running Order'!AN51,20)</f>
        <v>20</v>
      </c>
      <c r="AO47" s="13">
        <f>IF('Running Order'!$HF51="NATB",'Running Order'!AO51,20)</f>
        <v>20</v>
      </c>
      <c r="AP47" s="13">
        <f>IF('Running Order'!$HF51="NATB",'Running Order'!AP51,20)</f>
        <v>20</v>
      </c>
      <c r="AQ47" s="13">
        <f>IF('Running Order'!$HF51="NATB",'Running Order'!AQ51,20)</f>
        <v>20</v>
      </c>
      <c r="AR47" s="13">
        <f>IF('Running Order'!$HF51="NATB",'Running Order'!AR51,20)</f>
        <v>20</v>
      </c>
      <c r="AS47" s="13">
        <f>IF('Running Order'!$HF51="NATB",'Running Order'!AS51,20)</f>
        <v>20</v>
      </c>
      <c r="AT47" s="5">
        <f t="shared" si="52"/>
        <v>200</v>
      </c>
      <c r="AU47" s="5">
        <f t="shared" si="53"/>
        <v>600</v>
      </c>
      <c r="AV47" s="13">
        <f>IF('Running Order'!$HF51="NATB",'Running Order'!AV51,20)</f>
        <v>20</v>
      </c>
      <c r="AW47" s="13">
        <f>IF('Running Order'!$HF51="NATB",'Running Order'!AW51,20)</f>
        <v>20</v>
      </c>
      <c r="AX47" s="13">
        <f>IF('Running Order'!$HF51="NATB",'Running Order'!AX51,20)</f>
        <v>20</v>
      </c>
      <c r="AY47" s="13">
        <f>IF('Running Order'!$HF51="NATB",'Running Order'!AY51,20)</f>
        <v>20</v>
      </c>
      <c r="AZ47" s="13">
        <f>IF('Running Order'!$HF51="NATB",'Running Order'!AZ51,20)</f>
        <v>20</v>
      </c>
      <c r="BA47" s="13">
        <f>IF('Running Order'!$HF51="NATB",'Running Order'!BA51,20)</f>
        <v>20</v>
      </c>
      <c r="BB47" s="13">
        <f>IF('Running Order'!$HF51="NATB",'Running Order'!BB51,20)</f>
        <v>20</v>
      </c>
      <c r="BC47" s="13">
        <f>IF('Running Order'!$HF51="NATB",'Running Order'!BC51,20)</f>
        <v>20</v>
      </c>
      <c r="BD47" s="13">
        <f>IF('Running Order'!$HF51="NATB",'Running Order'!BD51,20)</f>
        <v>20</v>
      </c>
      <c r="BE47" s="13">
        <f>IF('Running Order'!$HF51="NATB",'Running Order'!BE51,20)</f>
        <v>20</v>
      </c>
      <c r="BF47" s="5">
        <f t="shared" si="54"/>
        <v>200</v>
      </c>
      <c r="BG47" s="5">
        <f t="shared" si="55"/>
        <v>800</v>
      </c>
      <c r="BH47" s="5">
        <f t="shared" si="56"/>
        <v>23</v>
      </c>
      <c r="BI47" s="5">
        <f t="shared" si="57"/>
        <v>23</v>
      </c>
      <c r="BJ47" s="5">
        <f t="shared" si="58"/>
        <v>23</v>
      </c>
      <c r="BK47" s="5">
        <f t="shared" si="154"/>
        <v>23</v>
      </c>
      <c r="BL47" s="5">
        <f t="shared" si="59"/>
        <v>23</v>
      </c>
      <c r="BM47" s="5">
        <f t="shared" si="60"/>
        <v>23</v>
      </c>
      <c r="BN47" s="5">
        <f t="shared" si="156"/>
        <v>23</v>
      </c>
      <c r="BO47" s="5">
        <f t="shared" si="157"/>
        <v>23</v>
      </c>
      <c r="BP47" s="3" t="str">
        <f t="shared" si="158"/>
        <v>-</v>
      </c>
      <c r="BQ47" s="3" t="str">
        <f t="shared" si="61"/>
        <v/>
      </c>
      <c r="BR47" s="3" t="str">
        <f t="shared" si="159"/>
        <v>-</v>
      </c>
      <c r="BS47" s="3" t="str">
        <f t="shared" si="62"/>
        <v/>
      </c>
      <c r="BT47" s="3" t="str">
        <f t="shared" si="160"/>
        <v>-</v>
      </c>
      <c r="BU47" s="3" t="str">
        <f t="shared" si="63"/>
        <v/>
      </c>
      <c r="BV47" s="3" t="str">
        <f t="shared" si="161"/>
        <v>-</v>
      </c>
      <c r="BW47" s="3" t="str">
        <f t="shared" si="64"/>
        <v/>
      </c>
      <c r="BX47" s="3" t="str">
        <f t="shared" si="162"/>
        <v>-</v>
      </c>
      <c r="BY47" s="3" t="str">
        <f t="shared" si="65"/>
        <v/>
      </c>
      <c r="BZ47" s="3" t="str">
        <f t="shared" si="163"/>
        <v>-</v>
      </c>
      <c r="CA47" s="3" t="str">
        <f t="shared" si="66"/>
        <v/>
      </c>
      <c r="CB47" s="3" t="str">
        <f t="shared" si="164"/>
        <v>-</v>
      </c>
      <c r="CC47" s="3" t="str">
        <f t="shared" si="67"/>
        <v/>
      </c>
      <c r="CD47" s="3" t="str">
        <f t="shared" si="165"/>
        <v>-</v>
      </c>
      <c r="CE47" s="3" t="str">
        <f t="shared" si="69"/>
        <v/>
      </c>
      <c r="CF47" s="3" t="str">
        <f t="shared" si="70"/>
        <v>-</v>
      </c>
      <c r="CG47" s="3" t="str">
        <f t="shared" si="71"/>
        <v/>
      </c>
      <c r="CH47" s="5" t="str">
        <f t="shared" si="155"/>
        <v/>
      </c>
      <c r="CI47" s="5" t="str">
        <f t="shared" si="72"/>
        <v/>
      </c>
      <c r="CJ47" s="1"/>
      <c r="CK47" s="1"/>
      <c r="CL47" s="1">
        <f t="shared" si="73"/>
        <v>0</v>
      </c>
      <c r="CM47" s="1">
        <f t="shared" si="74"/>
        <v>2.4000000000000001E-4</v>
      </c>
      <c r="CN47" s="1">
        <f t="shared" si="75"/>
        <v>23.000240000000002</v>
      </c>
      <c r="CO47" s="1">
        <f t="shared" si="13"/>
        <v>23</v>
      </c>
      <c r="CP47" s="1">
        <f t="shared" si="76"/>
        <v>0</v>
      </c>
      <c r="CQ47" s="1">
        <f t="shared" si="77"/>
        <v>2.4000000000000001E-4</v>
      </c>
      <c r="CR47" s="1">
        <f t="shared" si="78"/>
        <v>23.000240000000002</v>
      </c>
      <c r="CS47" s="1">
        <f t="shared" si="14"/>
        <v>23</v>
      </c>
      <c r="CT47" s="1">
        <f t="shared" si="79"/>
        <v>0</v>
      </c>
      <c r="CU47" s="1">
        <f t="shared" si="80"/>
        <v>2.3E-3</v>
      </c>
      <c r="CV47" s="1">
        <f t="shared" si="81"/>
        <v>23.002300000000002</v>
      </c>
      <c r="CW47" s="1">
        <f t="shared" si="15"/>
        <v>23</v>
      </c>
      <c r="CX47" s="1">
        <f t="shared" si="82"/>
        <v>0</v>
      </c>
      <c r="CY47" s="1">
        <f t="shared" si="83"/>
        <v>2.2000000000000001E-3</v>
      </c>
      <c r="CZ47" s="1">
        <f t="shared" si="84"/>
        <v>23.002199999999998</v>
      </c>
      <c r="DA47" s="1">
        <f t="shared" si="16"/>
        <v>23</v>
      </c>
      <c r="DB47" s="1">
        <f t="shared" si="85"/>
        <v>0</v>
      </c>
      <c r="DC47" s="1">
        <f t="shared" si="86"/>
        <v>2.2000000000000001E-3</v>
      </c>
      <c r="DD47" s="1">
        <f t="shared" si="87"/>
        <v>23.002199999999998</v>
      </c>
      <c r="DE47" s="1">
        <f t="shared" si="17"/>
        <v>23</v>
      </c>
      <c r="DF47" s="1">
        <f t="shared" si="88"/>
        <v>0</v>
      </c>
      <c r="DG47" s="1">
        <f t="shared" si="89"/>
        <v>2.2000000000000001E-3</v>
      </c>
      <c r="DH47" s="1">
        <f t="shared" si="90"/>
        <v>23.002199999999998</v>
      </c>
      <c r="DI47" s="1">
        <f t="shared" si="18"/>
        <v>23</v>
      </c>
      <c r="DJ47" s="1">
        <f t="shared" si="91"/>
        <v>0</v>
      </c>
      <c r="DK47" s="1">
        <f t="shared" si="92"/>
        <v>1.1999999999999999E-3</v>
      </c>
      <c r="DL47" s="1">
        <f t="shared" si="93"/>
        <v>23.001200000000001</v>
      </c>
      <c r="DM47" s="1">
        <f t="shared" si="94"/>
        <v>23</v>
      </c>
      <c r="DQ47">
        <f t="shared" si="95"/>
        <v>600</v>
      </c>
      <c r="DR47" t="str">
        <f t="shared" si="96"/>
        <v>NO</v>
      </c>
      <c r="DS47">
        <f t="shared" si="97"/>
        <v>600</v>
      </c>
      <c r="DT47" t="str">
        <f t="shared" si="98"/>
        <v>NO</v>
      </c>
      <c r="DV47" s="1">
        <f t="shared" si="99"/>
        <v>0</v>
      </c>
      <c r="DW47" s="1">
        <f t="shared" si="100"/>
        <v>2.3999999999999998E-3</v>
      </c>
      <c r="DX47" s="1">
        <f t="shared" si="101"/>
        <v>23.002400000000002</v>
      </c>
      <c r="DY47" s="1">
        <f t="shared" si="19"/>
        <v>23</v>
      </c>
      <c r="DZ47" s="1">
        <f t="shared" si="102"/>
        <v>0</v>
      </c>
      <c r="EA47" s="1">
        <f t="shared" si="103"/>
        <v>2.3999999999999998E-3</v>
      </c>
      <c r="EB47" s="1">
        <f t="shared" si="104"/>
        <v>23.002400000000002</v>
      </c>
      <c r="EC47" s="1">
        <f t="shared" si="20"/>
        <v>23</v>
      </c>
      <c r="ED47" s="1">
        <f t="shared" si="105"/>
        <v>0</v>
      </c>
      <c r="EE47" s="1">
        <f t="shared" si="106"/>
        <v>2.3E-3</v>
      </c>
      <c r="EF47" s="1">
        <f t="shared" si="107"/>
        <v>23.002300000000002</v>
      </c>
      <c r="EG47" s="1">
        <f t="shared" si="21"/>
        <v>23</v>
      </c>
      <c r="EH47" s="1">
        <f t="shared" si="108"/>
        <v>0</v>
      </c>
      <c r="EI47" s="1">
        <f t="shared" si="109"/>
        <v>2.2000000000000001E-3</v>
      </c>
      <c r="EJ47" s="1">
        <f t="shared" si="110"/>
        <v>23.002199999999998</v>
      </c>
      <c r="EK47" s="1">
        <f t="shared" si="22"/>
        <v>23</v>
      </c>
      <c r="EL47" s="1">
        <f t="shared" si="111"/>
        <v>0</v>
      </c>
      <c r="EM47" s="1">
        <f t="shared" si="112"/>
        <v>2.2000000000000001E-3</v>
      </c>
      <c r="EN47" s="1">
        <f t="shared" si="113"/>
        <v>23.002199999999998</v>
      </c>
      <c r="EO47" s="1">
        <f t="shared" si="23"/>
        <v>23</v>
      </c>
      <c r="EP47" s="1">
        <f t="shared" si="114"/>
        <v>0</v>
      </c>
      <c r="EQ47" s="1">
        <f t="shared" si="115"/>
        <v>2.2000000000000001E-3</v>
      </c>
      <c r="ER47" s="1">
        <f t="shared" si="116"/>
        <v>23.002199999999998</v>
      </c>
      <c r="ES47" s="1">
        <f t="shared" si="24"/>
        <v>23</v>
      </c>
      <c r="ET47" s="1">
        <f t="shared" si="117"/>
        <v>0</v>
      </c>
      <c r="EU47" s="1">
        <f t="shared" si="118"/>
        <v>1.1999999999999999E-3</v>
      </c>
      <c r="EV47" s="1">
        <f t="shared" si="119"/>
        <v>23.001200000000001</v>
      </c>
      <c r="EW47" s="1">
        <f t="shared" si="120"/>
        <v>23</v>
      </c>
      <c r="EX47" s="1"/>
      <c r="EY47" s="1">
        <f t="shared" si="121"/>
        <v>0</v>
      </c>
      <c r="EZ47" s="1">
        <f t="shared" si="122"/>
        <v>2.3999999999999998E-3</v>
      </c>
      <c r="FA47" s="1">
        <f t="shared" si="25"/>
        <v>23.002400000000002</v>
      </c>
      <c r="FB47" s="1">
        <f t="shared" si="26"/>
        <v>23</v>
      </c>
      <c r="FC47" s="1">
        <f t="shared" si="123"/>
        <v>0</v>
      </c>
      <c r="FD47" s="1">
        <f t="shared" si="124"/>
        <v>2.2000000000000001E-3</v>
      </c>
      <c r="FE47" s="1">
        <f t="shared" si="125"/>
        <v>23.002199999999998</v>
      </c>
      <c r="FF47" s="1">
        <f t="shared" si="27"/>
        <v>23</v>
      </c>
      <c r="FG47" s="1">
        <f t="shared" si="126"/>
        <v>0</v>
      </c>
      <c r="FH47" s="1">
        <f t="shared" si="127"/>
        <v>2.0999999999999999E-3</v>
      </c>
      <c r="FI47" s="1">
        <f t="shared" si="128"/>
        <v>23.002099999999999</v>
      </c>
      <c r="FJ47" s="1">
        <f t="shared" si="28"/>
        <v>23</v>
      </c>
      <c r="FK47" s="1">
        <f t="shared" si="129"/>
        <v>0</v>
      </c>
      <c r="FL47" s="1">
        <f t="shared" si="130"/>
        <v>2.2000000000000001E-3</v>
      </c>
      <c r="FM47" s="1">
        <f t="shared" si="131"/>
        <v>23.002199999999998</v>
      </c>
      <c r="FN47" s="1">
        <f t="shared" si="29"/>
        <v>23</v>
      </c>
      <c r="FO47" s="1">
        <f t="shared" si="132"/>
        <v>0</v>
      </c>
      <c r="FP47" s="1">
        <f t="shared" si="133"/>
        <v>2.2000000000000001E-3</v>
      </c>
      <c r="FQ47" s="1">
        <f t="shared" si="134"/>
        <v>23.002199999999998</v>
      </c>
      <c r="FR47" s="1">
        <f t="shared" si="30"/>
        <v>23</v>
      </c>
      <c r="FS47" s="1">
        <f t="shared" si="135"/>
        <v>0</v>
      </c>
      <c r="FT47" s="1">
        <f t="shared" si="136"/>
        <v>2.0999999999999999E-3</v>
      </c>
      <c r="FU47" s="1">
        <f t="shared" si="137"/>
        <v>23.002099999999999</v>
      </c>
      <c r="FV47" s="1">
        <f t="shared" si="31"/>
        <v>23</v>
      </c>
      <c r="FW47" s="1">
        <f t="shared" si="138"/>
        <v>0</v>
      </c>
      <c r="FX47" s="1">
        <f t="shared" si="139"/>
        <v>1.1999999999999999E-3</v>
      </c>
      <c r="FY47" s="1">
        <f t="shared" si="140"/>
        <v>23.001200000000001</v>
      </c>
      <c r="FZ47" s="1">
        <f t="shared" si="32"/>
        <v>23</v>
      </c>
      <c r="GC47" s="1">
        <f t="shared" si="33"/>
        <v>0</v>
      </c>
      <c r="GD47" s="1">
        <f t="shared" si="141"/>
        <v>2.3999999999999998E-3</v>
      </c>
      <c r="GE47" s="1">
        <f t="shared" si="34"/>
        <v>23.002400000000002</v>
      </c>
      <c r="GF47" s="1">
        <f t="shared" si="35"/>
        <v>23</v>
      </c>
      <c r="GG47" s="1">
        <f t="shared" si="36"/>
        <v>0</v>
      </c>
      <c r="GH47" s="1">
        <f t="shared" si="142"/>
        <v>1.5E-3</v>
      </c>
      <c r="GI47" s="1">
        <f t="shared" si="143"/>
        <v>23.0015</v>
      </c>
      <c r="GJ47" s="1">
        <f t="shared" si="37"/>
        <v>23</v>
      </c>
      <c r="GK47" s="1">
        <f t="shared" si="38"/>
        <v>0</v>
      </c>
      <c r="GL47" s="1">
        <f t="shared" si="144"/>
        <v>1.4E-3</v>
      </c>
      <c r="GM47" s="1">
        <f t="shared" si="145"/>
        <v>23.0014</v>
      </c>
      <c r="GN47" s="1">
        <f t="shared" si="39"/>
        <v>23</v>
      </c>
      <c r="GO47" s="1">
        <f t="shared" si="40"/>
        <v>0</v>
      </c>
      <c r="GP47" s="1">
        <f t="shared" si="146"/>
        <v>1.8E-3</v>
      </c>
      <c r="GQ47" s="1">
        <f t="shared" si="147"/>
        <v>23.001799999999999</v>
      </c>
      <c r="GR47" s="1">
        <f t="shared" si="41"/>
        <v>23</v>
      </c>
      <c r="GS47" s="1">
        <f t="shared" si="42"/>
        <v>0</v>
      </c>
      <c r="GT47" s="1">
        <f t="shared" si="148"/>
        <v>1.9E-3</v>
      </c>
      <c r="GU47" s="1">
        <f t="shared" si="149"/>
        <v>23.001899999999999</v>
      </c>
      <c r="GV47" s="1">
        <f t="shared" si="43"/>
        <v>23</v>
      </c>
      <c r="GW47" s="1">
        <f t="shared" si="44"/>
        <v>0</v>
      </c>
      <c r="GX47" s="1">
        <f t="shared" si="150"/>
        <v>2E-3</v>
      </c>
      <c r="GY47" s="1">
        <f t="shared" si="151"/>
        <v>23.001999999999999</v>
      </c>
      <c r="GZ47" s="1">
        <f t="shared" si="45"/>
        <v>23</v>
      </c>
      <c r="HA47" s="1">
        <f t="shared" si="46"/>
        <v>0</v>
      </c>
      <c r="HB47" s="1">
        <f t="shared" si="152"/>
        <v>1E-3</v>
      </c>
      <c r="HC47" s="1">
        <f t="shared" si="153"/>
        <v>23.001000000000001</v>
      </c>
      <c r="HD47" s="1">
        <f t="shared" si="47"/>
        <v>23</v>
      </c>
    </row>
    <row r="48" spans="1:212" customFormat="1" x14ac:dyDescent="0.3">
      <c r="A48" t="str">
        <f t="shared" si="48"/>
        <v>00</v>
      </c>
      <c r="B48" s="13">
        <f>'Running Order'!B52</f>
        <v>46</v>
      </c>
      <c r="C48" s="13">
        <f>'Running Order'!C52</f>
        <v>0</v>
      </c>
      <c r="D48" s="13">
        <f>'Running Order'!D52</f>
        <v>0</v>
      </c>
      <c r="E48" s="13">
        <f>'Running Order'!E52</f>
        <v>0</v>
      </c>
      <c r="F48" s="13">
        <f>'Running Order'!F52</f>
        <v>0</v>
      </c>
      <c r="G48" s="13">
        <f>'Running Order'!G52</f>
        <v>0</v>
      </c>
      <c r="H48" s="13">
        <f>'Running Order'!H52</f>
        <v>0</v>
      </c>
      <c r="I48" s="13">
        <f>'Running Order'!I52</f>
        <v>0</v>
      </c>
      <c r="J48" s="13">
        <f>'Running Order'!J52</f>
        <v>0</v>
      </c>
      <c r="K48" s="13">
        <f>'Running Order'!K52</f>
        <v>0</v>
      </c>
      <c r="L48" s="13">
        <f>'Running Order'!L52</f>
        <v>0</v>
      </c>
      <c r="M48" s="13">
        <f>IF('Running Order'!$HF52="NATB",'Running Order'!M52,20)</f>
        <v>20</v>
      </c>
      <c r="N48" s="13">
        <f>IF('Running Order'!$HF52="NATB",'Running Order'!N52,20)</f>
        <v>20</v>
      </c>
      <c r="O48" s="13">
        <f>IF('Running Order'!$HF52="NATB",'Running Order'!O52,20)</f>
        <v>20</v>
      </c>
      <c r="P48" s="13">
        <f>IF('Running Order'!$HF52="NATB",'Running Order'!P52,20)</f>
        <v>20</v>
      </c>
      <c r="Q48" s="13">
        <f>IF('Running Order'!$HF52="NATB",'Running Order'!Q52,20)</f>
        <v>20</v>
      </c>
      <c r="R48" s="13">
        <f>IF('Running Order'!$HF52="NATB",'Running Order'!R52,20)</f>
        <v>20</v>
      </c>
      <c r="S48" s="13">
        <f>IF('Running Order'!$HF52="NATB",'Running Order'!S52,20)</f>
        <v>20</v>
      </c>
      <c r="T48" s="13">
        <f>IF('Running Order'!$HF52="NATB",'Running Order'!T52,20)</f>
        <v>20</v>
      </c>
      <c r="U48" s="13">
        <f>IF('Running Order'!$HF52="NATB",'Running Order'!U52,20)</f>
        <v>20</v>
      </c>
      <c r="V48" s="13">
        <f>IF('Running Order'!$HF52="NATB",'Running Order'!V52,20)</f>
        <v>20</v>
      </c>
      <c r="W48" s="5">
        <f t="shared" si="49"/>
        <v>200</v>
      </c>
      <c r="X48" s="13">
        <f>IF('Running Order'!$HF52="NATB",'Running Order'!X52,20)</f>
        <v>20</v>
      </c>
      <c r="Y48" s="13">
        <f>IF('Running Order'!$HF52="NATB",'Running Order'!Y52,20)</f>
        <v>20</v>
      </c>
      <c r="Z48" s="13">
        <f>IF('Running Order'!$HF52="NATB",'Running Order'!Z52,20)</f>
        <v>20</v>
      </c>
      <c r="AA48" s="13">
        <f>IF('Running Order'!$HF52="NATB",'Running Order'!AA52,20)</f>
        <v>20</v>
      </c>
      <c r="AB48" s="13">
        <f>IF('Running Order'!$HF52="NATB",'Running Order'!AB52,20)</f>
        <v>20</v>
      </c>
      <c r="AC48" s="13">
        <f>IF('Running Order'!$HF52="NATB",'Running Order'!AC52,20)</f>
        <v>20</v>
      </c>
      <c r="AD48" s="13">
        <f>IF('Running Order'!$HF52="NATB",'Running Order'!AD52,20)</f>
        <v>20</v>
      </c>
      <c r="AE48" s="13">
        <f>IF('Running Order'!$HF52="NATB",'Running Order'!AE52,20)</f>
        <v>20</v>
      </c>
      <c r="AF48" s="13">
        <f>IF('Running Order'!$HF52="NATB",'Running Order'!AF52,20)</f>
        <v>20</v>
      </c>
      <c r="AG48" s="13">
        <f>IF('Running Order'!$HF52="NATB",'Running Order'!AG52,20)</f>
        <v>20</v>
      </c>
      <c r="AH48" s="5">
        <f t="shared" si="50"/>
        <v>200</v>
      </c>
      <c r="AI48" s="5">
        <f t="shared" si="51"/>
        <v>400</v>
      </c>
      <c r="AJ48" s="13">
        <f>IF('Running Order'!$HF52="NATB",'Running Order'!AJ52,20)</f>
        <v>20</v>
      </c>
      <c r="AK48" s="13">
        <f>IF('Running Order'!$HF52="NATB",'Running Order'!AK52,20)</f>
        <v>20</v>
      </c>
      <c r="AL48" s="13">
        <f>IF('Running Order'!$HF52="NATB",'Running Order'!AL52,20)</f>
        <v>20</v>
      </c>
      <c r="AM48" s="13">
        <f>IF('Running Order'!$HF52="NATB",'Running Order'!AM52,20)</f>
        <v>20</v>
      </c>
      <c r="AN48" s="13">
        <f>IF('Running Order'!$HF52="NATB",'Running Order'!AN52,20)</f>
        <v>20</v>
      </c>
      <c r="AO48" s="13">
        <f>IF('Running Order'!$HF52="NATB",'Running Order'!AO52,20)</f>
        <v>20</v>
      </c>
      <c r="AP48" s="13">
        <f>IF('Running Order'!$HF52="NATB",'Running Order'!AP52,20)</f>
        <v>20</v>
      </c>
      <c r="AQ48" s="13">
        <f>IF('Running Order'!$HF52="NATB",'Running Order'!AQ52,20)</f>
        <v>20</v>
      </c>
      <c r="AR48" s="13">
        <f>IF('Running Order'!$HF52="NATB",'Running Order'!AR52,20)</f>
        <v>20</v>
      </c>
      <c r="AS48" s="13">
        <f>IF('Running Order'!$HF52="NATB",'Running Order'!AS52,20)</f>
        <v>20</v>
      </c>
      <c r="AT48" s="5">
        <f t="shared" si="52"/>
        <v>200</v>
      </c>
      <c r="AU48" s="5">
        <f t="shared" si="53"/>
        <v>600</v>
      </c>
      <c r="AV48" s="13">
        <f>IF('Running Order'!$HF52="NATB",'Running Order'!AV52,20)</f>
        <v>20</v>
      </c>
      <c r="AW48" s="13">
        <f>IF('Running Order'!$HF52="NATB",'Running Order'!AW52,20)</f>
        <v>20</v>
      </c>
      <c r="AX48" s="13">
        <f>IF('Running Order'!$HF52="NATB",'Running Order'!AX52,20)</f>
        <v>20</v>
      </c>
      <c r="AY48" s="13">
        <f>IF('Running Order'!$HF52="NATB",'Running Order'!AY52,20)</f>
        <v>20</v>
      </c>
      <c r="AZ48" s="13">
        <f>IF('Running Order'!$HF52="NATB",'Running Order'!AZ52,20)</f>
        <v>20</v>
      </c>
      <c r="BA48" s="13">
        <f>IF('Running Order'!$HF52="NATB",'Running Order'!BA52,20)</f>
        <v>20</v>
      </c>
      <c r="BB48" s="13">
        <f>IF('Running Order'!$HF52="NATB",'Running Order'!BB52,20)</f>
        <v>20</v>
      </c>
      <c r="BC48" s="13">
        <f>IF('Running Order'!$HF52="NATB",'Running Order'!BC52,20)</f>
        <v>20</v>
      </c>
      <c r="BD48" s="13">
        <f>IF('Running Order'!$HF52="NATB",'Running Order'!BD52,20)</f>
        <v>20</v>
      </c>
      <c r="BE48" s="13">
        <f>IF('Running Order'!$HF52="NATB",'Running Order'!BE52,20)</f>
        <v>20</v>
      </c>
      <c r="BF48" s="5">
        <f t="shared" si="54"/>
        <v>200</v>
      </c>
      <c r="BG48" s="5">
        <f t="shared" si="55"/>
        <v>800</v>
      </c>
      <c r="BH48" s="5">
        <f t="shared" si="56"/>
        <v>23</v>
      </c>
      <c r="BI48" s="5">
        <f t="shared" si="57"/>
        <v>23</v>
      </c>
      <c r="BJ48" s="5">
        <f t="shared" si="58"/>
        <v>23</v>
      </c>
      <c r="BK48" s="5">
        <f t="shared" si="154"/>
        <v>23</v>
      </c>
      <c r="BL48" s="5">
        <f t="shared" si="59"/>
        <v>23</v>
      </c>
      <c r="BM48" s="5">
        <f t="shared" si="60"/>
        <v>23</v>
      </c>
      <c r="BN48" s="5">
        <f t="shared" si="156"/>
        <v>23</v>
      </c>
      <c r="BO48" s="5">
        <f t="shared" si="157"/>
        <v>23</v>
      </c>
      <c r="BP48" s="3" t="str">
        <f t="shared" si="158"/>
        <v>-</v>
      </c>
      <c r="BQ48" s="3" t="str">
        <f t="shared" si="61"/>
        <v/>
      </c>
      <c r="BR48" s="3" t="str">
        <f t="shared" si="159"/>
        <v>-</v>
      </c>
      <c r="BS48" s="3" t="str">
        <f t="shared" si="62"/>
        <v/>
      </c>
      <c r="BT48" s="3" t="str">
        <f t="shared" si="160"/>
        <v>-</v>
      </c>
      <c r="BU48" s="3" t="str">
        <f t="shared" si="63"/>
        <v/>
      </c>
      <c r="BV48" s="3" t="str">
        <f t="shared" si="161"/>
        <v>-</v>
      </c>
      <c r="BW48" s="3" t="str">
        <f t="shared" si="64"/>
        <v/>
      </c>
      <c r="BX48" s="3" t="str">
        <f t="shared" si="162"/>
        <v>-</v>
      </c>
      <c r="BY48" s="3" t="str">
        <f t="shared" si="65"/>
        <v/>
      </c>
      <c r="BZ48" s="3" t="str">
        <f t="shared" si="163"/>
        <v>-</v>
      </c>
      <c r="CA48" s="3" t="str">
        <f t="shared" si="66"/>
        <v/>
      </c>
      <c r="CB48" s="3" t="str">
        <f t="shared" si="164"/>
        <v>-</v>
      </c>
      <c r="CC48" s="3" t="str">
        <f t="shared" si="67"/>
        <v/>
      </c>
      <c r="CD48" s="3" t="str">
        <f t="shared" si="165"/>
        <v>-</v>
      </c>
      <c r="CE48" s="3" t="str">
        <f t="shared" si="69"/>
        <v/>
      </c>
      <c r="CF48" s="3" t="str">
        <f t="shared" si="70"/>
        <v>-</v>
      </c>
      <c r="CG48" s="3" t="str">
        <f t="shared" si="71"/>
        <v/>
      </c>
      <c r="CH48" s="5" t="str">
        <f t="shared" si="155"/>
        <v/>
      </c>
      <c r="CI48" s="5" t="str">
        <f t="shared" si="72"/>
        <v/>
      </c>
      <c r="CJ48" s="1"/>
      <c r="CK48" s="1"/>
      <c r="CL48" s="1">
        <f t="shared" si="73"/>
        <v>0</v>
      </c>
      <c r="CM48" s="1">
        <f t="shared" si="74"/>
        <v>2.4000000000000001E-4</v>
      </c>
      <c r="CN48" s="1">
        <f t="shared" si="75"/>
        <v>23.000240000000002</v>
      </c>
      <c r="CO48" s="1">
        <f t="shared" si="13"/>
        <v>23</v>
      </c>
      <c r="CP48" s="1">
        <f t="shared" si="76"/>
        <v>0</v>
      </c>
      <c r="CQ48" s="1">
        <f t="shared" si="77"/>
        <v>2.4000000000000001E-4</v>
      </c>
      <c r="CR48" s="1">
        <f t="shared" si="78"/>
        <v>23.000240000000002</v>
      </c>
      <c r="CS48" s="1">
        <f t="shared" si="14"/>
        <v>23</v>
      </c>
      <c r="CT48" s="1">
        <f t="shared" si="79"/>
        <v>0</v>
      </c>
      <c r="CU48" s="1">
        <f t="shared" si="80"/>
        <v>2.3E-3</v>
      </c>
      <c r="CV48" s="1">
        <f t="shared" si="81"/>
        <v>23.002300000000002</v>
      </c>
      <c r="CW48" s="1">
        <f t="shared" si="15"/>
        <v>23</v>
      </c>
      <c r="CX48" s="1">
        <f t="shared" si="82"/>
        <v>0</v>
      </c>
      <c r="CY48" s="1">
        <f t="shared" si="83"/>
        <v>2.2000000000000001E-3</v>
      </c>
      <c r="CZ48" s="1">
        <f t="shared" si="84"/>
        <v>23.002199999999998</v>
      </c>
      <c r="DA48" s="1">
        <f t="shared" si="16"/>
        <v>23</v>
      </c>
      <c r="DB48" s="1">
        <f t="shared" si="85"/>
        <v>0</v>
      </c>
      <c r="DC48" s="1">
        <f t="shared" si="86"/>
        <v>2.2000000000000001E-3</v>
      </c>
      <c r="DD48" s="1">
        <f t="shared" si="87"/>
        <v>23.002199999999998</v>
      </c>
      <c r="DE48" s="1">
        <f t="shared" si="17"/>
        <v>23</v>
      </c>
      <c r="DF48" s="1">
        <f t="shared" si="88"/>
        <v>0</v>
      </c>
      <c r="DG48" s="1">
        <f t="shared" si="89"/>
        <v>2.2000000000000001E-3</v>
      </c>
      <c r="DH48" s="1">
        <f t="shared" si="90"/>
        <v>23.002199999999998</v>
      </c>
      <c r="DI48" s="1">
        <f t="shared" si="18"/>
        <v>23</v>
      </c>
      <c r="DJ48" s="1">
        <f t="shared" si="91"/>
        <v>0</v>
      </c>
      <c r="DK48" s="1">
        <f t="shared" si="92"/>
        <v>1.1999999999999999E-3</v>
      </c>
      <c r="DL48" s="1">
        <f t="shared" si="93"/>
        <v>23.001200000000001</v>
      </c>
      <c r="DM48" s="1">
        <f t="shared" si="94"/>
        <v>23</v>
      </c>
      <c r="DQ48">
        <f t="shared" si="95"/>
        <v>600</v>
      </c>
      <c r="DR48" t="str">
        <f t="shared" si="96"/>
        <v>NO</v>
      </c>
      <c r="DS48">
        <f t="shared" si="97"/>
        <v>600</v>
      </c>
      <c r="DT48" t="str">
        <f t="shared" si="98"/>
        <v>NO</v>
      </c>
      <c r="DV48" s="1">
        <f t="shared" si="99"/>
        <v>0</v>
      </c>
      <c r="DW48" s="1">
        <f t="shared" si="100"/>
        <v>2.3999999999999998E-3</v>
      </c>
      <c r="DX48" s="1">
        <f t="shared" si="101"/>
        <v>23.002400000000002</v>
      </c>
      <c r="DY48" s="1">
        <f t="shared" si="19"/>
        <v>23</v>
      </c>
      <c r="DZ48" s="1">
        <f t="shared" si="102"/>
        <v>0</v>
      </c>
      <c r="EA48" s="1">
        <f t="shared" si="103"/>
        <v>2.3999999999999998E-3</v>
      </c>
      <c r="EB48" s="1">
        <f t="shared" si="104"/>
        <v>23.002400000000002</v>
      </c>
      <c r="EC48" s="1">
        <f t="shared" si="20"/>
        <v>23</v>
      </c>
      <c r="ED48" s="1">
        <f t="shared" si="105"/>
        <v>0</v>
      </c>
      <c r="EE48" s="1">
        <f t="shared" si="106"/>
        <v>2.3E-3</v>
      </c>
      <c r="EF48" s="1">
        <f t="shared" si="107"/>
        <v>23.002300000000002</v>
      </c>
      <c r="EG48" s="1">
        <f t="shared" si="21"/>
        <v>23</v>
      </c>
      <c r="EH48" s="1">
        <f t="shared" si="108"/>
        <v>0</v>
      </c>
      <c r="EI48" s="1">
        <f t="shared" si="109"/>
        <v>2.2000000000000001E-3</v>
      </c>
      <c r="EJ48" s="1">
        <f t="shared" si="110"/>
        <v>23.002199999999998</v>
      </c>
      <c r="EK48" s="1">
        <f t="shared" si="22"/>
        <v>23</v>
      </c>
      <c r="EL48" s="1">
        <f t="shared" si="111"/>
        <v>0</v>
      </c>
      <c r="EM48" s="1">
        <f t="shared" si="112"/>
        <v>2.2000000000000001E-3</v>
      </c>
      <c r="EN48" s="1">
        <f t="shared" si="113"/>
        <v>23.002199999999998</v>
      </c>
      <c r="EO48" s="1">
        <f t="shared" si="23"/>
        <v>23</v>
      </c>
      <c r="EP48" s="1">
        <f t="shared" si="114"/>
        <v>0</v>
      </c>
      <c r="EQ48" s="1">
        <f t="shared" si="115"/>
        <v>2.2000000000000001E-3</v>
      </c>
      <c r="ER48" s="1">
        <f t="shared" si="116"/>
        <v>23.002199999999998</v>
      </c>
      <c r="ES48" s="1">
        <f t="shared" si="24"/>
        <v>23</v>
      </c>
      <c r="ET48" s="1">
        <f t="shared" si="117"/>
        <v>0</v>
      </c>
      <c r="EU48" s="1">
        <f t="shared" si="118"/>
        <v>1.1999999999999999E-3</v>
      </c>
      <c r="EV48" s="1">
        <f t="shared" si="119"/>
        <v>23.001200000000001</v>
      </c>
      <c r="EW48" s="1">
        <f t="shared" si="120"/>
        <v>23</v>
      </c>
      <c r="EX48" s="1"/>
      <c r="EY48" s="1">
        <f t="shared" si="121"/>
        <v>0</v>
      </c>
      <c r="EZ48" s="1">
        <f t="shared" si="122"/>
        <v>2.3999999999999998E-3</v>
      </c>
      <c r="FA48" s="1">
        <f t="shared" si="25"/>
        <v>23.002400000000002</v>
      </c>
      <c r="FB48" s="1">
        <f t="shared" si="26"/>
        <v>23</v>
      </c>
      <c r="FC48" s="1">
        <f t="shared" si="123"/>
        <v>0</v>
      </c>
      <c r="FD48" s="1">
        <f t="shared" si="124"/>
        <v>2.2000000000000001E-3</v>
      </c>
      <c r="FE48" s="1">
        <f t="shared" si="125"/>
        <v>23.002199999999998</v>
      </c>
      <c r="FF48" s="1">
        <f t="shared" si="27"/>
        <v>23</v>
      </c>
      <c r="FG48" s="1">
        <f t="shared" si="126"/>
        <v>0</v>
      </c>
      <c r="FH48" s="1">
        <f t="shared" si="127"/>
        <v>2.0999999999999999E-3</v>
      </c>
      <c r="FI48" s="1">
        <f t="shared" si="128"/>
        <v>23.002099999999999</v>
      </c>
      <c r="FJ48" s="1">
        <f t="shared" si="28"/>
        <v>23</v>
      </c>
      <c r="FK48" s="1">
        <f t="shared" si="129"/>
        <v>0</v>
      </c>
      <c r="FL48" s="1">
        <f t="shared" si="130"/>
        <v>2.2000000000000001E-3</v>
      </c>
      <c r="FM48" s="1">
        <f t="shared" si="131"/>
        <v>23.002199999999998</v>
      </c>
      <c r="FN48" s="1">
        <f t="shared" si="29"/>
        <v>23</v>
      </c>
      <c r="FO48" s="1">
        <f t="shared" si="132"/>
        <v>0</v>
      </c>
      <c r="FP48" s="1">
        <f t="shared" si="133"/>
        <v>2.2000000000000001E-3</v>
      </c>
      <c r="FQ48" s="1">
        <f t="shared" si="134"/>
        <v>23.002199999999998</v>
      </c>
      <c r="FR48" s="1">
        <f t="shared" si="30"/>
        <v>23</v>
      </c>
      <c r="FS48" s="1">
        <f t="shared" si="135"/>
        <v>0</v>
      </c>
      <c r="FT48" s="1">
        <f t="shared" si="136"/>
        <v>2.0999999999999999E-3</v>
      </c>
      <c r="FU48" s="1">
        <f t="shared" si="137"/>
        <v>23.002099999999999</v>
      </c>
      <c r="FV48" s="1">
        <f t="shared" si="31"/>
        <v>23</v>
      </c>
      <c r="FW48" s="1">
        <f t="shared" si="138"/>
        <v>0</v>
      </c>
      <c r="FX48" s="1">
        <f t="shared" si="139"/>
        <v>1.1999999999999999E-3</v>
      </c>
      <c r="FY48" s="1">
        <f t="shared" si="140"/>
        <v>23.001200000000001</v>
      </c>
      <c r="FZ48" s="1">
        <f t="shared" si="32"/>
        <v>23</v>
      </c>
      <c r="GC48" s="1">
        <f t="shared" si="33"/>
        <v>0</v>
      </c>
      <c r="GD48" s="1">
        <f t="shared" si="141"/>
        <v>2.3999999999999998E-3</v>
      </c>
      <c r="GE48" s="1">
        <f t="shared" si="34"/>
        <v>23.002400000000002</v>
      </c>
      <c r="GF48" s="1">
        <f t="shared" si="35"/>
        <v>23</v>
      </c>
      <c r="GG48" s="1">
        <f t="shared" si="36"/>
        <v>0</v>
      </c>
      <c r="GH48" s="1">
        <f t="shared" si="142"/>
        <v>1.5E-3</v>
      </c>
      <c r="GI48" s="1">
        <f t="shared" si="143"/>
        <v>23.0015</v>
      </c>
      <c r="GJ48" s="1">
        <f t="shared" si="37"/>
        <v>23</v>
      </c>
      <c r="GK48" s="1">
        <f t="shared" si="38"/>
        <v>0</v>
      </c>
      <c r="GL48" s="1">
        <f t="shared" si="144"/>
        <v>1.4E-3</v>
      </c>
      <c r="GM48" s="1">
        <f t="shared" si="145"/>
        <v>23.0014</v>
      </c>
      <c r="GN48" s="1">
        <f t="shared" si="39"/>
        <v>23</v>
      </c>
      <c r="GO48" s="1">
        <f t="shared" si="40"/>
        <v>0</v>
      </c>
      <c r="GP48" s="1">
        <f t="shared" si="146"/>
        <v>1.8E-3</v>
      </c>
      <c r="GQ48" s="1">
        <f t="shared" si="147"/>
        <v>23.001799999999999</v>
      </c>
      <c r="GR48" s="1">
        <f t="shared" si="41"/>
        <v>23</v>
      </c>
      <c r="GS48" s="1">
        <f t="shared" si="42"/>
        <v>0</v>
      </c>
      <c r="GT48" s="1">
        <f t="shared" si="148"/>
        <v>1.9E-3</v>
      </c>
      <c r="GU48" s="1">
        <f t="shared" si="149"/>
        <v>23.001899999999999</v>
      </c>
      <c r="GV48" s="1">
        <f t="shared" si="43"/>
        <v>23</v>
      </c>
      <c r="GW48" s="1">
        <f t="shared" si="44"/>
        <v>0</v>
      </c>
      <c r="GX48" s="1">
        <f t="shared" si="150"/>
        <v>2E-3</v>
      </c>
      <c r="GY48" s="1">
        <f t="shared" si="151"/>
        <v>23.001999999999999</v>
      </c>
      <c r="GZ48" s="1">
        <f t="shared" si="45"/>
        <v>23</v>
      </c>
      <c r="HA48" s="1">
        <f t="shared" si="46"/>
        <v>0</v>
      </c>
      <c r="HB48" s="1">
        <f t="shared" si="152"/>
        <v>1E-3</v>
      </c>
      <c r="HC48" s="1">
        <f t="shared" si="153"/>
        <v>23.001000000000001</v>
      </c>
      <c r="HD48" s="1">
        <f t="shared" si="47"/>
        <v>23</v>
      </c>
    </row>
    <row r="49" spans="1:212" customFormat="1" x14ac:dyDescent="0.3">
      <c r="A49" t="str">
        <f t="shared" si="48"/>
        <v>00</v>
      </c>
      <c r="B49" s="13">
        <f>'Running Order'!B53</f>
        <v>47</v>
      </c>
      <c r="C49" s="13">
        <f>'Running Order'!C53</f>
        <v>0</v>
      </c>
      <c r="D49" s="13">
        <f>'Running Order'!D53</f>
        <v>0</v>
      </c>
      <c r="E49" s="13">
        <f>'Running Order'!E53</f>
        <v>0</v>
      </c>
      <c r="F49" s="13">
        <f>'Running Order'!F53</f>
        <v>0</v>
      </c>
      <c r="G49" s="13">
        <f>'Running Order'!G53</f>
        <v>0</v>
      </c>
      <c r="H49" s="13">
        <f>'Running Order'!H53</f>
        <v>0</v>
      </c>
      <c r="I49" s="13">
        <f>'Running Order'!I53</f>
        <v>0</v>
      </c>
      <c r="J49" s="13">
        <f>'Running Order'!J53</f>
        <v>0</v>
      </c>
      <c r="K49" s="13">
        <f>'Running Order'!K53</f>
        <v>0</v>
      </c>
      <c r="L49" s="13">
        <f>'Running Order'!L53</f>
        <v>0</v>
      </c>
      <c r="M49" s="13">
        <f>IF('Running Order'!$HF53="NATB",'Running Order'!M53,20)</f>
        <v>20</v>
      </c>
      <c r="N49" s="13">
        <f>IF('Running Order'!$HF53="NATB",'Running Order'!N53,20)</f>
        <v>20</v>
      </c>
      <c r="O49" s="13">
        <f>IF('Running Order'!$HF53="NATB",'Running Order'!O53,20)</f>
        <v>20</v>
      </c>
      <c r="P49" s="13">
        <f>IF('Running Order'!$HF53="NATB",'Running Order'!P53,20)</f>
        <v>20</v>
      </c>
      <c r="Q49" s="13">
        <f>IF('Running Order'!$HF53="NATB",'Running Order'!Q53,20)</f>
        <v>20</v>
      </c>
      <c r="R49" s="13">
        <f>IF('Running Order'!$HF53="NATB",'Running Order'!R53,20)</f>
        <v>20</v>
      </c>
      <c r="S49" s="13">
        <f>IF('Running Order'!$HF53="NATB",'Running Order'!S53,20)</f>
        <v>20</v>
      </c>
      <c r="T49" s="13">
        <f>IF('Running Order'!$HF53="NATB",'Running Order'!T53,20)</f>
        <v>20</v>
      </c>
      <c r="U49" s="13">
        <f>IF('Running Order'!$HF53="NATB",'Running Order'!U53,20)</f>
        <v>20</v>
      </c>
      <c r="V49" s="13">
        <f>IF('Running Order'!$HF53="NATB",'Running Order'!V53,20)</f>
        <v>20</v>
      </c>
      <c r="W49" s="5">
        <f t="shared" si="49"/>
        <v>200</v>
      </c>
      <c r="X49" s="13">
        <f>IF('Running Order'!$HF53="NATB",'Running Order'!X53,20)</f>
        <v>20</v>
      </c>
      <c r="Y49" s="13">
        <f>IF('Running Order'!$HF53="NATB",'Running Order'!Y53,20)</f>
        <v>20</v>
      </c>
      <c r="Z49" s="13">
        <f>IF('Running Order'!$HF53="NATB",'Running Order'!Z53,20)</f>
        <v>20</v>
      </c>
      <c r="AA49" s="13">
        <f>IF('Running Order'!$HF53="NATB",'Running Order'!AA53,20)</f>
        <v>20</v>
      </c>
      <c r="AB49" s="13">
        <f>IF('Running Order'!$HF53="NATB",'Running Order'!AB53,20)</f>
        <v>20</v>
      </c>
      <c r="AC49" s="13">
        <f>IF('Running Order'!$HF53="NATB",'Running Order'!AC53,20)</f>
        <v>20</v>
      </c>
      <c r="AD49" s="13">
        <f>IF('Running Order'!$HF53="NATB",'Running Order'!AD53,20)</f>
        <v>20</v>
      </c>
      <c r="AE49" s="13">
        <f>IF('Running Order'!$HF53="NATB",'Running Order'!AE53,20)</f>
        <v>20</v>
      </c>
      <c r="AF49" s="13">
        <f>IF('Running Order'!$HF53="NATB",'Running Order'!AF53,20)</f>
        <v>20</v>
      </c>
      <c r="AG49" s="13">
        <f>IF('Running Order'!$HF53="NATB",'Running Order'!AG53,20)</f>
        <v>20</v>
      </c>
      <c r="AH49" s="5">
        <f t="shared" si="50"/>
        <v>200</v>
      </c>
      <c r="AI49" s="5">
        <f t="shared" si="51"/>
        <v>400</v>
      </c>
      <c r="AJ49" s="13">
        <f>IF('Running Order'!$HF53="NATB",'Running Order'!AJ53,20)</f>
        <v>20</v>
      </c>
      <c r="AK49" s="13">
        <f>IF('Running Order'!$HF53="NATB",'Running Order'!AK53,20)</f>
        <v>20</v>
      </c>
      <c r="AL49" s="13">
        <f>IF('Running Order'!$HF53="NATB",'Running Order'!AL53,20)</f>
        <v>20</v>
      </c>
      <c r="AM49" s="13">
        <f>IF('Running Order'!$HF53="NATB",'Running Order'!AM53,20)</f>
        <v>20</v>
      </c>
      <c r="AN49" s="13">
        <f>IF('Running Order'!$HF53="NATB",'Running Order'!AN53,20)</f>
        <v>20</v>
      </c>
      <c r="AO49" s="13">
        <f>IF('Running Order'!$HF53="NATB",'Running Order'!AO53,20)</f>
        <v>20</v>
      </c>
      <c r="AP49" s="13">
        <f>IF('Running Order'!$HF53="NATB",'Running Order'!AP53,20)</f>
        <v>20</v>
      </c>
      <c r="AQ49" s="13">
        <f>IF('Running Order'!$HF53="NATB",'Running Order'!AQ53,20)</f>
        <v>20</v>
      </c>
      <c r="AR49" s="13">
        <f>IF('Running Order'!$HF53="NATB",'Running Order'!AR53,20)</f>
        <v>20</v>
      </c>
      <c r="AS49" s="13">
        <f>IF('Running Order'!$HF53="NATB",'Running Order'!AS53,20)</f>
        <v>20</v>
      </c>
      <c r="AT49" s="5">
        <f t="shared" si="52"/>
        <v>200</v>
      </c>
      <c r="AU49" s="5">
        <f t="shared" si="53"/>
        <v>600</v>
      </c>
      <c r="AV49" s="13">
        <f>IF('Running Order'!$HF53="NATB",'Running Order'!AV53,20)</f>
        <v>20</v>
      </c>
      <c r="AW49" s="13">
        <f>IF('Running Order'!$HF53="NATB",'Running Order'!AW53,20)</f>
        <v>20</v>
      </c>
      <c r="AX49" s="13">
        <f>IF('Running Order'!$HF53="NATB",'Running Order'!AX53,20)</f>
        <v>20</v>
      </c>
      <c r="AY49" s="13">
        <f>IF('Running Order'!$HF53="NATB",'Running Order'!AY53,20)</f>
        <v>20</v>
      </c>
      <c r="AZ49" s="13">
        <f>IF('Running Order'!$HF53="NATB",'Running Order'!AZ53,20)</f>
        <v>20</v>
      </c>
      <c r="BA49" s="13">
        <f>IF('Running Order'!$HF53="NATB",'Running Order'!BA53,20)</f>
        <v>20</v>
      </c>
      <c r="BB49" s="13">
        <f>IF('Running Order'!$HF53="NATB",'Running Order'!BB53,20)</f>
        <v>20</v>
      </c>
      <c r="BC49" s="13">
        <f>IF('Running Order'!$HF53="NATB",'Running Order'!BC53,20)</f>
        <v>20</v>
      </c>
      <c r="BD49" s="13">
        <f>IF('Running Order'!$HF53="NATB",'Running Order'!BD53,20)</f>
        <v>20</v>
      </c>
      <c r="BE49" s="13">
        <f>IF('Running Order'!$HF53="NATB",'Running Order'!BE53,20)</f>
        <v>20</v>
      </c>
      <c r="BF49" s="5">
        <f t="shared" si="54"/>
        <v>200</v>
      </c>
      <c r="BG49" s="5">
        <f t="shared" si="55"/>
        <v>800</v>
      </c>
      <c r="BH49" s="5">
        <f t="shared" si="56"/>
        <v>23</v>
      </c>
      <c r="BI49" s="5">
        <f t="shared" si="57"/>
        <v>23</v>
      </c>
      <c r="BJ49" s="5">
        <f t="shared" si="58"/>
        <v>23</v>
      </c>
      <c r="BK49" s="5">
        <f t="shared" si="154"/>
        <v>23</v>
      </c>
      <c r="BL49" s="5">
        <f t="shared" si="59"/>
        <v>23</v>
      </c>
      <c r="BM49" s="5">
        <f t="shared" si="60"/>
        <v>23</v>
      </c>
      <c r="BN49" s="5">
        <f t="shared" si="156"/>
        <v>23</v>
      </c>
      <c r="BO49" s="5">
        <f t="shared" si="157"/>
        <v>23</v>
      </c>
      <c r="BP49" s="3" t="str">
        <f t="shared" si="158"/>
        <v>-</v>
      </c>
      <c r="BQ49" s="3" t="str">
        <f t="shared" si="61"/>
        <v/>
      </c>
      <c r="BR49" s="3" t="str">
        <f t="shared" si="159"/>
        <v>-</v>
      </c>
      <c r="BS49" s="3" t="str">
        <f t="shared" si="62"/>
        <v/>
      </c>
      <c r="BT49" s="3" t="str">
        <f t="shared" si="160"/>
        <v>-</v>
      </c>
      <c r="BU49" s="3" t="str">
        <f t="shared" si="63"/>
        <v/>
      </c>
      <c r="BV49" s="3" t="str">
        <f t="shared" si="161"/>
        <v>-</v>
      </c>
      <c r="BW49" s="3" t="str">
        <f t="shared" si="64"/>
        <v/>
      </c>
      <c r="BX49" s="3" t="str">
        <f t="shared" si="162"/>
        <v>-</v>
      </c>
      <c r="BY49" s="3" t="str">
        <f t="shared" si="65"/>
        <v/>
      </c>
      <c r="BZ49" s="3" t="str">
        <f t="shared" si="163"/>
        <v>-</v>
      </c>
      <c r="CA49" s="3" t="str">
        <f t="shared" si="66"/>
        <v/>
      </c>
      <c r="CB49" s="3" t="str">
        <f t="shared" si="164"/>
        <v>-</v>
      </c>
      <c r="CC49" s="3" t="str">
        <f t="shared" si="67"/>
        <v/>
      </c>
      <c r="CD49" s="3" t="str">
        <f t="shared" si="165"/>
        <v>-</v>
      </c>
      <c r="CE49" s="3" t="str">
        <f t="shared" si="69"/>
        <v/>
      </c>
      <c r="CF49" s="3" t="str">
        <f t="shared" si="70"/>
        <v>-</v>
      </c>
      <c r="CG49" s="3" t="str">
        <f t="shared" si="71"/>
        <v/>
      </c>
      <c r="CH49" s="5" t="str">
        <f t="shared" si="155"/>
        <v/>
      </c>
      <c r="CI49" s="5" t="str">
        <f t="shared" si="72"/>
        <v/>
      </c>
      <c r="CJ49" s="1"/>
      <c r="CK49" s="1"/>
      <c r="CL49" s="1">
        <f t="shared" si="73"/>
        <v>0</v>
      </c>
      <c r="CM49" s="1">
        <f t="shared" si="74"/>
        <v>2.4000000000000001E-4</v>
      </c>
      <c r="CN49" s="1">
        <f t="shared" si="75"/>
        <v>23.000240000000002</v>
      </c>
      <c r="CO49" s="1">
        <f t="shared" si="13"/>
        <v>23</v>
      </c>
      <c r="CP49" s="1">
        <f t="shared" si="76"/>
        <v>0</v>
      </c>
      <c r="CQ49" s="1">
        <f t="shared" si="77"/>
        <v>2.4000000000000001E-4</v>
      </c>
      <c r="CR49" s="1">
        <f t="shared" si="78"/>
        <v>23.000240000000002</v>
      </c>
      <c r="CS49" s="1">
        <f t="shared" si="14"/>
        <v>23</v>
      </c>
      <c r="CT49" s="1">
        <f t="shared" si="79"/>
        <v>0</v>
      </c>
      <c r="CU49" s="1">
        <f t="shared" si="80"/>
        <v>2.3E-3</v>
      </c>
      <c r="CV49" s="1">
        <f t="shared" si="81"/>
        <v>23.002300000000002</v>
      </c>
      <c r="CW49" s="1">
        <f t="shared" si="15"/>
        <v>23</v>
      </c>
      <c r="CX49" s="1">
        <f t="shared" si="82"/>
        <v>0</v>
      </c>
      <c r="CY49" s="1">
        <f t="shared" si="83"/>
        <v>2.2000000000000001E-3</v>
      </c>
      <c r="CZ49" s="1">
        <f t="shared" si="84"/>
        <v>23.002199999999998</v>
      </c>
      <c r="DA49" s="1">
        <f t="shared" si="16"/>
        <v>23</v>
      </c>
      <c r="DB49" s="1">
        <f t="shared" si="85"/>
        <v>0</v>
      </c>
      <c r="DC49" s="1">
        <f t="shared" si="86"/>
        <v>2.2000000000000001E-3</v>
      </c>
      <c r="DD49" s="1">
        <f t="shared" si="87"/>
        <v>23.002199999999998</v>
      </c>
      <c r="DE49" s="1">
        <f t="shared" si="17"/>
        <v>23</v>
      </c>
      <c r="DF49" s="1">
        <f t="shared" si="88"/>
        <v>0</v>
      </c>
      <c r="DG49" s="1">
        <f t="shared" si="89"/>
        <v>2.2000000000000001E-3</v>
      </c>
      <c r="DH49" s="1">
        <f t="shared" si="90"/>
        <v>23.002199999999998</v>
      </c>
      <c r="DI49" s="1">
        <f t="shared" si="18"/>
        <v>23</v>
      </c>
      <c r="DJ49" s="1">
        <f t="shared" si="91"/>
        <v>0</v>
      </c>
      <c r="DK49" s="1">
        <f t="shared" si="92"/>
        <v>1.1999999999999999E-3</v>
      </c>
      <c r="DL49" s="1">
        <f t="shared" si="93"/>
        <v>23.001200000000001</v>
      </c>
      <c r="DM49" s="1">
        <f t="shared" si="94"/>
        <v>23</v>
      </c>
      <c r="DQ49">
        <f t="shared" si="95"/>
        <v>600</v>
      </c>
      <c r="DR49" t="str">
        <f t="shared" si="96"/>
        <v>NO</v>
      </c>
      <c r="DS49">
        <f t="shared" si="97"/>
        <v>600</v>
      </c>
      <c r="DT49" t="str">
        <f t="shared" si="98"/>
        <v>NO</v>
      </c>
      <c r="DV49" s="1">
        <f t="shared" si="99"/>
        <v>0</v>
      </c>
      <c r="DW49" s="1">
        <f t="shared" si="100"/>
        <v>2.3999999999999998E-3</v>
      </c>
      <c r="DX49" s="1">
        <f t="shared" si="101"/>
        <v>23.002400000000002</v>
      </c>
      <c r="DY49" s="1">
        <f t="shared" si="19"/>
        <v>23</v>
      </c>
      <c r="DZ49" s="1">
        <f t="shared" si="102"/>
        <v>0</v>
      </c>
      <c r="EA49" s="1">
        <f t="shared" si="103"/>
        <v>2.3999999999999998E-3</v>
      </c>
      <c r="EB49" s="1">
        <f t="shared" si="104"/>
        <v>23.002400000000002</v>
      </c>
      <c r="EC49" s="1">
        <f t="shared" si="20"/>
        <v>23</v>
      </c>
      <c r="ED49" s="1">
        <f t="shared" si="105"/>
        <v>0</v>
      </c>
      <c r="EE49" s="1">
        <f t="shared" si="106"/>
        <v>2.3E-3</v>
      </c>
      <c r="EF49" s="1">
        <f t="shared" si="107"/>
        <v>23.002300000000002</v>
      </c>
      <c r="EG49" s="1">
        <f t="shared" si="21"/>
        <v>23</v>
      </c>
      <c r="EH49" s="1">
        <f t="shared" si="108"/>
        <v>0</v>
      </c>
      <c r="EI49" s="1">
        <f t="shared" si="109"/>
        <v>2.2000000000000001E-3</v>
      </c>
      <c r="EJ49" s="1">
        <f t="shared" si="110"/>
        <v>23.002199999999998</v>
      </c>
      <c r="EK49" s="1">
        <f t="shared" si="22"/>
        <v>23</v>
      </c>
      <c r="EL49" s="1">
        <f t="shared" si="111"/>
        <v>0</v>
      </c>
      <c r="EM49" s="1">
        <f t="shared" si="112"/>
        <v>2.2000000000000001E-3</v>
      </c>
      <c r="EN49" s="1">
        <f t="shared" si="113"/>
        <v>23.002199999999998</v>
      </c>
      <c r="EO49" s="1">
        <f t="shared" si="23"/>
        <v>23</v>
      </c>
      <c r="EP49" s="1">
        <f t="shared" si="114"/>
        <v>0</v>
      </c>
      <c r="EQ49" s="1">
        <f t="shared" si="115"/>
        <v>2.2000000000000001E-3</v>
      </c>
      <c r="ER49" s="1">
        <f t="shared" si="116"/>
        <v>23.002199999999998</v>
      </c>
      <c r="ES49" s="1">
        <f t="shared" si="24"/>
        <v>23</v>
      </c>
      <c r="ET49" s="1">
        <f t="shared" si="117"/>
        <v>0</v>
      </c>
      <c r="EU49" s="1">
        <f t="shared" si="118"/>
        <v>1.1999999999999999E-3</v>
      </c>
      <c r="EV49" s="1">
        <f t="shared" si="119"/>
        <v>23.001200000000001</v>
      </c>
      <c r="EW49" s="1">
        <f t="shared" si="120"/>
        <v>23</v>
      </c>
      <c r="EX49" s="1"/>
      <c r="EY49" s="1">
        <f t="shared" si="121"/>
        <v>0</v>
      </c>
      <c r="EZ49" s="1">
        <f t="shared" si="122"/>
        <v>2.3999999999999998E-3</v>
      </c>
      <c r="FA49" s="1">
        <f t="shared" si="25"/>
        <v>23.002400000000002</v>
      </c>
      <c r="FB49" s="1">
        <f t="shared" si="26"/>
        <v>23</v>
      </c>
      <c r="FC49" s="1">
        <f t="shared" si="123"/>
        <v>0</v>
      </c>
      <c r="FD49" s="1">
        <f t="shared" si="124"/>
        <v>2.2000000000000001E-3</v>
      </c>
      <c r="FE49" s="1">
        <f t="shared" si="125"/>
        <v>23.002199999999998</v>
      </c>
      <c r="FF49" s="1">
        <f t="shared" si="27"/>
        <v>23</v>
      </c>
      <c r="FG49" s="1">
        <f t="shared" si="126"/>
        <v>0</v>
      </c>
      <c r="FH49" s="1">
        <f t="shared" si="127"/>
        <v>2.0999999999999999E-3</v>
      </c>
      <c r="FI49" s="1">
        <f t="shared" si="128"/>
        <v>23.002099999999999</v>
      </c>
      <c r="FJ49" s="1">
        <f t="shared" si="28"/>
        <v>23</v>
      </c>
      <c r="FK49" s="1">
        <f t="shared" si="129"/>
        <v>0</v>
      </c>
      <c r="FL49" s="1">
        <f t="shared" si="130"/>
        <v>2.2000000000000001E-3</v>
      </c>
      <c r="FM49" s="1">
        <f t="shared" si="131"/>
        <v>23.002199999999998</v>
      </c>
      <c r="FN49" s="1">
        <f t="shared" si="29"/>
        <v>23</v>
      </c>
      <c r="FO49" s="1">
        <f t="shared" si="132"/>
        <v>0</v>
      </c>
      <c r="FP49" s="1">
        <f t="shared" si="133"/>
        <v>2.2000000000000001E-3</v>
      </c>
      <c r="FQ49" s="1">
        <f t="shared" si="134"/>
        <v>23.002199999999998</v>
      </c>
      <c r="FR49" s="1">
        <f t="shared" si="30"/>
        <v>23</v>
      </c>
      <c r="FS49" s="1">
        <f t="shared" si="135"/>
        <v>0</v>
      </c>
      <c r="FT49" s="1">
        <f t="shared" si="136"/>
        <v>2.0999999999999999E-3</v>
      </c>
      <c r="FU49" s="1">
        <f t="shared" si="137"/>
        <v>23.002099999999999</v>
      </c>
      <c r="FV49" s="1">
        <f t="shared" si="31"/>
        <v>23</v>
      </c>
      <c r="FW49" s="1">
        <f t="shared" si="138"/>
        <v>0</v>
      </c>
      <c r="FX49" s="1">
        <f t="shared" si="139"/>
        <v>1.1999999999999999E-3</v>
      </c>
      <c r="FY49" s="1">
        <f t="shared" si="140"/>
        <v>23.001200000000001</v>
      </c>
      <c r="FZ49" s="1">
        <f t="shared" si="32"/>
        <v>23</v>
      </c>
      <c r="GC49" s="1">
        <f t="shared" si="33"/>
        <v>0</v>
      </c>
      <c r="GD49" s="1">
        <f t="shared" si="141"/>
        <v>2.3999999999999998E-3</v>
      </c>
      <c r="GE49" s="1">
        <f t="shared" si="34"/>
        <v>23.002400000000002</v>
      </c>
      <c r="GF49" s="1">
        <f t="shared" si="35"/>
        <v>23</v>
      </c>
      <c r="GG49" s="1">
        <f t="shared" si="36"/>
        <v>0</v>
      </c>
      <c r="GH49" s="1">
        <f t="shared" si="142"/>
        <v>1.5E-3</v>
      </c>
      <c r="GI49" s="1">
        <f t="shared" si="143"/>
        <v>23.0015</v>
      </c>
      <c r="GJ49" s="1">
        <f t="shared" si="37"/>
        <v>23</v>
      </c>
      <c r="GK49" s="1">
        <f t="shared" si="38"/>
        <v>0</v>
      </c>
      <c r="GL49" s="1">
        <f t="shared" si="144"/>
        <v>1.4E-3</v>
      </c>
      <c r="GM49" s="1">
        <f t="shared" si="145"/>
        <v>23.0014</v>
      </c>
      <c r="GN49" s="1">
        <f t="shared" si="39"/>
        <v>23</v>
      </c>
      <c r="GO49" s="1">
        <f t="shared" si="40"/>
        <v>0</v>
      </c>
      <c r="GP49" s="1">
        <f t="shared" si="146"/>
        <v>1.8E-3</v>
      </c>
      <c r="GQ49" s="1">
        <f t="shared" si="147"/>
        <v>23.001799999999999</v>
      </c>
      <c r="GR49" s="1">
        <f t="shared" si="41"/>
        <v>23</v>
      </c>
      <c r="GS49" s="1">
        <f t="shared" si="42"/>
        <v>0</v>
      </c>
      <c r="GT49" s="1">
        <f t="shared" si="148"/>
        <v>1.9E-3</v>
      </c>
      <c r="GU49" s="1">
        <f t="shared" si="149"/>
        <v>23.001899999999999</v>
      </c>
      <c r="GV49" s="1">
        <f t="shared" si="43"/>
        <v>23</v>
      </c>
      <c r="GW49" s="1">
        <f t="shared" si="44"/>
        <v>0</v>
      </c>
      <c r="GX49" s="1">
        <f t="shared" si="150"/>
        <v>2E-3</v>
      </c>
      <c r="GY49" s="1">
        <f t="shared" si="151"/>
        <v>23.001999999999999</v>
      </c>
      <c r="GZ49" s="1">
        <f t="shared" si="45"/>
        <v>23</v>
      </c>
      <c r="HA49" s="1">
        <f t="shared" si="46"/>
        <v>0</v>
      </c>
      <c r="HB49" s="1">
        <f t="shared" si="152"/>
        <v>1E-3</v>
      </c>
      <c r="HC49" s="1">
        <f t="shared" si="153"/>
        <v>23.001000000000001</v>
      </c>
      <c r="HD49" s="1">
        <f t="shared" si="47"/>
        <v>23</v>
      </c>
    </row>
    <row r="50" spans="1:212" customFormat="1" x14ac:dyDescent="0.3">
      <c r="A50" t="str">
        <f t="shared" si="48"/>
        <v>00</v>
      </c>
      <c r="B50" s="13">
        <f>'Running Order'!B54</f>
        <v>48</v>
      </c>
      <c r="C50" s="13">
        <f>'Running Order'!C54</f>
        <v>0</v>
      </c>
      <c r="D50" s="13">
        <f>'Running Order'!D54</f>
        <v>0</v>
      </c>
      <c r="E50" s="13">
        <f>'Running Order'!E54</f>
        <v>0</v>
      </c>
      <c r="F50" s="13">
        <f>'Running Order'!F54</f>
        <v>0</v>
      </c>
      <c r="G50" s="13">
        <f>'Running Order'!G54</f>
        <v>0</v>
      </c>
      <c r="H50" s="13">
        <f>'Running Order'!H54</f>
        <v>0</v>
      </c>
      <c r="I50" s="13">
        <f>'Running Order'!I54</f>
        <v>0</v>
      </c>
      <c r="J50" s="13">
        <f>'Running Order'!J54</f>
        <v>0</v>
      </c>
      <c r="K50" s="13">
        <f>'Running Order'!K54</f>
        <v>0</v>
      </c>
      <c r="L50" s="13">
        <f>'Running Order'!L54</f>
        <v>0</v>
      </c>
      <c r="M50" s="13">
        <f>IF('Running Order'!$HF54="NATB",'Running Order'!M54,20)</f>
        <v>20</v>
      </c>
      <c r="N50" s="13">
        <f>IF('Running Order'!$HF54="NATB",'Running Order'!N54,20)</f>
        <v>20</v>
      </c>
      <c r="O50" s="13">
        <f>IF('Running Order'!$HF54="NATB",'Running Order'!O54,20)</f>
        <v>20</v>
      </c>
      <c r="P50" s="13">
        <f>IF('Running Order'!$HF54="NATB",'Running Order'!P54,20)</f>
        <v>20</v>
      </c>
      <c r="Q50" s="13">
        <f>IF('Running Order'!$HF54="NATB",'Running Order'!Q54,20)</f>
        <v>20</v>
      </c>
      <c r="R50" s="13">
        <f>IF('Running Order'!$HF54="NATB",'Running Order'!R54,20)</f>
        <v>20</v>
      </c>
      <c r="S50" s="13">
        <f>IF('Running Order'!$HF54="NATB",'Running Order'!S54,20)</f>
        <v>20</v>
      </c>
      <c r="T50" s="13">
        <f>IF('Running Order'!$HF54="NATB",'Running Order'!T54,20)</f>
        <v>20</v>
      </c>
      <c r="U50" s="13">
        <f>IF('Running Order'!$HF54="NATB",'Running Order'!U54,20)</f>
        <v>20</v>
      </c>
      <c r="V50" s="13">
        <f>IF('Running Order'!$HF54="NATB",'Running Order'!V54,20)</f>
        <v>20</v>
      </c>
      <c r="W50" s="5">
        <f t="shared" si="49"/>
        <v>200</v>
      </c>
      <c r="X50" s="13">
        <f>IF('Running Order'!$HF54="NATB",'Running Order'!X54,20)</f>
        <v>20</v>
      </c>
      <c r="Y50" s="13">
        <f>IF('Running Order'!$HF54="NATB",'Running Order'!Y54,20)</f>
        <v>20</v>
      </c>
      <c r="Z50" s="13">
        <f>IF('Running Order'!$HF54="NATB",'Running Order'!Z54,20)</f>
        <v>20</v>
      </c>
      <c r="AA50" s="13">
        <f>IF('Running Order'!$HF54="NATB",'Running Order'!AA54,20)</f>
        <v>20</v>
      </c>
      <c r="AB50" s="13">
        <f>IF('Running Order'!$HF54="NATB",'Running Order'!AB54,20)</f>
        <v>20</v>
      </c>
      <c r="AC50" s="13">
        <f>IF('Running Order'!$HF54="NATB",'Running Order'!AC54,20)</f>
        <v>20</v>
      </c>
      <c r="AD50" s="13">
        <f>IF('Running Order'!$HF54="NATB",'Running Order'!AD54,20)</f>
        <v>20</v>
      </c>
      <c r="AE50" s="13">
        <f>IF('Running Order'!$HF54="NATB",'Running Order'!AE54,20)</f>
        <v>20</v>
      </c>
      <c r="AF50" s="13">
        <f>IF('Running Order'!$HF54="NATB",'Running Order'!AF54,20)</f>
        <v>20</v>
      </c>
      <c r="AG50" s="13">
        <f>IF('Running Order'!$HF54="NATB",'Running Order'!AG54,20)</f>
        <v>20</v>
      </c>
      <c r="AH50" s="5">
        <f t="shared" si="50"/>
        <v>200</v>
      </c>
      <c r="AI50" s="5">
        <f t="shared" si="51"/>
        <v>400</v>
      </c>
      <c r="AJ50" s="13">
        <f>IF('Running Order'!$HF54="NATB",'Running Order'!AJ54,20)</f>
        <v>20</v>
      </c>
      <c r="AK50" s="13">
        <f>IF('Running Order'!$HF54="NATB",'Running Order'!AK54,20)</f>
        <v>20</v>
      </c>
      <c r="AL50" s="13">
        <f>IF('Running Order'!$HF54="NATB",'Running Order'!AL54,20)</f>
        <v>20</v>
      </c>
      <c r="AM50" s="13">
        <f>IF('Running Order'!$HF54="NATB",'Running Order'!AM54,20)</f>
        <v>20</v>
      </c>
      <c r="AN50" s="13">
        <f>IF('Running Order'!$HF54="NATB",'Running Order'!AN54,20)</f>
        <v>20</v>
      </c>
      <c r="AO50" s="13">
        <f>IF('Running Order'!$HF54="NATB",'Running Order'!AO54,20)</f>
        <v>20</v>
      </c>
      <c r="AP50" s="13">
        <f>IF('Running Order'!$HF54="NATB",'Running Order'!AP54,20)</f>
        <v>20</v>
      </c>
      <c r="AQ50" s="13">
        <f>IF('Running Order'!$HF54="NATB",'Running Order'!AQ54,20)</f>
        <v>20</v>
      </c>
      <c r="AR50" s="13">
        <f>IF('Running Order'!$HF54="NATB",'Running Order'!AR54,20)</f>
        <v>20</v>
      </c>
      <c r="AS50" s="13">
        <f>IF('Running Order'!$HF54="NATB",'Running Order'!AS54,20)</f>
        <v>20</v>
      </c>
      <c r="AT50" s="5">
        <f t="shared" si="52"/>
        <v>200</v>
      </c>
      <c r="AU50" s="5">
        <f t="shared" si="53"/>
        <v>600</v>
      </c>
      <c r="AV50" s="13">
        <f>IF('Running Order'!$HF54="NATB",'Running Order'!AV54,20)</f>
        <v>20</v>
      </c>
      <c r="AW50" s="13">
        <f>IF('Running Order'!$HF54="NATB",'Running Order'!AW54,20)</f>
        <v>20</v>
      </c>
      <c r="AX50" s="13">
        <f>IF('Running Order'!$HF54="NATB",'Running Order'!AX54,20)</f>
        <v>20</v>
      </c>
      <c r="AY50" s="13">
        <f>IF('Running Order'!$HF54="NATB",'Running Order'!AY54,20)</f>
        <v>20</v>
      </c>
      <c r="AZ50" s="13">
        <f>IF('Running Order'!$HF54="NATB",'Running Order'!AZ54,20)</f>
        <v>20</v>
      </c>
      <c r="BA50" s="13">
        <f>IF('Running Order'!$HF54="NATB",'Running Order'!BA54,20)</f>
        <v>20</v>
      </c>
      <c r="BB50" s="13">
        <f>IF('Running Order'!$HF54="NATB",'Running Order'!BB54,20)</f>
        <v>20</v>
      </c>
      <c r="BC50" s="13">
        <f>IF('Running Order'!$HF54="NATB",'Running Order'!BC54,20)</f>
        <v>20</v>
      </c>
      <c r="BD50" s="13">
        <f>IF('Running Order'!$HF54="NATB",'Running Order'!BD54,20)</f>
        <v>20</v>
      </c>
      <c r="BE50" s="13">
        <f>IF('Running Order'!$HF54="NATB",'Running Order'!BE54,20)</f>
        <v>20</v>
      </c>
      <c r="BF50" s="5">
        <f t="shared" si="54"/>
        <v>200</v>
      </c>
      <c r="BG50" s="5">
        <f t="shared" si="55"/>
        <v>800</v>
      </c>
      <c r="BH50" s="5">
        <f t="shared" si="56"/>
        <v>23</v>
      </c>
      <c r="BI50" s="5">
        <f t="shared" si="57"/>
        <v>23</v>
      </c>
      <c r="BJ50" s="5">
        <f t="shared" si="58"/>
        <v>23</v>
      </c>
      <c r="BK50" s="5">
        <f t="shared" si="154"/>
        <v>23</v>
      </c>
      <c r="BL50" s="5">
        <f t="shared" si="59"/>
        <v>23</v>
      </c>
      <c r="BM50" s="5">
        <f t="shared" si="60"/>
        <v>23</v>
      </c>
      <c r="BN50" s="5">
        <f t="shared" si="156"/>
        <v>23</v>
      </c>
      <c r="BO50" s="5">
        <f t="shared" si="157"/>
        <v>23</v>
      </c>
      <c r="BP50" s="3" t="str">
        <f t="shared" si="158"/>
        <v>-</v>
      </c>
      <c r="BQ50" s="3" t="str">
        <f t="shared" si="61"/>
        <v/>
      </c>
      <c r="BR50" s="3" t="str">
        <f t="shared" si="159"/>
        <v>-</v>
      </c>
      <c r="BS50" s="3" t="str">
        <f t="shared" si="62"/>
        <v/>
      </c>
      <c r="BT50" s="3" t="str">
        <f t="shared" si="160"/>
        <v>-</v>
      </c>
      <c r="BU50" s="3" t="str">
        <f t="shared" si="63"/>
        <v/>
      </c>
      <c r="BV50" s="3" t="str">
        <f t="shared" si="161"/>
        <v>-</v>
      </c>
      <c r="BW50" s="3" t="str">
        <f t="shared" si="64"/>
        <v/>
      </c>
      <c r="BX50" s="3" t="str">
        <f t="shared" si="162"/>
        <v>-</v>
      </c>
      <c r="BY50" s="3" t="str">
        <f t="shared" si="65"/>
        <v/>
      </c>
      <c r="BZ50" s="3" t="str">
        <f t="shared" si="163"/>
        <v>-</v>
      </c>
      <c r="CA50" s="3" t="str">
        <f t="shared" si="66"/>
        <v/>
      </c>
      <c r="CB50" s="3" t="str">
        <f t="shared" si="164"/>
        <v>-</v>
      </c>
      <c r="CC50" s="3" t="str">
        <f t="shared" si="67"/>
        <v/>
      </c>
      <c r="CD50" s="3" t="str">
        <f t="shared" si="165"/>
        <v>-</v>
      </c>
      <c r="CE50" s="3" t="str">
        <f t="shared" si="69"/>
        <v/>
      </c>
      <c r="CF50" s="3" t="str">
        <f t="shared" si="70"/>
        <v>-</v>
      </c>
      <c r="CG50" s="3" t="str">
        <f t="shared" si="71"/>
        <v/>
      </c>
      <c r="CH50" s="5" t="str">
        <f t="shared" si="155"/>
        <v/>
      </c>
      <c r="CI50" s="5" t="str">
        <f t="shared" si="72"/>
        <v/>
      </c>
      <c r="CJ50" s="1"/>
      <c r="CK50" s="1"/>
      <c r="CL50" s="1">
        <f t="shared" si="73"/>
        <v>0</v>
      </c>
      <c r="CM50" s="1">
        <f t="shared" si="74"/>
        <v>2.4000000000000001E-4</v>
      </c>
      <c r="CN50" s="1">
        <f t="shared" si="75"/>
        <v>23.000240000000002</v>
      </c>
      <c r="CO50" s="1">
        <f t="shared" si="13"/>
        <v>23</v>
      </c>
      <c r="CP50" s="1">
        <f t="shared" si="76"/>
        <v>0</v>
      </c>
      <c r="CQ50" s="1">
        <f t="shared" si="77"/>
        <v>2.4000000000000001E-4</v>
      </c>
      <c r="CR50" s="1">
        <f t="shared" si="78"/>
        <v>23.000240000000002</v>
      </c>
      <c r="CS50" s="1">
        <f t="shared" si="14"/>
        <v>23</v>
      </c>
      <c r="CT50" s="1">
        <f t="shared" si="79"/>
        <v>0</v>
      </c>
      <c r="CU50" s="1">
        <f t="shared" si="80"/>
        <v>2.3E-3</v>
      </c>
      <c r="CV50" s="1">
        <f t="shared" si="81"/>
        <v>23.002300000000002</v>
      </c>
      <c r="CW50" s="1">
        <f t="shared" si="15"/>
        <v>23</v>
      </c>
      <c r="CX50" s="1">
        <f t="shared" si="82"/>
        <v>0</v>
      </c>
      <c r="CY50" s="1">
        <f t="shared" si="83"/>
        <v>2.2000000000000001E-3</v>
      </c>
      <c r="CZ50" s="1">
        <f t="shared" si="84"/>
        <v>23.002199999999998</v>
      </c>
      <c r="DA50" s="1">
        <f t="shared" si="16"/>
        <v>23</v>
      </c>
      <c r="DB50" s="1">
        <f t="shared" si="85"/>
        <v>0</v>
      </c>
      <c r="DC50" s="1">
        <f t="shared" si="86"/>
        <v>2.2000000000000001E-3</v>
      </c>
      <c r="DD50" s="1">
        <f t="shared" si="87"/>
        <v>23.002199999999998</v>
      </c>
      <c r="DE50" s="1">
        <f t="shared" si="17"/>
        <v>23</v>
      </c>
      <c r="DF50" s="1">
        <f t="shared" si="88"/>
        <v>0</v>
      </c>
      <c r="DG50" s="1">
        <f t="shared" si="89"/>
        <v>2.2000000000000001E-3</v>
      </c>
      <c r="DH50" s="1">
        <f t="shared" si="90"/>
        <v>23.002199999999998</v>
      </c>
      <c r="DI50" s="1">
        <f t="shared" si="18"/>
        <v>23</v>
      </c>
      <c r="DJ50" s="1">
        <f t="shared" si="91"/>
        <v>0</v>
      </c>
      <c r="DK50" s="1">
        <f t="shared" si="92"/>
        <v>1.1999999999999999E-3</v>
      </c>
      <c r="DL50" s="1">
        <f t="shared" si="93"/>
        <v>23.001200000000001</v>
      </c>
      <c r="DM50" s="1">
        <f t="shared" si="94"/>
        <v>23</v>
      </c>
      <c r="DQ50">
        <f t="shared" si="95"/>
        <v>600</v>
      </c>
      <c r="DR50" t="str">
        <f t="shared" si="96"/>
        <v>NO</v>
      </c>
      <c r="DS50">
        <f t="shared" si="97"/>
        <v>600</v>
      </c>
      <c r="DT50" t="str">
        <f t="shared" si="98"/>
        <v>NO</v>
      </c>
      <c r="DV50" s="1">
        <f t="shared" si="99"/>
        <v>0</v>
      </c>
      <c r="DW50" s="1">
        <f t="shared" si="100"/>
        <v>2.3999999999999998E-3</v>
      </c>
      <c r="DX50" s="1">
        <f t="shared" si="101"/>
        <v>23.002400000000002</v>
      </c>
      <c r="DY50" s="1">
        <f t="shared" si="19"/>
        <v>23</v>
      </c>
      <c r="DZ50" s="1">
        <f t="shared" si="102"/>
        <v>0</v>
      </c>
      <c r="EA50" s="1">
        <f t="shared" si="103"/>
        <v>2.3999999999999998E-3</v>
      </c>
      <c r="EB50" s="1">
        <f t="shared" si="104"/>
        <v>23.002400000000002</v>
      </c>
      <c r="EC50" s="1">
        <f t="shared" si="20"/>
        <v>23</v>
      </c>
      <c r="ED50" s="1">
        <f t="shared" si="105"/>
        <v>0</v>
      </c>
      <c r="EE50" s="1">
        <f t="shared" si="106"/>
        <v>2.3E-3</v>
      </c>
      <c r="EF50" s="1">
        <f t="shared" si="107"/>
        <v>23.002300000000002</v>
      </c>
      <c r="EG50" s="1">
        <f t="shared" si="21"/>
        <v>23</v>
      </c>
      <c r="EH50" s="1">
        <f t="shared" si="108"/>
        <v>0</v>
      </c>
      <c r="EI50" s="1">
        <f t="shared" si="109"/>
        <v>2.2000000000000001E-3</v>
      </c>
      <c r="EJ50" s="1">
        <f t="shared" si="110"/>
        <v>23.002199999999998</v>
      </c>
      <c r="EK50" s="1">
        <f t="shared" si="22"/>
        <v>23</v>
      </c>
      <c r="EL50" s="1">
        <f t="shared" si="111"/>
        <v>0</v>
      </c>
      <c r="EM50" s="1">
        <f t="shared" si="112"/>
        <v>2.2000000000000001E-3</v>
      </c>
      <c r="EN50" s="1">
        <f t="shared" si="113"/>
        <v>23.002199999999998</v>
      </c>
      <c r="EO50" s="1">
        <f t="shared" si="23"/>
        <v>23</v>
      </c>
      <c r="EP50" s="1">
        <f t="shared" si="114"/>
        <v>0</v>
      </c>
      <c r="EQ50" s="1">
        <f t="shared" si="115"/>
        <v>2.2000000000000001E-3</v>
      </c>
      <c r="ER50" s="1">
        <f t="shared" si="116"/>
        <v>23.002199999999998</v>
      </c>
      <c r="ES50" s="1">
        <f t="shared" si="24"/>
        <v>23</v>
      </c>
      <c r="ET50" s="1">
        <f t="shared" si="117"/>
        <v>0</v>
      </c>
      <c r="EU50" s="1">
        <f t="shared" si="118"/>
        <v>1.1999999999999999E-3</v>
      </c>
      <c r="EV50" s="1">
        <f t="shared" si="119"/>
        <v>23.001200000000001</v>
      </c>
      <c r="EW50" s="1">
        <f t="shared" si="120"/>
        <v>23</v>
      </c>
      <c r="EX50" s="1"/>
      <c r="EY50" s="1">
        <f t="shared" si="121"/>
        <v>0</v>
      </c>
      <c r="EZ50" s="1">
        <f t="shared" si="122"/>
        <v>2.3999999999999998E-3</v>
      </c>
      <c r="FA50" s="1">
        <f t="shared" si="25"/>
        <v>23.002400000000002</v>
      </c>
      <c r="FB50" s="1">
        <f t="shared" si="26"/>
        <v>23</v>
      </c>
      <c r="FC50" s="1">
        <f t="shared" si="123"/>
        <v>0</v>
      </c>
      <c r="FD50" s="1">
        <f t="shared" si="124"/>
        <v>2.2000000000000001E-3</v>
      </c>
      <c r="FE50" s="1">
        <f t="shared" si="125"/>
        <v>23.002199999999998</v>
      </c>
      <c r="FF50" s="1">
        <f t="shared" si="27"/>
        <v>23</v>
      </c>
      <c r="FG50" s="1">
        <f t="shared" si="126"/>
        <v>0</v>
      </c>
      <c r="FH50" s="1">
        <f t="shared" si="127"/>
        <v>2.0999999999999999E-3</v>
      </c>
      <c r="FI50" s="1">
        <f t="shared" si="128"/>
        <v>23.002099999999999</v>
      </c>
      <c r="FJ50" s="1">
        <f t="shared" si="28"/>
        <v>23</v>
      </c>
      <c r="FK50" s="1">
        <f t="shared" si="129"/>
        <v>0</v>
      </c>
      <c r="FL50" s="1">
        <f t="shared" si="130"/>
        <v>2.2000000000000001E-3</v>
      </c>
      <c r="FM50" s="1">
        <f t="shared" si="131"/>
        <v>23.002199999999998</v>
      </c>
      <c r="FN50" s="1">
        <f t="shared" si="29"/>
        <v>23</v>
      </c>
      <c r="FO50" s="1">
        <f t="shared" si="132"/>
        <v>0</v>
      </c>
      <c r="FP50" s="1">
        <f t="shared" si="133"/>
        <v>2.2000000000000001E-3</v>
      </c>
      <c r="FQ50" s="1">
        <f t="shared" si="134"/>
        <v>23.002199999999998</v>
      </c>
      <c r="FR50" s="1">
        <f t="shared" si="30"/>
        <v>23</v>
      </c>
      <c r="FS50" s="1">
        <f t="shared" si="135"/>
        <v>0</v>
      </c>
      <c r="FT50" s="1">
        <f t="shared" si="136"/>
        <v>2.0999999999999999E-3</v>
      </c>
      <c r="FU50" s="1">
        <f t="shared" si="137"/>
        <v>23.002099999999999</v>
      </c>
      <c r="FV50" s="1">
        <f t="shared" si="31"/>
        <v>23</v>
      </c>
      <c r="FW50" s="1">
        <f t="shared" si="138"/>
        <v>0</v>
      </c>
      <c r="FX50" s="1">
        <f t="shared" si="139"/>
        <v>1.1999999999999999E-3</v>
      </c>
      <c r="FY50" s="1">
        <f t="shared" si="140"/>
        <v>23.001200000000001</v>
      </c>
      <c r="FZ50" s="1">
        <f t="shared" si="32"/>
        <v>23</v>
      </c>
      <c r="GC50" s="1">
        <f t="shared" si="33"/>
        <v>0</v>
      </c>
      <c r="GD50" s="1">
        <f t="shared" si="141"/>
        <v>2.3999999999999998E-3</v>
      </c>
      <c r="GE50" s="1">
        <f t="shared" si="34"/>
        <v>23.002400000000002</v>
      </c>
      <c r="GF50" s="1">
        <f t="shared" si="35"/>
        <v>23</v>
      </c>
      <c r="GG50" s="1">
        <f t="shared" si="36"/>
        <v>0</v>
      </c>
      <c r="GH50" s="1">
        <f t="shared" si="142"/>
        <v>1.5E-3</v>
      </c>
      <c r="GI50" s="1">
        <f t="shared" si="143"/>
        <v>23.0015</v>
      </c>
      <c r="GJ50" s="1">
        <f t="shared" si="37"/>
        <v>23</v>
      </c>
      <c r="GK50" s="1">
        <f t="shared" si="38"/>
        <v>0</v>
      </c>
      <c r="GL50" s="1">
        <f t="shared" si="144"/>
        <v>1.4E-3</v>
      </c>
      <c r="GM50" s="1">
        <f t="shared" si="145"/>
        <v>23.0014</v>
      </c>
      <c r="GN50" s="1">
        <f t="shared" si="39"/>
        <v>23</v>
      </c>
      <c r="GO50" s="1">
        <f t="shared" si="40"/>
        <v>0</v>
      </c>
      <c r="GP50" s="1">
        <f t="shared" si="146"/>
        <v>1.8E-3</v>
      </c>
      <c r="GQ50" s="1">
        <f t="shared" si="147"/>
        <v>23.001799999999999</v>
      </c>
      <c r="GR50" s="1">
        <f t="shared" si="41"/>
        <v>23</v>
      </c>
      <c r="GS50" s="1">
        <f t="shared" si="42"/>
        <v>0</v>
      </c>
      <c r="GT50" s="1">
        <f t="shared" si="148"/>
        <v>1.9E-3</v>
      </c>
      <c r="GU50" s="1">
        <f t="shared" si="149"/>
        <v>23.001899999999999</v>
      </c>
      <c r="GV50" s="1">
        <f t="shared" si="43"/>
        <v>23</v>
      </c>
      <c r="GW50" s="1">
        <f t="shared" si="44"/>
        <v>0</v>
      </c>
      <c r="GX50" s="1">
        <f t="shared" si="150"/>
        <v>2E-3</v>
      </c>
      <c r="GY50" s="1">
        <f t="shared" si="151"/>
        <v>23.001999999999999</v>
      </c>
      <c r="GZ50" s="1">
        <f t="shared" si="45"/>
        <v>23</v>
      </c>
      <c r="HA50" s="1">
        <f t="shared" si="46"/>
        <v>0</v>
      </c>
      <c r="HB50" s="1">
        <f t="shared" si="152"/>
        <v>1E-3</v>
      </c>
      <c r="HC50" s="1">
        <f t="shared" si="153"/>
        <v>23.001000000000001</v>
      </c>
      <c r="HD50" s="1">
        <f t="shared" si="47"/>
        <v>23</v>
      </c>
    </row>
    <row r="51" spans="1:212" customFormat="1" x14ac:dyDescent="0.3">
      <c r="A51" t="str">
        <f t="shared" si="48"/>
        <v>00</v>
      </c>
      <c r="B51" s="13">
        <f>'Running Order'!B55</f>
        <v>49</v>
      </c>
      <c r="C51" s="13">
        <f>'Running Order'!C55</f>
        <v>0</v>
      </c>
      <c r="D51" s="13">
        <f>'Running Order'!D55</f>
        <v>0</v>
      </c>
      <c r="E51" s="13">
        <f>'Running Order'!E55</f>
        <v>0</v>
      </c>
      <c r="F51" s="13">
        <f>'Running Order'!F55</f>
        <v>0</v>
      </c>
      <c r="G51" s="13">
        <f>'Running Order'!G55</f>
        <v>0</v>
      </c>
      <c r="H51" s="13">
        <f>'Running Order'!H55</f>
        <v>0</v>
      </c>
      <c r="I51" s="13">
        <f>'Running Order'!I55</f>
        <v>0</v>
      </c>
      <c r="J51" s="13">
        <f>'Running Order'!J55</f>
        <v>0</v>
      </c>
      <c r="K51" s="13">
        <f>'Running Order'!K55</f>
        <v>0</v>
      </c>
      <c r="L51" s="13">
        <f>'Running Order'!L55</f>
        <v>0</v>
      </c>
      <c r="M51" s="13">
        <f>IF('Running Order'!$HF55="NATB",'Running Order'!M55,20)</f>
        <v>20</v>
      </c>
      <c r="N51" s="13">
        <f>IF('Running Order'!$HF55="NATB",'Running Order'!N55,20)</f>
        <v>20</v>
      </c>
      <c r="O51" s="13">
        <f>IF('Running Order'!$HF55="NATB",'Running Order'!O55,20)</f>
        <v>20</v>
      </c>
      <c r="P51" s="13">
        <f>IF('Running Order'!$HF55="NATB",'Running Order'!P55,20)</f>
        <v>20</v>
      </c>
      <c r="Q51" s="13">
        <f>IF('Running Order'!$HF55="NATB",'Running Order'!Q55,20)</f>
        <v>20</v>
      </c>
      <c r="R51" s="13">
        <f>IF('Running Order'!$HF55="NATB",'Running Order'!R55,20)</f>
        <v>20</v>
      </c>
      <c r="S51" s="13">
        <f>IF('Running Order'!$HF55="NATB",'Running Order'!S55,20)</f>
        <v>20</v>
      </c>
      <c r="T51" s="13">
        <f>IF('Running Order'!$HF55="NATB",'Running Order'!T55,20)</f>
        <v>20</v>
      </c>
      <c r="U51" s="13">
        <f>IF('Running Order'!$HF55="NATB",'Running Order'!U55,20)</f>
        <v>20</v>
      </c>
      <c r="V51" s="13">
        <f>IF('Running Order'!$HF55="NATB",'Running Order'!V55,20)</f>
        <v>20</v>
      </c>
      <c r="W51" s="5">
        <f t="shared" si="49"/>
        <v>200</v>
      </c>
      <c r="X51" s="13">
        <f>IF('Running Order'!$HF55="NATB",'Running Order'!X55,20)</f>
        <v>20</v>
      </c>
      <c r="Y51" s="13">
        <f>IF('Running Order'!$HF55="NATB",'Running Order'!Y55,20)</f>
        <v>20</v>
      </c>
      <c r="Z51" s="13">
        <f>IF('Running Order'!$HF55="NATB",'Running Order'!Z55,20)</f>
        <v>20</v>
      </c>
      <c r="AA51" s="13">
        <f>IF('Running Order'!$HF55="NATB",'Running Order'!AA55,20)</f>
        <v>20</v>
      </c>
      <c r="AB51" s="13">
        <f>IF('Running Order'!$HF55="NATB",'Running Order'!AB55,20)</f>
        <v>20</v>
      </c>
      <c r="AC51" s="13">
        <f>IF('Running Order'!$HF55="NATB",'Running Order'!AC55,20)</f>
        <v>20</v>
      </c>
      <c r="AD51" s="13">
        <f>IF('Running Order'!$HF55="NATB",'Running Order'!AD55,20)</f>
        <v>20</v>
      </c>
      <c r="AE51" s="13">
        <f>IF('Running Order'!$HF55="NATB",'Running Order'!AE55,20)</f>
        <v>20</v>
      </c>
      <c r="AF51" s="13">
        <f>IF('Running Order'!$HF55="NATB",'Running Order'!AF55,20)</f>
        <v>20</v>
      </c>
      <c r="AG51" s="13">
        <f>IF('Running Order'!$HF55="NATB",'Running Order'!AG55,20)</f>
        <v>20</v>
      </c>
      <c r="AH51" s="5">
        <f t="shared" si="50"/>
        <v>200</v>
      </c>
      <c r="AI51" s="5">
        <f t="shared" si="51"/>
        <v>400</v>
      </c>
      <c r="AJ51" s="13">
        <f>IF('Running Order'!$HF55="NATB",'Running Order'!AJ55,20)</f>
        <v>20</v>
      </c>
      <c r="AK51" s="13">
        <f>IF('Running Order'!$HF55="NATB",'Running Order'!AK55,20)</f>
        <v>20</v>
      </c>
      <c r="AL51" s="13">
        <f>IF('Running Order'!$HF55="NATB",'Running Order'!AL55,20)</f>
        <v>20</v>
      </c>
      <c r="AM51" s="13">
        <f>IF('Running Order'!$HF55="NATB",'Running Order'!AM55,20)</f>
        <v>20</v>
      </c>
      <c r="AN51" s="13">
        <f>IF('Running Order'!$HF55="NATB",'Running Order'!AN55,20)</f>
        <v>20</v>
      </c>
      <c r="AO51" s="13">
        <f>IF('Running Order'!$HF55="NATB",'Running Order'!AO55,20)</f>
        <v>20</v>
      </c>
      <c r="AP51" s="13">
        <f>IF('Running Order'!$HF55="NATB",'Running Order'!AP55,20)</f>
        <v>20</v>
      </c>
      <c r="AQ51" s="13">
        <f>IF('Running Order'!$HF55="NATB",'Running Order'!AQ55,20)</f>
        <v>20</v>
      </c>
      <c r="AR51" s="13">
        <f>IF('Running Order'!$HF55="NATB",'Running Order'!AR55,20)</f>
        <v>20</v>
      </c>
      <c r="AS51" s="13">
        <f>IF('Running Order'!$HF55="NATB",'Running Order'!AS55,20)</f>
        <v>20</v>
      </c>
      <c r="AT51" s="5">
        <f t="shared" si="52"/>
        <v>200</v>
      </c>
      <c r="AU51" s="5">
        <f t="shared" si="53"/>
        <v>600</v>
      </c>
      <c r="AV51" s="13">
        <f>IF('Running Order'!$HF55="NATB",'Running Order'!AV55,20)</f>
        <v>20</v>
      </c>
      <c r="AW51" s="13">
        <f>IF('Running Order'!$HF55="NATB",'Running Order'!AW55,20)</f>
        <v>20</v>
      </c>
      <c r="AX51" s="13">
        <f>IF('Running Order'!$HF55="NATB",'Running Order'!AX55,20)</f>
        <v>20</v>
      </c>
      <c r="AY51" s="13">
        <f>IF('Running Order'!$HF55="NATB",'Running Order'!AY55,20)</f>
        <v>20</v>
      </c>
      <c r="AZ51" s="13">
        <f>IF('Running Order'!$HF55="NATB",'Running Order'!AZ55,20)</f>
        <v>20</v>
      </c>
      <c r="BA51" s="13">
        <f>IF('Running Order'!$HF55="NATB",'Running Order'!BA55,20)</f>
        <v>20</v>
      </c>
      <c r="BB51" s="13">
        <f>IF('Running Order'!$HF55="NATB",'Running Order'!BB55,20)</f>
        <v>20</v>
      </c>
      <c r="BC51" s="13">
        <f>IF('Running Order'!$HF55="NATB",'Running Order'!BC55,20)</f>
        <v>20</v>
      </c>
      <c r="BD51" s="13">
        <f>IF('Running Order'!$HF55="NATB",'Running Order'!BD55,20)</f>
        <v>20</v>
      </c>
      <c r="BE51" s="13">
        <f>IF('Running Order'!$HF55="NATB",'Running Order'!BE55,20)</f>
        <v>20</v>
      </c>
      <c r="BF51" s="5">
        <f t="shared" si="54"/>
        <v>200</v>
      </c>
      <c r="BG51" s="5">
        <f t="shared" si="55"/>
        <v>800</v>
      </c>
      <c r="BH51" s="5">
        <f t="shared" si="56"/>
        <v>23</v>
      </c>
      <c r="BI51" s="5">
        <f t="shared" si="57"/>
        <v>23</v>
      </c>
      <c r="BJ51" s="5">
        <f t="shared" si="58"/>
        <v>23</v>
      </c>
      <c r="BK51" s="5">
        <f t="shared" si="154"/>
        <v>23</v>
      </c>
      <c r="BL51" s="5">
        <f t="shared" si="59"/>
        <v>23</v>
      </c>
      <c r="BM51" s="5">
        <f t="shared" si="60"/>
        <v>23</v>
      </c>
      <c r="BN51" s="5">
        <f t="shared" si="156"/>
        <v>23</v>
      </c>
      <c r="BO51" s="5">
        <f t="shared" si="157"/>
        <v>23</v>
      </c>
      <c r="BP51" s="3" t="str">
        <f t="shared" si="158"/>
        <v>-</v>
      </c>
      <c r="BQ51" s="3" t="str">
        <f t="shared" si="61"/>
        <v/>
      </c>
      <c r="BR51" s="3" t="str">
        <f t="shared" si="159"/>
        <v>-</v>
      </c>
      <c r="BS51" s="3" t="str">
        <f t="shared" si="62"/>
        <v/>
      </c>
      <c r="BT51" s="3" t="str">
        <f t="shared" si="160"/>
        <v>-</v>
      </c>
      <c r="BU51" s="3" t="str">
        <f t="shared" si="63"/>
        <v/>
      </c>
      <c r="BV51" s="3" t="str">
        <f t="shared" si="161"/>
        <v>-</v>
      </c>
      <c r="BW51" s="3" t="str">
        <f t="shared" si="64"/>
        <v/>
      </c>
      <c r="BX51" s="3" t="str">
        <f t="shared" si="162"/>
        <v>-</v>
      </c>
      <c r="BY51" s="3" t="str">
        <f t="shared" si="65"/>
        <v/>
      </c>
      <c r="BZ51" s="3" t="str">
        <f t="shared" si="163"/>
        <v>-</v>
      </c>
      <c r="CA51" s="3" t="str">
        <f t="shared" si="66"/>
        <v/>
      </c>
      <c r="CB51" s="3" t="str">
        <f t="shared" si="164"/>
        <v>-</v>
      </c>
      <c r="CC51" s="3" t="str">
        <f t="shared" si="67"/>
        <v/>
      </c>
      <c r="CD51" s="3" t="str">
        <f t="shared" si="165"/>
        <v>-</v>
      </c>
      <c r="CE51" s="3" t="str">
        <f t="shared" si="69"/>
        <v/>
      </c>
      <c r="CF51" s="3" t="str">
        <f t="shared" si="70"/>
        <v>-</v>
      </c>
      <c r="CG51" s="3" t="str">
        <f t="shared" si="71"/>
        <v/>
      </c>
      <c r="CH51" s="5" t="str">
        <f t="shared" si="155"/>
        <v/>
      </c>
      <c r="CI51" s="5" t="str">
        <f t="shared" si="72"/>
        <v/>
      </c>
      <c r="CJ51" s="1"/>
      <c r="CK51" s="1"/>
      <c r="CL51" s="1">
        <f t="shared" si="73"/>
        <v>0</v>
      </c>
      <c r="CM51" s="1">
        <f t="shared" si="74"/>
        <v>2.4000000000000001E-4</v>
      </c>
      <c r="CN51" s="1">
        <f t="shared" si="75"/>
        <v>23.000240000000002</v>
      </c>
      <c r="CO51" s="1">
        <f t="shared" si="13"/>
        <v>23</v>
      </c>
      <c r="CP51" s="1">
        <f t="shared" si="76"/>
        <v>0</v>
      </c>
      <c r="CQ51" s="1">
        <f t="shared" si="77"/>
        <v>2.4000000000000001E-4</v>
      </c>
      <c r="CR51" s="1">
        <f t="shared" si="78"/>
        <v>23.000240000000002</v>
      </c>
      <c r="CS51" s="1">
        <f t="shared" si="14"/>
        <v>23</v>
      </c>
      <c r="CT51" s="1">
        <f t="shared" si="79"/>
        <v>0</v>
      </c>
      <c r="CU51" s="1">
        <f t="shared" si="80"/>
        <v>2.3E-3</v>
      </c>
      <c r="CV51" s="1">
        <f t="shared" si="81"/>
        <v>23.002300000000002</v>
      </c>
      <c r="CW51" s="1">
        <f t="shared" si="15"/>
        <v>23</v>
      </c>
      <c r="CX51" s="1">
        <f t="shared" si="82"/>
        <v>0</v>
      </c>
      <c r="CY51" s="1">
        <f t="shared" si="83"/>
        <v>2.2000000000000001E-3</v>
      </c>
      <c r="CZ51" s="1">
        <f t="shared" si="84"/>
        <v>23.002199999999998</v>
      </c>
      <c r="DA51" s="1">
        <f t="shared" si="16"/>
        <v>23</v>
      </c>
      <c r="DB51" s="1">
        <f t="shared" si="85"/>
        <v>0</v>
      </c>
      <c r="DC51" s="1">
        <f t="shared" si="86"/>
        <v>2.2000000000000001E-3</v>
      </c>
      <c r="DD51" s="1">
        <f t="shared" si="87"/>
        <v>23.002199999999998</v>
      </c>
      <c r="DE51" s="1">
        <f t="shared" si="17"/>
        <v>23</v>
      </c>
      <c r="DF51" s="1">
        <f t="shared" si="88"/>
        <v>0</v>
      </c>
      <c r="DG51" s="1">
        <f t="shared" si="89"/>
        <v>2.2000000000000001E-3</v>
      </c>
      <c r="DH51" s="1">
        <f t="shared" si="90"/>
        <v>23.002199999999998</v>
      </c>
      <c r="DI51" s="1">
        <f t="shared" si="18"/>
        <v>23</v>
      </c>
      <c r="DJ51" s="1">
        <f t="shared" si="91"/>
        <v>0</v>
      </c>
      <c r="DK51" s="1">
        <f t="shared" si="92"/>
        <v>1.1999999999999999E-3</v>
      </c>
      <c r="DL51" s="1">
        <f t="shared" si="93"/>
        <v>23.001200000000001</v>
      </c>
      <c r="DM51" s="1">
        <f t="shared" si="94"/>
        <v>23</v>
      </c>
      <c r="DQ51">
        <f t="shared" si="95"/>
        <v>600</v>
      </c>
      <c r="DR51" t="str">
        <f t="shared" si="96"/>
        <v>NO</v>
      </c>
      <c r="DS51">
        <f t="shared" si="97"/>
        <v>600</v>
      </c>
      <c r="DT51" t="str">
        <f t="shared" si="98"/>
        <v>NO</v>
      </c>
      <c r="DV51" s="1">
        <f t="shared" si="99"/>
        <v>0</v>
      </c>
      <c r="DW51" s="1">
        <f t="shared" si="100"/>
        <v>2.3999999999999998E-3</v>
      </c>
      <c r="DX51" s="1">
        <f t="shared" si="101"/>
        <v>23.002400000000002</v>
      </c>
      <c r="DY51" s="1">
        <f t="shared" si="19"/>
        <v>23</v>
      </c>
      <c r="DZ51" s="1">
        <f t="shared" si="102"/>
        <v>0</v>
      </c>
      <c r="EA51" s="1">
        <f t="shared" si="103"/>
        <v>2.3999999999999998E-3</v>
      </c>
      <c r="EB51" s="1">
        <f t="shared" si="104"/>
        <v>23.002400000000002</v>
      </c>
      <c r="EC51" s="1">
        <f t="shared" si="20"/>
        <v>23</v>
      </c>
      <c r="ED51" s="1">
        <f t="shared" si="105"/>
        <v>0</v>
      </c>
      <c r="EE51" s="1">
        <f t="shared" si="106"/>
        <v>2.3E-3</v>
      </c>
      <c r="EF51" s="1">
        <f t="shared" si="107"/>
        <v>23.002300000000002</v>
      </c>
      <c r="EG51" s="1">
        <f t="shared" si="21"/>
        <v>23</v>
      </c>
      <c r="EH51" s="1">
        <f t="shared" si="108"/>
        <v>0</v>
      </c>
      <c r="EI51" s="1">
        <f t="shared" si="109"/>
        <v>2.2000000000000001E-3</v>
      </c>
      <c r="EJ51" s="1">
        <f t="shared" si="110"/>
        <v>23.002199999999998</v>
      </c>
      <c r="EK51" s="1">
        <f t="shared" si="22"/>
        <v>23</v>
      </c>
      <c r="EL51" s="1">
        <f t="shared" si="111"/>
        <v>0</v>
      </c>
      <c r="EM51" s="1">
        <f t="shared" si="112"/>
        <v>2.2000000000000001E-3</v>
      </c>
      <c r="EN51" s="1">
        <f t="shared" si="113"/>
        <v>23.002199999999998</v>
      </c>
      <c r="EO51" s="1">
        <f t="shared" si="23"/>
        <v>23</v>
      </c>
      <c r="EP51" s="1">
        <f t="shared" si="114"/>
        <v>0</v>
      </c>
      <c r="EQ51" s="1">
        <f t="shared" si="115"/>
        <v>2.2000000000000001E-3</v>
      </c>
      <c r="ER51" s="1">
        <f t="shared" si="116"/>
        <v>23.002199999999998</v>
      </c>
      <c r="ES51" s="1">
        <f t="shared" si="24"/>
        <v>23</v>
      </c>
      <c r="ET51" s="1">
        <f t="shared" si="117"/>
        <v>0</v>
      </c>
      <c r="EU51" s="1">
        <f t="shared" si="118"/>
        <v>1.1999999999999999E-3</v>
      </c>
      <c r="EV51" s="1">
        <f t="shared" si="119"/>
        <v>23.001200000000001</v>
      </c>
      <c r="EW51" s="1">
        <f t="shared" si="120"/>
        <v>23</v>
      </c>
      <c r="EX51" s="1"/>
      <c r="EY51" s="1">
        <f t="shared" si="121"/>
        <v>0</v>
      </c>
      <c r="EZ51" s="1">
        <f t="shared" si="122"/>
        <v>2.3999999999999998E-3</v>
      </c>
      <c r="FA51" s="1">
        <f t="shared" si="25"/>
        <v>23.002400000000002</v>
      </c>
      <c r="FB51" s="1">
        <f t="shared" si="26"/>
        <v>23</v>
      </c>
      <c r="FC51" s="1">
        <f t="shared" si="123"/>
        <v>0</v>
      </c>
      <c r="FD51" s="1">
        <f t="shared" si="124"/>
        <v>2.2000000000000001E-3</v>
      </c>
      <c r="FE51" s="1">
        <f t="shared" si="125"/>
        <v>23.002199999999998</v>
      </c>
      <c r="FF51" s="1">
        <f t="shared" si="27"/>
        <v>23</v>
      </c>
      <c r="FG51" s="1">
        <f t="shared" si="126"/>
        <v>0</v>
      </c>
      <c r="FH51" s="1">
        <f t="shared" si="127"/>
        <v>2.0999999999999999E-3</v>
      </c>
      <c r="FI51" s="1">
        <f t="shared" si="128"/>
        <v>23.002099999999999</v>
      </c>
      <c r="FJ51" s="1">
        <f t="shared" si="28"/>
        <v>23</v>
      </c>
      <c r="FK51" s="1">
        <f t="shared" si="129"/>
        <v>0</v>
      </c>
      <c r="FL51" s="1">
        <f t="shared" si="130"/>
        <v>2.2000000000000001E-3</v>
      </c>
      <c r="FM51" s="1">
        <f t="shared" si="131"/>
        <v>23.002199999999998</v>
      </c>
      <c r="FN51" s="1">
        <f t="shared" si="29"/>
        <v>23</v>
      </c>
      <c r="FO51" s="1">
        <f t="shared" si="132"/>
        <v>0</v>
      </c>
      <c r="FP51" s="1">
        <f t="shared" si="133"/>
        <v>2.2000000000000001E-3</v>
      </c>
      <c r="FQ51" s="1">
        <f t="shared" si="134"/>
        <v>23.002199999999998</v>
      </c>
      <c r="FR51" s="1">
        <f t="shared" si="30"/>
        <v>23</v>
      </c>
      <c r="FS51" s="1">
        <f t="shared" si="135"/>
        <v>0</v>
      </c>
      <c r="FT51" s="1">
        <f t="shared" si="136"/>
        <v>2.0999999999999999E-3</v>
      </c>
      <c r="FU51" s="1">
        <f t="shared" si="137"/>
        <v>23.002099999999999</v>
      </c>
      <c r="FV51" s="1">
        <f t="shared" si="31"/>
        <v>23</v>
      </c>
      <c r="FW51" s="1">
        <f t="shared" si="138"/>
        <v>0</v>
      </c>
      <c r="FX51" s="1">
        <f t="shared" si="139"/>
        <v>1.1999999999999999E-3</v>
      </c>
      <c r="FY51" s="1">
        <f t="shared" si="140"/>
        <v>23.001200000000001</v>
      </c>
      <c r="FZ51" s="1">
        <f t="shared" si="32"/>
        <v>23</v>
      </c>
      <c r="GC51" s="1">
        <f t="shared" si="33"/>
        <v>0</v>
      </c>
      <c r="GD51" s="1">
        <f t="shared" si="141"/>
        <v>2.3999999999999998E-3</v>
      </c>
      <c r="GE51" s="1">
        <f t="shared" si="34"/>
        <v>23.002400000000002</v>
      </c>
      <c r="GF51" s="1">
        <f t="shared" si="35"/>
        <v>23</v>
      </c>
      <c r="GG51" s="1">
        <f t="shared" si="36"/>
        <v>0</v>
      </c>
      <c r="GH51" s="1">
        <f t="shared" si="142"/>
        <v>1.5E-3</v>
      </c>
      <c r="GI51" s="1">
        <f t="shared" si="143"/>
        <v>23.0015</v>
      </c>
      <c r="GJ51" s="1">
        <f t="shared" si="37"/>
        <v>23</v>
      </c>
      <c r="GK51" s="1">
        <f t="shared" si="38"/>
        <v>0</v>
      </c>
      <c r="GL51" s="1">
        <f t="shared" si="144"/>
        <v>1.4E-3</v>
      </c>
      <c r="GM51" s="1">
        <f t="shared" si="145"/>
        <v>23.0014</v>
      </c>
      <c r="GN51" s="1">
        <f t="shared" si="39"/>
        <v>23</v>
      </c>
      <c r="GO51" s="1">
        <f t="shared" si="40"/>
        <v>0</v>
      </c>
      <c r="GP51" s="1">
        <f t="shared" si="146"/>
        <v>1.8E-3</v>
      </c>
      <c r="GQ51" s="1">
        <f t="shared" si="147"/>
        <v>23.001799999999999</v>
      </c>
      <c r="GR51" s="1">
        <f t="shared" si="41"/>
        <v>23</v>
      </c>
      <c r="GS51" s="1">
        <f t="shared" si="42"/>
        <v>0</v>
      </c>
      <c r="GT51" s="1">
        <f t="shared" si="148"/>
        <v>1.9E-3</v>
      </c>
      <c r="GU51" s="1">
        <f t="shared" si="149"/>
        <v>23.001899999999999</v>
      </c>
      <c r="GV51" s="1">
        <f t="shared" si="43"/>
        <v>23</v>
      </c>
      <c r="GW51" s="1">
        <f t="shared" si="44"/>
        <v>0</v>
      </c>
      <c r="GX51" s="1">
        <f t="shared" si="150"/>
        <v>2E-3</v>
      </c>
      <c r="GY51" s="1">
        <f t="shared" si="151"/>
        <v>23.001999999999999</v>
      </c>
      <c r="GZ51" s="1">
        <f t="shared" si="45"/>
        <v>23</v>
      </c>
      <c r="HA51" s="1">
        <f t="shared" si="46"/>
        <v>0</v>
      </c>
      <c r="HB51" s="1">
        <f t="shared" si="152"/>
        <v>1E-3</v>
      </c>
      <c r="HC51" s="1">
        <f t="shared" si="153"/>
        <v>23.001000000000001</v>
      </c>
      <c r="HD51" s="1">
        <f t="shared" si="47"/>
        <v>23</v>
      </c>
    </row>
    <row r="52" spans="1:212" customFormat="1" x14ac:dyDescent="0.3">
      <c r="A52" t="str">
        <f t="shared" si="48"/>
        <v>00</v>
      </c>
      <c r="B52" s="13">
        <f>'Running Order'!B56</f>
        <v>50</v>
      </c>
      <c r="C52" s="13">
        <f>'Running Order'!C56</f>
        <v>0</v>
      </c>
      <c r="D52" s="13">
        <f>'Running Order'!D56</f>
        <v>0</v>
      </c>
      <c r="E52" s="13">
        <f>'Running Order'!E56</f>
        <v>0</v>
      </c>
      <c r="F52" s="13">
        <f>'Running Order'!F56</f>
        <v>0</v>
      </c>
      <c r="G52" s="13">
        <f>'Running Order'!G56</f>
        <v>0</v>
      </c>
      <c r="H52" s="13">
        <f>'Running Order'!H56</f>
        <v>0</v>
      </c>
      <c r="I52" s="13">
        <f>'Running Order'!I56</f>
        <v>0</v>
      </c>
      <c r="J52" s="13">
        <f>'Running Order'!J56</f>
        <v>0</v>
      </c>
      <c r="K52" s="13">
        <f>'Running Order'!K56</f>
        <v>0</v>
      </c>
      <c r="L52" s="13">
        <f>'Running Order'!L56</f>
        <v>0</v>
      </c>
      <c r="M52" s="13">
        <f>IF('Running Order'!$HF56="NATB",'Running Order'!M56,20)</f>
        <v>20</v>
      </c>
      <c r="N52" s="13">
        <f>IF('Running Order'!$HF56="NATB",'Running Order'!N56,20)</f>
        <v>20</v>
      </c>
      <c r="O52" s="13">
        <f>IF('Running Order'!$HF56="NATB",'Running Order'!O56,20)</f>
        <v>20</v>
      </c>
      <c r="P52" s="13">
        <f>IF('Running Order'!$HF56="NATB",'Running Order'!P56,20)</f>
        <v>20</v>
      </c>
      <c r="Q52" s="13">
        <f>IF('Running Order'!$HF56="NATB",'Running Order'!Q56,20)</f>
        <v>20</v>
      </c>
      <c r="R52" s="13">
        <f>IF('Running Order'!$HF56="NATB",'Running Order'!R56,20)</f>
        <v>20</v>
      </c>
      <c r="S52" s="13">
        <f>IF('Running Order'!$HF56="NATB",'Running Order'!S56,20)</f>
        <v>20</v>
      </c>
      <c r="T52" s="13">
        <f>IF('Running Order'!$HF56="NATB",'Running Order'!T56,20)</f>
        <v>20</v>
      </c>
      <c r="U52" s="13">
        <f>IF('Running Order'!$HF56="NATB",'Running Order'!U56,20)</f>
        <v>20</v>
      </c>
      <c r="V52" s="13">
        <f>IF('Running Order'!$HF56="NATB",'Running Order'!V56,20)</f>
        <v>20</v>
      </c>
      <c r="W52" s="5">
        <f t="shared" si="49"/>
        <v>200</v>
      </c>
      <c r="X52" s="13">
        <f>IF('Running Order'!$HF56="NATB",'Running Order'!X56,20)</f>
        <v>20</v>
      </c>
      <c r="Y52" s="13">
        <f>IF('Running Order'!$HF56="NATB",'Running Order'!Y56,20)</f>
        <v>20</v>
      </c>
      <c r="Z52" s="13">
        <f>IF('Running Order'!$HF56="NATB",'Running Order'!Z56,20)</f>
        <v>20</v>
      </c>
      <c r="AA52" s="13">
        <f>IF('Running Order'!$HF56="NATB",'Running Order'!AA56,20)</f>
        <v>20</v>
      </c>
      <c r="AB52" s="13">
        <f>IF('Running Order'!$HF56="NATB",'Running Order'!AB56,20)</f>
        <v>20</v>
      </c>
      <c r="AC52" s="13">
        <f>IF('Running Order'!$HF56="NATB",'Running Order'!AC56,20)</f>
        <v>20</v>
      </c>
      <c r="AD52" s="13">
        <f>IF('Running Order'!$HF56="NATB",'Running Order'!AD56,20)</f>
        <v>20</v>
      </c>
      <c r="AE52" s="13">
        <f>IF('Running Order'!$HF56="NATB",'Running Order'!AE56,20)</f>
        <v>20</v>
      </c>
      <c r="AF52" s="13">
        <f>IF('Running Order'!$HF56="NATB",'Running Order'!AF56,20)</f>
        <v>20</v>
      </c>
      <c r="AG52" s="13">
        <f>IF('Running Order'!$HF56="NATB",'Running Order'!AG56,20)</f>
        <v>20</v>
      </c>
      <c r="AH52" s="5">
        <f t="shared" si="50"/>
        <v>200</v>
      </c>
      <c r="AI52" s="5">
        <f t="shared" si="51"/>
        <v>400</v>
      </c>
      <c r="AJ52" s="13">
        <f>IF('Running Order'!$HF56="NATB",'Running Order'!AJ56,20)</f>
        <v>20</v>
      </c>
      <c r="AK52" s="13">
        <f>IF('Running Order'!$HF56="NATB",'Running Order'!AK56,20)</f>
        <v>20</v>
      </c>
      <c r="AL52" s="13">
        <f>IF('Running Order'!$HF56="NATB",'Running Order'!AL56,20)</f>
        <v>20</v>
      </c>
      <c r="AM52" s="13">
        <f>IF('Running Order'!$HF56="NATB",'Running Order'!AM56,20)</f>
        <v>20</v>
      </c>
      <c r="AN52" s="13">
        <f>IF('Running Order'!$HF56="NATB",'Running Order'!AN56,20)</f>
        <v>20</v>
      </c>
      <c r="AO52" s="13">
        <f>IF('Running Order'!$HF56="NATB",'Running Order'!AO56,20)</f>
        <v>20</v>
      </c>
      <c r="AP52" s="13">
        <f>IF('Running Order'!$HF56="NATB",'Running Order'!AP56,20)</f>
        <v>20</v>
      </c>
      <c r="AQ52" s="13">
        <f>IF('Running Order'!$HF56="NATB",'Running Order'!AQ56,20)</f>
        <v>20</v>
      </c>
      <c r="AR52" s="13">
        <f>IF('Running Order'!$HF56="NATB",'Running Order'!AR56,20)</f>
        <v>20</v>
      </c>
      <c r="AS52" s="13">
        <f>IF('Running Order'!$HF56="NATB",'Running Order'!AS56,20)</f>
        <v>20</v>
      </c>
      <c r="AT52" s="5">
        <f t="shared" si="52"/>
        <v>200</v>
      </c>
      <c r="AU52" s="5">
        <f t="shared" si="53"/>
        <v>600</v>
      </c>
      <c r="AV52" s="13">
        <f>IF('Running Order'!$HF56="NATB",'Running Order'!AV56,20)</f>
        <v>20</v>
      </c>
      <c r="AW52" s="13">
        <f>IF('Running Order'!$HF56="NATB",'Running Order'!AW56,20)</f>
        <v>20</v>
      </c>
      <c r="AX52" s="13">
        <f>IF('Running Order'!$HF56="NATB",'Running Order'!AX56,20)</f>
        <v>20</v>
      </c>
      <c r="AY52" s="13">
        <f>IF('Running Order'!$HF56="NATB",'Running Order'!AY56,20)</f>
        <v>20</v>
      </c>
      <c r="AZ52" s="13">
        <f>IF('Running Order'!$HF56="NATB",'Running Order'!AZ56,20)</f>
        <v>20</v>
      </c>
      <c r="BA52" s="13">
        <f>IF('Running Order'!$HF56="NATB",'Running Order'!BA56,20)</f>
        <v>20</v>
      </c>
      <c r="BB52" s="13">
        <f>IF('Running Order'!$HF56="NATB",'Running Order'!BB56,20)</f>
        <v>20</v>
      </c>
      <c r="BC52" s="13">
        <f>IF('Running Order'!$HF56="NATB",'Running Order'!BC56,20)</f>
        <v>20</v>
      </c>
      <c r="BD52" s="13">
        <f>IF('Running Order'!$HF56="NATB",'Running Order'!BD56,20)</f>
        <v>20</v>
      </c>
      <c r="BE52" s="13">
        <f>IF('Running Order'!$HF56="NATB",'Running Order'!BE56,20)</f>
        <v>20</v>
      </c>
      <c r="BF52" s="5">
        <f t="shared" si="54"/>
        <v>200</v>
      </c>
      <c r="BG52" s="5">
        <f t="shared" si="55"/>
        <v>800</v>
      </c>
      <c r="BH52" s="5">
        <f t="shared" si="56"/>
        <v>23</v>
      </c>
      <c r="BI52" s="5">
        <f t="shared" si="57"/>
        <v>23</v>
      </c>
      <c r="BJ52" s="5">
        <f t="shared" si="58"/>
        <v>23</v>
      </c>
      <c r="BK52" s="5">
        <f t="shared" si="154"/>
        <v>23</v>
      </c>
      <c r="BL52" s="5">
        <f t="shared" si="59"/>
        <v>23</v>
      </c>
      <c r="BM52" s="5">
        <f t="shared" si="60"/>
        <v>23</v>
      </c>
      <c r="BN52" s="5">
        <f t="shared" si="156"/>
        <v>23</v>
      </c>
      <c r="BO52" s="5">
        <f t="shared" si="157"/>
        <v>23</v>
      </c>
      <c r="BP52" s="3" t="str">
        <f t="shared" si="158"/>
        <v>-</v>
      </c>
      <c r="BQ52" s="3" t="str">
        <f t="shared" si="61"/>
        <v/>
      </c>
      <c r="BR52" s="3" t="str">
        <f t="shared" si="159"/>
        <v>-</v>
      </c>
      <c r="BS52" s="3" t="str">
        <f t="shared" si="62"/>
        <v/>
      </c>
      <c r="BT52" s="3" t="str">
        <f t="shared" si="160"/>
        <v>-</v>
      </c>
      <c r="BU52" s="3" t="str">
        <f t="shared" si="63"/>
        <v/>
      </c>
      <c r="BV52" s="3" t="str">
        <f t="shared" si="161"/>
        <v>-</v>
      </c>
      <c r="BW52" s="3" t="str">
        <f t="shared" si="64"/>
        <v/>
      </c>
      <c r="BX52" s="3" t="str">
        <f t="shared" si="162"/>
        <v>-</v>
      </c>
      <c r="BY52" s="3" t="str">
        <f t="shared" si="65"/>
        <v/>
      </c>
      <c r="BZ52" s="3" t="str">
        <f t="shared" si="163"/>
        <v>-</v>
      </c>
      <c r="CA52" s="3" t="str">
        <f t="shared" si="66"/>
        <v/>
      </c>
      <c r="CB52" s="3" t="str">
        <f t="shared" si="164"/>
        <v>-</v>
      </c>
      <c r="CC52" s="3" t="str">
        <f t="shared" si="67"/>
        <v/>
      </c>
      <c r="CD52" s="3" t="str">
        <f t="shared" si="165"/>
        <v>-</v>
      </c>
      <c r="CE52" s="3" t="str">
        <f t="shared" si="69"/>
        <v/>
      </c>
      <c r="CF52" s="3" t="str">
        <f t="shared" si="70"/>
        <v>-</v>
      </c>
      <c r="CG52" s="3" t="str">
        <f t="shared" si="71"/>
        <v/>
      </c>
      <c r="CH52" s="5" t="str">
        <f t="shared" si="155"/>
        <v/>
      </c>
      <c r="CI52" s="5" t="str">
        <f t="shared" si="72"/>
        <v/>
      </c>
      <c r="CJ52" s="1"/>
      <c r="CK52" s="1"/>
      <c r="CL52" s="1">
        <f t="shared" si="73"/>
        <v>0</v>
      </c>
      <c r="CM52" s="1">
        <f t="shared" si="74"/>
        <v>2.4000000000000001E-4</v>
      </c>
      <c r="CN52" s="1">
        <f t="shared" si="75"/>
        <v>23.000240000000002</v>
      </c>
      <c r="CO52" s="1">
        <f t="shared" si="13"/>
        <v>23</v>
      </c>
      <c r="CP52" s="1">
        <f t="shared" si="76"/>
        <v>0</v>
      </c>
      <c r="CQ52" s="1">
        <f t="shared" si="77"/>
        <v>2.4000000000000001E-4</v>
      </c>
      <c r="CR52" s="1">
        <f t="shared" si="78"/>
        <v>23.000240000000002</v>
      </c>
      <c r="CS52" s="1">
        <f t="shared" si="14"/>
        <v>23</v>
      </c>
      <c r="CT52" s="1">
        <f t="shared" si="79"/>
        <v>0</v>
      </c>
      <c r="CU52" s="1">
        <f t="shared" si="80"/>
        <v>2.3E-3</v>
      </c>
      <c r="CV52" s="1">
        <f t="shared" si="81"/>
        <v>23.002300000000002</v>
      </c>
      <c r="CW52" s="1">
        <f t="shared" si="15"/>
        <v>23</v>
      </c>
      <c r="CX52" s="1">
        <f t="shared" si="82"/>
        <v>0</v>
      </c>
      <c r="CY52" s="1">
        <f t="shared" si="83"/>
        <v>2.2000000000000001E-3</v>
      </c>
      <c r="CZ52" s="1">
        <f t="shared" si="84"/>
        <v>23.002199999999998</v>
      </c>
      <c r="DA52" s="1">
        <f t="shared" si="16"/>
        <v>23</v>
      </c>
      <c r="DB52" s="1">
        <f t="shared" si="85"/>
        <v>0</v>
      </c>
      <c r="DC52" s="1">
        <f t="shared" si="86"/>
        <v>2.2000000000000001E-3</v>
      </c>
      <c r="DD52" s="1">
        <f t="shared" si="87"/>
        <v>23.002199999999998</v>
      </c>
      <c r="DE52" s="1">
        <f t="shared" si="17"/>
        <v>23</v>
      </c>
      <c r="DF52" s="1">
        <f t="shared" si="88"/>
        <v>0</v>
      </c>
      <c r="DG52" s="1">
        <f t="shared" si="89"/>
        <v>2.2000000000000001E-3</v>
      </c>
      <c r="DH52" s="1">
        <f t="shared" si="90"/>
        <v>23.002199999999998</v>
      </c>
      <c r="DI52" s="1">
        <f t="shared" si="18"/>
        <v>23</v>
      </c>
      <c r="DJ52" s="1">
        <f t="shared" si="91"/>
        <v>0</v>
      </c>
      <c r="DK52" s="1">
        <f t="shared" si="92"/>
        <v>1.1999999999999999E-3</v>
      </c>
      <c r="DL52" s="1">
        <f t="shared" si="93"/>
        <v>23.001200000000001</v>
      </c>
      <c r="DM52" s="1">
        <f t="shared" si="94"/>
        <v>23</v>
      </c>
      <c r="DQ52">
        <f t="shared" si="95"/>
        <v>600</v>
      </c>
      <c r="DR52" t="str">
        <f t="shared" si="96"/>
        <v>NO</v>
      </c>
      <c r="DS52">
        <f t="shared" si="97"/>
        <v>600</v>
      </c>
      <c r="DT52" t="str">
        <f t="shared" si="98"/>
        <v>NO</v>
      </c>
      <c r="DV52" s="1">
        <f t="shared" si="99"/>
        <v>0</v>
      </c>
      <c r="DW52" s="1">
        <f t="shared" si="100"/>
        <v>2.3999999999999998E-3</v>
      </c>
      <c r="DX52" s="1">
        <f t="shared" si="101"/>
        <v>23.002400000000002</v>
      </c>
      <c r="DY52" s="1">
        <f t="shared" si="19"/>
        <v>23</v>
      </c>
      <c r="DZ52" s="1">
        <f t="shared" si="102"/>
        <v>0</v>
      </c>
      <c r="EA52" s="1">
        <f t="shared" si="103"/>
        <v>2.3999999999999998E-3</v>
      </c>
      <c r="EB52" s="1">
        <f t="shared" si="104"/>
        <v>23.002400000000002</v>
      </c>
      <c r="EC52" s="1">
        <f t="shared" si="20"/>
        <v>23</v>
      </c>
      <c r="ED52" s="1">
        <f t="shared" si="105"/>
        <v>0</v>
      </c>
      <c r="EE52" s="1">
        <f t="shared" si="106"/>
        <v>2.3E-3</v>
      </c>
      <c r="EF52" s="1">
        <f t="shared" si="107"/>
        <v>23.002300000000002</v>
      </c>
      <c r="EG52" s="1">
        <f t="shared" si="21"/>
        <v>23</v>
      </c>
      <c r="EH52" s="1">
        <f t="shared" si="108"/>
        <v>0</v>
      </c>
      <c r="EI52" s="1">
        <f t="shared" si="109"/>
        <v>2.2000000000000001E-3</v>
      </c>
      <c r="EJ52" s="1">
        <f t="shared" si="110"/>
        <v>23.002199999999998</v>
      </c>
      <c r="EK52" s="1">
        <f t="shared" si="22"/>
        <v>23</v>
      </c>
      <c r="EL52" s="1">
        <f t="shared" si="111"/>
        <v>0</v>
      </c>
      <c r="EM52" s="1">
        <f t="shared" si="112"/>
        <v>2.2000000000000001E-3</v>
      </c>
      <c r="EN52" s="1">
        <f t="shared" si="113"/>
        <v>23.002199999999998</v>
      </c>
      <c r="EO52" s="1">
        <f t="shared" si="23"/>
        <v>23</v>
      </c>
      <c r="EP52" s="1">
        <f t="shared" si="114"/>
        <v>0</v>
      </c>
      <c r="EQ52" s="1">
        <f t="shared" si="115"/>
        <v>2.2000000000000001E-3</v>
      </c>
      <c r="ER52" s="1">
        <f t="shared" si="116"/>
        <v>23.002199999999998</v>
      </c>
      <c r="ES52" s="1">
        <f t="shared" si="24"/>
        <v>23</v>
      </c>
      <c r="ET52" s="1">
        <f t="shared" si="117"/>
        <v>0</v>
      </c>
      <c r="EU52" s="1">
        <f t="shared" si="118"/>
        <v>1.1999999999999999E-3</v>
      </c>
      <c r="EV52" s="1">
        <f t="shared" si="119"/>
        <v>23.001200000000001</v>
      </c>
      <c r="EW52" s="1">
        <f t="shared" si="120"/>
        <v>23</v>
      </c>
      <c r="EX52" s="1"/>
      <c r="EY52" s="1">
        <f t="shared" si="121"/>
        <v>0</v>
      </c>
      <c r="EZ52" s="1">
        <f t="shared" si="122"/>
        <v>2.3999999999999998E-3</v>
      </c>
      <c r="FA52" s="1">
        <f t="shared" si="25"/>
        <v>23.002400000000002</v>
      </c>
      <c r="FB52" s="1">
        <f t="shared" si="26"/>
        <v>23</v>
      </c>
      <c r="FC52" s="1">
        <f t="shared" si="123"/>
        <v>0</v>
      </c>
      <c r="FD52" s="1">
        <f t="shared" si="124"/>
        <v>2.2000000000000001E-3</v>
      </c>
      <c r="FE52" s="1">
        <f t="shared" si="125"/>
        <v>23.002199999999998</v>
      </c>
      <c r="FF52" s="1">
        <f t="shared" si="27"/>
        <v>23</v>
      </c>
      <c r="FG52" s="1">
        <f t="shared" si="126"/>
        <v>0</v>
      </c>
      <c r="FH52" s="1">
        <f t="shared" si="127"/>
        <v>2.0999999999999999E-3</v>
      </c>
      <c r="FI52" s="1">
        <f t="shared" si="128"/>
        <v>23.002099999999999</v>
      </c>
      <c r="FJ52" s="1">
        <f t="shared" si="28"/>
        <v>23</v>
      </c>
      <c r="FK52" s="1">
        <f t="shared" si="129"/>
        <v>0</v>
      </c>
      <c r="FL52" s="1">
        <f t="shared" si="130"/>
        <v>2.2000000000000001E-3</v>
      </c>
      <c r="FM52" s="1">
        <f t="shared" si="131"/>
        <v>23.002199999999998</v>
      </c>
      <c r="FN52" s="1">
        <f t="shared" si="29"/>
        <v>23</v>
      </c>
      <c r="FO52" s="1">
        <f t="shared" si="132"/>
        <v>0</v>
      </c>
      <c r="FP52" s="1">
        <f t="shared" si="133"/>
        <v>2.2000000000000001E-3</v>
      </c>
      <c r="FQ52" s="1">
        <f t="shared" si="134"/>
        <v>23.002199999999998</v>
      </c>
      <c r="FR52" s="1">
        <f t="shared" si="30"/>
        <v>23</v>
      </c>
      <c r="FS52" s="1">
        <f t="shared" si="135"/>
        <v>0</v>
      </c>
      <c r="FT52" s="1">
        <f t="shared" si="136"/>
        <v>2.0999999999999999E-3</v>
      </c>
      <c r="FU52" s="1">
        <f t="shared" si="137"/>
        <v>23.002099999999999</v>
      </c>
      <c r="FV52" s="1">
        <f t="shared" si="31"/>
        <v>23</v>
      </c>
      <c r="FW52" s="1">
        <f t="shared" si="138"/>
        <v>0</v>
      </c>
      <c r="FX52" s="1">
        <f t="shared" si="139"/>
        <v>1.1999999999999999E-3</v>
      </c>
      <c r="FY52" s="1">
        <f t="shared" si="140"/>
        <v>23.001200000000001</v>
      </c>
      <c r="FZ52" s="1">
        <f t="shared" si="32"/>
        <v>23</v>
      </c>
      <c r="GC52" s="1">
        <f t="shared" si="33"/>
        <v>0</v>
      </c>
      <c r="GD52" s="1">
        <f t="shared" si="141"/>
        <v>2.3999999999999998E-3</v>
      </c>
      <c r="GE52" s="1">
        <f t="shared" si="34"/>
        <v>23.002400000000002</v>
      </c>
      <c r="GF52" s="1">
        <f t="shared" si="35"/>
        <v>23</v>
      </c>
      <c r="GG52" s="1">
        <f t="shared" si="36"/>
        <v>0</v>
      </c>
      <c r="GH52" s="1">
        <f t="shared" si="142"/>
        <v>1.5E-3</v>
      </c>
      <c r="GI52" s="1">
        <f t="shared" si="143"/>
        <v>23.0015</v>
      </c>
      <c r="GJ52" s="1">
        <f t="shared" si="37"/>
        <v>23</v>
      </c>
      <c r="GK52" s="1">
        <f t="shared" si="38"/>
        <v>0</v>
      </c>
      <c r="GL52" s="1">
        <f t="shared" si="144"/>
        <v>1.4E-3</v>
      </c>
      <c r="GM52" s="1">
        <f t="shared" si="145"/>
        <v>23.0014</v>
      </c>
      <c r="GN52" s="1">
        <f t="shared" si="39"/>
        <v>23</v>
      </c>
      <c r="GO52" s="1">
        <f t="shared" si="40"/>
        <v>0</v>
      </c>
      <c r="GP52" s="1">
        <f t="shared" si="146"/>
        <v>1.8E-3</v>
      </c>
      <c r="GQ52" s="1">
        <f t="shared" si="147"/>
        <v>23.001799999999999</v>
      </c>
      <c r="GR52" s="1">
        <f t="shared" si="41"/>
        <v>23</v>
      </c>
      <c r="GS52" s="1">
        <f t="shared" si="42"/>
        <v>0</v>
      </c>
      <c r="GT52" s="1">
        <f t="shared" si="148"/>
        <v>1.9E-3</v>
      </c>
      <c r="GU52" s="1">
        <f t="shared" si="149"/>
        <v>23.001899999999999</v>
      </c>
      <c r="GV52" s="1">
        <f t="shared" si="43"/>
        <v>23</v>
      </c>
      <c r="GW52" s="1">
        <f t="shared" si="44"/>
        <v>0</v>
      </c>
      <c r="GX52" s="1">
        <f t="shared" si="150"/>
        <v>2E-3</v>
      </c>
      <c r="GY52" s="1">
        <f t="shared" si="151"/>
        <v>23.001999999999999</v>
      </c>
      <c r="GZ52" s="1">
        <f t="shared" si="45"/>
        <v>23</v>
      </c>
      <c r="HA52" s="1">
        <f t="shared" si="46"/>
        <v>0</v>
      </c>
      <c r="HB52" s="1">
        <f t="shared" si="152"/>
        <v>1E-3</v>
      </c>
      <c r="HC52" s="1">
        <f t="shared" si="153"/>
        <v>23.001000000000001</v>
      </c>
      <c r="HD52" s="1">
        <f t="shared" si="47"/>
        <v>23</v>
      </c>
    </row>
    <row r="53" spans="1:212" customFormat="1" x14ac:dyDescent="0.3">
      <c r="A53" t="str">
        <f t="shared" si="48"/>
        <v>00</v>
      </c>
      <c r="B53" s="13">
        <f>'Running Order'!B57</f>
        <v>51</v>
      </c>
      <c r="C53" s="13">
        <f>'Running Order'!C57</f>
        <v>0</v>
      </c>
      <c r="D53" s="13">
        <f>'Running Order'!D57</f>
        <v>0</v>
      </c>
      <c r="E53" s="13">
        <f>'Running Order'!E57</f>
        <v>0</v>
      </c>
      <c r="F53" s="13">
        <f>'Running Order'!F57</f>
        <v>0</v>
      </c>
      <c r="G53" s="13">
        <f>'Running Order'!G57</f>
        <v>0</v>
      </c>
      <c r="H53" s="13">
        <f>'Running Order'!H57</f>
        <v>0</v>
      </c>
      <c r="I53" s="13">
        <f>'Running Order'!I57</f>
        <v>0</v>
      </c>
      <c r="J53" s="13">
        <f>'Running Order'!J57</f>
        <v>0</v>
      </c>
      <c r="K53" s="13">
        <f>'Running Order'!K57</f>
        <v>0</v>
      </c>
      <c r="L53" s="13">
        <f>'Running Order'!L57</f>
        <v>0</v>
      </c>
      <c r="M53" s="13">
        <f>IF('Running Order'!$HF57="NATB",'Running Order'!M57,20)</f>
        <v>20</v>
      </c>
      <c r="N53" s="13">
        <f>IF('Running Order'!$HF57="NATB",'Running Order'!N57,20)</f>
        <v>20</v>
      </c>
      <c r="O53" s="13">
        <f>IF('Running Order'!$HF57="NATB",'Running Order'!O57,20)</f>
        <v>20</v>
      </c>
      <c r="P53" s="13">
        <f>IF('Running Order'!$HF57="NATB",'Running Order'!P57,20)</f>
        <v>20</v>
      </c>
      <c r="Q53" s="13">
        <f>IF('Running Order'!$HF57="NATB",'Running Order'!Q57,20)</f>
        <v>20</v>
      </c>
      <c r="R53" s="13">
        <f>IF('Running Order'!$HF57="NATB",'Running Order'!R57,20)</f>
        <v>20</v>
      </c>
      <c r="S53" s="13">
        <f>IF('Running Order'!$HF57="NATB",'Running Order'!S57,20)</f>
        <v>20</v>
      </c>
      <c r="T53" s="13">
        <f>IF('Running Order'!$HF57="NATB",'Running Order'!T57,20)</f>
        <v>20</v>
      </c>
      <c r="U53" s="13">
        <f>IF('Running Order'!$HF57="NATB",'Running Order'!U57,20)</f>
        <v>20</v>
      </c>
      <c r="V53" s="13">
        <f>IF('Running Order'!$HF57="NATB",'Running Order'!V57,20)</f>
        <v>20</v>
      </c>
      <c r="W53" s="5">
        <f t="shared" si="49"/>
        <v>200</v>
      </c>
      <c r="X53" s="13">
        <f>IF('Running Order'!$HF57="NATB",'Running Order'!X57,20)</f>
        <v>20</v>
      </c>
      <c r="Y53" s="13">
        <f>IF('Running Order'!$HF57="NATB",'Running Order'!Y57,20)</f>
        <v>20</v>
      </c>
      <c r="Z53" s="13">
        <f>IF('Running Order'!$HF57="NATB",'Running Order'!Z57,20)</f>
        <v>20</v>
      </c>
      <c r="AA53" s="13">
        <f>IF('Running Order'!$HF57="NATB",'Running Order'!AA57,20)</f>
        <v>20</v>
      </c>
      <c r="AB53" s="13">
        <f>IF('Running Order'!$HF57="NATB",'Running Order'!AB57,20)</f>
        <v>20</v>
      </c>
      <c r="AC53" s="13">
        <f>IF('Running Order'!$HF57="NATB",'Running Order'!AC57,20)</f>
        <v>20</v>
      </c>
      <c r="AD53" s="13">
        <f>IF('Running Order'!$HF57="NATB",'Running Order'!AD57,20)</f>
        <v>20</v>
      </c>
      <c r="AE53" s="13">
        <f>IF('Running Order'!$HF57="NATB",'Running Order'!AE57,20)</f>
        <v>20</v>
      </c>
      <c r="AF53" s="13">
        <f>IF('Running Order'!$HF57="NATB",'Running Order'!AF57,20)</f>
        <v>20</v>
      </c>
      <c r="AG53" s="13">
        <f>IF('Running Order'!$HF57="NATB",'Running Order'!AG57,20)</f>
        <v>20</v>
      </c>
      <c r="AH53" s="5">
        <f t="shared" si="50"/>
        <v>200</v>
      </c>
      <c r="AI53" s="5">
        <f t="shared" si="51"/>
        <v>400</v>
      </c>
      <c r="AJ53" s="13">
        <f>IF('Running Order'!$HF57="NATB",'Running Order'!AJ57,20)</f>
        <v>20</v>
      </c>
      <c r="AK53" s="13">
        <f>IF('Running Order'!$HF57="NATB",'Running Order'!AK57,20)</f>
        <v>20</v>
      </c>
      <c r="AL53" s="13">
        <f>IF('Running Order'!$HF57="NATB",'Running Order'!AL57,20)</f>
        <v>20</v>
      </c>
      <c r="AM53" s="13">
        <f>IF('Running Order'!$HF57="NATB",'Running Order'!AM57,20)</f>
        <v>20</v>
      </c>
      <c r="AN53" s="13">
        <f>IF('Running Order'!$HF57="NATB",'Running Order'!AN57,20)</f>
        <v>20</v>
      </c>
      <c r="AO53" s="13">
        <f>IF('Running Order'!$HF57="NATB",'Running Order'!AO57,20)</f>
        <v>20</v>
      </c>
      <c r="AP53" s="13">
        <f>IF('Running Order'!$HF57="NATB",'Running Order'!AP57,20)</f>
        <v>20</v>
      </c>
      <c r="AQ53" s="13">
        <f>IF('Running Order'!$HF57="NATB",'Running Order'!AQ57,20)</f>
        <v>20</v>
      </c>
      <c r="AR53" s="13">
        <f>IF('Running Order'!$HF57="NATB",'Running Order'!AR57,20)</f>
        <v>20</v>
      </c>
      <c r="AS53" s="13">
        <f>IF('Running Order'!$HF57="NATB",'Running Order'!AS57,20)</f>
        <v>20</v>
      </c>
      <c r="AT53" s="5">
        <f t="shared" si="52"/>
        <v>200</v>
      </c>
      <c r="AU53" s="5">
        <f t="shared" si="53"/>
        <v>600</v>
      </c>
      <c r="AV53" s="13">
        <f>IF('Running Order'!$HF57="NATB",'Running Order'!AV57,20)</f>
        <v>20</v>
      </c>
      <c r="AW53" s="13">
        <f>IF('Running Order'!$HF57="NATB",'Running Order'!AW57,20)</f>
        <v>20</v>
      </c>
      <c r="AX53" s="13">
        <f>IF('Running Order'!$HF57="NATB",'Running Order'!AX57,20)</f>
        <v>20</v>
      </c>
      <c r="AY53" s="13">
        <f>IF('Running Order'!$HF57="NATB",'Running Order'!AY57,20)</f>
        <v>20</v>
      </c>
      <c r="AZ53" s="13">
        <f>IF('Running Order'!$HF57="NATB",'Running Order'!AZ57,20)</f>
        <v>20</v>
      </c>
      <c r="BA53" s="13">
        <f>IF('Running Order'!$HF57="NATB",'Running Order'!BA57,20)</f>
        <v>20</v>
      </c>
      <c r="BB53" s="13">
        <f>IF('Running Order'!$HF57="NATB",'Running Order'!BB57,20)</f>
        <v>20</v>
      </c>
      <c r="BC53" s="13">
        <f>IF('Running Order'!$HF57="NATB",'Running Order'!BC57,20)</f>
        <v>20</v>
      </c>
      <c r="BD53" s="13">
        <f>IF('Running Order'!$HF57="NATB",'Running Order'!BD57,20)</f>
        <v>20</v>
      </c>
      <c r="BE53" s="13">
        <f>IF('Running Order'!$HF57="NATB",'Running Order'!BE57,20)</f>
        <v>20</v>
      </c>
      <c r="BF53" s="5">
        <f t="shared" si="54"/>
        <v>200</v>
      </c>
      <c r="BG53" s="5">
        <f t="shared" si="55"/>
        <v>800</v>
      </c>
      <c r="BH53" s="5">
        <f t="shared" si="56"/>
        <v>23</v>
      </c>
      <c r="BI53" s="5">
        <f t="shared" si="57"/>
        <v>23</v>
      </c>
      <c r="BJ53" s="5">
        <f t="shared" si="58"/>
        <v>23</v>
      </c>
      <c r="BK53" s="5">
        <f t="shared" si="154"/>
        <v>23</v>
      </c>
      <c r="BL53" s="5">
        <f t="shared" si="59"/>
        <v>23</v>
      </c>
      <c r="BM53" s="5">
        <f t="shared" si="60"/>
        <v>23</v>
      </c>
      <c r="BN53" s="5">
        <f t="shared" si="156"/>
        <v>23</v>
      </c>
      <c r="BO53" s="5">
        <f t="shared" si="157"/>
        <v>23</v>
      </c>
      <c r="BP53" s="3" t="str">
        <f t="shared" si="158"/>
        <v>-</v>
      </c>
      <c r="BQ53" s="3" t="str">
        <f t="shared" si="61"/>
        <v/>
      </c>
      <c r="BR53" s="3" t="str">
        <f t="shared" si="159"/>
        <v>-</v>
      </c>
      <c r="BS53" s="3" t="str">
        <f t="shared" si="62"/>
        <v/>
      </c>
      <c r="BT53" s="3" t="str">
        <f t="shared" si="160"/>
        <v>-</v>
      </c>
      <c r="BU53" s="3" t="str">
        <f t="shared" si="63"/>
        <v/>
      </c>
      <c r="BV53" s="3" t="str">
        <f t="shared" si="161"/>
        <v>-</v>
      </c>
      <c r="BW53" s="3" t="str">
        <f t="shared" si="64"/>
        <v/>
      </c>
      <c r="BX53" s="3" t="str">
        <f t="shared" si="162"/>
        <v>-</v>
      </c>
      <c r="BY53" s="3" t="str">
        <f t="shared" si="65"/>
        <v/>
      </c>
      <c r="BZ53" s="3" t="str">
        <f t="shared" si="163"/>
        <v>-</v>
      </c>
      <c r="CA53" s="3" t="str">
        <f t="shared" si="66"/>
        <v/>
      </c>
      <c r="CB53" s="3" t="str">
        <f t="shared" si="164"/>
        <v>-</v>
      </c>
      <c r="CC53" s="3" t="str">
        <f t="shared" si="67"/>
        <v/>
      </c>
      <c r="CD53" s="3" t="str">
        <f t="shared" si="165"/>
        <v>-</v>
      </c>
      <c r="CE53" s="3" t="str">
        <f t="shared" si="69"/>
        <v/>
      </c>
      <c r="CF53" s="3" t="str">
        <f t="shared" si="70"/>
        <v>-</v>
      </c>
      <c r="CG53" s="3" t="str">
        <f t="shared" si="71"/>
        <v/>
      </c>
      <c r="CH53" s="5" t="str">
        <f t="shared" si="155"/>
        <v/>
      </c>
      <c r="CI53" s="5" t="str">
        <f t="shared" si="72"/>
        <v/>
      </c>
      <c r="CJ53" s="1"/>
      <c r="CK53" s="1"/>
      <c r="CL53" s="1">
        <f t="shared" si="73"/>
        <v>0</v>
      </c>
      <c r="CM53" s="1">
        <f t="shared" si="74"/>
        <v>2.4000000000000001E-4</v>
      </c>
      <c r="CN53" s="1">
        <f t="shared" si="75"/>
        <v>23.000240000000002</v>
      </c>
      <c r="CO53" s="1">
        <f t="shared" si="13"/>
        <v>23</v>
      </c>
      <c r="CP53" s="1">
        <f t="shared" si="76"/>
        <v>0</v>
      </c>
      <c r="CQ53" s="1">
        <f t="shared" si="77"/>
        <v>2.4000000000000001E-4</v>
      </c>
      <c r="CR53" s="1">
        <f t="shared" si="78"/>
        <v>23.000240000000002</v>
      </c>
      <c r="CS53" s="1">
        <f t="shared" si="14"/>
        <v>23</v>
      </c>
      <c r="CT53" s="1">
        <f t="shared" si="79"/>
        <v>0</v>
      </c>
      <c r="CU53" s="1">
        <f t="shared" si="80"/>
        <v>2.3E-3</v>
      </c>
      <c r="CV53" s="1">
        <f t="shared" si="81"/>
        <v>23.002300000000002</v>
      </c>
      <c r="CW53" s="1">
        <f t="shared" si="15"/>
        <v>23</v>
      </c>
      <c r="CX53" s="1">
        <f t="shared" si="82"/>
        <v>0</v>
      </c>
      <c r="CY53" s="1">
        <f t="shared" si="83"/>
        <v>2.2000000000000001E-3</v>
      </c>
      <c r="CZ53" s="1">
        <f t="shared" si="84"/>
        <v>23.002199999999998</v>
      </c>
      <c r="DA53" s="1">
        <f t="shared" si="16"/>
        <v>23</v>
      </c>
      <c r="DB53" s="1">
        <f t="shared" si="85"/>
        <v>0</v>
      </c>
      <c r="DC53" s="1">
        <f t="shared" si="86"/>
        <v>2.2000000000000001E-3</v>
      </c>
      <c r="DD53" s="1">
        <f t="shared" si="87"/>
        <v>23.002199999999998</v>
      </c>
      <c r="DE53" s="1">
        <f t="shared" si="17"/>
        <v>23</v>
      </c>
      <c r="DF53" s="1">
        <f t="shared" si="88"/>
        <v>0</v>
      </c>
      <c r="DG53" s="1">
        <f t="shared" si="89"/>
        <v>2.2000000000000001E-3</v>
      </c>
      <c r="DH53" s="1">
        <f t="shared" si="90"/>
        <v>23.002199999999998</v>
      </c>
      <c r="DI53" s="1">
        <f t="shared" si="18"/>
        <v>23</v>
      </c>
      <c r="DJ53" s="1">
        <f t="shared" si="91"/>
        <v>0</v>
      </c>
      <c r="DK53" s="1">
        <f t="shared" si="92"/>
        <v>1.1999999999999999E-3</v>
      </c>
      <c r="DL53" s="1">
        <f t="shared" si="93"/>
        <v>23.001200000000001</v>
      </c>
      <c r="DM53" s="1">
        <f t="shared" si="94"/>
        <v>23</v>
      </c>
      <c r="DQ53">
        <f t="shared" si="95"/>
        <v>600</v>
      </c>
      <c r="DR53" t="str">
        <f t="shared" si="96"/>
        <v>NO</v>
      </c>
      <c r="DS53">
        <f t="shared" si="97"/>
        <v>600</v>
      </c>
      <c r="DT53" t="str">
        <f t="shared" si="98"/>
        <v>NO</v>
      </c>
      <c r="DV53" s="1">
        <f t="shared" si="99"/>
        <v>0</v>
      </c>
      <c r="DW53" s="1">
        <f t="shared" si="100"/>
        <v>2.3999999999999998E-3</v>
      </c>
      <c r="DX53" s="1">
        <f t="shared" si="101"/>
        <v>23.002400000000002</v>
      </c>
      <c r="DY53" s="1">
        <f t="shared" si="19"/>
        <v>23</v>
      </c>
      <c r="DZ53" s="1">
        <f t="shared" si="102"/>
        <v>0</v>
      </c>
      <c r="EA53" s="1">
        <f t="shared" si="103"/>
        <v>2.3999999999999998E-3</v>
      </c>
      <c r="EB53" s="1">
        <f t="shared" si="104"/>
        <v>23.002400000000002</v>
      </c>
      <c r="EC53" s="1">
        <f t="shared" si="20"/>
        <v>23</v>
      </c>
      <c r="ED53" s="1">
        <f t="shared" si="105"/>
        <v>0</v>
      </c>
      <c r="EE53" s="1">
        <f t="shared" si="106"/>
        <v>2.3E-3</v>
      </c>
      <c r="EF53" s="1">
        <f t="shared" si="107"/>
        <v>23.002300000000002</v>
      </c>
      <c r="EG53" s="1">
        <f t="shared" si="21"/>
        <v>23</v>
      </c>
      <c r="EH53" s="1">
        <f t="shared" si="108"/>
        <v>0</v>
      </c>
      <c r="EI53" s="1">
        <f t="shared" si="109"/>
        <v>2.2000000000000001E-3</v>
      </c>
      <c r="EJ53" s="1">
        <f t="shared" si="110"/>
        <v>23.002199999999998</v>
      </c>
      <c r="EK53" s="1">
        <f t="shared" si="22"/>
        <v>23</v>
      </c>
      <c r="EL53" s="1">
        <f t="shared" si="111"/>
        <v>0</v>
      </c>
      <c r="EM53" s="1">
        <f t="shared" si="112"/>
        <v>2.2000000000000001E-3</v>
      </c>
      <c r="EN53" s="1">
        <f t="shared" si="113"/>
        <v>23.002199999999998</v>
      </c>
      <c r="EO53" s="1">
        <f t="shared" si="23"/>
        <v>23</v>
      </c>
      <c r="EP53" s="1">
        <f t="shared" si="114"/>
        <v>0</v>
      </c>
      <c r="EQ53" s="1">
        <f t="shared" si="115"/>
        <v>2.2000000000000001E-3</v>
      </c>
      <c r="ER53" s="1">
        <f t="shared" si="116"/>
        <v>23.002199999999998</v>
      </c>
      <c r="ES53" s="1">
        <f t="shared" si="24"/>
        <v>23</v>
      </c>
      <c r="ET53" s="1">
        <f t="shared" si="117"/>
        <v>0</v>
      </c>
      <c r="EU53" s="1">
        <f t="shared" si="118"/>
        <v>1.1999999999999999E-3</v>
      </c>
      <c r="EV53" s="1">
        <f t="shared" si="119"/>
        <v>23.001200000000001</v>
      </c>
      <c r="EW53" s="1">
        <f t="shared" si="120"/>
        <v>23</v>
      </c>
      <c r="EX53" s="1"/>
      <c r="EY53" s="1">
        <f t="shared" si="121"/>
        <v>0</v>
      </c>
      <c r="EZ53" s="1">
        <f t="shared" si="122"/>
        <v>2.3999999999999998E-3</v>
      </c>
      <c r="FA53" s="1">
        <f t="shared" si="25"/>
        <v>23.002400000000002</v>
      </c>
      <c r="FB53" s="1">
        <f t="shared" si="26"/>
        <v>23</v>
      </c>
      <c r="FC53" s="1">
        <f t="shared" si="123"/>
        <v>0</v>
      </c>
      <c r="FD53" s="1">
        <f t="shared" si="124"/>
        <v>2.2000000000000001E-3</v>
      </c>
      <c r="FE53" s="1">
        <f t="shared" si="125"/>
        <v>23.002199999999998</v>
      </c>
      <c r="FF53" s="1">
        <f t="shared" si="27"/>
        <v>23</v>
      </c>
      <c r="FG53" s="1">
        <f t="shared" si="126"/>
        <v>0</v>
      </c>
      <c r="FH53" s="1">
        <f t="shared" si="127"/>
        <v>2.0999999999999999E-3</v>
      </c>
      <c r="FI53" s="1">
        <f t="shared" si="128"/>
        <v>23.002099999999999</v>
      </c>
      <c r="FJ53" s="1">
        <f t="shared" si="28"/>
        <v>23</v>
      </c>
      <c r="FK53" s="1">
        <f t="shared" si="129"/>
        <v>0</v>
      </c>
      <c r="FL53" s="1">
        <f t="shared" si="130"/>
        <v>2.2000000000000001E-3</v>
      </c>
      <c r="FM53" s="1">
        <f t="shared" si="131"/>
        <v>23.002199999999998</v>
      </c>
      <c r="FN53" s="1">
        <f t="shared" si="29"/>
        <v>23</v>
      </c>
      <c r="FO53" s="1">
        <f t="shared" si="132"/>
        <v>0</v>
      </c>
      <c r="FP53" s="1">
        <f t="shared" si="133"/>
        <v>2.2000000000000001E-3</v>
      </c>
      <c r="FQ53" s="1">
        <f t="shared" si="134"/>
        <v>23.002199999999998</v>
      </c>
      <c r="FR53" s="1">
        <f t="shared" si="30"/>
        <v>23</v>
      </c>
      <c r="FS53" s="1">
        <f t="shared" si="135"/>
        <v>0</v>
      </c>
      <c r="FT53" s="1">
        <f t="shared" si="136"/>
        <v>2.0999999999999999E-3</v>
      </c>
      <c r="FU53" s="1">
        <f t="shared" si="137"/>
        <v>23.002099999999999</v>
      </c>
      <c r="FV53" s="1">
        <f t="shared" si="31"/>
        <v>23</v>
      </c>
      <c r="FW53" s="1">
        <f t="shared" si="138"/>
        <v>0</v>
      </c>
      <c r="FX53" s="1">
        <f t="shared" si="139"/>
        <v>1.1999999999999999E-3</v>
      </c>
      <c r="FY53" s="1">
        <f t="shared" si="140"/>
        <v>23.001200000000001</v>
      </c>
      <c r="FZ53" s="1">
        <f t="shared" si="32"/>
        <v>23</v>
      </c>
      <c r="GC53" s="1">
        <f t="shared" si="33"/>
        <v>0</v>
      </c>
      <c r="GD53" s="1">
        <f t="shared" si="141"/>
        <v>2.3999999999999998E-3</v>
      </c>
      <c r="GE53" s="1">
        <f t="shared" si="34"/>
        <v>23.002400000000002</v>
      </c>
      <c r="GF53" s="1">
        <f t="shared" si="35"/>
        <v>23</v>
      </c>
      <c r="GG53" s="1">
        <f t="shared" si="36"/>
        <v>0</v>
      </c>
      <c r="GH53" s="1">
        <f t="shared" si="142"/>
        <v>1.5E-3</v>
      </c>
      <c r="GI53" s="1">
        <f t="shared" si="143"/>
        <v>23.0015</v>
      </c>
      <c r="GJ53" s="1">
        <f t="shared" si="37"/>
        <v>23</v>
      </c>
      <c r="GK53" s="1">
        <f t="shared" si="38"/>
        <v>0</v>
      </c>
      <c r="GL53" s="1">
        <f t="shared" si="144"/>
        <v>1.4E-3</v>
      </c>
      <c r="GM53" s="1">
        <f t="shared" si="145"/>
        <v>23.0014</v>
      </c>
      <c r="GN53" s="1">
        <f t="shared" si="39"/>
        <v>23</v>
      </c>
      <c r="GO53" s="1">
        <f t="shared" si="40"/>
        <v>0</v>
      </c>
      <c r="GP53" s="1">
        <f t="shared" si="146"/>
        <v>1.8E-3</v>
      </c>
      <c r="GQ53" s="1">
        <f t="shared" si="147"/>
        <v>23.001799999999999</v>
      </c>
      <c r="GR53" s="1">
        <f t="shared" si="41"/>
        <v>23</v>
      </c>
      <c r="GS53" s="1">
        <f t="shared" si="42"/>
        <v>0</v>
      </c>
      <c r="GT53" s="1">
        <f t="shared" si="148"/>
        <v>1.9E-3</v>
      </c>
      <c r="GU53" s="1">
        <f t="shared" si="149"/>
        <v>23.001899999999999</v>
      </c>
      <c r="GV53" s="1">
        <f t="shared" si="43"/>
        <v>23</v>
      </c>
      <c r="GW53" s="1">
        <f t="shared" si="44"/>
        <v>0</v>
      </c>
      <c r="GX53" s="1">
        <f t="shared" si="150"/>
        <v>2E-3</v>
      </c>
      <c r="GY53" s="1">
        <f t="shared" si="151"/>
        <v>23.001999999999999</v>
      </c>
      <c r="GZ53" s="1">
        <f t="shared" si="45"/>
        <v>23</v>
      </c>
      <c r="HA53" s="1">
        <f t="shared" si="46"/>
        <v>0</v>
      </c>
      <c r="HB53" s="1">
        <f t="shared" si="152"/>
        <v>1E-3</v>
      </c>
      <c r="HC53" s="1">
        <f t="shared" si="153"/>
        <v>23.001000000000001</v>
      </c>
      <c r="HD53" s="1">
        <f t="shared" si="47"/>
        <v>23</v>
      </c>
    </row>
    <row r="54" spans="1:212" customFormat="1" x14ac:dyDescent="0.3">
      <c r="A54" t="str">
        <f t="shared" si="48"/>
        <v>00</v>
      </c>
      <c r="B54" s="13">
        <f>'Running Order'!B58</f>
        <v>52</v>
      </c>
      <c r="C54" s="13">
        <f>'Running Order'!C58</f>
        <v>0</v>
      </c>
      <c r="D54" s="13">
        <f>'Running Order'!D58</f>
        <v>0</v>
      </c>
      <c r="E54" s="13">
        <f>'Running Order'!E58</f>
        <v>0</v>
      </c>
      <c r="F54" s="13">
        <f>'Running Order'!F58</f>
        <v>0</v>
      </c>
      <c r="G54" s="13">
        <f>'Running Order'!G58</f>
        <v>0</v>
      </c>
      <c r="H54" s="13">
        <f>'Running Order'!H58</f>
        <v>0</v>
      </c>
      <c r="I54" s="13">
        <f>'Running Order'!I58</f>
        <v>0</v>
      </c>
      <c r="J54" s="13">
        <f>'Running Order'!J58</f>
        <v>0</v>
      </c>
      <c r="K54" s="13">
        <f>'Running Order'!K58</f>
        <v>0</v>
      </c>
      <c r="L54" s="13">
        <f>'Running Order'!L58</f>
        <v>0</v>
      </c>
      <c r="M54" s="13">
        <f>IF('Running Order'!$HF58="NATB",'Running Order'!M58,20)</f>
        <v>20</v>
      </c>
      <c r="N54" s="13">
        <f>IF('Running Order'!$HF58="NATB",'Running Order'!N58,20)</f>
        <v>20</v>
      </c>
      <c r="O54" s="13">
        <f>IF('Running Order'!$HF58="NATB",'Running Order'!O58,20)</f>
        <v>20</v>
      </c>
      <c r="P54" s="13">
        <f>IF('Running Order'!$HF58="NATB",'Running Order'!P58,20)</f>
        <v>20</v>
      </c>
      <c r="Q54" s="13">
        <f>IF('Running Order'!$HF58="NATB",'Running Order'!Q58,20)</f>
        <v>20</v>
      </c>
      <c r="R54" s="13">
        <f>IF('Running Order'!$HF58="NATB",'Running Order'!R58,20)</f>
        <v>20</v>
      </c>
      <c r="S54" s="13">
        <f>IF('Running Order'!$HF58="NATB",'Running Order'!S58,20)</f>
        <v>20</v>
      </c>
      <c r="T54" s="13">
        <f>IF('Running Order'!$HF58="NATB",'Running Order'!T58,20)</f>
        <v>20</v>
      </c>
      <c r="U54" s="13">
        <f>IF('Running Order'!$HF58="NATB",'Running Order'!U58,20)</f>
        <v>20</v>
      </c>
      <c r="V54" s="13">
        <f>IF('Running Order'!$HF58="NATB",'Running Order'!V58,20)</f>
        <v>20</v>
      </c>
      <c r="W54" s="5">
        <f t="shared" si="49"/>
        <v>200</v>
      </c>
      <c r="X54" s="13">
        <f>IF('Running Order'!$HF58="NATB",'Running Order'!X58,20)</f>
        <v>20</v>
      </c>
      <c r="Y54" s="13">
        <f>IF('Running Order'!$HF58="NATB",'Running Order'!Y58,20)</f>
        <v>20</v>
      </c>
      <c r="Z54" s="13">
        <f>IF('Running Order'!$HF58="NATB",'Running Order'!Z58,20)</f>
        <v>20</v>
      </c>
      <c r="AA54" s="13">
        <f>IF('Running Order'!$HF58="NATB",'Running Order'!AA58,20)</f>
        <v>20</v>
      </c>
      <c r="AB54" s="13">
        <f>IF('Running Order'!$HF58="NATB",'Running Order'!AB58,20)</f>
        <v>20</v>
      </c>
      <c r="AC54" s="13">
        <f>IF('Running Order'!$HF58="NATB",'Running Order'!AC58,20)</f>
        <v>20</v>
      </c>
      <c r="AD54" s="13">
        <f>IF('Running Order'!$HF58="NATB",'Running Order'!AD58,20)</f>
        <v>20</v>
      </c>
      <c r="AE54" s="13">
        <f>IF('Running Order'!$HF58="NATB",'Running Order'!AE58,20)</f>
        <v>20</v>
      </c>
      <c r="AF54" s="13">
        <f>IF('Running Order'!$HF58="NATB",'Running Order'!AF58,20)</f>
        <v>20</v>
      </c>
      <c r="AG54" s="13">
        <f>IF('Running Order'!$HF58="NATB",'Running Order'!AG58,20)</f>
        <v>20</v>
      </c>
      <c r="AH54" s="5">
        <f t="shared" si="50"/>
        <v>200</v>
      </c>
      <c r="AI54" s="5">
        <f t="shared" si="51"/>
        <v>400</v>
      </c>
      <c r="AJ54" s="13">
        <f>IF('Running Order'!$HF58="NATB",'Running Order'!AJ58,20)</f>
        <v>20</v>
      </c>
      <c r="AK54" s="13">
        <f>IF('Running Order'!$HF58="NATB",'Running Order'!AK58,20)</f>
        <v>20</v>
      </c>
      <c r="AL54" s="13">
        <f>IF('Running Order'!$HF58="NATB",'Running Order'!AL58,20)</f>
        <v>20</v>
      </c>
      <c r="AM54" s="13">
        <f>IF('Running Order'!$HF58="NATB",'Running Order'!AM58,20)</f>
        <v>20</v>
      </c>
      <c r="AN54" s="13">
        <f>IF('Running Order'!$HF58="NATB",'Running Order'!AN58,20)</f>
        <v>20</v>
      </c>
      <c r="AO54" s="13">
        <f>IF('Running Order'!$HF58="NATB",'Running Order'!AO58,20)</f>
        <v>20</v>
      </c>
      <c r="AP54" s="13">
        <f>IF('Running Order'!$HF58="NATB",'Running Order'!AP58,20)</f>
        <v>20</v>
      </c>
      <c r="AQ54" s="13">
        <f>IF('Running Order'!$HF58="NATB",'Running Order'!AQ58,20)</f>
        <v>20</v>
      </c>
      <c r="AR54" s="13">
        <f>IF('Running Order'!$HF58="NATB",'Running Order'!AR58,20)</f>
        <v>20</v>
      </c>
      <c r="AS54" s="13">
        <f>IF('Running Order'!$HF58="NATB",'Running Order'!AS58,20)</f>
        <v>20</v>
      </c>
      <c r="AT54" s="5">
        <f t="shared" si="52"/>
        <v>200</v>
      </c>
      <c r="AU54" s="5">
        <f t="shared" si="53"/>
        <v>600</v>
      </c>
      <c r="AV54" s="13">
        <f>IF('Running Order'!$HF58="NATB",'Running Order'!AV58,20)</f>
        <v>20</v>
      </c>
      <c r="AW54" s="13">
        <f>IF('Running Order'!$HF58="NATB",'Running Order'!AW58,20)</f>
        <v>20</v>
      </c>
      <c r="AX54" s="13">
        <f>IF('Running Order'!$HF58="NATB",'Running Order'!AX58,20)</f>
        <v>20</v>
      </c>
      <c r="AY54" s="13">
        <f>IF('Running Order'!$HF58="NATB",'Running Order'!AY58,20)</f>
        <v>20</v>
      </c>
      <c r="AZ54" s="13">
        <f>IF('Running Order'!$HF58="NATB",'Running Order'!AZ58,20)</f>
        <v>20</v>
      </c>
      <c r="BA54" s="13">
        <f>IF('Running Order'!$HF58="NATB",'Running Order'!BA58,20)</f>
        <v>20</v>
      </c>
      <c r="BB54" s="13">
        <f>IF('Running Order'!$HF58="NATB",'Running Order'!BB58,20)</f>
        <v>20</v>
      </c>
      <c r="BC54" s="13">
        <f>IF('Running Order'!$HF58="NATB",'Running Order'!BC58,20)</f>
        <v>20</v>
      </c>
      <c r="BD54" s="13">
        <f>IF('Running Order'!$HF58="NATB",'Running Order'!BD58,20)</f>
        <v>20</v>
      </c>
      <c r="BE54" s="13">
        <f>IF('Running Order'!$HF58="NATB",'Running Order'!BE58,20)</f>
        <v>20</v>
      </c>
      <c r="BF54" s="5">
        <f t="shared" si="54"/>
        <v>200</v>
      </c>
      <c r="BG54" s="5">
        <f t="shared" si="55"/>
        <v>800</v>
      </c>
      <c r="BH54" s="5">
        <f t="shared" si="56"/>
        <v>23</v>
      </c>
      <c r="BI54" s="5">
        <f t="shared" si="57"/>
        <v>23</v>
      </c>
      <c r="BJ54" s="5">
        <f t="shared" si="58"/>
        <v>23</v>
      </c>
      <c r="BK54" s="5">
        <f t="shared" si="154"/>
        <v>23</v>
      </c>
      <c r="BL54" s="5">
        <f t="shared" si="59"/>
        <v>23</v>
      </c>
      <c r="BM54" s="5">
        <f t="shared" si="60"/>
        <v>23</v>
      </c>
      <c r="BN54" s="5">
        <f t="shared" si="156"/>
        <v>23</v>
      </c>
      <c r="BO54" s="5">
        <f t="shared" si="157"/>
        <v>23</v>
      </c>
      <c r="BP54" s="3" t="str">
        <f t="shared" si="158"/>
        <v>-</v>
      </c>
      <c r="BQ54" s="3" t="str">
        <f t="shared" si="61"/>
        <v/>
      </c>
      <c r="BR54" s="3" t="str">
        <f t="shared" si="159"/>
        <v>-</v>
      </c>
      <c r="BS54" s="3" t="str">
        <f t="shared" si="62"/>
        <v/>
      </c>
      <c r="BT54" s="3" t="str">
        <f t="shared" si="160"/>
        <v>-</v>
      </c>
      <c r="BU54" s="3" t="str">
        <f t="shared" si="63"/>
        <v/>
      </c>
      <c r="BV54" s="3" t="str">
        <f t="shared" si="161"/>
        <v>-</v>
      </c>
      <c r="BW54" s="3" t="str">
        <f t="shared" si="64"/>
        <v/>
      </c>
      <c r="BX54" s="3" t="str">
        <f t="shared" si="162"/>
        <v>-</v>
      </c>
      <c r="BY54" s="3" t="str">
        <f t="shared" si="65"/>
        <v/>
      </c>
      <c r="BZ54" s="3" t="str">
        <f t="shared" si="163"/>
        <v>-</v>
      </c>
      <c r="CA54" s="3" t="str">
        <f t="shared" si="66"/>
        <v/>
      </c>
      <c r="CB54" s="3" t="str">
        <f t="shared" si="164"/>
        <v>-</v>
      </c>
      <c r="CC54" s="3" t="str">
        <f t="shared" si="67"/>
        <v/>
      </c>
      <c r="CD54" s="3" t="str">
        <f t="shared" si="165"/>
        <v>-</v>
      </c>
      <c r="CE54" s="3" t="str">
        <f t="shared" si="69"/>
        <v/>
      </c>
      <c r="CF54" s="3" t="str">
        <f t="shared" si="70"/>
        <v>-</v>
      </c>
      <c r="CG54" s="3" t="str">
        <f t="shared" si="71"/>
        <v/>
      </c>
      <c r="CH54" s="5" t="str">
        <f t="shared" si="155"/>
        <v/>
      </c>
      <c r="CI54" s="5" t="str">
        <f t="shared" si="72"/>
        <v/>
      </c>
      <c r="CJ54" s="1"/>
      <c r="CK54" s="1"/>
      <c r="CL54" s="1">
        <f t="shared" si="73"/>
        <v>0</v>
      </c>
      <c r="CM54" s="1">
        <f t="shared" si="74"/>
        <v>2.4000000000000001E-4</v>
      </c>
      <c r="CN54" s="1">
        <f t="shared" si="75"/>
        <v>23.000240000000002</v>
      </c>
      <c r="CO54" s="1">
        <f t="shared" si="13"/>
        <v>23</v>
      </c>
      <c r="CP54" s="1">
        <f t="shared" si="76"/>
        <v>0</v>
      </c>
      <c r="CQ54" s="1">
        <f t="shared" si="77"/>
        <v>2.4000000000000001E-4</v>
      </c>
      <c r="CR54" s="1">
        <f t="shared" si="78"/>
        <v>23.000240000000002</v>
      </c>
      <c r="CS54" s="1">
        <f t="shared" si="14"/>
        <v>23</v>
      </c>
      <c r="CT54" s="1">
        <f t="shared" si="79"/>
        <v>0</v>
      </c>
      <c r="CU54" s="1">
        <f t="shared" si="80"/>
        <v>2.3E-3</v>
      </c>
      <c r="CV54" s="1">
        <f t="shared" si="81"/>
        <v>23.002300000000002</v>
      </c>
      <c r="CW54" s="1">
        <f t="shared" si="15"/>
        <v>23</v>
      </c>
      <c r="CX54" s="1">
        <f t="shared" si="82"/>
        <v>0</v>
      </c>
      <c r="CY54" s="1">
        <f t="shared" si="83"/>
        <v>2.2000000000000001E-3</v>
      </c>
      <c r="CZ54" s="1">
        <f t="shared" si="84"/>
        <v>23.002199999999998</v>
      </c>
      <c r="DA54" s="1">
        <f t="shared" si="16"/>
        <v>23</v>
      </c>
      <c r="DB54" s="1">
        <f t="shared" si="85"/>
        <v>0</v>
      </c>
      <c r="DC54" s="1">
        <f t="shared" si="86"/>
        <v>2.2000000000000001E-3</v>
      </c>
      <c r="DD54" s="1">
        <f t="shared" si="87"/>
        <v>23.002199999999998</v>
      </c>
      <c r="DE54" s="1">
        <f t="shared" si="17"/>
        <v>23</v>
      </c>
      <c r="DF54" s="1">
        <f t="shared" si="88"/>
        <v>0</v>
      </c>
      <c r="DG54" s="1">
        <f t="shared" si="89"/>
        <v>2.2000000000000001E-3</v>
      </c>
      <c r="DH54" s="1">
        <f t="shared" si="90"/>
        <v>23.002199999999998</v>
      </c>
      <c r="DI54" s="1">
        <f t="shared" si="18"/>
        <v>23</v>
      </c>
      <c r="DJ54" s="1">
        <f t="shared" si="91"/>
        <v>0</v>
      </c>
      <c r="DK54" s="1">
        <f t="shared" si="92"/>
        <v>1.1999999999999999E-3</v>
      </c>
      <c r="DL54" s="1">
        <f t="shared" si="93"/>
        <v>23.001200000000001</v>
      </c>
      <c r="DM54" s="1">
        <f t="shared" si="94"/>
        <v>23</v>
      </c>
      <c r="DQ54">
        <f t="shared" si="95"/>
        <v>600</v>
      </c>
      <c r="DR54" t="str">
        <f t="shared" si="96"/>
        <v>NO</v>
      </c>
      <c r="DS54">
        <f t="shared" si="97"/>
        <v>600</v>
      </c>
      <c r="DT54" t="str">
        <f t="shared" si="98"/>
        <v>NO</v>
      </c>
      <c r="DV54" s="1">
        <f t="shared" si="99"/>
        <v>0</v>
      </c>
      <c r="DW54" s="1">
        <f t="shared" si="100"/>
        <v>2.3999999999999998E-3</v>
      </c>
      <c r="DX54" s="1">
        <f t="shared" si="101"/>
        <v>23.002400000000002</v>
      </c>
      <c r="DY54" s="1">
        <f t="shared" si="19"/>
        <v>23</v>
      </c>
      <c r="DZ54" s="1">
        <f t="shared" si="102"/>
        <v>0</v>
      </c>
      <c r="EA54" s="1">
        <f t="shared" si="103"/>
        <v>2.3999999999999998E-3</v>
      </c>
      <c r="EB54" s="1">
        <f t="shared" si="104"/>
        <v>23.002400000000002</v>
      </c>
      <c r="EC54" s="1">
        <f t="shared" si="20"/>
        <v>23</v>
      </c>
      <c r="ED54" s="1">
        <f t="shared" si="105"/>
        <v>0</v>
      </c>
      <c r="EE54" s="1">
        <f t="shared" si="106"/>
        <v>2.3E-3</v>
      </c>
      <c r="EF54" s="1">
        <f t="shared" si="107"/>
        <v>23.002300000000002</v>
      </c>
      <c r="EG54" s="1">
        <f t="shared" si="21"/>
        <v>23</v>
      </c>
      <c r="EH54" s="1">
        <f t="shared" si="108"/>
        <v>0</v>
      </c>
      <c r="EI54" s="1">
        <f t="shared" si="109"/>
        <v>2.2000000000000001E-3</v>
      </c>
      <c r="EJ54" s="1">
        <f t="shared" si="110"/>
        <v>23.002199999999998</v>
      </c>
      <c r="EK54" s="1">
        <f t="shared" si="22"/>
        <v>23</v>
      </c>
      <c r="EL54" s="1">
        <f t="shared" si="111"/>
        <v>0</v>
      </c>
      <c r="EM54" s="1">
        <f t="shared" si="112"/>
        <v>2.2000000000000001E-3</v>
      </c>
      <c r="EN54" s="1">
        <f t="shared" si="113"/>
        <v>23.002199999999998</v>
      </c>
      <c r="EO54" s="1">
        <f t="shared" si="23"/>
        <v>23</v>
      </c>
      <c r="EP54" s="1">
        <f t="shared" si="114"/>
        <v>0</v>
      </c>
      <c r="EQ54" s="1">
        <f t="shared" si="115"/>
        <v>2.2000000000000001E-3</v>
      </c>
      <c r="ER54" s="1">
        <f t="shared" si="116"/>
        <v>23.002199999999998</v>
      </c>
      <c r="ES54" s="1">
        <f t="shared" si="24"/>
        <v>23</v>
      </c>
      <c r="ET54" s="1">
        <f t="shared" si="117"/>
        <v>0</v>
      </c>
      <c r="EU54" s="1">
        <f t="shared" si="118"/>
        <v>1.1999999999999999E-3</v>
      </c>
      <c r="EV54" s="1">
        <f t="shared" si="119"/>
        <v>23.001200000000001</v>
      </c>
      <c r="EW54" s="1">
        <f t="shared" si="120"/>
        <v>23</v>
      </c>
      <c r="EX54" s="1"/>
      <c r="EY54" s="1">
        <f t="shared" si="121"/>
        <v>0</v>
      </c>
      <c r="EZ54" s="1">
        <f t="shared" si="122"/>
        <v>2.3999999999999998E-3</v>
      </c>
      <c r="FA54" s="1">
        <f t="shared" si="25"/>
        <v>23.002400000000002</v>
      </c>
      <c r="FB54" s="1">
        <f t="shared" si="26"/>
        <v>23</v>
      </c>
      <c r="FC54" s="1">
        <f t="shared" si="123"/>
        <v>0</v>
      </c>
      <c r="FD54" s="1">
        <f t="shared" si="124"/>
        <v>2.2000000000000001E-3</v>
      </c>
      <c r="FE54" s="1">
        <f t="shared" si="125"/>
        <v>23.002199999999998</v>
      </c>
      <c r="FF54" s="1">
        <f t="shared" si="27"/>
        <v>23</v>
      </c>
      <c r="FG54" s="1">
        <f t="shared" si="126"/>
        <v>0</v>
      </c>
      <c r="FH54" s="1">
        <f t="shared" si="127"/>
        <v>2.0999999999999999E-3</v>
      </c>
      <c r="FI54" s="1">
        <f t="shared" si="128"/>
        <v>23.002099999999999</v>
      </c>
      <c r="FJ54" s="1">
        <f t="shared" si="28"/>
        <v>23</v>
      </c>
      <c r="FK54" s="1">
        <f t="shared" si="129"/>
        <v>0</v>
      </c>
      <c r="FL54" s="1">
        <f t="shared" si="130"/>
        <v>2.2000000000000001E-3</v>
      </c>
      <c r="FM54" s="1">
        <f t="shared" si="131"/>
        <v>23.002199999999998</v>
      </c>
      <c r="FN54" s="1">
        <f t="shared" si="29"/>
        <v>23</v>
      </c>
      <c r="FO54" s="1">
        <f t="shared" si="132"/>
        <v>0</v>
      </c>
      <c r="FP54" s="1">
        <f t="shared" si="133"/>
        <v>2.2000000000000001E-3</v>
      </c>
      <c r="FQ54" s="1">
        <f t="shared" si="134"/>
        <v>23.002199999999998</v>
      </c>
      <c r="FR54" s="1">
        <f t="shared" si="30"/>
        <v>23</v>
      </c>
      <c r="FS54" s="1">
        <f t="shared" si="135"/>
        <v>0</v>
      </c>
      <c r="FT54" s="1">
        <f t="shared" si="136"/>
        <v>2.0999999999999999E-3</v>
      </c>
      <c r="FU54" s="1">
        <f t="shared" si="137"/>
        <v>23.002099999999999</v>
      </c>
      <c r="FV54" s="1">
        <f t="shared" si="31"/>
        <v>23</v>
      </c>
      <c r="FW54" s="1">
        <f t="shared" si="138"/>
        <v>0</v>
      </c>
      <c r="FX54" s="1">
        <f t="shared" si="139"/>
        <v>1.1999999999999999E-3</v>
      </c>
      <c r="FY54" s="1">
        <f t="shared" si="140"/>
        <v>23.001200000000001</v>
      </c>
      <c r="FZ54" s="1">
        <f t="shared" si="32"/>
        <v>23</v>
      </c>
      <c r="GC54" s="1">
        <f t="shared" si="33"/>
        <v>0</v>
      </c>
      <c r="GD54" s="1">
        <f t="shared" si="141"/>
        <v>2.3999999999999998E-3</v>
      </c>
      <c r="GE54" s="1">
        <f t="shared" si="34"/>
        <v>23.002400000000002</v>
      </c>
      <c r="GF54" s="1">
        <f t="shared" si="35"/>
        <v>23</v>
      </c>
      <c r="GG54" s="1">
        <f t="shared" si="36"/>
        <v>0</v>
      </c>
      <c r="GH54" s="1">
        <f t="shared" si="142"/>
        <v>1.5E-3</v>
      </c>
      <c r="GI54" s="1">
        <f t="shared" si="143"/>
        <v>23.0015</v>
      </c>
      <c r="GJ54" s="1">
        <f t="shared" si="37"/>
        <v>23</v>
      </c>
      <c r="GK54" s="1">
        <f t="shared" si="38"/>
        <v>0</v>
      </c>
      <c r="GL54" s="1">
        <f t="shared" si="144"/>
        <v>1.4E-3</v>
      </c>
      <c r="GM54" s="1">
        <f t="shared" si="145"/>
        <v>23.0014</v>
      </c>
      <c r="GN54" s="1">
        <f t="shared" si="39"/>
        <v>23</v>
      </c>
      <c r="GO54" s="1">
        <f t="shared" si="40"/>
        <v>0</v>
      </c>
      <c r="GP54" s="1">
        <f t="shared" si="146"/>
        <v>1.8E-3</v>
      </c>
      <c r="GQ54" s="1">
        <f t="shared" si="147"/>
        <v>23.001799999999999</v>
      </c>
      <c r="GR54" s="1">
        <f t="shared" si="41"/>
        <v>23</v>
      </c>
      <c r="GS54" s="1">
        <f t="shared" si="42"/>
        <v>0</v>
      </c>
      <c r="GT54" s="1">
        <f t="shared" si="148"/>
        <v>1.9E-3</v>
      </c>
      <c r="GU54" s="1">
        <f t="shared" si="149"/>
        <v>23.001899999999999</v>
      </c>
      <c r="GV54" s="1">
        <f t="shared" si="43"/>
        <v>23</v>
      </c>
      <c r="GW54" s="1">
        <f t="shared" si="44"/>
        <v>0</v>
      </c>
      <c r="GX54" s="1">
        <f t="shared" si="150"/>
        <v>2E-3</v>
      </c>
      <c r="GY54" s="1">
        <f t="shared" si="151"/>
        <v>23.001999999999999</v>
      </c>
      <c r="GZ54" s="1">
        <f t="shared" si="45"/>
        <v>23</v>
      </c>
      <c r="HA54" s="1">
        <f t="shared" si="46"/>
        <v>0</v>
      </c>
      <c r="HB54" s="1">
        <f t="shared" si="152"/>
        <v>1E-3</v>
      </c>
      <c r="HC54" s="1">
        <f t="shared" si="153"/>
        <v>23.001000000000001</v>
      </c>
      <c r="HD54" s="1">
        <f t="shared" si="47"/>
        <v>23</v>
      </c>
    </row>
    <row r="55" spans="1:212" customFormat="1" x14ac:dyDescent="0.3">
      <c r="A55" t="str">
        <f t="shared" si="48"/>
        <v>00</v>
      </c>
      <c r="B55" s="13">
        <f>'Running Order'!B59</f>
        <v>53</v>
      </c>
      <c r="C55" s="13">
        <f>'Running Order'!C59</f>
        <v>0</v>
      </c>
      <c r="D55" s="13">
        <f>'Running Order'!D59</f>
        <v>0</v>
      </c>
      <c r="E55" s="13">
        <f>'Running Order'!E59</f>
        <v>0</v>
      </c>
      <c r="F55" s="13">
        <f>'Running Order'!F59</f>
        <v>0</v>
      </c>
      <c r="G55" s="13">
        <f>'Running Order'!G59</f>
        <v>0</v>
      </c>
      <c r="H55" s="13">
        <f>'Running Order'!H59</f>
        <v>0</v>
      </c>
      <c r="I55" s="13">
        <f>'Running Order'!I59</f>
        <v>0</v>
      </c>
      <c r="J55" s="13">
        <f>'Running Order'!J59</f>
        <v>0</v>
      </c>
      <c r="K55" s="13">
        <f>'Running Order'!K59</f>
        <v>0</v>
      </c>
      <c r="L55" s="13">
        <f>'Running Order'!L59</f>
        <v>0</v>
      </c>
      <c r="M55" s="13">
        <f>IF('Running Order'!$HF59="NATB",'Running Order'!M59,20)</f>
        <v>20</v>
      </c>
      <c r="N55" s="13">
        <f>IF('Running Order'!$HF59="NATB",'Running Order'!N59,20)</f>
        <v>20</v>
      </c>
      <c r="O55" s="13">
        <f>IF('Running Order'!$HF59="NATB",'Running Order'!O59,20)</f>
        <v>20</v>
      </c>
      <c r="P55" s="13">
        <f>IF('Running Order'!$HF59="NATB",'Running Order'!P59,20)</f>
        <v>20</v>
      </c>
      <c r="Q55" s="13">
        <f>IF('Running Order'!$HF59="NATB",'Running Order'!Q59,20)</f>
        <v>20</v>
      </c>
      <c r="R55" s="13">
        <f>IF('Running Order'!$HF59="NATB",'Running Order'!R59,20)</f>
        <v>20</v>
      </c>
      <c r="S55" s="13">
        <f>IF('Running Order'!$HF59="NATB",'Running Order'!S59,20)</f>
        <v>20</v>
      </c>
      <c r="T55" s="13">
        <f>IF('Running Order'!$HF59="NATB",'Running Order'!T59,20)</f>
        <v>20</v>
      </c>
      <c r="U55" s="13">
        <f>IF('Running Order'!$HF59="NATB",'Running Order'!U59,20)</f>
        <v>20</v>
      </c>
      <c r="V55" s="13">
        <f>IF('Running Order'!$HF59="NATB",'Running Order'!V59,20)</f>
        <v>20</v>
      </c>
      <c r="W55" s="5">
        <f t="shared" si="49"/>
        <v>200</v>
      </c>
      <c r="X55" s="13">
        <f>IF('Running Order'!$HF59="NATB",'Running Order'!X59,20)</f>
        <v>20</v>
      </c>
      <c r="Y55" s="13">
        <f>IF('Running Order'!$HF59="NATB",'Running Order'!Y59,20)</f>
        <v>20</v>
      </c>
      <c r="Z55" s="13">
        <f>IF('Running Order'!$HF59="NATB",'Running Order'!Z59,20)</f>
        <v>20</v>
      </c>
      <c r="AA55" s="13">
        <f>IF('Running Order'!$HF59="NATB",'Running Order'!AA59,20)</f>
        <v>20</v>
      </c>
      <c r="AB55" s="13">
        <f>IF('Running Order'!$HF59="NATB",'Running Order'!AB59,20)</f>
        <v>20</v>
      </c>
      <c r="AC55" s="13">
        <f>IF('Running Order'!$HF59="NATB",'Running Order'!AC59,20)</f>
        <v>20</v>
      </c>
      <c r="AD55" s="13">
        <f>IF('Running Order'!$HF59="NATB",'Running Order'!AD59,20)</f>
        <v>20</v>
      </c>
      <c r="AE55" s="13">
        <f>IF('Running Order'!$HF59="NATB",'Running Order'!AE59,20)</f>
        <v>20</v>
      </c>
      <c r="AF55" s="13">
        <f>IF('Running Order'!$HF59="NATB",'Running Order'!AF59,20)</f>
        <v>20</v>
      </c>
      <c r="AG55" s="13">
        <f>IF('Running Order'!$HF59="NATB",'Running Order'!AG59,20)</f>
        <v>20</v>
      </c>
      <c r="AH55" s="5">
        <f t="shared" si="50"/>
        <v>200</v>
      </c>
      <c r="AI55" s="5">
        <f t="shared" si="51"/>
        <v>400</v>
      </c>
      <c r="AJ55" s="13">
        <f>IF('Running Order'!$HF59="NATB",'Running Order'!AJ59,20)</f>
        <v>20</v>
      </c>
      <c r="AK55" s="13">
        <f>IF('Running Order'!$HF59="NATB",'Running Order'!AK59,20)</f>
        <v>20</v>
      </c>
      <c r="AL55" s="13">
        <f>IF('Running Order'!$HF59="NATB",'Running Order'!AL59,20)</f>
        <v>20</v>
      </c>
      <c r="AM55" s="13">
        <f>IF('Running Order'!$HF59="NATB",'Running Order'!AM59,20)</f>
        <v>20</v>
      </c>
      <c r="AN55" s="13">
        <f>IF('Running Order'!$HF59="NATB",'Running Order'!AN59,20)</f>
        <v>20</v>
      </c>
      <c r="AO55" s="13">
        <f>IF('Running Order'!$HF59="NATB",'Running Order'!AO59,20)</f>
        <v>20</v>
      </c>
      <c r="AP55" s="13">
        <f>IF('Running Order'!$HF59="NATB",'Running Order'!AP59,20)</f>
        <v>20</v>
      </c>
      <c r="AQ55" s="13">
        <f>IF('Running Order'!$HF59="NATB",'Running Order'!AQ59,20)</f>
        <v>20</v>
      </c>
      <c r="AR55" s="13">
        <f>IF('Running Order'!$HF59="NATB",'Running Order'!AR59,20)</f>
        <v>20</v>
      </c>
      <c r="AS55" s="13">
        <f>IF('Running Order'!$HF59="NATB",'Running Order'!AS59,20)</f>
        <v>20</v>
      </c>
      <c r="AT55" s="5">
        <f t="shared" si="52"/>
        <v>200</v>
      </c>
      <c r="AU55" s="5">
        <f t="shared" si="53"/>
        <v>600</v>
      </c>
      <c r="AV55" s="13">
        <f>IF('Running Order'!$HF59="NATB",'Running Order'!AV59,20)</f>
        <v>20</v>
      </c>
      <c r="AW55" s="13">
        <f>IF('Running Order'!$HF59="NATB",'Running Order'!AW59,20)</f>
        <v>20</v>
      </c>
      <c r="AX55" s="13">
        <f>IF('Running Order'!$HF59="NATB",'Running Order'!AX59,20)</f>
        <v>20</v>
      </c>
      <c r="AY55" s="13">
        <f>IF('Running Order'!$HF59="NATB",'Running Order'!AY59,20)</f>
        <v>20</v>
      </c>
      <c r="AZ55" s="13">
        <f>IF('Running Order'!$HF59="NATB",'Running Order'!AZ59,20)</f>
        <v>20</v>
      </c>
      <c r="BA55" s="13">
        <f>IF('Running Order'!$HF59="NATB",'Running Order'!BA59,20)</f>
        <v>20</v>
      </c>
      <c r="BB55" s="13">
        <f>IF('Running Order'!$HF59="NATB",'Running Order'!BB59,20)</f>
        <v>20</v>
      </c>
      <c r="BC55" s="13">
        <f>IF('Running Order'!$HF59="NATB",'Running Order'!BC59,20)</f>
        <v>20</v>
      </c>
      <c r="BD55" s="13">
        <f>IF('Running Order'!$HF59="NATB",'Running Order'!BD59,20)</f>
        <v>20</v>
      </c>
      <c r="BE55" s="13">
        <f>IF('Running Order'!$HF59="NATB",'Running Order'!BE59,20)</f>
        <v>20</v>
      </c>
      <c r="BF55" s="5">
        <f t="shared" si="54"/>
        <v>200</v>
      </c>
      <c r="BG55" s="5">
        <f t="shared" si="55"/>
        <v>800</v>
      </c>
      <c r="BH55" s="5">
        <f t="shared" si="56"/>
        <v>23</v>
      </c>
      <c r="BI55" s="5">
        <f t="shared" si="57"/>
        <v>23</v>
      </c>
      <c r="BJ55" s="5">
        <f t="shared" si="58"/>
        <v>23</v>
      </c>
      <c r="BK55" s="5">
        <f t="shared" si="154"/>
        <v>23</v>
      </c>
      <c r="BL55" s="5">
        <f t="shared" si="59"/>
        <v>23</v>
      </c>
      <c r="BM55" s="5">
        <f t="shared" si="60"/>
        <v>23</v>
      </c>
      <c r="BN55" s="5">
        <f t="shared" si="156"/>
        <v>23</v>
      </c>
      <c r="BO55" s="5">
        <f t="shared" si="157"/>
        <v>23</v>
      </c>
      <c r="BP55" s="3" t="str">
        <f t="shared" si="158"/>
        <v>-</v>
      </c>
      <c r="BQ55" s="3" t="str">
        <f t="shared" si="61"/>
        <v/>
      </c>
      <c r="BR55" s="3" t="str">
        <f t="shared" si="159"/>
        <v>-</v>
      </c>
      <c r="BS55" s="3" t="str">
        <f t="shared" si="62"/>
        <v/>
      </c>
      <c r="BT55" s="3" t="str">
        <f t="shared" si="160"/>
        <v>-</v>
      </c>
      <c r="BU55" s="3" t="str">
        <f t="shared" si="63"/>
        <v/>
      </c>
      <c r="BV55" s="3" t="str">
        <f t="shared" si="161"/>
        <v>-</v>
      </c>
      <c r="BW55" s="3" t="str">
        <f t="shared" si="64"/>
        <v/>
      </c>
      <c r="BX55" s="3" t="str">
        <f t="shared" si="162"/>
        <v>-</v>
      </c>
      <c r="BY55" s="3" t="str">
        <f t="shared" si="65"/>
        <v/>
      </c>
      <c r="BZ55" s="3" t="str">
        <f t="shared" si="163"/>
        <v>-</v>
      </c>
      <c r="CA55" s="3" t="str">
        <f t="shared" si="66"/>
        <v/>
      </c>
      <c r="CB55" s="3" t="str">
        <f t="shared" si="164"/>
        <v>-</v>
      </c>
      <c r="CC55" s="3" t="str">
        <f t="shared" si="67"/>
        <v/>
      </c>
      <c r="CD55" s="3" t="str">
        <f t="shared" si="165"/>
        <v>-</v>
      </c>
      <c r="CE55" s="3" t="str">
        <f t="shared" si="69"/>
        <v/>
      </c>
      <c r="CF55" s="3" t="str">
        <f t="shared" si="70"/>
        <v>-</v>
      </c>
      <c r="CG55" s="3" t="str">
        <f t="shared" si="71"/>
        <v/>
      </c>
      <c r="CH55" s="5" t="str">
        <f t="shared" si="155"/>
        <v/>
      </c>
      <c r="CI55" s="5" t="str">
        <f t="shared" si="72"/>
        <v/>
      </c>
      <c r="CJ55" s="1"/>
      <c r="CK55" s="1"/>
      <c r="CL55" s="1">
        <f t="shared" si="73"/>
        <v>0</v>
      </c>
      <c r="CM55" s="1">
        <f t="shared" si="74"/>
        <v>2.4000000000000001E-4</v>
      </c>
      <c r="CN55" s="1">
        <f t="shared" si="75"/>
        <v>23.000240000000002</v>
      </c>
      <c r="CO55" s="1">
        <f t="shared" si="13"/>
        <v>23</v>
      </c>
      <c r="CP55" s="1">
        <f t="shared" si="76"/>
        <v>0</v>
      </c>
      <c r="CQ55" s="1">
        <f t="shared" si="77"/>
        <v>2.4000000000000001E-4</v>
      </c>
      <c r="CR55" s="1">
        <f t="shared" si="78"/>
        <v>23.000240000000002</v>
      </c>
      <c r="CS55" s="1">
        <f t="shared" si="14"/>
        <v>23</v>
      </c>
      <c r="CT55" s="1">
        <f t="shared" si="79"/>
        <v>0</v>
      </c>
      <c r="CU55" s="1">
        <f t="shared" si="80"/>
        <v>2.3E-3</v>
      </c>
      <c r="CV55" s="1">
        <f t="shared" si="81"/>
        <v>23.002300000000002</v>
      </c>
      <c r="CW55" s="1">
        <f t="shared" si="15"/>
        <v>23</v>
      </c>
      <c r="CX55" s="1">
        <f t="shared" si="82"/>
        <v>0</v>
      </c>
      <c r="CY55" s="1">
        <f t="shared" si="83"/>
        <v>2.2000000000000001E-3</v>
      </c>
      <c r="CZ55" s="1">
        <f t="shared" si="84"/>
        <v>23.002199999999998</v>
      </c>
      <c r="DA55" s="1">
        <f t="shared" si="16"/>
        <v>23</v>
      </c>
      <c r="DB55" s="1">
        <f t="shared" si="85"/>
        <v>0</v>
      </c>
      <c r="DC55" s="1">
        <f t="shared" si="86"/>
        <v>2.2000000000000001E-3</v>
      </c>
      <c r="DD55" s="1">
        <f t="shared" si="87"/>
        <v>23.002199999999998</v>
      </c>
      <c r="DE55" s="1">
        <f t="shared" si="17"/>
        <v>23</v>
      </c>
      <c r="DF55" s="1">
        <f t="shared" si="88"/>
        <v>0</v>
      </c>
      <c r="DG55" s="1">
        <f t="shared" si="89"/>
        <v>2.2000000000000001E-3</v>
      </c>
      <c r="DH55" s="1">
        <f t="shared" si="90"/>
        <v>23.002199999999998</v>
      </c>
      <c r="DI55" s="1">
        <f t="shared" si="18"/>
        <v>23</v>
      </c>
      <c r="DJ55" s="1">
        <f t="shared" si="91"/>
        <v>0</v>
      </c>
      <c r="DK55" s="1">
        <f t="shared" si="92"/>
        <v>1.1999999999999999E-3</v>
      </c>
      <c r="DL55" s="1">
        <f t="shared" si="93"/>
        <v>23.001200000000001</v>
      </c>
      <c r="DM55" s="1">
        <f t="shared" si="94"/>
        <v>23</v>
      </c>
      <c r="DQ55">
        <f t="shared" si="95"/>
        <v>600</v>
      </c>
      <c r="DR55" t="str">
        <f t="shared" si="96"/>
        <v>NO</v>
      </c>
      <c r="DS55">
        <f t="shared" si="97"/>
        <v>600</v>
      </c>
      <c r="DT55" t="str">
        <f t="shared" si="98"/>
        <v>NO</v>
      </c>
      <c r="DV55" s="1">
        <f t="shared" si="99"/>
        <v>0</v>
      </c>
      <c r="DW55" s="1">
        <f t="shared" si="100"/>
        <v>2.3999999999999998E-3</v>
      </c>
      <c r="DX55" s="1">
        <f t="shared" si="101"/>
        <v>23.002400000000002</v>
      </c>
      <c r="DY55" s="1">
        <f t="shared" si="19"/>
        <v>23</v>
      </c>
      <c r="DZ55" s="1">
        <f t="shared" si="102"/>
        <v>0</v>
      </c>
      <c r="EA55" s="1">
        <f t="shared" si="103"/>
        <v>2.3999999999999998E-3</v>
      </c>
      <c r="EB55" s="1">
        <f t="shared" si="104"/>
        <v>23.002400000000002</v>
      </c>
      <c r="EC55" s="1">
        <f t="shared" si="20"/>
        <v>23</v>
      </c>
      <c r="ED55" s="1">
        <f t="shared" si="105"/>
        <v>0</v>
      </c>
      <c r="EE55" s="1">
        <f t="shared" si="106"/>
        <v>2.3E-3</v>
      </c>
      <c r="EF55" s="1">
        <f t="shared" si="107"/>
        <v>23.002300000000002</v>
      </c>
      <c r="EG55" s="1">
        <f t="shared" si="21"/>
        <v>23</v>
      </c>
      <c r="EH55" s="1">
        <f t="shared" si="108"/>
        <v>0</v>
      </c>
      <c r="EI55" s="1">
        <f t="shared" si="109"/>
        <v>2.2000000000000001E-3</v>
      </c>
      <c r="EJ55" s="1">
        <f t="shared" si="110"/>
        <v>23.002199999999998</v>
      </c>
      <c r="EK55" s="1">
        <f t="shared" si="22"/>
        <v>23</v>
      </c>
      <c r="EL55" s="1">
        <f t="shared" si="111"/>
        <v>0</v>
      </c>
      <c r="EM55" s="1">
        <f t="shared" si="112"/>
        <v>2.2000000000000001E-3</v>
      </c>
      <c r="EN55" s="1">
        <f t="shared" si="113"/>
        <v>23.002199999999998</v>
      </c>
      <c r="EO55" s="1">
        <f t="shared" si="23"/>
        <v>23</v>
      </c>
      <c r="EP55" s="1">
        <f t="shared" si="114"/>
        <v>0</v>
      </c>
      <c r="EQ55" s="1">
        <f t="shared" si="115"/>
        <v>2.2000000000000001E-3</v>
      </c>
      <c r="ER55" s="1">
        <f t="shared" si="116"/>
        <v>23.002199999999998</v>
      </c>
      <c r="ES55" s="1">
        <f t="shared" si="24"/>
        <v>23</v>
      </c>
      <c r="ET55" s="1">
        <f t="shared" si="117"/>
        <v>0</v>
      </c>
      <c r="EU55" s="1">
        <f t="shared" si="118"/>
        <v>1.1999999999999999E-3</v>
      </c>
      <c r="EV55" s="1">
        <f t="shared" si="119"/>
        <v>23.001200000000001</v>
      </c>
      <c r="EW55" s="1">
        <f t="shared" si="120"/>
        <v>23</v>
      </c>
      <c r="EX55" s="1"/>
      <c r="EY55" s="1">
        <f t="shared" si="121"/>
        <v>0</v>
      </c>
      <c r="EZ55" s="1">
        <f t="shared" si="122"/>
        <v>2.3999999999999998E-3</v>
      </c>
      <c r="FA55" s="1">
        <f t="shared" si="25"/>
        <v>23.002400000000002</v>
      </c>
      <c r="FB55" s="1">
        <f t="shared" si="26"/>
        <v>23</v>
      </c>
      <c r="FC55" s="1">
        <f t="shared" si="123"/>
        <v>0</v>
      </c>
      <c r="FD55" s="1">
        <f t="shared" si="124"/>
        <v>2.2000000000000001E-3</v>
      </c>
      <c r="FE55" s="1">
        <f t="shared" si="125"/>
        <v>23.002199999999998</v>
      </c>
      <c r="FF55" s="1">
        <f t="shared" si="27"/>
        <v>23</v>
      </c>
      <c r="FG55" s="1">
        <f t="shared" si="126"/>
        <v>0</v>
      </c>
      <c r="FH55" s="1">
        <f t="shared" si="127"/>
        <v>2.0999999999999999E-3</v>
      </c>
      <c r="FI55" s="1">
        <f t="shared" si="128"/>
        <v>23.002099999999999</v>
      </c>
      <c r="FJ55" s="1">
        <f t="shared" si="28"/>
        <v>23</v>
      </c>
      <c r="FK55" s="1">
        <f t="shared" si="129"/>
        <v>0</v>
      </c>
      <c r="FL55" s="1">
        <f t="shared" si="130"/>
        <v>2.2000000000000001E-3</v>
      </c>
      <c r="FM55" s="1">
        <f t="shared" si="131"/>
        <v>23.002199999999998</v>
      </c>
      <c r="FN55" s="1">
        <f t="shared" si="29"/>
        <v>23</v>
      </c>
      <c r="FO55" s="1">
        <f t="shared" si="132"/>
        <v>0</v>
      </c>
      <c r="FP55" s="1">
        <f t="shared" si="133"/>
        <v>2.2000000000000001E-3</v>
      </c>
      <c r="FQ55" s="1">
        <f t="shared" si="134"/>
        <v>23.002199999999998</v>
      </c>
      <c r="FR55" s="1">
        <f t="shared" si="30"/>
        <v>23</v>
      </c>
      <c r="FS55" s="1">
        <f t="shared" si="135"/>
        <v>0</v>
      </c>
      <c r="FT55" s="1">
        <f t="shared" si="136"/>
        <v>2.0999999999999999E-3</v>
      </c>
      <c r="FU55" s="1">
        <f t="shared" si="137"/>
        <v>23.002099999999999</v>
      </c>
      <c r="FV55" s="1">
        <f t="shared" si="31"/>
        <v>23</v>
      </c>
      <c r="FW55" s="1">
        <f t="shared" si="138"/>
        <v>0</v>
      </c>
      <c r="FX55" s="1">
        <f t="shared" si="139"/>
        <v>1.1999999999999999E-3</v>
      </c>
      <c r="FY55" s="1">
        <f t="shared" si="140"/>
        <v>23.001200000000001</v>
      </c>
      <c r="FZ55" s="1">
        <f t="shared" si="32"/>
        <v>23</v>
      </c>
      <c r="GC55" s="1">
        <f t="shared" si="33"/>
        <v>0</v>
      </c>
      <c r="GD55" s="1">
        <f t="shared" si="141"/>
        <v>2.3999999999999998E-3</v>
      </c>
      <c r="GE55" s="1">
        <f t="shared" si="34"/>
        <v>23.002400000000002</v>
      </c>
      <c r="GF55" s="1">
        <f t="shared" si="35"/>
        <v>23</v>
      </c>
      <c r="GG55" s="1">
        <f t="shared" si="36"/>
        <v>0</v>
      </c>
      <c r="GH55" s="1">
        <f t="shared" si="142"/>
        <v>1.5E-3</v>
      </c>
      <c r="GI55" s="1">
        <f t="shared" si="143"/>
        <v>23.0015</v>
      </c>
      <c r="GJ55" s="1">
        <f t="shared" si="37"/>
        <v>23</v>
      </c>
      <c r="GK55" s="1">
        <f t="shared" si="38"/>
        <v>0</v>
      </c>
      <c r="GL55" s="1">
        <f t="shared" si="144"/>
        <v>1.4E-3</v>
      </c>
      <c r="GM55" s="1">
        <f t="shared" si="145"/>
        <v>23.0014</v>
      </c>
      <c r="GN55" s="1">
        <f t="shared" si="39"/>
        <v>23</v>
      </c>
      <c r="GO55" s="1">
        <f t="shared" si="40"/>
        <v>0</v>
      </c>
      <c r="GP55" s="1">
        <f t="shared" si="146"/>
        <v>1.8E-3</v>
      </c>
      <c r="GQ55" s="1">
        <f t="shared" si="147"/>
        <v>23.001799999999999</v>
      </c>
      <c r="GR55" s="1">
        <f t="shared" si="41"/>
        <v>23</v>
      </c>
      <c r="GS55" s="1">
        <f t="shared" si="42"/>
        <v>0</v>
      </c>
      <c r="GT55" s="1">
        <f t="shared" si="148"/>
        <v>1.9E-3</v>
      </c>
      <c r="GU55" s="1">
        <f t="shared" si="149"/>
        <v>23.001899999999999</v>
      </c>
      <c r="GV55" s="1">
        <f t="shared" si="43"/>
        <v>23</v>
      </c>
      <c r="GW55" s="1">
        <f t="shared" si="44"/>
        <v>0</v>
      </c>
      <c r="GX55" s="1">
        <f t="shared" si="150"/>
        <v>2E-3</v>
      </c>
      <c r="GY55" s="1">
        <f t="shared" si="151"/>
        <v>23.001999999999999</v>
      </c>
      <c r="GZ55" s="1">
        <f t="shared" si="45"/>
        <v>23</v>
      </c>
      <c r="HA55" s="1">
        <f t="shared" si="46"/>
        <v>0</v>
      </c>
      <c r="HB55" s="1">
        <f t="shared" si="152"/>
        <v>1E-3</v>
      </c>
      <c r="HC55" s="1">
        <f t="shared" si="153"/>
        <v>23.001000000000001</v>
      </c>
      <c r="HD55" s="1">
        <f t="shared" si="47"/>
        <v>23</v>
      </c>
    </row>
    <row r="56" spans="1:212" customFormat="1" x14ac:dyDescent="0.3">
      <c r="A56" t="str">
        <f t="shared" si="48"/>
        <v>00</v>
      </c>
      <c r="B56" s="13">
        <f>'Running Order'!B60</f>
        <v>54</v>
      </c>
      <c r="C56" s="13">
        <f>'Running Order'!C60</f>
        <v>0</v>
      </c>
      <c r="D56" s="13">
        <f>'Running Order'!D60</f>
        <v>0</v>
      </c>
      <c r="E56" s="13">
        <f>'Running Order'!E60</f>
        <v>0</v>
      </c>
      <c r="F56" s="13">
        <f>'Running Order'!F60</f>
        <v>0</v>
      </c>
      <c r="G56" s="13">
        <f>'Running Order'!G60</f>
        <v>0</v>
      </c>
      <c r="H56" s="13">
        <f>'Running Order'!H60</f>
        <v>0</v>
      </c>
      <c r="I56" s="13">
        <f>'Running Order'!I60</f>
        <v>0</v>
      </c>
      <c r="J56" s="13">
        <f>'Running Order'!J60</f>
        <v>0</v>
      </c>
      <c r="K56" s="13">
        <f>'Running Order'!K60</f>
        <v>0</v>
      </c>
      <c r="L56" s="13">
        <f>'Running Order'!L60</f>
        <v>0</v>
      </c>
      <c r="M56" s="13">
        <f>IF('Running Order'!$HF60="NATB",'Running Order'!M60,20)</f>
        <v>20</v>
      </c>
      <c r="N56" s="13">
        <f>IF('Running Order'!$HF60="NATB",'Running Order'!N60,20)</f>
        <v>20</v>
      </c>
      <c r="O56" s="13">
        <f>IF('Running Order'!$HF60="NATB",'Running Order'!O60,20)</f>
        <v>20</v>
      </c>
      <c r="P56" s="13">
        <f>IF('Running Order'!$HF60="NATB",'Running Order'!P60,20)</f>
        <v>20</v>
      </c>
      <c r="Q56" s="13">
        <f>IF('Running Order'!$HF60="NATB",'Running Order'!Q60,20)</f>
        <v>20</v>
      </c>
      <c r="R56" s="13">
        <f>IF('Running Order'!$HF60="NATB",'Running Order'!R60,20)</f>
        <v>20</v>
      </c>
      <c r="S56" s="13">
        <f>IF('Running Order'!$HF60="NATB",'Running Order'!S60,20)</f>
        <v>20</v>
      </c>
      <c r="T56" s="13">
        <f>IF('Running Order'!$HF60="NATB",'Running Order'!T60,20)</f>
        <v>20</v>
      </c>
      <c r="U56" s="13">
        <f>IF('Running Order'!$HF60="NATB",'Running Order'!U60,20)</f>
        <v>20</v>
      </c>
      <c r="V56" s="13">
        <f>IF('Running Order'!$HF60="NATB",'Running Order'!V60,20)</f>
        <v>20</v>
      </c>
      <c r="W56" s="5">
        <f t="shared" si="49"/>
        <v>200</v>
      </c>
      <c r="X56" s="13">
        <f>IF('Running Order'!$HF60="NATB",'Running Order'!X60,20)</f>
        <v>20</v>
      </c>
      <c r="Y56" s="13">
        <f>IF('Running Order'!$HF60="NATB",'Running Order'!Y60,20)</f>
        <v>20</v>
      </c>
      <c r="Z56" s="13">
        <f>IF('Running Order'!$HF60="NATB",'Running Order'!Z60,20)</f>
        <v>20</v>
      </c>
      <c r="AA56" s="13">
        <f>IF('Running Order'!$HF60="NATB",'Running Order'!AA60,20)</f>
        <v>20</v>
      </c>
      <c r="AB56" s="13">
        <f>IF('Running Order'!$HF60="NATB",'Running Order'!AB60,20)</f>
        <v>20</v>
      </c>
      <c r="AC56" s="13">
        <f>IF('Running Order'!$HF60="NATB",'Running Order'!AC60,20)</f>
        <v>20</v>
      </c>
      <c r="AD56" s="13">
        <f>IF('Running Order'!$HF60="NATB",'Running Order'!AD60,20)</f>
        <v>20</v>
      </c>
      <c r="AE56" s="13">
        <f>IF('Running Order'!$HF60="NATB",'Running Order'!AE60,20)</f>
        <v>20</v>
      </c>
      <c r="AF56" s="13">
        <f>IF('Running Order'!$HF60="NATB",'Running Order'!AF60,20)</f>
        <v>20</v>
      </c>
      <c r="AG56" s="13">
        <f>IF('Running Order'!$HF60="NATB",'Running Order'!AG60,20)</f>
        <v>20</v>
      </c>
      <c r="AH56" s="5">
        <f t="shared" si="50"/>
        <v>200</v>
      </c>
      <c r="AI56" s="5">
        <f t="shared" si="51"/>
        <v>400</v>
      </c>
      <c r="AJ56" s="13">
        <f>IF('Running Order'!$HF60="NATB",'Running Order'!AJ60,20)</f>
        <v>20</v>
      </c>
      <c r="AK56" s="13">
        <f>IF('Running Order'!$HF60="NATB",'Running Order'!AK60,20)</f>
        <v>20</v>
      </c>
      <c r="AL56" s="13">
        <f>IF('Running Order'!$HF60="NATB",'Running Order'!AL60,20)</f>
        <v>20</v>
      </c>
      <c r="AM56" s="13">
        <f>IF('Running Order'!$HF60="NATB",'Running Order'!AM60,20)</f>
        <v>20</v>
      </c>
      <c r="AN56" s="13">
        <f>IF('Running Order'!$HF60="NATB",'Running Order'!AN60,20)</f>
        <v>20</v>
      </c>
      <c r="AO56" s="13">
        <f>IF('Running Order'!$HF60="NATB",'Running Order'!AO60,20)</f>
        <v>20</v>
      </c>
      <c r="AP56" s="13">
        <f>IF('Running Order'!$HF60="NATB",'Running Order'!AP60,20)</f>
        <v>20</v>
      </c>
      <c r="AQ56" s="13">
        <f>IF('Running Order'!$HF60="NATB",'Running Order'!AQ60,20)</f>
        <v>20</v>
      </c>
      <c r="AR56" s="13">
        <f>IF('Running Order'!$HF60="NATB",'Running Order'!AR60,20)</f>
        <v>20</v>
      </c>
      <c r="AS56" s="13">
        <f>IF('Running Order'!$HF60="NATB",'Running Order'!AS60,20)</f>
        <v>20</v>
      </c>
      <c r="AT56" s="5">
        <f t="shared" si="52"/>
        <v>200</v>
      </c>
      <c r="AU56" s="5">
        <f t="shared" si="53"/>
        <v>600</v>
      </c>
      <c r="AV56" s="13">
        <f>IF('Running Order'!$HF60="NATB",'Running Order'!AV60,20)</f>
        <v>20</v>
      </c>
      <c r="AW56" s="13">
        <f>IF('Running Order'!$HF60="NATB",'Running Order'!AW60,20)</f>
        <v>20</v>
      </c>
      <c r="AX56" s="13">
        <f>IF('Running Order'!$HF60="NATB",'Running Order'!AX60,20)</f>
        <v>20</v>
      </c>
      <c r="AY56" s="13">
        <f>IF('Running Order'!$HF60="NATB",'Running Order'!AY60,20)</f>
        <v>20</v>
      </c>
      <c r="AZ56" s="13">
        <f>IF('Running Order'!$HF60="NATB",'Running Order'!AZ60,20)</f>
        <v>20</v>
      </c>
      <c r="BA56" s="13">
        <f>IF('Running Order'!$HF60="NATB",'Running Order'!BA60,20)</f>
        <v>20</v>
      </c>
      <c r="BB56" s="13">
        <f>IF('Running Order'!$HF60="NATB",'Running Order'!BB60,20)</f>
        <v>20</v>
      </c>
      <c r="BC56" s="13">
        <f>IF('Running Order'!$HF60="NATB",'Running Order'!BC60,20)</f>
        <v>20</v>
      </c>
      <c r="BD56" s="13">
        <f>IF('Running Order'!$HF60="NATB",'Running Order'!BD60,20)</f>
        <v>20</v>
      </c>
      <c r="BE56" s="13">
        <f>IF('Running Order'!$HF60="NATB",'Running Order'!BE60,20)</f>
        <v>20</v>
      </c>
      <c r="BF56" s="5">
        <f t="shared" si="54"/>
        <v>200</v>
      </c>
      <c r="BG56" s="5">
        <f t="shared" si="55"/>
        <v>800</v>
      </c>
      <c r="BH56" s="5">
        <f t="shared" si="56"/>
        <v>23</v>
      </c>
      <c r="BI56" s="5">
        <f t="shared" si="57"/>
        <v>23</v>
      </c>
      <c r="BJ56" s="5">
        <f t="shared" si="58"/>
        <v>23</v>
      </c>
      <c r="BK56" s="5">
        <f t="shared" si="154"/>
        <v>23</v>
      </c>
      <c r="BL56" s="5">
        <f t="shared" si="59"/>
        <v>23</v>
      </c>
      <c r="BM56" s="5">
        <f t="shared" si="60"/>
        <v>23</v>
      </c>
      <c r="BN56" s="5">
        <f t="shared" si="156"/>
        <v>23</v>
      </c>
      <c r="BO56" s="5">
        <f t="shared" si="157"/>
        <v>23</v>
      </c>
      <c r="BP56" s="3" t="str">
        <f t="shared" si="158"/>
        <v>-</v>
      </c>
      <c r="BQ56" s="3" t="str">
        <f t="shared" si="61"/>
        <v/>
      </c>
      <c r="BR56" s="3" t="str">
        <f t="shared" si="159"/>
        <v>-</v>
      </c>
      <c r="BS56" s="3" t="str">
        <f t="shared" si="62"/>
        <v/>
      </c>
      <c r="BT56" s="3" t="str">
        <f t="shared" si="160"/>
        <v>-</v>
      </c>
      <c r="BU56" s="3" t="str">
        <f t="shared" si="63"/>
        <v/>
      </c>
      <c r="BV56" s="3" t="str">
        <f t="shared" si="161"/>
        <v>-</v>
      </c>
      <c r="BW56" s="3" t="str">
        <f t="shared" si="64"/>
        <v/>
      </c>
      <c r="BX56" s="3" t="str">
        <f t="shared" si="162"/>
        <v>-</v>
      </c>
      <c r="BY56" s="3" t="str">
        <f t="shared" si="65"/>
        <v/>
      </c>
      <c r="BZ56" s="3" t="str">
        <f t="shared" si="163"/>
        <v>-</v>
      </c>
      <c r="CA56" s="3" t="str">
        <f t="shared" si="66"/>
        <v/>
      </c>
      <c r="CB56" s="3" t="str">
        <f t="shared" si="164"/>
        <v>-</v>
      </c>
      <c r="CC56" s="3" t="str">
        <f t="shared" si="67"/>
        <v/>
      </c>
      <c r="CD56" s="3" t="str">
        <f t="shared" si="165"/>
        <v>-</v>
      </c>
      <c r="CE56" s="3" t="str">
        <f t="shared" si="69"/>
        <v/>
      </c>
      <c r="CF56" s="3" t="str">
        <f t="shared" si="70"/>
        <v>-</v>
      </c>
      <c r="CG56" s="3" t="str">
        <f t="shared" si="71"/>
        <v/>
      </c>
      <c r="CH56" s="5" t="str">
        <f t="shared" si="155"/>
        <v/>
      </c>
      <c r="CI56" s="5" t="str">
        <f t="shared" si="72"/>
        <v/>
      </c>
      <c r="CJ56" s="1"/>
      <c r="CK56" s="1"/>
      <c r="CL56" s="1">
        <f t="shared" si="73"/>
        <v>0</v>
      </c>
      <c r="CM56" s="1">
        <f t="shared" si="74"/>
        <v>2.4000000000000001E-4</v>
      </c>
      <c r="CN56" s="1">
        <f t="shared" si="75"/>
        <v>23.000240000000002</v>
      </c>
      <c r="CO56" s="1">
        <f t="shared" si="13"/>
        <v>23</v>
      </c>
      <c r="CP56" s="1">
        <f t="shared" si="76"/>
        <v>0</v>
      </c>
      <c r="CQ56" s="1">
        <f t="shared" si="77"/>
        <v>2.4000000000000001E-4</v>
      </c>
      <c r="CR56" s="1">
        <f t="shared" si="78"/>
        <v>23.000240000000002</v>
      </c>
      <c r="CS56" s="1">
        <f t="shared" si="14"/>
        <v>23</v>
      </c>
      <c r="CT56" s="1">
        <f t="shared" si="79"/>
        <v>0</v>
      </c>
      <c r="CU56" s="1">
        <f t="shared" si="80"/>
        <v>2.3E-3</v>
      </c>
      <c r="CV56" s="1">
        <f t="shared" si="81"/>
        <v>23.002300000000002</v>
      </c>
      <c r="CW56" s="1">
        <f t="shared" si="15"/>
        <v>23</v>
      </c>
      <c r="CX56" s="1">
        <f t="shared" si="82"/>
        <v>0</v>
      </c>
      <c r="CY56" s="1">
        <f t="shared" si="83"/>
        <v>2.2000000000000001E-3</v>
      </c>
      <c r="CZ56" s="1">
        <f t="shared" si="84"/>
        <v>23.002199999999998</v>
      </c>
      <c r="DA56" s="1">
        <f t="shared" si="16"/>
        <v>23</v>
      </c>
      <c r="DB56" s="1">
        <f t="shared" si="85"/>
        <v>0</v>
      </c>
      <c r="DC56" s="1">
        <f t="shared" si="86"/>
        <v>2.2000000000000001E-3</v>
      </c>
      <c r="DD56" s="1">
        <f t="shared" si="87"/>
        <v>23.002199999999998</v>
      </c>
      <c r="DE56" s="1">
        <f t="shared" si="17"/>
        <v>23</v>
      </c>
      <c r="DF56" s="1">
        <f t="shared" si="88"/>
        <v>0</v>
      </c>
      <c r="DG56" s="1">
        <f t="shared" si="89"/>
        <v>2.2000000000000001E-3</v>
      </c>
      <c r="DH56" s="1">
        <f t="shared" si="90"/>
        <v>23.002199999999998</v>
      </c>
      <c r="DI56" s="1">
        <f t="shared" si="18"/>
        <v>23</v>
      </c>
      <c r="DJ56" s="1">
        <f t="shared" si="91"/>
        <v>0</v>
      </c>
      <c r="DK56" s="1">
        <f t="shared" si="92"/>
        <v>1.1999999999999999E-3</v>
      </c>
      <c r="DL56" s="1">
        <f t="shared" si="93"/>
        <v>23.001200000000001</v>
      </c>
      <c r="DM56" s="1">
        <f t="shared" si="94"/>
        <v>23</v>
      </c>
      <c r="DQ56">
        <f t="shared" si="95"/>
        <v>600</v>
      </c>
      <c r="DR56" t="str">
        <f t="shared" si="96"/>
        <v>NO</v>
      </c>
      <c r="DS56">
        <f t="shared" si="97"/>
        <v>600</v>
      </c>
      <c r="DT56" t="str">
        <f t="shared" si="98"/>
        <v>NO</v>
      </c>
      <c r="DV56" s="1">
        <f t="shared" si="99"/>
        <v>0</v>
      </c>
      <c r="DW56" s="1">
        <f t="shared" si="100"/>
        <v>2.3999999999999998E-3</v>
      </c>
      <c r="DX56" s="1">
        <f t="shared" si="101"/>
        <v>23.002400000000002</v>
      </c>
      <c r="DY56" s="1">
        <f t="shared" si="19"/>
        <v>23</v>
      </c>
      <c r="DZ56" s="1">
        <f t="shared" si="102"/>
        <v>0</v>
      </c>
      <c r="EA56" s="1">
        <f t="shared" si="103"/>
        <v>2.3999999999999998E-3</v>
      </c>
      <c r="EB56" s="1">
        <f t="shared" si="104"/>
        <v>23.002400000000002</v>
      </c>
      <c r="EC56" s="1">
        <f t="shared" si="20"/>
        <v>23</v>
      </c>
      <c r="ED56" s="1">
        <f t="shared" si="105"/>
        <v>0</v>
      </c>
      <c r="EE56" s="1">
        <f t="shared" si="106"/>
        <v>2.3E-3</v>
      </c>
      <c r="EF56" s="1">
        <f t="shared" si="107"/>
        <v>23.002300000000002</v>
      </c>
      <c r="EG56" s="1">
        <f t="shared" si="21"/>
        <v>23</v>
      </c>
      <c r="EH56" s="1">
        <f t="shared" si="108"/>
        <v>0</v>
      </c>
      <c r="EI56" s="1">
        <f t="shared" si="109"/>
        <v>2.2000000000000001E-3</v>
      </c>
      <c r="EJ56" s="1">
        <f t="shared" si="110"/>
        <v>23.002199999999998</v>
      </c>
      <c r="EK56" s="1">
        <f t="shared" si="22"/>
        <v>23</v>
      </c>
      <c r="EL56" s="1">
        <f t="shared" si="111"/>
        <v>0</v>
      </c>
      <c r="EM56" s="1">
        <f t="shared" si="112"/>
        <v>2.2000000000000001E-3</v>
      </c>
      <c r="EN56" s="1">
        <f t="shared" si="113"/>
        <v>23.002199999999998</v>
      </c>
      <c r="EO56" s="1">
        <f t="shared" si="23"/>
        <v>23</v>
      </c>
      <c r="EP56" s="1">
        <f t="shared" si="114"/>
        <v>0</v>
      </c>
      <c r="EQ56" s="1">
        <f t="shared" si="115"/>
        <v>2.2000000000000001E-3</v>
      </c>
      <c r="ER56" s="1">
        <f t="shared" si="116"/>
        <v>23.002199999999998</v>
      </c>
      <c r="ES56" s="1">
        <f t="shared" si="24"/>
        <v>23</v>
      </c>
      <c r="ET56" s="1">
        <f t="shared" si="117"/>
        <v>0</v>
      </c>
      <c r="EU56" s="1">
        <f t="shared" si="118"/>
        <v>1.1999999999999999E-3</v>
      </c>
      <c r="EV56" s="1">
        <f t="shared" si="119"/>
        <v>23.001200000000001</v>
      </c>
      <c r="EW56" s="1">
        <f t="shared" si="120"/>
        <v>23</v>
      </c>
      <c r="EX56" s="1"/>
      <c r="EY56" s="1">
        <f t="shared" si="121"/>
        <v>0</v>
      </c>
      <c r="EZ56" s="1">
        <f t="shared" si="122"/>
        <v>2.3999999999999998E-3</v>
      </c>
      <c r="FA56" s="1">
        <f t="shared" si="25"/>
        <v>23.002400000000002</v>
      </c>
      <c r="FB56" s="1">
        <f t="shared" si="26"/>
        <v>23</v>
      </c>
      <c r="FC56" s="1">
        <f t="shared" si="123"/>
        <v>0</v>
      </c>
      <c r="FD56" s="1">
        <f t="shared" si="124"/>
        <v>2.2000000000000001E-3</v>
      </c>
      <c r="FE56" s="1">
        <f t="shared" si="125"/>
        <v>23.002199999999998</v>
      </c>
      <c r="FF56" s="1">
        <f t="shared" si="27"/>
        <v>23</v>
      </c>
      <c r="FG56" s="1">
        <f t="shared" si="126"/>
        <v>0</v>
      </c>
      <c r="FH56" s="1">
        <f t="shared" si="127"/>
        <v>2.0999999999999999E-3</v>
      </c>
      <c r="FI56" s="1">
        <f t="shared" si="128"/>
        <v>23.002099999999999</v>
      </c>
      <c r="FJ56" s="1">
        <f t="shared" si="28"/>
        <v>23</v>
      </c>
      <c r="FK56" s="1">
        <f t="shared" si="129"/>
        <v>0</v>
      </c>
      <c r="FL56" s="1">
        <f t="shared" si="130"/>
        <v>2.2000000000000001E-3</v>
      </c>
      <c r="FM56" s="1">
        <f t="shared" si="131"/>
        <v>23.002199999999998</v>
      </c>
      <c r="FN56" s="1">
        <f t="shared" si="29"/>
        <v>23</v>
      </c>
      <c r="FO56" s="1">
        <f t="shared" si="132"/>
        <v>0</v>
      </c>
      <c r="FP56" s="1">
        <f t="shared" si="133"/>
        <v>2.2000000000000001E-3</v>
      </c>
      <c r="FQ56" s="1">
        <f t="shared" si="134"/>
        <v>23.002199999999998</v>
      </c>
      <c r="FR56" s="1">
        <f t="shared" si="30"/>
        <v>23</v>
      </c>
      <c r="FS56" s="1">
        <f t="shared" si="135"/>
        <v>0</v>
      </c>
      <c r="FT56" s="1">
        <f t="shared" si="136"/>
        <v>2.0999999999999999E-3</v>
      </c>
      <c r="FU56" s="1">
        <f t="shared" si="137"/>
        <v>23.002099999999999</v>
      </c>
      <c r="FV56" s="1">
        <f t="shared" si="31"/>
        <v>23</v>
      </c>
      <c r="FW56" s="1">
        <f t="shared" si="138"/>
        <v>0</v>
      </c>
      <c r="FX56" s="1">
        <f t="shared" si="139"/>
        <v>1.1999999999999999E-3</v>
      </c>
      <c r="FY56" s="1">
        <f t="shared" si="140"/>
        <v>23.001200000000001</v>
      </c>
      <c r="FZ56" s="1">
        <f t="shared" si="32"/>
        <v>23</v>
      </c>
      <c r="GC56" s="1">
        <f t="shared" si="33"/>
        <v>0</v>
      </c>
      <c r="GD56" s="1">
        <f t="shared" si="141"/>
        <v>2.3999999999999998E-3</v>
      </c>
      <c r="GE56" s="1">
        <f t="shared" si="34"/>
        <v>23.002400000000002</v>
      </c>
      <c r="GF56" s="1">
        <f t="shared" si="35"/>
        <v>23</v>
      </c>
      <c r="GG56" s="1">
        <f t="shared" si="36"/>
        <v>0</v>
      </c>
      <c r="GH56" s="1">
        <f t="shared" si="142"/>
        <v>1.5E-3</v>
      </c>
      <c r="GI56" s="1">
        <f t="shared" si="143"/>
        <v>23.0015</v>
      </c>
      <c r="GJ56" s="1">
        <f t="shared" si="37"/>
        <v>23</v>
      </c>
      <c r="GK56" s="1">
        <f t="shared" si="38"/>
        <v>0</v>
      </c>
      <c r="GL56" s="1">
        <f t="shared" si="144"/>
        <v>1.4E-3</v>
      </c>
      <c r="GM56" s="1">
        <f t="shared" si="145"/>
        <v>23.0014</v>
      </c>
      <c r="GN56" s="1">
        <f t="shared" si="39"/>
        <v>23</v>
      </c>
      <c r="GO56" s="1">
        <f t="shared" si="40"/>
        <v>0</v>
      </c>
      <c r="GP56" s="1">
        <f t="shared" si="146"/>
        <v>1.8E-3</v>
      </c>
      <c r="GQ56" s="1">
        <f t="shared" si="147"/>
        <v>23.001799999999999</v>
      </c>
      <c r="GR56" s="1">
        <f t="shared" si="41"/>
        <v>23</v>
      </c>
      <c r="GS56" s="1">
        <f t="shared" si="42"/>
        <v>0</v>
      </c>
      <c r="GT56" s="1">
        <f t="shared" si="148"/>
        <v>1.9E-3</v>
      </c>
      <c r="GU56" s="1">
        <f t="shared" si="149"/>
        <v>23.001899999999999</v>
      </c>
      <c r="GV56" s="1">
        <f t="shared" si="43"/>
        <v>23</v>
      </c>
      <c r="GW56" s="1">
        <f t="shared" si="44"/>
        <v>0</v>
      </c>
      <c r="GX56" s="1">
        <f t="shared" si="150"/>
        <v>2E-3</v>
      </c>
      <c r="GY56" s="1">
        <f t="shared" si="151"/>
        <v>23.001999999999999</v>
      </c>
      <c r="GZ56" s="1">
        <f t="shared" si="45"/>
        <v>23</v>
      </c>
      <c r="HA56" s="1">
        <f t="shared" si="46"/>
        <v>0</v>
      </c>
      <c r="HB56" s="1">
        <f t="shared" si="152"/>
        <v>1E-3</v>
      </c>
      <c r="HC56" s="1">
        <f t="shared" si="153"/>
        <v>23.001000000000001</v>
      </c>
      <c r="HD56" s="1">
        <f t="shared" si="47"/>
        <v>23</v>
      </c>
    </row>
    <row r="57" spans="1:212" customFormat="1" x14ac:dyDescent="0.3">
      <c r="A57" t="str">
        <f t="shared" si="48"/>
        <v>00</v>
      </c>
      <c r="B57" s="13">
        <f>'Running Order'!B61</f>
        <v>55</v>
      </c>
      <c r="C57" s="13">
        <f>'Running Order'!C61</f>
        <v>0</v>
      </c>
      <c r="D57" s="13">
        <f>'Running Order'!D61</f>
        <v>0</v>
      </c>
      <c r="E57" s="13">
        <f>'Running Order'!E61</f>
        <v>0</v>
      </c>
      <c r="F57" s="13">
        <f>'Running Order'!F61</f>
        <v>0</v>
      </c>
      <c r="G57" s="13">
        <f>'Running Order'!G61</f>
        <v>0</v>
      </c>
      <c r="H57" s="13">
        <f>'Running Order'!H61</f>
        <v>0</v>
      </c>
      <c r="I57" s="13">
        <f>'Running Order'!I61</f>
        <v>0</v>
      </c>
      <c r="J57" s="13">
        <f>'Running Order'!J61</f>
        <v>0</v>
      </c>
      <c r="K57" s="13">
        <f>'Running Order'!K61</f>
        <v>0</v>
      </c>
      <c r="L57" s="13">
        <f>'Running Order'!L61</f>
        <v>0</v>
      </c>
      <c r="M57" s="13">
        <f>IF('Running Order'!$HF61="NATB",'Running Order'!M61,20)</f>
        <v>20</v>
      </c>
      <c r="N57" s="13">
        <f>IF('Running Order'!$HF61="NATB",'Running Order'!N61,20)</f>
        <v>20</v>
      </c>
      <c r="O57" s="13">
        <f>IF('Running Order'!$HF61="NATB",'Running Order'!O61,20)</f>
        <v>20</v>
      </c>
      <c r="P57" s="13">
        <f>IF('Running Order'!$HF61="NATB",'Running Order'!P61,20)</f>
        <v>20</v>
      </c>
      <c r="Q57" s="13">
        <f>IF('Running Order'!$HF61="NATB",'Running Order'!Q61,20)</f>
        <v>20</v>
      </c>
      <c r="R57" s="13">
        <f>IF('Running Order'!$HF61="NATB",'Running Order'!R61,20)</f>
        <v>20</v>
      </c>
      <c r="S57" s="13">
        <f>IF('Running Order'!$HF61="NATB",'Running Order'!S61,20)</f>
        <v>20</v>
      </c>
      <c r="T57" s="13">
        <f>IF('Running Order'!$HF61="NATB",'Running Order'!T61,20)</f>
        <v>20</v>
      </c>
      <c r="U57" s="13">
        <f>IF('Running Order'!$HF61="NATB",'Running Order'!U61,20)</f>
        <v>20</v>
      </c>
      <c r="V57" s="13">
        <f>IF('Running Order'!$HF61="NATB",'Running Order'!V61,20)</f>
        <v>20</v>
      </c>
      <c r="W57" s="5">
        <f t="shared" si="49"/>
        <v>200</v>
      </c>
      <c r="X57" s="13">
        <f>IF('Running Order'!$HF61="NATB",'Running Order'!X61,20)</f>
        <v>20</v>
      </c>
      <c r="Y57" s="13">
        <f>IF('Running Order'!$HF61="NATB",'Running Order'!Y61,20)</f>
        <v>20</v>
      </c>
      <c r="Z57" s="13">
        <f>IF('Running Order'!$HF61="NATB",'Running Order'!Z61,20)</f>
        <v>20</v>
      </c>
      <c r="AA57" s="13">
        <f>IF('Running Order'!$HF61="NATB",'Running Order'!AA61,20)</f>
        <v>20</v>
      </c>
      <c r="AB57" s="13">
        <f>IF('Running Order'!$HF61="NATB",'Running Order'!AB61,20)</f>
        <v>20</v>
      </c>
      <c r="AC57" s="13">
        <f>IF('Running Order'!$HF61="NATB",'Running Order'!AC61,20)</f>
        <v>20</v>
      </c>
      <c r="AD57" s="13">
        <f>IF('Running Order'!$HF61="NATB",'Running Order'!AD61,20)</f>
        <v>20</v>
      </c>
      <c r="AE57" s="13">
        <f>IF('Running Order'!$HF61="NATB",'Running Order'!AE61,20)</f>
        <v>20</v>
      </c>
      <c r="AF57" s="13">
        <f>IF('Running Order'!$HF61="NATB",'Running Order'!AF61,20)</f>
        <v>20</v>
      </c>
      <c r="AG57" s="13">
        <f>IF('Running Order'!$HF61="NATB",'Running Order'!AG61,20)</f>
        <v>20</v>
      </c>
      <c r="AH57" s="5">
        <f t="shared" si="50"/>
        <v>200</v>
      </c>
      <c r="AI57" s="5">
        <f t="shared" si="51"/>
        <v>400</v>
      </c>
      <c r="AJ57" s="13">
        <f>IF('Running Order'!$HF61="NATB",'Running Order'!AJ61,20)</f>
        <v>20</v>
      </c>
      <c r="AK57" s="13">
        <f>IF('Running Order'!$HF61="NATB",'Running Order'!AK61,20)</f>
        <v>20</v>
      </c>
      <c r="AL57" s="13">
        <f>IF('Running Order'!$HF61="NATB",'Running Order'!AL61,20)</f>
        <v>20</v>
      </c>
      <c r="AM57" s="13">
        <f>IF('Running Order'!$HF61="NATB",'Running Order'!AM61,20)</f>
        <v>20</v>
      </c>
      <c r="AN57" s="13">
        <f>IF('Running Order'!$HF61="NATB",'Running Order'!AN61,20)</f>
        <v>20</v>
      </c>
      <c r="AO57" s="13">
        <f>IF('Running Order'!$HF61="NATB",'Running Order'!AO61,20)</f>
        <v>20</v>
      </c>
      <c r="AP57" s="13">
        <f>IF('Running Order'!$HF61="NATB",'Running Order'!AP61,20)</f>
        <v>20</v>
      </c>
      <c r="AQ57" s="13">
        <f>IF('Running Order'!$HF61="NATB",'Running Order'!AQ61,20)</f>
        <v>20</v>
      </c>
      <c r="AR57" s="13">
        <f>IF('Running Order'!$HF61="NATB",'Running Order'!AR61,20)</f>
        <v>20</v>
      </c>
      <c r="AS57" s="13">
        <f>IF('Running Order'!$HF61="NATB",'Running Order'!AS61,20)</f>
        <v>20</v>
      </c>
      <c r="AT57" s="5">
        <f t="shared" si="52"/>
        <v>200</v>
      </c>
      <c r="AU57" s="5">
        <f t="shared" si="53"/>
        <v>600</v>
      </c>
      <c r="AV57" s="13">
        <f>IF('Running Order'!$HF61="NATB",'Running Order'!AV61,20)</f>
        <v>20</v>
      </c>
      <c r="AW57" s="13">
        <f>IF('Running Order'!$HF61="NATB",'Running Order'!AW61,20)</f>
        <v>20</v>
      </c>
      <c r="AX57" s="13">
        <f>IF('Running Order'!$HF61="NATB",'Running Order'!AX61,20)</f>
        <v>20</v>
      </c>
      <c r="AY57" s="13">
        <f>IF('Running Order'!$HF61="NATB",'Running Order'!AY61,20)</f>
        <v>20</v>
      </c>
      <c r="AZ57" s="13">
        <f>IF('Running Order'!$HF61="NATB",'Running Order'!AZ61,20)</f>
        <v>20</v>
      </c>
      <c r="BA57" s="13">
        <f>IF('Running Order'!$HF61="NATB",'Running Order'!BA61,20)</f>
        <v>20</v>
      </c>
      <c r="BB57" s="13">
        <f>IF('Running Order'!$HF61="NATB",'Running Order'!BB61,20)</f>
        <v>20</v>
      </c>
      <c r="BC57" s="13">
        <f>IF('Running Order'!$HF61="NATB",'Running Order'!BC61,20)</f>
        <v>20</v>
      </c>
      <c r="BD57" s="13">
        <f>IF('Running Order'!$HF61="NATB",'Running Order'!BD61,20)</f>
        <v>20</v>
      </c>
      <c r="BE57" s="13">
        <f>IF('Running Order'!$HF61="NATB",'Running Order'!BE61,20)</f>
        <v>20</v>
      </c>
      <c r="BF57" s="5">
        <f t="shared" si="54"/>
        <v>200</v>
      </c>
      <c r="BG57" s="5">
        <f t="shared" si="55"/>
        <v>800</v>
      </c>
      <c r="BH57" s="5">
        <f t="shared" si="56"/>
        <v>23</v>
      </c>
      <c r="BI57" s="5">
        <f t="shared" si="57"/>
        <v>23</v>
      </c>
      <c r="BJ57" s="5">
        <f t="shared" si="58"/>
        <v>23</v>
      </c>
      <c r="BK57" s="5">
        <f t="shared" si="154"/>
        <v>23</v>
      </c>
      <c r="BL57" s="5">
        <f t="shared" si="59"/>
        <v>23</v>
      </c>
      <c r="BM57" s="5">
        <f t="shared" si="60"/>
        <v>23</v>
      </c>
      <c r="BN57" s="5">
        <f t="shared" si="156"/>
        <v>23</v>
      </c>
      <c r="BO57" s="5">
        <f t="shared" si="157"/>
        <v>23</v>
      </c>
      <c r="BP57" s="3" t="str">
        <f t="shared" si="158"/>
        <v>-</v>
      </c>
      <c r="BQ57" s="3" t="str">
        <f t="shared" si="61"/>
        <v/>
      </c>
      <c r="BR57" s="3" t="str">
        <f t="shared" si="159"/>
        <v>-</v>
      </c>
      <c r="BS57" s="3" t="str">
        <f t="shared" si="62"/>
        <v/>
      </c>
      <c r="BT57" s="3" t="str">
        <f t="shared" si="160"/>
        <v>-</v>
      </c>
      <c r="BU57" s="3" t="str">
        <f t="shared" si="63"/>
        <v/>
      </c>
      <c r="BV57" s="3" t="str">
        <f t="shared" si="161"/>
        <v>-</v>
      </c>
      <c r="BW57" s="3" t="str">
        <f t="shared" si="64"/>
        <v/>
      </c>
      <c r="BX57" s="3" t="str">
        <f t="shared" si="162"/>
        <v>-</v>
      </c>
      <c r="BY57" s="3" t="str">
        <f t="shared" si="65"/>
        <v/>
      </c>
      <c r="BZ57" s="3" t="str">
        <f t="shared" si="163"/>
        <v>-</v>
      </c>
      <c r="CA57" s="3" t="str">
        <f t="shared" si="66"/>
        <v/>
      </c>
      <c r="CB57" s="3" t="str">
        <f t="shared" si="164"/>
        <v>-</v>
      </c>
      <c r="CC57" s="3" t="str">
        <f t="shared" si="67"/>
        <v/>
      </c>
      <c r="CD57" s="3" t="str">
        <f t="shared" si="165"/>
        <v>-</v>
      </c>
      <c r="CE57" s="3" t="str">
        <f t="shared" si="69"/>
        <v/>
      </c>
      <c r="CF57" s="3" t="str">
        <f t="shared" si="70"/>
        <v>-</v>
      </c>
      <c r="CG57" s="3" t="str">
        <f t="shared" si="71"/>
        <v/>
      </c>
      <c r="CH57" s="5" t="str">
        <f t="shared" si="155"/>
        <v/>
      </c>
      <c r="CI57" s="5" t="str">
        <f t="shared" si="72"/>
        <v/>
      </c>
      <c r="CJ57" s="1"/>
      <c r="CK57" s="1"/>
      <c r="CL57" s="1">
        <f t="shared" si="73"/>
        <v>0</v>
      </c>
      <c r="CM57" s="1">
        <f t="shared" si="74"/>
        <v>2.4000000000000001E-4</v>
      </c>
      <c r="CN57" s="1">
        <f t="shared" si="75"/>
        <v>23.000240000000002</v>
      </c>
      <c r="CO57" s="1">
        <f t="shared" si="13"/>
        <v>23</v>
      </c>
      <c r="CP57" s="1">
        <f t="shared" si="76"/>
        <v>0</v>
      </c>
      <c r="CQ57" s="1">
        <f t="shared" si="77"/>
        <v>2.4000000000000001E-4</v>
      </c>
      <c r="CR57" s="1">
        <f t="shared" si="78"/>
        <v>23.000240000000002</v>
      </c>
      <c r="CS57" s="1">
        <f t="shared" si="14"/>
        <v>23</v>
      </c>
      <c r="CT57" s="1">
        <f t="shared" si="79"/>
        <v>0</v>
      </c>
      <c r="CU57" s="1">
        <f t="shared" si="80"/>
        <v>2.3E-3</v>
      </c>
      <c r="CV57" s="1">
        <f t="shared" si="81"/>
        <v>23.002300000000002</v>
      </c>
      <c r="CW57" s="1">
        <f t="shared" si="15"/>
        <v>23</v>
      </c>
      <c r="CX57" s="1">
        <f t="shared" si="82"/>
        <v>0</v>
      </c>
      <c r="CY57" s="1">
        <f t="shared" si="83"/>
        <v>2.2000000000000001E-3</v>
      </c>
      <c r="CZ57" s="1">
        <f t="shared" si="84"/>
        <v>23.002199999999998</v>
      </c>
      <c r="DA57" s="1">
        <f t="shared" si="16"/>
        <v>23</v>
      </c>
      <c r="DB57" s="1">
        <f t="shared" si="85"/>
        <v>0</v>
      </c>
      <c r="DC57" s="1">
        <f t="shared" si="86"/>
        <v>2.2000000000000001E-3</v>
      </c>
      <c r="DD57" s="1">
        <f t="shared" si="87"/>
        <v>23.002199999999998</v>
      </c>
      <c r="DE57" s="1">
        <f t="shared" si="17"/>
        <v>23</v>
      </c>
      <c r="DF57" s="1">
        <f t="shared" si="88"/>
        <v>0</v>
      </c>
      <c r="DG57" s="1">
        <f t="shared" si="89"/>
        <v>2.2000000000000001E-3</v>
      </c>
      <c r="DH57" s="1">
        <f t="shared" si="90"/>
        <v>23.002199999999998</v>
      </c>
      <c r="DI57" s="1">
        <f t="shared" si="18"/>
        <v>23</v>
      </c>
      <c r="DJ57" s="1">
        <f t="shared" si="91"/>
        <v>0</v>
      </c>
      <c r="DK57" s="1">
        <f t="shared" si="92"/>
        <v>1.1999999999999999E-3</v>
      </c>
      <c r="DL57" s="1">
        <f t="shared" si="93"/>
        <v>23.001200000000001</v>
      </c>
      <c r="DM57" s="1">
        <f t="shared" si="94"/>
        <v>23</v>
      </c>
      <c r="DQ57">
        <f t="shared" si="95"/>
        <v>600</v>
      </c>
      <c r="DR57" t="str">
        <f t="shared" si="96"/>
        <v>NO</v>
      </c>
      <c r="DS57">
        <f t="shared" si="97"/>
        <v>600</v>
      </c>
      <c r="DT57" t="str">
        <f t="shared" si="98"/>
        <v>NO</v>
      </c>
      <c r="DV57" s="1">
        <f t="shared" si="99"/>
        <v>0</v>
      </c>
      <c r="DW57" s="1">
        <f t="shared" si="100"/>
        <v>2.3999999999999998E-3</v>
      </c>
      <c r="DX57" s="1">
        <f t="shared" si="101"/>
        <v>23.002400000000002</v>
      </c>
      <c r="DY57" s="1">
        <f t="shared" si="19"/>
        <v>23</v>
      </c>
      <c r="DZ57" s="1">
        <f t="shared" si="102"/>
        <v>0</v>
      </c>
      <c r="EA57" s="1">
        <f t="shared" si="103"/>
        <v>2.3999999999999998E-3</v>
      </c>
      <c r="EB57" s="1">
        <f t="shared" si="104"/>
        <v>23.002400000000002</v>
      </c>
      <c r="EC57" s="1">
        <f t="shared" si="20"/>
        <v>23</v>
      </c>
      <c r="ED57" s="1">
        <f t="shared" si="105"/>
        <v>0</v>
      </c>
      <c r="EE57" s="1">
        <f t="shared" si="106"/>
        <v>2.3E-3</v>
      </c>
      <c r="EF57" s="1">
        <f t="shared" si="107"/>
        <v>23.002300000000002</v>
      </c>
      <c r="EG57" s="1">
        <f t="shared" si="21"/>
        <v>23</v>
      </c>
      <c r="EH57" s="1">
        <f t="shared" si="108"/>
        <v>0</v>
      </c>
      <c r="EI57" s="1">
        <f t="shared" si="109"/>
        <v>2.2000000000000001E-3</v>
      </c>
      <c r="EJ57" s="1">
        <f t="shared" si="110"/>
        <v>23.002199999999998</v>
      </c>
      <c r="EK57" s="1">
        <f t="shared" si="22"/>
        <v>23</v>
      </c>
      <c r="EL57" s="1">
        <f t="shared" si="111"/>
        <v>0</v>
      </c>
      <c r="EM57" s="1">
        <f t="shared" si="112"/>
        <v>2.2000000000000001E-3</v>
      </c>
      <c r="EN57" s="1">
        <f t="shared" si="113"/>
        <v>23.002199999999998</v>
      </c>
      <c r="EO57" s="1">
        <f t="shared" si="23"/>
        <v>23</v>
      </c>
      <c r="EP57" s="1">
        <f t="shared" si="114"/>
        <v>0</v>
      </c>
      <c r="EQ57" s="1">
        <f t="shared" si="115"/>
        <v>2.2000000000000001E-3</v>
      </c>
      <c r="ER57" s="1">
        <f t="shared" si="116"/>
        <v>23.002199999999998</v>
      </c>
      <c r="ES57" s="1">
        <f t="shared" si="24"/>
        <v>23</v>
      </c>
      <c r="ET57" s="1">
        <f t="shared" si="117"/>
        <v>0</v>
      </c>
      <c r="EU57" s="1">
        <f t="shared" si="118"/>
        <v>1.1999999999999999E-3</v>
      </c>
      <c r="EV57" s="1">
        <f t="shared" si="119"/>
        <v>23.001200000000001</v>
      </c>
      <c r="EW57" s="1">
        <f t="shared" si="120"/>
        <v>23</v>
      </c>
      <c r="EX57" s="1"/>
      <c r="EY57" s="1">
        <f t="shared" si="121"/>
        <v>0</v>
      </c>
      <c r="EZ57" s="1">
        <f t="shared" si="122"/>
        <v>2.3999999999999998E-3</v>
      </c>
      <c r="FA57" s="1">
        <f t="shared" si="25"/>
        <v>23.002400000000002</v>
      </c>
      <c r="FB57" s="1">
        <f t="shared" si="26"/>
        <v>23</v>
      </c>
      <c r="FC57" s="1">
        <f t="shared" si="123"/>
        <v>0</v>
      </c>
      <c r="FD57" s="1">
        <f t="shared" si="124"/>
        <v>2.2000000000000001E-3</v>
      </c>
      <c r="FE57" s="1">
        <f t="shared" si="125"/>
        <v>23.002199999999998</v>
      </c>
      <c r="FF57" s="1">
        <f t="shared" si="27"/>
        <v>23</v>
      </c>
      <c r="FG57" s="1">
        <f t="shared" si="126"/>
        <v>0</v>
      </c>
      <c r="FH57" s="1">
        <f t="shared" si="127"/>
        <v>2.0999999999999999E-3</v>
      </c>
      <c r="FI57" s="1">
        <f t="shared" si="128"/>
        <v>23.002099999999999</v>
      </c>
      <c r="FJ57" s="1">
        <f t="shared" si="28"/>
        <v>23</v>
      </c>
      <c r="FK57" s="1">
        <f t="shared" si="129"/>
        <v>0</v>
      </c>
      <c r="FL57" s="1">
        <f t="shared" si="130"/>
        <v>2.2000000000000001E-3</v>
      </c>
      <c r="FM57" s="1">
        <f t="shared" si="131"/>
        <v>23.002199999999998</v>
      </c>
      <c r="FN57" s="1">
        <f t="shared" si="29"/>
        <v>23</v>
      </c>
      <c r="FO57" s="1">
        <f t="shared" si="132"/>
        <v>0</v>
      </c>
      <c r="FP57" s="1">
        <f t="shared" si="133"/>
        <v>2.2000000000000001E-3</v>
      </c>
      <c r="FQ57" s="1">
        <f t="shared" si="134"/>
        <v>23.002199999999998</v>
      </c>
      <c r="FR57" s="1">
        <f t="shared" si="30"/>
        <v>23</v>
      </c>
      <c r="FS57" s="1">
        <f t="shared" si="135"/>
        <v>0</v>
      </c>
      <c r="FT57" s="1">
        <f t="shared" si="136"/>
        <v>2.0999999999999999E-3</v>
      </c>
      <c r="FU57" s="1">
        <f t="shared" si="137"/>
        <v>23.002099999999999</v>
      </c>
      <c r="FV57" s="1">
        <f t="shared" si="31"/>
        <v>23</v>
      </c>
      <c r="FW57" s="1">
        <f t="shared" si="138"/>
        <v>0</v>
      </c>
      <c r="FX57" s="1">
        <f t="shared" si="139"/>
        <v>1.1999999999999999E-3</v>
      </c>
      <c r="FY57" s="1">
        <f t="shared" si="140"/>
        <v>23.001200000000001</v>
      </c>
      <c r="FZ57" s="1">
        <f t="shared" si="32"/>
        <v>23</v>
      </c>
      <c r="GC57" s="1">
        <f t="shared" si="33"/>
        <v>0</v>
      </c>
      <c r="GD57" s="1">
        <f t="shared" si="141"/>
        <v>2.3999999999999998E-3</v>
      </c>
      <c r="GE57" s="1">
        <f t="shared" si="34"/>
        <v>23.002400000000002</v>
      </c>
      <c r="GF57" s="1">
        <f t="shared" si="35"/>
        <v>23</v>
      </c>
      <c r="GG57" s="1">
        <f t="shared" si="36"/>
        <v>0</v>
      </c>
      <c r="GH57" s="1">
        <f t="shared" si="142"/>
        <v>1.5E-3</v>
      </c>
      <c r="GI57" s="1">
        <f t="shared" si="143"/>
        <v>23.0015</v>
      </c>
      <c r="GJ57" s="1">
        <f t="shared" si="37"/>
        <v>23</v>
      </c>
      <c r="GK57" s="1">
        <f t="shared" si="38"/>
        <v>0</v>
      </c>
      <c r="GL57" s="1">
        <f t="shared" si="144"/>
        <v>1.4E-3</v>
      </c>
      <c r="GM57" s="1">
        <f t="shared" si="145"/>
        <v>23.0014</v>
      </c>
      <c r="GN57" s="1">
        <f t="shared" si="39"/>
        <v>23</v>
      </c>
      <c r="GO57" s="1">
        <f t="shared" si="40"/>
        <v>0</v>
      </c>
      <c r="GP57" s="1">
        <f t="shared" si="146"/>
        <v>1.8E-3</v>
      </c>
      <c r="GQ57" s="1">
        <f t="shared" si="147"/>
        <v>23.001799999999999</v>
      </c>
      <c r="GR57" s="1">
        <f t="shared" si="41"/>
        <v>23</v>
      </c>
      <c r="GS57" s="1">
        <f t="shared" si="42"/>
        <v>0</v>
      </c>
      <c r="GT57" s="1">
        <f t="shared" si="148"/>
        <v>1.9E-3</v>
      </c>
      <c r="GU57" s="1">
        <f t="shared" si="149"/>
        <v>23.001899999999999</v>
      </c>
      <c r="GV57" s="1">
        <f t="shared" si="43"/>
        <v>23</v>
      </c>
      <c r="GW57" s="1">
        <f t="shared" si="44"/>
        <v>0</v>
      </c>
      <c r="GX57" s="1">
        <f t="shared" si="150"/>
        <v>2E-3</v>
      </c>
      <c r="GY57" s="1">
        <f t="shared" si="151"/>
        <v>23.001999999999999</v>
      </c>
      <c r="GZ57" s="1">
        <f t="shared" si="45"/>
        <v>23</v>
      </c>
      <c r="HA57" s="1">
        <f t="shared" si="46"/>
        <v>0</v>
      </c>
      <c r="HB57" s="1">
        <f t="shared" si="152"/>
        <v>1E-3</v>
      </c>
      <c r="HC57" s="1">
        <f t="shared" si="153"/>
        <v>23.001000000000001</v>
      </c>
      <c r="HD57" s="1">
        <f t="shared" si="47"/>
        <v>23</v>
      </c>
    </row>
    <row r="58" spans="1:212" customFormat="1" x14ac:dyDescent="0.3">
      <c r="A58" t="str">
        <f t="shared" si="48"/>
        <v>00</v>
      </c>
      <c r="B58" s="13">
        <f>'Running Order'!B62</f>
        <v>56</v>
      </c>
      <c r="C58" s="13">
        <f>'Running Order'!C62</f>
        <v>0</v>
      </c>
      <c r="D58" s="13">
        <f>'Running Order'!D62</f>
        <v>0</v>
      </c>
      <c r="E58" s="13">
        <f>'Running Order'!E62</f>
        <v>0</v>
      </c>
      <c r="F58" s="13">
        <f>'Running Order'!F62</f>
        <v>0</v>
      </c>
      <c r="G58" s="13">
        <f>'Running Order'!G62</f>
        <v>0</v>
      </c>
      <c r="H58" s="13">
        <f>'Running Order'!H62</f>
        <v>0</v>
      </c>
      <c r="I58" s="13">
        <f>'Running Order'!I62</f>
        <v>0</v>
      </c>
      <c r="J58" s="13">
        <f>'Running Order'!J62</f>
        <v>0</v>
      </c>
      <c r="K58" s="13">
        <f>'Running Order'!K62</f>
        <v>0</v>
      </c>
      <c r="L58" s="13">
        <f>'Running Order'!L62</f>
        <v>0</v>
      </c>
      <c r="M58" s="13">
        <f>IF('Running Order'!$HF62="NATB",'Running Order'!M62,20)</f>
        <v>20</v>
      </c>
      <c r="N58" s="13">
        <f>IF('Running Order'!$HF62="NATB",'Running Order'!N62,20)</f>
        <v>20</v>
      </c>
      <c r="O58" s="13">
        <f>IF('Running Order'!$HF62="NATB",'Running Order'!O62,20)</f>
        <v>20</v>
      </c>
      <c r="P58" s="13">
        <f>IF('Running Order'!$HF62="NATB",'Running Order'!P62,20)</f>
        <v>20</v>
      </c>
      <c r="Q58" s="13">
        <f>IF('Running Order'!$HF62="NATB",'Running Order'!Q62,20)</f>
        <v>20</v>
      </c>
      <c r="R58" s="13">
        <f>IF('Running Order'!$HF62="NATB",'Running Order'!R62,20)</f>
        <v>20</v>
      </c>
      <c r="S58" s="13">
        <f>IF('Running Order'!$HF62="NATB",'Running Order'!S62,20)</f>
        <v>20</v>
      </c>
      <c r="T58" s="13">
        <f>IF('Running Order'!$HF62="NATB",'Running Order'!T62,20)</f>
        <v>20</v>
      </c>
      <c r="U58" s="13">
        <f>IF('Running Order'!$HF62="NATB",'Running Order'!U62,20)</f>
        <v>20</v>
      </c>
      <c r="V58" s="13">
        <f>IF('Running Order'!$HF62="NATB",'Running Order'!V62,20)</f>
        <v>20</v>
      </c>
      <c r="W58" s="5">
        <f t="shared" si="49"/>
        <v>200</v>
      </c>
      <c r="X58" s="13">
        <f>IF('Running Order'!$HF62="NATB",'Running Order'!X62,20)</f>
        <v>20</v>
      </c>
      <c r="Y58" s="13">
        <f>IF('Running Order'!$HF62="NATB",'Running Order'!Y62,20)</f>
        <v>20</v>
      </c>
      <c r="Z58" s="13">
        <f>IF('Running Order'!$HF62="NATB",'Running Order'!Z62,20)</f>
        <v>20</v>
      </c>
      <c r="AA58" s="13">
        <f>IF('Running Order'!$HF62="NATB",'Running Order'!AA62,20)</f>
        <v>20</v>
      </c>
      <c r="AB58" s="13">
        <f>IF('Running Order'!$HF62="NATB",'Running Order'!AB62,20)</f>
        <v>20</v>
      </c>
      <c r="AC58" s="13">
        <f>IF('Running Order'!$HF62="NATB",'Running Order'!AC62,20)</f>
        <v>20</v>
      </c>
      <c r="AD58" s="13">
        <f>IF('Running Order'!$HF62="NATB",'Running Order'!AD62,20)</f>
        <v>20</v>
      </c>
      <c r="AE58" s="13">
        <f>IF('Running Order'!$HF62="NATB",'Running Order'!AE62,20)</f>
        <v>20</v>
      </c>
      <c r="AF58" s="13">
        <f>IF('Running Order'!$HF62="NATB",'Running Order'!AF62,20)</f>
        <v>20</v>
      </c>
      <c r="AG58" s="13">
        <f>IF('Running Order'!$HF62="NATB",'Running Order'!AG62,20)</f>
        <v>20</v>
      </c>
      <c r="AH58" s="5">
        <f t="shared" si="50"/>
        <v>200</v>
      </c>
      <c r="AI58" s="5">
        <f t="shared" si="51"/>
        <v>400</v>
      </c>
      <c r="AJ58" s="13">
        <f>IF('Running Order'!$HF62="NATB",'Running Order'!AJ62,20)</f>
        <v>20</v>
      </c>
      <c r="AK58" s="13">
        <f>IF('Running Order'!$HF62="NATB",'Running Order'!AK62,20)</f>
        <v>20</v>
      </c>
      <c r="AL58" s="13">
        <f>IF('Running Order'!$HF62="NATB",'Running Order'!AL62,20)</f>
        <v>20</v>
      </c>
      <c r="AM58" s="13">
        <f>IF('Running Order'!$HF62="NATB",'Running Order'!AM62,20)</f>
        <v>20</v>
      </c>
      <c r="AN58" s="13">
        <f>IF('Running Order'!$HF62="NATB",'Running Order'!AN62,20)</f>
        <v>20</v>
      </c>
      <c r="AO58" s="13">
        <f>IF('Running Order'!$HF62="NATB",'Running Order'!AO62,20)</f>
        <v>20</v>
      </c>
      <c r="AP58" s="13">
        <f>IF('Running Order'!$HF62="NATB",'Running Order'!AP62,20)</f>
        <v>20</v>
      </c>
      <c r="AQ58" s="13">
        <f>IF('Running Order'!$HF62="NATB",'Running Order'!AQ62,20)</f>
        <v>20</v>
      </c>
      <c r="AR58" s="13">
        <f>IF('Running Order'!$HF62="NATB",'Running Order'!AR62,20)</f>
        <v>20</v>
      </c>
      <c r="AS58" s="13">
        <f>IF('Running Order'!$HF62="NATB",'Running Order'!AS62,20)</f>
        <v>20</v>
      </c>
      <c r="AT58" s="5">
        <f t="shared" si="52"/>
        <v>200</v>
      </c>
      <c r="AU58" s="5">
        <f t="shared" si="53"/>
        <v>600</v>
      </c>
      <c r="AV58" s="13">
        <f>IF('Running Order'!$HF62="NATB",'Running Order'!AV62,20)</f>
        <v>20</v>
      </c>
      <c r="AW58" s="13">
        <f>IF('Running Order'!$HF62="NATB",'Running Order'!AW62,20)</f>
        <v>20</v>
      </c>
      <c r="AX58" s="13">
        <f>IF('Running Order'!$HF62="NATB",'Running Order'!AX62,20)</f>
        <v>20</v>
      </c>
      <c r="AY58" s="13">
        <f>IF('Running Order'!$HF62="NATB",'Running Order'!AY62,20)</f>
        <v>20</v>
      </c>
      <c r="AZ58" s="13">
        <f>IF('Running Order'!$HF62="NATB",'Running Order'!AZ62,20)</f>
        <v>20</v>
      </c>
      <c r="BA58" s="13">
        <f>IF('Running Order'!$HF62="NATB",'Running Order'!BA62,20)</f>
        <v>20</v>
      </c>
      <c r="BB58" s="13">
        <f>IF('Running Order'!$HF62="NATB",'Running Order'!BB62,20)</f>
        <v>20</v>
      </c>
      <c r="BC58" s="13">
        <f>IF('Running Order'!$HF62="NATB",'Running Order'!BC62,20)</f>
        <v>20</v>
      </c>
      <c r="BD58" s="13">
        <f>IF('Running Order'!$HF62="NATB",'Running Order'!BD62,20)</f>
        <v>20</v>
      </c>
      <c r="BE58" s="13">
        <f>IF('Running Order'!$HF62="NATB",'Running Order'!BE62,20)</f>
        <v>20</v>
      </c>
      <c r="BF58" s="5">
        <f t="shared" si="54"/>
        <v>200</v>
      </c>
      <c r="BG58" s="5">
        <f t="shared" si="55"/>
        <v>800</v>
      </c>
      <c r="BH58" s="5">
        <f t="shared" si="56"/>
        <v>23</v>
      </c>
      <c r="BI58" s="5">
        <f t="shared" si="57"/>
        <v>23</v>
      </c>
      <c r="BJ58" s="5">
        <f t="shared" si="58"/>
        <v>23</v>
      </c>
      <c r="BK58" s="5">
        <f t="shared" si="154"/>
        <v>23</v>
      </c>
      <c r="BL58" s="5">
        <f t="shared" si="59"/>
        <v>23</v>
      </c>
      <c r="BM58" s="5">
        <f t="shared" si="60"/>
        <v>23</v>
      </c>
      <c r="BN58" s="5">
        <f t="shared" si="156"/>
        <v>23</v>
      </c>
      <c r="BO58" s="5">
        <f t="shared" si="157"/>
        <v>23</v>
      </c>
      <c r="BP58" s="3" t="str">
        <f t="shared" si="158"/>
        <v>-</v>
      </c>
      <c r="BQ58" s="3" t="str">
        <f t="shared" si="61"/>
        <v/>
      </c>
      <c r="BR58" s="3" t="str">
        <f t="shared" si="159"/>
        <v>-</v>
      </c>
      <c r="BS58" s="3" t="str">
        <f t="shared" si="62"/>
        <v/>
      </c>
      <c r="BT58" s="3" t="str">
        <f t="shared" si="160"/>
        <v>-</v>
      </c>
      <c r="BU58" s="3" t="str">
        <f t="shared" si="63"/>
        <v/>
      </c>
      <c r="BV58" s="3" t="str">
        <f t="shared" si="161"/>
        <v>-</v>
      </c>
      <c r="BW58" s="3" t="str">
        <f t="shared" si="64"/>
        <v/>
      </c>
      <c r="BX58" s="3" t="str">
        <f t="shared" si="162"/>
        <v>-</v>
      </c>
      <c r="BY58" s="3" t="str">
        <f t="shared" si="65"/>
        <v/>
      </c>
      <c r="BZ58" s="3" t="str">
        <f t="shared" si="163"/>
        <v>-</v>
      </c>
      <c r="CA58" s="3" t="str">
        <f t="shared" si="66"/>
        <v/>
      </c>
      <c r="CB58" s="3" t="str">
        <f t="shared" si="164"/>
        <v>-</v>
      </c>
      <c r="CC58" s="3" t="str">
        <f t="shared" si="67"/>
        <v/>
      </c>
      <c r="CD58" s="3" t="str">
        <f t="shared" si="165"/>
        <v>-</v>
      </c>
      <c r="CE58" s="3" t="str">
        <f t="shared" si="69"/>
        <v/>
      </c>
      <c r="CF58" s="3" t="str">
        <f t="shared" si="70"/>
        <v>-</v>
      </c>
      <c r="CG58" s="3" t="str">
        <f t="shared" si="71"/>
        <v/>
      </c>
      <c r="CH58" s="5" t="str">
        <f t="shared" si="155"/>
        <v/>
      </c>
      <c r="CI58" s="5" t="str">
        <f t="shared" si="72"/>
        <v/>
      </c>
      <c r="CJ58" s="1"/>
      <c r="CK58" s="1"/>
      <c r="CL58" s="1">
        <f t="shared" si="73"/>
        <v>0</v>
      </c>
      <c r="CM58" s="1">
        <f t="shared" si="74"/>
        <v>2.4000000000000001E-4</v>
      </c>
      <c r="CN58" s="1">
        <f t="shared" si="75"/>
        <v>23.000240000000002</v>
      </c>
      <c r="CO58" s="1">
        <f t="shared" si="13"/>
        <v>23</v>
      </c>
      <c r="CP58" s="1">
        <f t="shared" si="76"/>
        <v>0</v>
      </c>
      <c r="CQ58" s="1">
        <f t="shared" si="77"/>
        <v>2.4000000000000001E-4</v>
      </c>
      <c r="CR58" s="1">
        <f t="shared" si="78"/>
        <v>23.000240000000002</v>
      </c>
      <c r="CS58" s="1">
        <f t="shared" si="14"/>
        <v>23</v>
      </c>
      <c r="CT58" s="1">
        <f t="shared" si="79"/>
        <v>0</v>
      </c>
      <c r="CU58" s="1">
        <f t="shared" si="80"/>
        <v>2.3E-3</v>
      </c>
      <c r="CV58" s="1">
        <f t="shared" si="81"/>
        <v>23.002300000000002</v>
      </c>
      <c r="CW58" s="1">
        <f t="shared" si="15"/>
        <v>23</v>
      </c>
      <c r="CX58" s="1">
        <f t="shared" si="82"/>
        <v>0</v>
      </c>
      <c r="CY58" s="1">
        <f t="shared" si="83"/>
        <v>2.2000000000000001E-3</v>
      </c>
      <c r="CZ58" s="1">
        <f t="shared" si="84"/>
        <v>23.002199999999998</v>
      </c>
      <c r="DA58" s="1">
        <f t="shared" si="16"/>
        <v>23</v>
      </c>
      <c r="DB58" s="1">
        <f t="shared" si="85"/>
        <v>0</v>
      </c>
      <c r="DC58" s="1">
        <f t="shared" si="86"/>
        <v>2.2000000000000001E-3</v>
      </c>
      <c r="DD58" s="1">
        <f t="shared" si="87"/>
        <v>23.002199999999998</v>
      </c>
      <c r="DE58" s="1">
        <f t="shared" si="17"/>
        <v>23</v>
      </c>
      <c r="DF58" s="1">
        <f t="shared" si="88"/>
        <v>0</v>
      </c>
      <c r="DG58" s="1">
        <f t="shared" si="89"/>
        <v>2.2000000000000001E-3</v>
      </c>
      <c r="DH58" s="1">
        <f t="shared" si="90"/>
        <v>23.002199999999998</v>
      </c>
      <c r="DI58" s="1">
        <f t="shared" si="18"/>
        <v>23</v>
      </c>
      <c r="DJ58" s="1">
        <f t="shared" si="91"/>
        <v>0</v>
      </c>
      <c r="DK58" s="1">
        <f t="shared" si="92"/>
        <v>1.1999999999999999E-3</v>
      </c>
      <c r="DL58" s="1">
        <f t="shared" si="93"/>
        <v>23.001200000000001</v>
      </c>
      <c r="DM58" s="1">
        <f t="shared" si="94"/>
        <v>23</v>
      </c>
      <c r="DQ58">
        <f t="shared" si="95"/>
        <v>600</v>
      </c>
      <c r="DR58" t="str">
        <f t="shared" si="96"/>
        <v>NO</v>
      </c>
      <c r="DS58">
        <f t="shared" si="97"/>
        <v>600</v>
      </c>
      <c r="DT58" t="str">
        <f t="shared" si="98"/>
        <v>NO</v>
      </c>
      <c r="DV58" s="1">
        <f t="shared" si="99"/>
        <v>0</v>
      </c>
      <c r="DW58" s="1">
        <f t="shared" si="100"/>
        <v>2.3999999999999998E-3</v>
      </c>
      <c r="DX58" s="1">
        <f t="shared" si="101"/>
        <v>23.002400000000002</v>
      </c>
      <c r="DY58" s="1">
        <f t="shared" si="19"/>
        <v>23</v>
      </c>
      <c r="DZ58" s="1">
        <f t="shared" si="102"/>
        <v>0</v>
      </c>
      <c r="EA58" s="1">
        <f t="shared" si="103"/>
        <v>2.3999999999999998E-3</v>
      </c>
      <c r="EB58" s="1">
        <f t="shared" si="104"/>
        <v>23.002400000000002</v>
      </c>
      <c r="EC58" s="1">
        <f t="shared" si="20"/>
        <v>23</v>
      </c>
      <c r="ED58" s="1">
        <f t="shared" si="105"/>
        <v>0</v>
      </c>
      <c r="EE58" s="1">
        <f t="shared" si="106"/>
        <v>2.3E-3</v>
      </c>
      <c r="EF58" s="1">
        <f t="shared" si="107"/>
        <v>23.002300000000002</v>
      </c>
      <c r="EG58" s="1">
        <f t="shared" si="21"/>
        <v>23</v>
      </c>
      <c r="EH58" s="1">
        <f t="shared" si="108"/>
        <v>0</v>
      </c>
      <c r="EI58" s="1">
        <f t="shared" si="109"/>
        <v>2.2000000000000001E-3</v>
      </c>
      <c r="EJ58" s="1">
        <f t="shared" si="110"/>
        <v>23.002199999999998</v>
      </c>
      <c r="EK58" s="1">
        <f t="shared" si="22"/>
        <v>23</v>
      </c>
      <c r="EL58" s="1">
        <f t="shared" si="111"/>
        <v>0</v>
      </c>
      <c r="EM58" s="1">
        <f t="shared" si="112"/>
        <v>2.2000000000000001E-3</v>
      </c>
      <c r="EN58" s="1">
        <f t="shared" si="113"/>
        <v>23.002199999999998</v>
      </c>
      <c r="EO58" s="1">
        <f t="shared" si="23"/>
        <v>23</v>
      </c>
      <c r="EP58" s="1">
        <f t="shared" si="114"/>
        <v>0</v>
      </c>
      <c r="EQ58" s="1">
        <f t="shared" si="115"/>
        <v>2.2000000000000001E-3</v>
      </c>
      <c r="ER58" s="1">
        <f t="shared" si="116"/>
        <v>23.002199999999998</v>
      </c>
      <c r="ES58" s="1">
        <f t="shared" si="24"/>
        <v>23</v>
      </c>
      <c r="ET58" s="1">
        <f t="shared" si="117"/>
        <v>0</v>
      </c>
      <c r="EU58" s="1">
        <f t="shared" si="118"/>
        <v>1.1999999999999999E-3</v>
      </c>
      <c r="EV58" s="1">
        <f t="shared" si="119"/>
        <v>23.001200000000001</v>
      </c>
      <c r="EW58" s="1">
        <f t="shared" si="120"/>
        <v>23</v>
      </c>
      <c r="EX58" s="1"/>
      <c r="EY58" s="1">
        <f t="shared" si="121"/>
        <v>0</v>
      </c>
      <c r="EZ58" s="1">
        <f t="shared" si="122"/>
        <v>2.3999999999999998E-3</v>
      </c>
      <c r="FA58" s="1">
        <f t="shared" si="25"/>
        <v>23.002400000000002</v>
      </c>
      <c r="FB58" s="1">
        <f t="shared" si="26"/>
        <v>23</v>
      </c>
      <c r="FC58" s="1">
        <f t="shared" si="123"/>
        <v>0</v>
      </c>
      <c r="FD58" s="1">
        <f t="shared" si="124"/>
        <v>2.2000000000000001E-3</v>
      </c>
      <c r="FE58" s="1">
        <f t="shared" si="125"/>
        <v>23.002199999999998</v>
      </c>
      <c r="FF58" s="1">
        <f t="shared" si="27"/>
        <v>23</v>
      </c>
      <c r="FG58" s="1">
        <f t="shared" si="126"/>
        <v>0</v>
      </c>
      <c r="FH58" s="1">
        <f t="shared" si="127"/>
        <v>2.0999999999999999E-3</v>
      </c>
      <c r="FI58" s="1">
        <f t="shared" si="128"/>
        <v>23.002099999999999</v>
      </c>
      <c r="FJ58" s="1">
        <f t="shared" si="28"/>
        <v>23</v>
      </c>
      <c r="FK58" s="1">
        <f t="shared" si="129"/>
        <v>0</v>
      </c>
      <c r="FL58" s="1">
        <f t="shared" si="130"/>
        <v>2.2000000000000001E-3</v>
      </c>
      <c r="FM58" s="1">
        <f t="shared" si="131"/>
        <v>23.002199999999998</v>
      </c>
      <c r="FN58" s="1">
        <f t="shared" si="29"/>
        <v>23</v>
      </c>
      <c r="FO58" s="1">
        <f t="shared" si="132"/>
        <v>0</v>
      </c>
      <c r="FP58" s="1">
        <f t="shared" si="133"/>
        <v>2.2000000000000001E-3</v>
      </c>
      <c r="FQ58" s="1">
        <f t="shared" si="134"/>
        <v>23.002199999999998</v>
      </c>
      <c r="FR58" s="1">
        <f t="shared" si="30"/>
        <v>23</v>
      </c>
      <c r="FS58" s="1">
        <f t="shared" si="135"/>
        <v>0</v>
      </c>
      <c r="FT58" s="1">
        <f t="shared" si="136"/>
        <v>2.0999999999999999E-3</v>
      </c>
      <c r="FU58" s="1">
        <f t="shared" si="137"/>
        <v>23.002099999999999</v>
      </c>
      <c r="FV58" s="1">
        <f t="shared" si="31"/>
        <v>23</v>
      </c>
      <c r="FW58" s="1">
        <f t="shared" si="138"/>
        <v>0</v>
      </c>
      <c r="FX58" s="1">
        <f t="shared" si="139"/>
        <v>1.1999999999999999E-3</v>
      </c>
      <c r="FY58" s="1">
        <f t="shared" si="140"/>
        <v>23.001200000000001</v>
      </c>
      <c r="FZ58" s="1">
        <f t="shared" si="32"/>
        <v>23</v>
      </c>
      <c r="GC58" s="1">
        <f t="shared" si="33"/>
        <v>0</v>
      </c>
      <c r="GD58" s="1">
        <f t="shared" si="141"/>
        <v>2.3999999999999998E-3</v>
      </c>
      <c r="GE58" s="1">
        <f t="shared" si="34"/>
        <v>23.002400000000002</v>
      </c>
      <c r="GF58" s="1">
        <f t="shared" si="35"/>
        <v>23</v>
      </c>
      <c r="GG58" s="1">
        <f t="shared" si="36"/>
        <v>0</v>
      </c>
      <c r="GH58" s="1">
        <f t="shared" si="142"/>
        <v>1.5E-3</v>
      </c>
      <c r="GI58" s="1">
        <f t="shared" si="143"/>
        <v>23.0015</v>
      </c>
      <c r="GJ58" s="1">
        <f t="shared" si="37"/>
        <v>23</v>
      </c>
      <c r="GK58" s="1">
        <f t="shared" si="38"/>
        <v>0</v>
      </c>
      <c r="GL58" s="1">
        <f t="shared" si="144"/>
        <v>1.4E-3</v>
      </c>
      <c r="GM58" s="1">
        <f t="shared" si="145"/>
        <v>23.0014</v>
      </c>
      <c r="GN58" s="1">
        <f t="shared" si="39"/>
        <v>23</v>
      </c>
      <c r="GO58" s="1">
        <f t="shared" si="40"/>
        <v>0</v>
      </c>
      <c r="GP58" s="1">
        <f t="shared" si="146"/>
        <v>1.8E-3</v>
      </c>
      <c r="GQ58" s="1">
        <f t="shared" si="147"/>
        <v>23.001799999999999</v>
      </c>
      <c r="GR58" s="1">
        <f t="shared" si="41"/>
        <v>23</v>
      </c>
      <c r="GS58" s="1">
        <f t="shared" si="42"/>
        <v>0</v>
      </c>
      <c r="GT58" s="1">
        <f t="shared" si="148"/>
        <v>1.9E-3</v>
      </c>
      <c r="GU58" s="1">
        <f t="shared" si="149"/>
        <v>23.001899999999999</v>
      </c>
      <c r="GV58" s="1">
        <f t="shared" si="43"/>
        <v>23</v>
      </c>
      <c r="GW58" s="1">
        <f t="shared" si="44"/>
        <v>0</v>
      </c>
      <c r="GX58" s="1">
        <f t="shared" si="150"/>
        <v>2E-3</v>
      </c>
      <c r="GY58" s="1">
        <f t="shared" si="151"/>
        <v>23.001999999999999</v>
      </c>
      <c r="GZ58" s="1">
        <f t="shared" si="45"/>
        <v>23</v>
      </c>
      <c r="HA58" s="1">
        <f t="shared" si="46"/>
        <v>0</v>
      </c>
      <c r="HB58" s="1">
        <f t="shared" si="152"/>
        <v>1E-3</v>
      </c>
      <c r="HC58" s="1">
        <f t="shared" si="153"/>
        <v>23.001000000000001</v>
      </c>
      <c r="HD58" s="1">
        <f t="shared" si="47"/>
        <v>23</v>
      </c>
    </row>
    <row r="59" spans="1:212" customFormat="1" x14ac:dyDescent="0.3">
      <c r="A59" t="str">
        <f t="shared" si="48"/>
        <v>00</v>
      </c>
      <c r="B59" s="13">
        <f>'Running Order'!B63</f>
        <v>57</v>
      </c>
      <c r="C59" s="13">
        <f>'Running Order'!C63</f>
        <v>0</v>
      </c>
      <c r="D59" s="13">
        <f>'Running Order'!D63</f>
        <v>0</v>
      </c>
      <c r="E59" s="13">
        <f>'Running Order'!E63</f>
        <v>0</v>
      </c>
      <c r="F59" s="13">
        <f>'Running Order'!F63</f>
        <v>0</v>
      </c>
      <c r="G59" s="13">
        <f>'Running Order'!G63</f>
        <v>0</v>
      </c>
      <c r="H59" s="13">
        <f>'Running Order'!H63</f>
        <v>0</v>
      </c>
      <c r="I59" s="13">
        <f>'Running Order'!I63</f>
        <v>0</v>
      </c>
      <c r="J59" s="13">
        <f>'Running Order'!J63</f>
        <v>0</v>
      </c>
      <c r="K59" s="13">
        <f>'Running Order'!K63</f>
        <v>0</v>
      </c>
      <c r="L59" s="13">
        <f>'Running Order'!L63</f>
        <v>0</v>
      </c>
      <c r="M59" s="13">
        <f>IF('Running Order'!$HF63="NATB",'Running Order'!M63,20)</f>
        <v>20</v>
      </c>
      <c r="N59" s="13">
        <f>IF('Running Order'!$HF63="NATB",'Running Order'!N63,20)</f>
        <v>20</v>
      </c>
      <c r="O59" s="13">
        <f>IF('Running Order'!$HF63="NATB",'Running Order'!O63,20)</f>
        <v>20</v>
      </c>
      <c r="P59" s="13">
        <f>IF('Running Order'!$HF63="NATB",'Running Order'!P63,20)</f>
        <v>20</v>
      </c>
      <c r="Q59" s="13">
        <f>IF('Running Order'!$HF63="NATB",'Running Order'!Q63,20)</f>
        <v>20</v>
      </c>
      <c r="R59" s="13">
        <f>IF('Running Order'!$HF63="NATB",'Running Order'!R63,20)</f>
        <v>20</v>
      </c>
      <c r="S59" s="13">
        <f>IF('Running Order'!$HF63="NATB",'Running Order'!S63,20)</f>
        <v>20</v>
      </c>
      <c r="T59" s="13">
        <f>IF('Running Order'!$HF63="NATB",'Running Order'!T63,20)</f>
        <v>20</v>
      </c>
      <c r="U59" s="13">
        <f>IF('Running Order'!$HF63="NATB",'Running Order'!U63,20)</f>
        <v>20</v>
      </c>
      <c r="V59" s="13">
        <f>IF('Running Order'!$HF63="NATB",'Running Order'!V63,20)</f>
        <v>20</v>
      </c>
      <c r="W59" s="5">
        <f t="shared" si="49"/>
        <v>200</v>
      </c>
      <c r="X59" s="13">
        <f>IF('Running Order'!$HF63="NATB",'Running Order'!X63,20)</f>
        <v>20</v>
      </c>
      <c r="Y59" s="13">
        <f>IF('Running Order'!$HF63="NATB",'Running Order'!Y63,20)</f>
        <v>20</v>
      </c>
      <c r="Z59" s="13">
        <f>IF('Running Order'!$HF63="NATB",'Running Order'!Z63,20)</f>
        <v>20</v>
      </c>
      <c r="AA59" s="13">
        <f>IF('Running Order'!$HF63="NATB",'Running Order'!AA63,20)</f>
        <v>20</v>
      </c>
      <c r="AB59" s="13">
        <f>IF('Running Order'!$HF63="NATB",'Running Order'!AB63,20)</f>
        <v>20</v>
      </c>
      <c r="AC59" s="13">
        <f>IF('Running Order'!$HF63="NATB",'Running Order'!AC63,20)</f>
        <v>20</v>
      </c>
      <c r="AD59" s="13">
        <f>IF('Running Order'!$HF63="NATB",'Running Order'!AD63,20)</f>
        <v>20</v>
      </c>
      <c r="AE59" s="13">
        <f>IF('Running Order'!$HF63="NATB",'Running Order'!AE63,20)</f>
        <v>20</v>
      </c>
      <c r="AF59" s="13">
        <f>IF('Running Order'!$HF63="NATB",'Running Order'!AF63,20)</f>
        <v>20</v>
      </c>
      <c r="AG59" s="13">
        <f>IF('Running Order'!$HF63="NATB",'Running Order'!AG63,20)</f>
        <v>20</v>
      </c>
      <c r="AH59" s="5">
        <f t="shared" si="50"/>
        <v>200</v>
      </c>
      <c r="AI59" s="5">
        <f t="shared" si="51"/>
        <v>400</v>
      </c>
      <c r="AJ59" s="13">
        <f>IF('Running Order'!$HF63="NATB",'Running Order'!AJ63,20)</f>
        <v>20</v>
      </c>
      <c r="AK59" s="13">
        <f>IF('Running Order'!$HF63="NATB",'Running Order'!AK63,20)</f>
        <v>20</v>
      </c>
      <c r="AL59" s="13">
        <f>IF('Running Order'!$HF63="NATB",'Running Order'!AL63,20)</f>
        <v>20</v>
      </c>
      <c r="AM59" s="13">
        <f>IF('Running Order'!$HF63="NATB",'Running Order'!AM63,20)</f>
        <v>20</v>
      </c>
      <c r="AN59" s="13">
        <f>IF('Running Order'!$HF63="NATB",'Running Order'!AN63,20)</f>
        <v>20</v>
      </c>
      <c r="AO59" s="13">
        <f>IF('Running Order'!$HF63="NATB",'Running Order'!AO63,20)</f>
        <v>20</v>
      </c>
      <c r="AP59" s="13">
        <f>IF('Running Order'!$HF63="NATB",'Running Order'!AP63,20)</f>
        <v>20</v>
      </c>
      <c r="AQ59" s="13">
        <f>IF('Running Order'!$HF63="NATB",'Running Order'!AQ63,20)</f>
        <v>20</v>
      </c>
      <c r="AR59" s="13">
        <f>IF('Running Order'!$HF63="NATB",'Running Order'!AR63,20)</f>
        <v>20</v>
      </c>
      <c r="AS59" s="13">
        <f>IF('Running Order'!$HF63="NATB",'Running Order'!AS63,20)</f>
        <v>20</v>
      </c>
      <c r="AT59" s="5">
        <f t="shared" si="52"/>
        <v>200</v>
      </c>
      <c r="AU59" s="5">
        <f t="shared" si="53"/>
        <v>600</v>
      </c>
      <c r="AV59" s="13">
        <f>IF('Running Order'!$HF63="NATB",'Running Order'!AV63,20)</f>
        <v>20</v>
      </c>
      <c r="AW59" s="13">
        <f>IF('Running Order'!$HF63="NATB",'Running Order'!AW63,20)</f>
        <v>20</v>
      </c>
      <c r="AX59" s="13">
        <f>IF('Running Order'!$HF63="NATB",'Running Order'!AX63,20)</f>
        <v>20</v>
      </c>
      <c r="AY59" s="13">
        <f>IF('Running Order'!$HF63="NATB",'Running Order'!AY63,20)</f>
        <v>20</v>
      </c>
      <c r="AZ59" s="13">
        <f>IF('Running Order'!$HF63="NATB",'Running Order'!AZ63,20)</f>
        <v>20</v>
      </c>
      <c r="BA59" s="13">
        <f>IF('Running Order'!$HF63="NATB",'Running Order'!BA63,20)</f>
        <v>20</v>
      </c>
      <c r="BB59" s="13">
        <f>IF('Running Order'!$HF63="NATB",'Running Order'!BB63,20)</f>
        <v>20</v>
      </c>
      <c r="BC59" s="13">
        <f>IF('Running Order'!$HF63="NATB",'Running Order'!BC63,20)</f>
        <v>20</v>
      </c>
      <c r="BD59" s="13">
        <f>IF('Running Order'!$HF63="NATB",'Running Order'!BD63,20)</f>
        <v>20</v>
      </c>
      <c r="BE59" s="13">
        <f>IF('Running Order'!$HF63="NATB",'Running Order'!BE63,20)</f>
        <v>20</v>
      </c>
      <c r="BF59" s="5">
        <f t="shared" si="54"/>
        <v>200</v>
      </c>
      <c r="BG59" s="5">
        <f t="shared" si="55"/>
        <v>800</v>
      </c>
      <c r="BH59" s="5">
        <f t="shared" si="56"/>
        <v>23</v>
      </c>
      <c r="BI59" s="5">
        <f t="shared" si="57"/>
        <v>23</v>
      </c>
      <c r="BJ59" s="5">
        <f t="shared" si="58"/>
        <v>23</v>
      </c>
      <c r="BK59" s="5">
        <f t="shared" si="154"/>
        <v>23</v>
      </c>
      <c r="BL59" s="5">
        <f t="shared" si="59"/>
        <v>23</v>
      </c>
      <c r="BM59" s="5">
        <f t="shared" si="60"/>
        <v>23</v>
      </c>
      <c r="BN59" s="5">
        <f t="shared" si="156"/>
        <v>23</v>
      </c>
      <c r="BO59" s="5">
        <f t="shared" si="157"/>
        <v>23</v>
      </c>
      <c r="BP59" s="3" t="str">
        <f t="shared" si="158"/>
        <v>-</v>
      </c>
      <c r="BQ59" s="3" t="str">
        <f t="shared" si="61"/>
        <v/>
      </c>
      <c r="BR59" s="3" t="str">
        <f t="shared" si="159"/>
        <v>-</v>
      </c>
      <c r="BS59" s="3" t="str">
        <f t="shared" si="62"/>
        <v/>
      </c>
      <c r="BT59" s="3" t="str">
        <f t="shared" si="160"/>
        <v>-</v>
      </c>
      <c r="BU59" s="3" t="str">
        <f t="shared" si="63"/>
        <v/>
      </c>
      <c r="BV59" s="3" t="str">
        <f t="shared" si="161"/>
        <v>-</v>
      </c>
      <c r="BW59" s="3" t="str">
        <f t="shared" si="64"/>
        <v/>
      </c>
      <c r="BX59" s="3" t="str">
        <f t="shared" si="162"/>
        <v>-</v>
      </c>
      <c r="BY59" s="3" t="str">
        <f t="shared" si="65"/>
        <v/>
      </c>
      <c r="BZ59" s="3" t="str">
        <f t="shared" si="163"/>
        <v>-</v>
      </c>
      <c r="CA59" s="3" t="str">
        <f t="shared" si="66"/>
        <v/>
      </c>
      <c r="CB59" s="3" t="str">
        <f t="shared" si="164"/>
        <v>-</v>
      </c>
      <c r="CC59" s="3" t="str">
        <f t="shared" si="67"/>
        <v/>
      </c>
      <c r="CD59" s="3" t="str">
        <f t="shared" si="165"/>
        <v>-</v>
      </c>
      <c r="CE59" s="3" t="str">
        <f t="shared" si="69"/>
        <v/>
      </c>
      <c r="CF59" s="3" t="str">
        <f t="shared" si="70"/>
        <v>-</v>
      </c>
      <c r="CG59" s="3" t="str">
        <f t="shared" si="71"/>
        <v/>
      </c>
      <c r="CH59" s="5" t="str">
        <f t="shared" si="155"/>
        <v/>
      </c>
      <c r="CI59" s="5" t="str">
        <f t="shared" si="72"/>
        <v/>
      </c>
      <c r="CJ59" s="1"/>
      <c r="CK59" s="1"/>
      <c r="CL59" s="1">
        <f t="shared" si="73"/>
        <v>0</v>
      </c>
      <c r="CM59" s="1">
        <f t="shared" si="74"/>
        <v>2.4000000000000001E-4</v>
      </c>
      <c r="CN59" s="1">
        <f t="shared" si="75"/>
        <v>23.000240000000002</v>
      </c>
      <c r="CO59" s="1">
        <f t="shared" si="13"/>
        <v>23</v>
      </c>
      <c r="CP59" s="1">
        <f t="shared" si="76"/>
        <v>0</v>
      </c>
      <c r="CQ59" s="1">
        <f t="shared" si="77"/>
        <v>2.4000000000000001E-4</v>
      </c>
      <c r="CR59" s="1">
        <f t="shared" si="78"/>
        <v>23.000240000000002</v>
      </c>
      <c r="CS59" s="1">
        <f t="shared" si="14"/>
        <v>23</v>
      </c>
      <c r="CT59" s="1">
        <f t="shared" si="79"/>
        <v>0</v>
      </c>
      <c r="CU59" s="1">
        <f t="shared" si="80"/>
        <v>2.3E-3</v>
      </c>
      <c r="CV59" s="1">
        <f t="shared" si="81"/>
        <v>23.002300000000002</v>
      </c>
      <c r="CW59" s="1">
        <f t="shared" si="15"/>
        <v>23</v>
      </c>
      <c r="CX59" s="1">
        <f t="shared" si="82"/>
        <v>0</v>
      </c>
      <c r="CY59" s="1">
        <f t="shared" si="83"/>
        <v>2.2000000000000001E-3</v>
      </c>
      <c r="CZ59" s="1">
        <f t="shared" si="84"/>
        <v>23.002199999999998</v>
      </c>
      <c r="DA59" s="1">
        <f t="shared" si="16"/>
        <v>23</v>
      </c>
      <c r="DB59" s="1">
        <f t="shared" si="85"/>
        <v>0</v>
      </c>
      <c r="DC59" s="1">
        <f t="shared" si="86"/>
        <v>2.2000000000000001E-3</v>
      </c>
      <c r="DD59" s="1">
        <f t="shared" si="87"/>
        <v>23.002199999999998</v>
      </c>
      <c r="DE59" s="1">
        <f t="shared" si="17"/>
        <v>23</v>
      </c>
      <c r="DF59" s="1">
        <f t="shared" si="88"/>
        <v>0</v>
      </c>
      <c r="DG59" s="1">
        <f t="shared" si="89"/>
        <v>2.2000000000000001E-3</v>
      </c>
      <c r="DH59" s="1">
        <f t="shared" si="90"/>
        <v>23.002199999999998</v>
      </c>
      <c r="DI59" s="1">
        <f t="shared" si="18"/>
        <v>23</v>
      </c>
      <c r="DJ59" s="1">
        <f t="shared" si="91"/>
        <v>0</v>
      </c>
      <c r="DK59" s="1">
        <f t="shared" si="92"/>
        <v>1.1999999999999999E-3</v>
      </c>
      <c r="DL59" s="1">
        <f t="shared" si="93"/>
        <v>23.001200000000001</v>
      </c>
      <c r="DM59" s="1">
        <f t="shared" si="94"/>
        <v>23</v>
      </c>
      <c r="DQ59">
        <f t="shared" si="95"/>
        <v>600</v>
      </c>
      <c r="DR59" t="str">
        <f t="shared" si="96"/>
        <v>NO</v>
      </c>
      <c r="DS59">
        <f t="shared" si="97"/>
        <v>600</v>
      </c>
      <c r="DT59" t="str">
        <f t="shared" si="98"/>
        <v>NO</v>
      </c>
      <c r="DV59" s="1">
        <f t="shared" si="99"/>
        <v>0</v>
      </c>
      <c r="DW59" s="1">
        <f t="shared" si="100"/>
        <v>2.3999999999999998E-3</v>
      </c>
      <c r="DX59" s="1">
        <f t="shared" si="101"/>
        <v>23.002400000000002</v>
      </c>
      <c r="DY59" s="1">
        <f t="shared" si="19"/>
        <v>23</v>
      </c>
      <c r="DZ59" s="1">
        <f t="shared" si="102"/>
        <v>0</v>
      </c>
      <c r="EA59" s="1">
        <f t="shared" si="103"/>
        <v>2.3999999999999998E-3</v>
      </c>
      <c r="EB59" s="1">
        <f t="shared" si="104"/>
        <v>23.002400000000002</v>
      </c>
      <c r="EC59" s="1">
        <f t="shared" si="20"/>
        <v>23</v>
      </c>
      <c r="ED59" s="1">
        <f t="shared" si="105"/>
        <v>0</v>
      </c>
      <c r="EE59" s="1">
        <f t="shared" si="106"/>
        <v>2.3E-3</v>
      </c>
      <c r="EF59" s="1">
        <f t="shared" si="107"/>
        <v>23.002300000000002</v>
      </c>
      <c r="EG59" s="1">
        <f t="shared" si="21"/>
        <v>23</v>
      </c>
      <c r="EH59" s="1">
        <f t="shared" si="108"/>
        <v>0</v>
      </c>
      <c r="EI59" s="1">
        <f t="shared" si="109"/>
        <v>2.2000000000000001E-3</v>
      </c>
      <c r="EJ59" s="1">
        <f t="shared" si="110"/>
        <v>23.002199999999998</v>
      </c>
      <c r="EK59" s="1">
        <f t="shared" si="22"/>
        <v>23</v>
      </c>
      <c r="EL59" s="1">
        <f t="shared" si="111"/>
        <v>0</v>
      </c>
      <c r="EM59" s="1">
        <f t="shared" si="112"/>
        <v>2.2000000000000001E-3</v>
      </c>
      <c r="EN59" s="1">
        <f t="shared" si="113"/>
        <v>23.002199999999998</v>
      </c>
      <c r="EO59" s="1">
        <f t="shared" si="23"/>
        <v>23</v>
      </c>
      <c r="EP59" s="1">
        <f t="shared" si="114"/>
        <v>0</v>
      </c>
      <c r="EQ59" s="1">
        <f t="shared" si="115"/>
        <v>2.2000000000000001E-3</v>
      </c>
      <c r="ER59" s="1">
        <f t="shared" si="116"/>
        <v>23.002199999999998</v>
      </c>
      <c r="ES59" s="1">
        <f t="shared" si="24"/>
        <v>23</v>
      </c>
      <c r="ET59" s="1">
        <f t="shared" si="117"/>
        <v>0</v>
      </c>
      <c r="EU59" s="1">
        <f t="shared" si="118"/>
        <v>1.1999999999999999E-3</v>
      </c>
      <c r="EV59" s="1">
        <f t="shared" si="119"/>
        <v>23.001200000000001</v>
      </c>
      <c r="EW59" s="1">
        <f t="shared" si="120"/>
        <v>23</v>
      </c>
      <c r="EX59" s="1"/>
      <c r="EY59" s="1">
        <f t="shared" si="121"/>
        <v>0</v>
      </c>
      <c r="EZ59" s="1">
        <f t="shared" si="122"/>
        <v>2.3999999999999998E-3</v>
      </c>
      <c r="FA59" s="1">
        <f t="shared" si="25"/>
        <v>23.002400000000002</v>
      </c>
      <c r="FB59" s="1">
        <f t="shared" si="26"/>
        <v>23</v>
      </c>
      <c r="FC59" s="1">
        <f t="shared" si="123"/>
        <v>0</v>
      </c>
      <c r="FD59" s="1">
        <f t="shared" si="124"/>
        <v>2.2000000000000001E-3</v>
      </c>
      <c r="FE59" s="1">
        <f t="shared" si="125"/>
        <v>23.002199999999998</v>
      </c>
      <c r="FF59" s="1">
        <f t="shared" si="27"/>
        <v>23</v>
      </c>
      <c r="FG59" s="1">
        <f t="shared" si="126"/>
        <v>0</v>
      </c>
      <c r="FH59" s="1">
        <f t="shared" si="127"/>
        <v>2.0999999999999999E-3</v>
      </c>
      <c r="FI59" s="1">
        <f t="shared" si="128"/>
        <v>23.002099999999999</v>
      </c>
      <c r="FJ59" s="1">
        <f t="shared" si="28"/>
        <v>23</v>
      </c>
      <c r="FK59" s="1">
        <f t="shared" si="129"/>
        <v>0</v>
      </c>
      <c r="FL59" s="1">
        <f t="shared" si="130"/>
        <v>2.2000000000000001E-3</v>
      </c>
      <c r="FM59" s="1">
        <f t="shared" si="131"/>
        <v>23.002199999999998</v>
      </c>
      <c r="FN59" s="1">
        <f t="shared" si="29"/>
        <v>23</v>
      </c>
      <c r="FO59" s="1">
        <f t="shared" si="132"/>
        <v>0</v>
      </c>
      <c r="FP59" s="1">
        <f t="shared" si="133"/>
        <v>2.2000000000000001E-3</v>
      </c>
      <c r="FQ59" s="1">
        <f t="shared" si="134"/>
        <v>23.002199999999998</v>
      </c>
      <c r="FR59" s="1">
        <f t="shared" si="30"/>
        <v>23</v>
      </c>
      <c r="FS59" s="1">
        <f t="shared" si="135"/>
        <v>0</v>
      </c>
      <c r="FT59" s="1">
        <f t="shared" si="136"/>
        <v>2.0999999999999999E-3</v>
      </c>
      <c r="FU59" s="1">
        <f t="shared" si="137"/>
        <v>23.002099999999999</v>
      </c>
      <c r="FV59" s="1">
        <f t="shared" si="31"/>
        <v>23</v>
      </c>
      <c r="FW59" s="1">
        <f t="shared" si="138"/>
        <v>0</v>
      </c>
      <c r="FX59" s="1">
        <f t="shared" si="139"/>
        <v>1.1999999999999999E-3</v>
      </c>
      <c r="FY59" s="1">
        <f t="shared" si="140"/>
        <v>23.001200000000001</v>
      </c>
      <c r="FZ59" s="1">
        <f t="shared" si="32"/>
        <v>23</v>
      </c>
      <c r="GC59" s="1">
        <f t="shared" si="33"/>
        <v>0</v>
      </c>
      <c r="GD59" s="1">
        <f t="shared" si="141"/>
        <v>2.3999999999999998E-3</v>
      </c>
      <c r="GE59" s="1">
        <f t="shared" si="34"/>
        <v>23.002400000000002</v>
      </c>
      <c r="GF59" s="1">
        <f t="shared" si="35"/>
        <v>23</v>
      </c>
      <c r="GG59" s="1">
        <f t="shared" si="36"/>
        <v>0</v>
      </c>
      <c r="GH59" s="1">
        <f t="shared" si="142"/>
        <v>1.5E-3</v>
      </c>
      <c r="GI59" s="1">
        <f t="shared" si="143"/>
        <v>23.0015</v>
      </c>
      <c r="GJ59" s="1">
        <f t="shared" si="37"/>
        <v>23</v>
      </c>
      <c r="GK59" s="1">
        <f t="shared" si="38"/>
        <v>0</v>
      </c>
      <c r="GL59" s="1">
        <f t="shared" si="144"/>
        <v>1.4E-3</v>
      </c>
      <c r="GM59" s="1">
        <f t="shared" si="145"/>
        <v>23.0014</v>
      </c>
      <c r="GN59" s="1">
        <f t="shared" si="39"/>
        <v>23</v>
      </c>
      <c r="GO59" s="1">
        <f t="shared" si="40"/>
        <v>0</v>
      </c>
      <c r="GP59" s="1">
        <f t="shared" si="146"/>
        <v>1.8E-3</v>
      </c>
      <c r="GQ59" s="1">
        <f t="shared" si="147"/>
        <v>23.001799999999999</v>
      </c>
      <c r="GR59" s="1">
        <f t="shared" si="41"/>
        <v>23</v>
      </c>
      <c r="GS59" s="1">
        <f t="shared" si="42"/>
        <v>0</v>
      </c>
      <c r="GT59" s="1">
        <f t="shared" si="148"/>
        <v>1.9E-3</v>
      </c>
      <c r="GU59" s="1">
        <f t="shared" si="149"/>
        <v>23.001899999999999</v>
      </c>
      <c r="GV59" s="1">
        <f t="shared" si="43"/>
        <v>23</v>
      </c>
      <c r="GW59" s="1">
        <f t="shared" si="44"/>
        <v>0</v>
      </c>
      <c r="GX59" s="1">
        <f t="shared" si="150"/>
        <v>2E-3</v>
      </c>
      <c r="GY59" s="1">
        <f t="shared" si="151"/>
        <v>23.001999999999999</v>
      </c>
      <c r="GZ59" s="1">
        <f t="shared" si="45"/>
        <v>23</v>
      </c>
      <c r="HA59" s="1">
        <f t="shared" si="46"/>
        <v>0</v>
      </c>
      <c r="HB59" s="1">
        <f t="shared" si="152"/>
        <v>1E-3</v>
      </c>
      <c r="HC59" s="1">
        <f t="shared" si="153"/>
        <v>23.001000000000001</v>
      </c>
      <c r="HD59" s="1">
        <f t="shared" si="47"/>
        <v>23</v>
      </c>
    </row>
    <row r="60" spans="1:212" customFormat="1" x14ac:dyDescent="0.3">
      <c r="A60" t="str">
        <f t="shared" si="48"/>
        <v>00</v>
      </c>
      <c r="B60" s="13">
        <f>'Running Order'!B64</f>
        <v>58</v>
      </c>
      <c r="C60" s="13">
        <f>'Running Order'!C64</f>
        <v>0</v>
      </c>
      <c r="D60" s="13">
        <f>'Running Order'!D64</f>
        <v>0</v>
      </c>
      <c r="E60" s="13">
        <f>'Running Order'!E64</f>
        <v>0</v>
      </c>
      <c r="F60" s="13">
        <f>'Running Order'!F64</f>
        <v>0</v>
      </c>
      <c r="G60" s="13">
        <f>'Running Order'!G64</f>
        <v>0</v>
      </c>
      <c r="H60" s="13">
        <f>'Running Order'!H64</f>
        <v>0</v>
      </c>
      <c r="I60" s="13">
        <f>'Running Order'!I64</f>
        <v>0</v>
      </c>
      <c r="J60" s="13">
        <f>'Running Order'!J64</f>
        <v>0</v>
      </c>
      <c r="K60" s="13">
        <f>'Running Order'!K64</f>
        <v>0</v>
      </c>
      <c r="L60" s="13">
        <f>'Running Order'!L64</f>
        <v>0</v>
      </c>
      <c r="M60" s="13">
        <f>IF('Running Order'!$HF64="NATB",'Running Order'!M64,20)</f>
        <v>20</v>
      </c>
      <c r="N60" s="13">
        <f>IF('Running Order'!$HF64="NATB",'Running Order'!N64,20)</f>
        <v>20</v>
      </c>
      <c r="O60" s="13">
        <f>IF('Running Order'!$HF64="NATB",'Running Order'!O64,20)</f>
        <v>20</v>
      </c>
      <c r="P60" s="13">
        <f>IF('Running Order'!$HF64="NATB",'Running Order'!P64,20)</f>
        <v>20</v>
      </c>
      <c r="Q60" s="13">
        <f>IF('Running Order'!$HF64="NATB",'Running Order'!Q64,20)</f>
        <v>20</v>
      </c>
      <c r="R60" s="13">
        <f>IF('Running Order'!$HF64="NATB",'Running Order'!R64,20)</f>
        <v>20</v>
      </c>
      <c r="S60" s="13">
        <f>IF('Running Order'!$HF64="NATB",'Running Order'!S64,20)</f>
        <v>20</v>
      </c>
      <c r="T60" s="13">
        <f>IF('Running Order'!$HF64="NATB",'Running Order'!T64,20)</f>
        <v>20</v>
      </c>
      <c r="U60" s="13">
        <f>IF('Running Order'!$HF64="NATB",'Running Order'!U64,20)</f>
        <v>20</v>
      </c>
      <c r="V60" s="13">
        <f>IF('Running Order'!$HF64="NATB",'Running Order'!V64,20)</f>
        <v>20</v>
      </c>
      <c r="W60" s="5">
        <f t="shared" si="49"/>
        <v>200</v>
      </c>
      <c r="X60" s="13">
        <f>IF('Running Order'!$HF64="NATB",'Running Order'!X64,20)</f>
        <v>20</v>
      </c>
      <c r="Y60" s="13">
        <f>IF('Running Order'!$HF64="NATB",'Running Order'!Y64,20)</f>
        <v>20</v>
      </c>
      <c r="Z60" s="13">
        <f>IF('Running Order'!$HF64="NATB",'Running Order'!Z64,20)</f>
        <v>20</v>
      </c>
      <c r="AA60" s="13">
        <f>IF('Running Order'!$HF64="NATB",'Running Order'!AA64,20)</f>
        <v>20</v>
      </c>
      <c r="AB60" s="13">
        <f>IF('Running Order'!$HF64="NATB",'Running Order'!AB64,20)</f>
        <v>20</v>
      </c>
      <c r="AC60" s="13">
        <f>IF('Running Order'!$HF64="NATB",'Running Order'!AC64,20)</f>
        <v>20</v>
      </c>
      <c r="AD60" s="13">
        <f>IF('Running Order'!$HF64="NATB",'Running Order'!AD64,20)</f>
        <v>20</v>
      </c>
      <c r="AE60" s="13">
        <f>IF('Running Order'!$HF64="NATB",'Running Order'!AE64,20)</f>
        <v>20</v>
      </c>
      <c r="AF60" s="13">
        <f>IF('Running Order'!$HF64="NATB",'Running Order'!AF64,20)</f>
        <v>20</v>
      </c>
      <c r="AG60" s="13">
        <f>IF('Running Order'!$HF64="NATB",'Running Order'!AG64,20)</f>
        <v>20</v>
      </c>
      <c r="AH60" s="5">
        <f t="shared" si="50"/>
        <v>200</v>
      </c>
      <c r="AI60" s="5">
        <f t="shared" si="51"/>
        <v>400</v>
      </c>
      <c r="AJ60" s="13">
        <f>IF('Running Order'!$HF64="NATB",'Running Order'!AJ64,20)</f>
        <v>20</v>
      </c>
      <c r="AK60" s="13">
        <f>IF('Running Order'!$HF64="NATB",'Running Order'!AK64,20)</f>
        <v>20</v>
      </c>
      <c r="AL60" s="13">
        <f>IF('Running Order'!$HF64="NATB",'Running Order'!AL64,20)</f>
        <v>20</v>
      </c>
      <c r="AM60" s="13">
        <f>IF('Running Order'!$HF64="NATB",'Running Order'!AM64,20)</f>
        <v>20</v>
      </c>
      <c r="AN60" s="13">
        <f>IF('Running Order'!$HF64="NATB",'Running Order'!AN64,20)</f>
        <v>20</v>
      </c>
      <c r="AO60" s="13">
        <f>IF('Running Order'!$HF64="NATB",'Running Order'!AO64,20)</f>
        <v>20</v>
      </c>
      <c r="AP60" s="13">
        <f>IF('Running Order'!$HF64="NATB",'Running Order'!AP64,20)</f>
        <v>20</v>
      </c>
      <c r="AQ60" s="13">
        <f>IF('Running Order'!$HF64="NATB",'Running Order'!AQ64,20)</f>
        <v>20</v>
      </c>
      <c r="AR60" s="13">
        <f>IF('Running Order'!$HF64="NATB",'Running Order'!AR64,20)</f>
        <v>20</v>
      </c>
      <c r="AS60" s="13">
        <f>IF('Running Order'!$HF64="NATB",'Running Order'!AS64,20)</f>
        <v>20</v>
      </c>
      <c r="AT60" s="5">
        <f t="shared" si="52"/>
        <v>200</v>
      </c>
      <c r="AU60" s="5">
        <f t="shared" si="53"/>
        <v>600</v>
      </c>
      <c r="AV60" s="13">
        <f>IF('Running Order'!$HF64="NATB",'Running Order'!AV64,20)</f>
        <v>20</v>
      </c>
      <c r="AW60" s="13">
        <f>IF('Running Order'!$HF64="NATB",'Running Order'!AW64,20)</f>
        <v>20</v>
      </c>
      <c r="AX60" s="13">
        <f>IF('Running Order'!$HF64="NATB",'Running Order'!AX64,20)</f>
        <v>20</v>
      </c>
      <c r="AY60" s="13">
        <f>IF('Running Order'!$HF64="NATB",'Running Order'!AY64,20)</f>
        <v>20</v>
      </c>
      <c r="AZ60" s="13">
        <f>IF('Running Order'!$HF64="NATB",'Running Order'!AZ64,20)</f>
        <v>20</v>
      </c>
      <c r="BA60" s="13">
        <f>IF('Running Order'!$HF64="NATB",'Running Order'!BA64,20)</f>
        <v>20</v>
      </c>
      <c r="BB60" s="13">
        <f>IF('Running Order'!$HF64="NATB",'Running Order'!BB64,20)</f>
        <v>20</v>
      </c>
      <c r="BC60" s="13">
        <f>IF('Running Order'!$HF64="NATB",'Running Order'!BC64,20)</f>
        <v>20</v>
      </c>
      <c r="BD60" s="13">
        <f>IF('Running Order'!$HF64="NATB",'Running Order'!BD64,20)</f>
        <v>20</v>
      </c>
      <c r="BE60" s="13">
        <f>IF('Running Order'!$HF64="NATB",'Running Order'!BE64,20)</f>
        <v>20</v>
      </c>
      <c r="BF60" s="5">
        <f t="shared" si="54"/>
        <v>200</v>
      </c>
      <c r="BG60" s="5">
        <f t="shared" si="55"/>
        <v>800</v>
      </c>
      <c r="BH60" s="5">
        <f t="shared" si="56"/>
        <v>23</v>
      </c>
      <c r="BI60" s="5">
        <f t="shared" si="57"/>
        <v>23</v>
      </c>
      <c r="BJ60" s="5">
        <f t="shared" si="58"/>
        <v>23</v>
      </c>
      <c r="BK60" s="5">
        <f>DM60</f>
        <v>23</v>
      </c>
      <c r="BL60" s="5">
        <f t="shared" si="59"/>
        <v>23</v>
      </c>
      <c r="BM60" s="5">
        <f t="shared" si="60"/>
        <v>23</v>
      </c>
      <c r="BN60" s="5">
        <f t="shared" si="156"/>
        <v>23</v>
      </c>
      <c r="BO60" s="5">
        <f t="shared" si="157"/>
        <v>23</v>
      </c>
      <c r="BP60" s="3" t="str">
        <f t="shared" si="158"/>
        <v>-</v>
      </c>
      <c r="BQ60" s="3" t="str">
        <f t="shared" si="61"/>
        <v/>
      </c>
      <c r="BR60" s="3" t="str">
        <f t="shared" si="159"/>
        <v>-</v>
      </c>
      <c r="BS60" s="3" t="str">
        <f t="shared" si="62"/>
        <v/>
      </c>
      <c r="BT60" s="3" t="str">
        <f t="shared" si="160"/>
        <v>-</v>
      </c>
      <c r="BU60" s="3" t="str">
        <f t="shared" si="63"/>
        <v/>
      </c>
      <c r="BV60" s="3" t="str">
        <f t="shared" si="161"/>
        <v>-</v>
      </c>
      <c r="BW60" s="3" t="str">
        <f t="shared" si="64"/>
        <v/>
      </c>
      <c r="BX60" s="3" t="str">
        <f t="shared" si="162"/>
        <v>-</v>
      </c>
      <c r="BY60" s="3" t="str">
        <f t="shared" si="65"/>
        <v/>
      </c>
      <c r="BZ60" s="3" t="str">
        <f t="shared" si="163"/>
        <v>-</v>
      </c>
      <c r="CA60" s="3" t="str">
        <f t="shared" si="66"/>
        <v/>
      </c>
      <c r="CB60" s="3" t="str">
        <f t="shared" si="164"/>
        <v>-</v>
      </c>
      <c r="CC60" s="3" t="str">
        <f t="shared" si="67"/>
        <v/>
      </c>
      <c r="CD60" s="3" t="str">
        <f t="shared" si="165"/>
        <v>-</v>
      </c>
      <c r="CE60" s="3" t="str">
        <f t="shared" si="69"/>
        <v/>
      </c>
      <c r="CF60" s="3" t="str">
        <f t="shared" si="70"/>
        <v>-</v>
      </c>
      <c r="CG60" s="3" t="str">
        <f t="shared" si="71"/>
        <v/>
      </c>
      <c r="CH60" s="5" t="str">
        <f>BQ60&amp;BU60&amp;BY60&amp;CA60&amp;BS60&amp;BW60&amp;CC60</f>
        <v/>
      </c>
      <c r="CI60" s="5" t="str">
        <f t="shared" si="72"/>
        <v/>
      </c>
      <c r="CJ60" s="1"/>
      <c r="CK60" s="1"/>
      <c r="CL60" s="1">
        <f t="shared" si="73"/>
        <v>0</v>
      </c>
      <c r="CM60" s="1">
        <f t="shared" si="74"/>
        <v>2.4000000000000001E-4</v>
      </c>
      <c r="CN60" s="1">
        <f t="shared" si="75"/>
        <v>23.000240000000002</v>
      </c>
      <c r="CO60" s="1">
        <f t="shared" si="13"/>
        <v>23</v>
      </c>
      <c r="CP60" s="1">
        <f t="shared" si="76"/>
        <v>0</v>
      </c>
      <c r="CQ60" s="1">
        <f t="shared" si="77"/>
        <v>2.4000000000000001E-4</v>
      </c>
      <c r="CR60" s="1">
        <f t="shared" si="78"/>
        <v>23.000240000000002</v>
      </c>
      <c r="CS60" s="1">
        <f t="shared" si="14"/>
        <v>23</v>
      </c>
      <c r="CT60" s="1">
        <f t="shared" si="79"/>
        <v>0</v>
      </c>
      <c r="CU60" s="1">
        <f t="shared" si="80"/>
        <v>2.3E-3</v>
      </c>
      <c r="CV60" s="1">
        <f t="shared" si="81"/>
        <v>23.002300000000002</v>
      </c>
      <c r="CW60" s="1">
        <f t="shared" si="15"/>
        <v>23</v>
      </c>
      <c r="CX60" s="1">
        <f t="shared" si="82"/>
        <v>0</v>
      </c>
      <c r="CY60" s="1">
        <f t="shared" si="83"/>
        <v>2.2000000000000001E-3</v>
      </c>
      <c r="CZ60" s="1">
        <f t="shared" si="84"/>
        <v>23.002199999999998</v>
      </c>
      <c r="DA60" s="1">
        <f t="shared" si="16"/>
        <v>23</v>
      </c>
      <c r="DB60" s="1">
        <f t="shared" si="85"/>
        <v>0</v>
      </c>
      <c r="DC60" s="1">
        <f t="shared" si="86"/>
        <v>2.2000000000000001E-3</v>
      </c>
      <c r="DD60" s="1">
        <f t="shared" si="87"/>
        <v>23.002199999999998</v>
      </c>
      <c r="DE60" s="1">
        <f t="shared" si="17"/>
        <v>23</v>
      </c>
      <c r="DF60" s="1">
        <f t="shared" si="88"/>
        <v>0</v>
      </c>
      <c r="DG60" s="1">
        <f t="shared" si="89"/>
        <v>2.2000000000000001E-3</v>
      </c>
      <c r="DH60" s="1">
        <f t="shared" si="90"/>
        <v>23.002199999999998</v>
      </c>
      <c r="DI60" s="1">
        <f t="shared" si="18"/>
        <v>23</v>
      </c>
      <c r="DJ60" s="1">
        <f t="shared" si="91"/>
        <v>0</v>
      </c>
      <c r="DK60" s="1">
        <f t="shared" si="92"/>
        <v>1.1999999999999999E-3</v>
      </c>
      <c r="DL60" s="1">
        <f t="shared" si="93"/>
        <v>23.001200000000001</v>
      </c>
      <c r="DM60" s="1">
        <f t="shared" si="94"/>
        <v>23</v>
      </c>
      <c r="DQ60">
        <f t="shared" si="95"/>
        <v>600</v>
      </c>
      <c r="DR60" t="str">
        <f t="shared" si="96"/>
        <v>NO</v>
      </c>
      <c r="DS60">
        <f t="shared" si="97"/>
        <v>600</v>
      </c>
      <c r="DT60" t="str">
        <f t="shared" si="98"/>
        <v>NO</v>
      </c>
      <c r="DV60" s="1">
        <f t="shared" si="99"/>
        <v>0</v>
      </c>
      <c r="DW60" s="1">
        <f t="shared" si="100"/>
        <v>2.3999999999999998E-3</v>
      </c>
      <c r="DX60" s="1">
        <f t="shared" si="101"/>
        <v>23.002400000000002</v>
      </c>
      <c r="DY60" s="1">
        <f t="shared" si="19"/>
        <v>23</v>
      </c>
      <c r="DZ60" s="1">
        <f t="shared" si="102"/>
        <v>0</v>
      </c>
      <c r="EA60" s="1">
        <f t="shared" si="103"/>
        <v>2.3999999999999998E-3</v>
      </c>
      <c r="EB60" s="1">
        <f t="shared" si="104"/>
        <v>23.002400000000002</v>
      </c>
      <c r="EC60" s="1">
        <f t="shared" si="20"/>
        <v>23</v>
      </c>
      <c r="ED60" s="1">
        <f t="shared" si="105"/>
        <v>0</v>
      </c>
      <c r="EE60" s="1">
        <f t="shared" si="106"/>
        <v>2.3E-3</v>
      </c>
      <c r="EF60" s="1">
        <f t="shared" si="107"/>
        <v>23.002300000000002</v>
      </c>
      <c r="EG60" s="1">
        <f t="shared" si="21"/>
        <v>23</v>
      </c>
      <c r="EH60" s="1">
        <f t="shared" si="108"/>
        <v>0</v>
      </c>
      <c r="EI60" s="1">
        <f t="shared" si="109"/>
        <v>2.2000000000000001E-3</v>
      </c>
      <c r="EJ60" s="1">
        <f t="shared" si="110"/>
        <v>23.002199999999998</v>
      </c>
      <c r="EK60" s="1">
        <f t="shared" si="22"/>
        <v>23</v>
      </c>
      <c r="EL60" s="1">
        <f t="shared" si="111"/>
        <v>0</v>
      </c>
      <c r="EM60" s="1">
        <f t="shared" si="112"/>
        <v>2.2000000000000001E-3</v>
      </c>
      <c r="EN60" s="1">
        <f t="shared" si="113"/>
        <v>23.002199999999998</v>
      </c>
      <c r="EO60" s="1">
        <f t="shared" si="23"/>
        <v>23</v>
      </c>
      <c r="EP60" s="1">
        <f t="shared" si="114"/>
        <v>0</v>
      </c>
      <c r="EQ60" s="1">
        <f t="shared" si="115"/>
        <v>2.2000000000000001E-3</v>
      </c>
      <c r="ER60" s="1">
        <f t="shared" si="116"/>
        <v>23.002199999999998</v>
      </c>
      <c r="ES60" s="1">
        <f t="shared" si="24"/>
        <v>23</v>
      </c>
      <c r="ET60" s="1">
        <f t="shared" si="117"/>
        <v>0</v>
      </c>
      <c r="EU60" s="1">
        <f t="shared" si="118"/>
        <v>1.1999999999999999E-3</v>
      </c>
      <c r="EV60" s="1">
        <f t="shared" si="119"/>
        <v>23.001200000000001</v>
      </c>
      <c r="EW60" s="1">
        <f t="shared" si="120"/>
        <v>23</v>
      </c>
      <c r="EX60" s="1"/>
      <c r="EY60" s="1">
        <f t="shared" si="121"/>
        <v>0</v>
      </c>
      <c r="EZ60" s="1">
        <f t="shared" si="122"/>
        <v>2.3999999999999998E-3</v>
      </c>
      <c r="FA60" s="1">
        <f t="shared" si="25"/>
        <v>23.002400000000002</v>
      </c>
      <c r="FB60" s="1">
        <f t="shared" si="26"/>
        <v>23</v>
      </c>
      <c r="FC60" s="1">
        <f t="shared" si="123"/>
        <v>0</v>
      </c>
      <c r="FD60" s="1">
        <f t="shared" si="124"/>
        <v>2.2000000000000001E-3</v>
      </c>
      <c r="FE60" s="1">
        <f t="shared" si="125"/>
        <v>23.002199999999998</v>
      </c>
      <c r="FF60" s="1">
        <f t="shared" si="27"/>
        <v>23</v>
      </c>
      <c r="FG60" s="1">
        <f t="shared" si="126"/>
        <v>0</v>
      </c>
      <c r="FH60" s="1">
        <f t="shared" si="127"/>
        <v>2.0999999999999999E-3</v>
      </c>
      <c r="FI60" s="1">
        <f t="shared" si="128"/>
        <v>23.002099999999999</v>
      </c>
      <c r="FJ60" s="1">
        <f t="shared" si="28"/>
        <v>23</v>
      </c>
      <c r="FK60" s="1">
        <f t="shared" si="129"/>
        <v>0</v>
      </c>
      <c r="FL60" s="1">
        <f t="shared" si="130"/>
        <v>2.2000000000000001E-3</v>
      </c>
      <c r="FM60" s="1">
        <f t="shared" si="131"/>
        <v>23.002199999999998</v>
      </c>
      <c r="FN60" s="1">
        <f t="shared" si="29"/>
        <v>23</v>
      </c>
      <c r="FO60" s="1">
        <f t="shared" si="132"/>
        <v>0</v>
      </c>
      <c r="FP60" s="1">
        <f t="shared" si="133"/>
        <v>2.2000000000000001E-3</v>
      </c>
      <c r="FQ60" s="1">
        <f t="shared" si="134"/>
        <v>23.002199999999998</v>
      </c>
      <c r="FR60" s="1">
        <f t="shared" si="30"/>
        <v>23</v>
      </c>
      <c r="FS60" s="1">
        <f t="shared" si="135"/>
        <v>0</v>
      </c>
      <c r="FT60" s="1">
        <f t="shared" si="136"/>
        <v>2.0999999999999999E-3</v>
      </c>
      <c r="FU60" s="1">
        <f t="shared" si="137"/>
        <v>23.002099999999999</v>
      </c>
      <c r="FV60" s="1">
        <f t="shared" si="31"/>
        <v>23</v>
      </c>
      <c r="FW60" s="1">
        <f t="shared" si="138"/>
        <v>0</v>
      </c>
      <c r="FX60" s="1">
        <f t="shared" si="139"/>
        <v>1.1999999999999999E-3</v>
      </c>
      <c r="FY60" s="1">
        <f t="shared" si="140"/>
        <v>23.001200000000001</v>
      </c>
      <c r="FZ60" s="1">
        <f t="shared" si="32"/>
        <v>23</v>
      </c>
      <c r="GC60" s="1">
        <f t="shared" si="33"/>
        <v>0</v>
      </c>
      <c r="GD60" s="1">
        <f t="shared" si="141"/>
        <v>2.3999999999999998E-3</v>
      </c>
      <c r="GE60" s="1">
        <f t="shared" si="34"/>
        <v>23.002400000000002</v>
      </c>
      <c r="GF60" s="1">
        <f t="shared" si="35"/>
        <v>23</v>
      </c>
      <c r="GG60" s="1">
        <f t="shared" si="36"/>
        <v>0</v>
      </c>
      <c r="GH60" s="1">
        <f t="shared" si="142"/>
        <v>1.5E-3</v>
      </c>
      <c r="GI60" s="1">
        <f t="shared" si="143"/>
        <v>23.0015</v>
      </c>
      <c r="GJ60" s="1">
        <f t="shared" si="37"/>
        <v>23</v>
      </c>
      <c r="GK60" s="1">
        <f t="shared" si="38"/>
        <v>0</v>
      </c>
      <c r="GL60" s="1">
        <f t="shared" si="144"/>
        <v>1.4E-3</v>
      </c>
      <c r="GM60" s="1">
        <f t="shared" si="145"/>
        <v>23.0014</v>
      </c>
      <c r="GN60" s="1">
        <f t="shared" si="39"/>
        <v>23</v>
      </c>
      <c r="GO60" s="1">
        <f t="shared" si="40"/>
        <v>0</v>
      </c>
      <c r="GP60" s="1">
        <f t="shared" si="146"/>
        <v>1.8E-3</v>
      </c>
      <c r="GQ60" s="1">
        <f t="shared" si="147"/>
        <v>23.001799999999999</v>
      </c>
      <c r="GR60" s="1">
        <f t="shared" si="41"/>
        <v>23</v>
      </c>
      <c r="GS60" s="1">
        <f t="shared" si="42"/>
        <v>0</v>
      </c>
      <c r="GT60" s="1">
        <f t="shared" si="148"/>
        <v>1.9E-3</v>
      </c>
      <c r="GU60" s="1">
        <f t="shared" si="149"/>
        <v>23.001899999999999</v>
      </c>
      <c r="GV60" s="1">
        <f t="shared" si="43"/>
        <v>23</v>
      </c>
      <c r="GW60" s="1">
        <f t="shared" si="44"/>
        <v>0</v>
      </c>
      <c r="GX60" s="1">
        <f t="shared" si="150"/>
        <v>2E-3</v>
      </c>
      <c r="GY60" s="1">
        <f t="shared" si="151"/>
        <v>23.001999999999999</v>
      </c>
      <c r="GZ60" s="1">
        <f t="shared" si="45"/>
        <v>23</v>
      </c>
      <c r="HA60" s="1">
        <f t="shared" si="46"/>
        <v>0</v>
      </c>
      <c r="HB60" s="1">
        <f t="shared" si="152"/>
        <v>1E-3</v>
      </c>
      <c r="HC60" s="1">
        <f t="shared" si="153"/>
        <v>23.001000000000001</v>
      </c>
      <c r="HD60" s="1">
        <f t="shared" si="47"/>
        <v>23</v>
      </c>
    </row>
    <row r="61" spans="1:212" x14ac:dyDescent="0.3">
      <c r="E61" s="15"/>
      <c r="F61" s="14"/>
      <c r="G61" s="14"/>
      <c r="AI61" s="15"/>
      <c r="AS61" s="14"/>
      <c r="AU61" s="15"/>
      <c r="CA61" s="15"/>
      <c r="CB61" s="15"/>
      <c r="CC61" s="15"/>
      <c r="CD61" s="15"/>
      <c r="CE61" s="15"/>
      <c r="CF61" s="15"/>
      <c r="CG61" s="15"/>
      <c r="CK61" s="14"/>
    </row>
    <row r="62" spans="1:212" x14ac:dyDescent="0.3">
      <c r="E62" s="15"/>
      <c r="F62" s="14"/>
      <c r="G62" s="14"/>
      <c r="AI62" s="15"/>
      <c r="AS62" s="14"/>
      <c r="AU62" s="15"/>
      <c r="CA62" s="15"/>
      <c r="CB62" s="15"/>
      <c r="CC62" s="15"/>
      <c r="CD62" s="15"/>
      <c r="CE62" s="15"/>
      <c r="CF62" s="15"/>
      <c r="CG62" s="15"/>
      <c r="CK62" s="14"/>
    </row>
    <row r="64" spans="1:212" x14ac:dyDescent="0.3">
      <c r="E64"/>
    </row>
    <row r="65" spans="1:87" x14ac:dyDescent="0.3">
      <c r="B65"/>
    </row>
    <row r="68" spans="1:87" hidden="1" x14ac:dyDescent="0.3"/>
    <row r="69" spans="1:87" hidden="1" x14ac:dyDescent="0.3">
      <c r="A69" s="14">
        <v>1</v>
      </c>
      <c r="B69" s="14">
        <v>2</v>
      </c>
      <c r="C69" s="14">
        <v>3</v>
      </c>
      <c r="D69" s="14">
        <v>4</v>
      </c>
      <c r="E69" s="14">
        <v>5</v>
      </c>
      <c r="F69" s="14">
        <v>6</v>
      </c>
      <c r="G69" s="14">
        <v>7</v>
      </c>
      <c r="H69" s="14">
        <v>8</v>
      </c>
      <c r="I69" s="14">
        <v>9</v>
      </c>
      <c r="J69" s="14">
        <v>10</v>
      </c>
      <c r="K69" s="14">
        <v>11</v>
      </c>
      <c r="L69" s="14">
        <v>12</v>
      </c>
      <c r="M69" s="14">
        <v>13</v>
      </c>
      <c r="N69" s="14">
        <v>14</v>
      </c>
      <c r="O69" s="14">
        <v>15</v>
      </c>
      <c r="P69" s="14">
        <v>16</v>
      </c>
      <c r="Q69" s="14">
        <v>17</v>
      </c>
      <c r="R69" s="14">
        <v>18</v>
      </c>
      <c r="S69" s="14">
        <v>19</v>
      </c>
      <c r="T69" s="14">
        <v>20</v>
      </c>
      <c r="U69" s="14">
        <v>21</v>
      </c>
      <c r="V69" s="14">
        <v>22</v>
      </c>
      <c r="W69" s="14">
        <v>23</v>
      </c>
      <c r="X69" s="14">
        <v>24</v>
      </c>
      <c r="Y69" s="14">
        <v>25</v>
      </c>
      <c r="Z69" s="14">
        <v>26</v>
      </c>
      <c r="AA69" s="14">
        <v>27</v>
      </c>
      <c r="AB69" s="14">
        <v>28</v>
      </c>
      <c r="AC69" s="14">
        <v>29</v>
      </c>
      <c r="AD69" s="14">
        <v>30</v>
      </c>
      <c r="AE69" s="14">
        <v>31</v>
      </c>
      <c r="AF69" s="14">
        <v>32</v>
      </c>
      <c r="AG69" s="14">
        <v>33</v>
      </c>
      <c r="AH69" s="14">
        <v>34</v>
      </c>
      <c r="AI69" s="14">
        <v>35</v>
      </c>
      <c r="AJ69" s="14">
        <v>36</v>
      </c>
      <c r="AK69" s="14">
        <v>37</v>
      </c>
      <c r="AL69" s="14">
        <v>38</v>
      </c>
      <c r="AM69" s="14">
        <v>39</v>
      </c>
      <c r="AN69" s="14">
        <v>40</v>
      </c>
      <c r="AO69" s="14">
        <v>41</v>
      </c>
      <c r="AP69" s="14">
        <v>42</v>
      </c>
      <c r="AQ69" s="14">
        <v>43</v>
      </c>
      <c r="AR69" s="14">
        <v>44</v>
      </c>
      <c r="AS69" s="14">
        <v>45</v>
      </c>
      <c r="AT69" s="14">
        <v>46</v>
      </c>
      <c r="AU69" s="14">
        <v>35</v>
      </c>
      <c r="BG69" s="14">
        <v>47</v>
      </c>
      <c r="BH69" s="14">
        <v>48</v>
      </c>
      <c r="BI69" s="14">
        <v>49</v>
      </c>
      <c r="BK69" s="14">
        <v>50</v>
      </c>
      <c r="BL69" s="14">
        <v>51</v>
      </c>
      <c r="BM69" s="14">
        <v>52</v>
      </c>
      <c r="BN69" s="14">
        <v>53</v>
      </c>
      <c r="BP69" s="14">
        <v>54</v>
      </c>
      <c r="BQ69" s="14">
        <v>55</v>
      </c>
      <c r="BT69" s="14">
        <v>56</v>
      </c>
      <c r="BU69" s="14">
        <v>57</v>
      </c>
      <c r="BX69" s="14">
        <v>58</v>
      </c>
      <c r="BY69" s="14">
        <v>59</v>
      </c>
      <c r="BZ69" s="14">
        <v>60</v>
      </c>
      <c r="CA69" s="14">
        <v>61</v>
      </c>
      <c r="CD69" s="14">
        <v>62</v>
      </c>
      <c r="CE69" s="14">
        <v>63</v>
      </c>
      <c r="CH69" s="14">
        <v>64</v>
      </c>
      <c r="CI69" s="14">
        <v>65</v>
      </c>
    </row>
    <row r="70" spans="1:87" hidden="1" x14ac:dyDescent="0.3"/>
    <row r="73" spans="1:87" x14ac:dyDescent="0.3">
      <c r="AG73" s="15"/>
      <c r="AH73" s="15"/>
      <c r="AI73" s="15"/>
      <c r="AQ73" s="14"/>
      <c r="AR73" s="14"/>
      <c r="AS73" s="14"/>
      <c r="AU73" s="15"/>
      <c r="BY73" s="15"/>
    </row>
    <row r="74" spans="1:87" hidden="1" x14ac:dyDescent="0.3">
      <c r="B74" s="14">
        <v>2</v>
      </c>
      <c r="C74" s="14">
        <v>3</v>
      </c>
      <c r="D74" s="14">
        <v>4</v>
      </c>
      <c r="E74" s="14">
        <v>5</v>
      </c>
      <c r="F74" s="14">
        <v>6</v>
      </c>
      <c r="G74" s="14">
        <v>7</v>
      </c>
      <c r="H74" s="14">
        <v>8</v>
      </c>
      <c r="I74" s="14">
        <v>9</v>
      </c>
      <c r="J74" s="14">
        <v>10</v>
      </c>
      <c r="K74" s="14">
        <v>11</v>
      </c>
      <c r="L74" s="14">
        <v>12</v>
      </c>
      <c r="M74" s="14">
        <v>13</v>
      </c>
      <c r="N74" s="14">
        <v>14</v>
      </c>
      <c r="O74" s="14">
        <v>15</v>
      </c>
      <c r="P74" s="14">
        <v>16</v>
      </c>
      <c r="Q74" s="14">
        <v>17</v>
      </c>
      <c r="R74" s="14">
        <v>18</v>
      </c>
      <c r="S74" s="14">
        <v>19</v>
      </c>
      <c r="T74" s="14">
        <v>20</v>
      </c>
      <c r="U74" s="14">
        <v>21</v>
      </c>
      <c r="V74" s="14">
        <v>22</v>
      </c>
      <c r="W74" s="14">
        <v>23</v>
      </c>
      <c r="X74" s="14">
        <v>24</v>
      </c>
      <c r="Y74" s="14">
        <v>25</v>
      </c>
      <c r="Z74" s="14">
        <v>26</v>
      </c>
      <c r="AA74" s="14">
        <v>27</v>
      </c>
      <c r="AB74" s="14">
        <v>28</v>
      </c>
      <c r="AC74" s="14">
        <v>29</v>
      </c>
      <c r="AD74" s="14">
        <v>30</v>
      </c>
      <c r="AE74" s="14">
        <v>31</v>
      </c>
      <c r="AF74" s="14">
        <v>32</v>
      </c>
      <c r="AG74" s="14">
        <v>33</v>
      </c>
      <c r="AH74" s="14">
        <v>34</v>
      </c>
      <c r="AI74" s="14">
        <v>35</v>
      </c>
      <c r="AJ74" s="14">
        <v>36</v>
      </c>
      <c r="AK74" s="14">
        <v>37</v>
      </c>
      <c r="AL74" s="14">
        <v>38</v>
      </c>
      <c r="AM74" s="14">
        <v>39</v>
      </c>
      <c r="AN74" s="14">
        <v>40</v>
      </c>
      <c r="AO74" s="14">
        <v>41</v>
      </c>
      <c r="AP74" s="14">
        <v>42</v>
      </c>
      <c r="AQ74" s="14">
        <v>43</v>
      </c>
      <c r="AR74" s="14">
        <v>44</v>
      </c>
      <c r="AS74" s="14">
        <v>45</v>
      </c>
      <c r="AT74" s="14">
        <v>46</v>
      </c>
      <c r="AU74" s="14">
        <v>47</v>
      </c>
      <c r="AV74" s="14">
        <v>48</v>
      </c>
      <c r="AW74" s="14">
        <v>49</v>
      </c>
      <c r="AX74" s="14">
        <v>50</v>
      </c>
      <c r="BC74" s="14">
        <v>51</v>
      </c>
      <c r="BD74" s="14">
        <v>52</v>
      </c>
      <c r="BE74" s="14">
        <v>53</v>
      </c>
      <c r="BF74" s="14">
        <v>54</v>
      </c>
      <c r="BG74" s="14">
        <v>55</v>
      </c>
      <c r="BH74" s="14">
        <v>56</v>
      </c>
      <c r="BI74" s="14">
        <v>57</v>
      </c>
      <c r="BJ74" s="14">
        <v>58</v>
      </c>
      <c r="BK74" s="14">
        <v>59</v>
      </c>
      <c r="BL74" s="14">
        <v>60</v>
      </c>
      <c r="BM74" s="14">
        <v>61</v>
      </c>
      <c r="BN74" s="14">
        <v>62</v>
      </c>
      <c r="BO74" s="14">
        <v>63</v>
      </c>
      <c r="BP74" s="14">
        <v>64</v>
      </c>
      <c r="BQ74" s="14">
        <v>65</v>
      </c>
      <c r="BR74" s="14">
        <v>66</v>
      </c>
      <c r="BS74" s="14">
        <v>67</v>
      </c>
      <c r="BT74" s="14">
        <v>68</v>
      </c>
      <c r="BU74" s="14">
        <v>69</v>
      </c>
      <c r="BV74" s="14">
        <v>70</v>
      </c>
      <c r="BW74" s="14">
        <v>71</v>
      </c>
      <c r="BX74" s="14">
        <v>72</v>
      </c>
      <c r="BY74" s="14">
        <v>73</v>
      </c>
      <c r="BZ74" s="14">
        <v>74</v>
      </c>
      <c r="CA74" s="14">
        <v>75</v>
      </c>
      <c r="CD74" s="14">
        <v>76</v>
      </c>
      <c r="CE74" s="14">
        <v>77</v>
      </c>
      <c r="CH74" s="14">
        <v>78</v>
      </c>
      <c r="CI74" s="14">
        <v>79</v>
      </c>
    </row>
    <row r="75" spans="1:87" x14ac:dyDescent="0.3">
      <c r="F75" s="14"/>
      <c r="G75" s="14"/>
      <c r="AJ75" s="14"/>
      <c r="AK75" s="14"/>
      <c r="AL75" s="14"/>
      <c r="AM75" s="14"/>
      <c r="AN75" s="14"/>
      <c r="AO75" s="14"/>
      <c r="AP75" s="14"/>
      <c r="AQ75" s="14"/>
      <c r="AR75" s="14"/>
      <c r="AS75" s="14"/>
      <c r="CH75" s="14"/>
    </row>
    <row r="76" spans="1:87" x14ac:dyDescent="0.3">
      <c r="AG76" s="15"/>
      <c r="AH76" s="15"/>
      <c r="AI76" s="15"/>
      <c r="AQ76" s="14"/>
      <c r="AR76" s="14"/>
      <c r="AS76" s="14"/>
      <c r="AU76" s="15"/>
      <c r="BY76" s="15"/>
    </row>
    <row r="77" spans="1:87" x14ac:dyDescent="0.3">
      <c r="AG77" s="15"/>
      <c r="AH77" s="15"/>
      <c r="AI77" s="15"/>
      <c r="AQ77" s="14"/>
      <c r="AR77" s="14"/>
      <c r="AS77" s="14"/>
      <c r="AU77" s="15"/>
      <c r="BY77" s="15"/>
    </row>
    <row r="78" spans="1:87" x14ac:dyDescent="0.3">
      <c r="AG78" s="15"/>
      <c r="AH78" s="15"/>
      <c r="AI78" s="15"/>
      <c r="AQ78" s="14"/>
      <c r="AR78" s="14"/>
      <c r="AS78" s="14"/>
      <c r="AU78" s="15"/>
      <c r="BY78" s="15"/>
    </row>
    <row r="79" spans="1:87" x14ac:dyDescent="0.3">
      <c r="AG79" s="15"/>
      <c r="AH79" s="15"/>
      <c r="AI79" s="15"/>
      <c r="AQ79" s="14"/>
      <c r="AR79" s="14"/>
      <c r="AS79" s="14"/>
      <c r="AU79" s="15"/>
      <c r="BY79" s="15"/>
    </row>
    <row r="80" spans="1:87" hidden="1" x14ac:dyDescent="0.3">
      <c r="B80" s="14">
        <v>2</v>
      </c>
      <c r="C80" s="14">
        <v>3</v>
      </c>
      <c r="D80" s="14">
        <v>4</v>
      </c>
      <c r="E80" s="14">
        <v>5</v>
      </c>
      <c r="F80" s="14">
        <v>6</v>
      </c>
      <c r="G80" s="14">
        <v>7</v>
      </c>
      <c r="H80" s="14">
        <v>8</v>
      </c>
      <c r="I80" s="14">
        <v>9</v>
      </c>
      <c r="J80" s="14">
        <v>10</v>
      </c>
      <c r="K80" s="14">
        <v>11</v>
      </c>
      <c r="L80" s="14">
        <v>12</v>
      </c>
      <c r="M80" s="14">
        <v>13</v>
      </c>
      <c r="N80" s="14">
        <v>14</v>
      </c>
      <c r="O80" s="14">
        <v>15</v>
      </c>
      <c r="P80" s="14">
        <v>16</v>
      </c>
      <c r="Q80" s="14">
        <v>17</v>
      </c>
      <c r="R80" s="14">
        <v>18</v>
      </c>
      <c r="S80" s="14">
        <v>19</v>
      </c>
      <c r="T80" s="14">
        <v>20</v>
      </c>
      <c r="U80" s="14">
        <v>21</v>
      </c>
      <c r="V80" s="14">
        <v>22</v>
      </c>
      <c r="W80" s="14">
        <v>23</v>
      </c>
      <c r="X80" s="14">
        <v>24</v>
      </c>
      <c r="Y80" s="14">
        <v>25</v>
      </c>
      <c r="Z80" s="14">
        <v>26</v>
      </c>
      <c r="AA80" s="14">
        <v>27</v>
      </c>
      <c r="AB80" s="14">
        <v>28</v>
      </c>
      <c r="AC80" s="14">
        <v>29</v>
      </c>
      <c r="AD80" s="14">
        <v>30</v>
      </c>
      <c r="AE80" s="14">
        <v>31</v>
      </c>
      <c r="AF80" s="14">
        <v>32</v>
      </c>
      <c r="AG80" s="14">
        <v>33</v>
      </c>
      <c r="AH80" s="14">
        <v>34</v>
      </c>
      <c r="AI80" s="14">
        <v>35</v>
      </c>
      <c r="AJ80" s="14">
        <v>36</v>
      </c>
      <c r="AK80" s="14">
        <v>37</v>
      </c>
      <c r="AL80" s="14">
        <v>38</v>
      </c>
      <c r="AM80" s="14">
        <v>39</v>
      </c>
      <c r="AN80" s="14">
        <v>40</v>
      </c>
      <c r="AO80" s="14">
        <v>41</v>
      </c>
      <c r="AP80" s="14">
        <v>42</v>
      </c>
      <c r="AQ80" s="14">
        <v>43</v>
      </c>
      <c r="AR80" s="14">
        <v>44</v>
      </c>
      <c r="AS80" s="14">
        <v>45</v>
      </c>
      <c r="AT80" s="14">
        <v>46</v>
      </c>
      <c r="AU80" s="14">
        <v>47</v>
      </c>
      <c r="AV80" s="14">
        <v>48</v>
      </c>
      <c r="AW80" s="14">
        <v>49</v>
      </c>
      <c r="AX80" s="14">
        <v>50</v>
      </c>
      <c r="AY80" s="14">
        <v>51</v>
      </c>
      <c r="AZ80" s="14">
        <v>52</v>
      </c>
      <c r="BA80" s="14">
        <v>53</v>
      </c>
      <c r="BB80" s="14">
        <v>54</v>
      </c>
      <c r="BC80" s="14">
        <v>55</v>
      </c>
      <c r="BD80" s="14">
        <v>56</v>
      </c>
      <c r="BE80" s="14">
        <v>57</v>
      </c>
      <c r="BF80" s="14">
        <v>58</v>
      </c>
      <c r="BG80" s="14">
        <v>59</v>
      </c>
      <c r="BH80" s="14">
        <v>60</v>
      </c>
      <c r="BI80" s="14">
        <v>61</v>
      </c>
      <c r="BJ80" s="14">
        <v>62</v>
      </c>
      <c r="BK80" s="14">
        <v>63</v>
      </c>
      <c r="BL80" s="14">
        <v>64</v>
      </c>
      <c r="BM80" s="14">
        <v>65</v>
      </c>
      <c r="BN80" s="14">
        <v>66</v>
      </c>
      <c r="BO80" s="14">
        <v>67</v>
      </c>
      <c r="BP80" s="14">
        <v>68</v>
      </c>
      <c r="BQ80" s="14">
        <v>69</v>
      </c>
      <c r="BR80" s="14">
        <v>70</v>
      </c>
      <c r="BS80" s="14">
        <v>71</v>
      </c>
      <c r="BT80" s="14">
        <v>72</v>
      </c>
      <c r="BU80" s="14">
        <v>73</v>
      </c>
      <c r="BV80" s="14">
        <v>74</v>
      </c>
      <c r="BW80" s="14">
        <v>75</v>
      </c>
      <c r="BX80" s="14">
        <v>76</v>
      </c>
      <c r="BY80" s="14">
        <v>77</v>
      </c>
      <c r="BZ80" s="14">
        <v>78</v>
      </c>
      <c r="CA80" s="14">
        <v>79</v>
      </c>
      <c r="CB80" s="14">
        <v>80</v>
      </c>
      <c r="CC80" s="14">
        <v>81</v>
      </c>
      <c r="CD80" s="14">
        <v>82</v>
      </c>
      <c r="CE80" s="14">
        <v>83</v>
      </c>
      <c r="CH80" s="14">
        <v>84</v>
      </c>
      <c r="CI80" s="14">
        <v>85</v>
      </c>
    </row>
    <row r="83" spans="1:87" hidden="1" x14ac:dyDescent="0.3">
      <c r="A83" s="14">
        <v>1</v>
      </c>
      <c r="B83" s="14">
        <v>2</v>
      </c>
      <c r="C83" s="14">
        <v>3</v>
      </c>
      <c r="D83" s="14">
        <v>4</v>
      </c>
      <c r="E83" s="14">
        <v>5</v>
      </c>
      <c r="F83" s="14">
        <v>6</v>
      </c>
      <c r="G83" s="14">
        <v>7</v>
      </c>
      <c r="H83" s="14">
        <v>8</v>
      </c>
      <c r="I83" s="14">
        <v>9</v>
      </c>
      <c r="J83" s="14">
        <v>10</v>
      </c>
      <c r="K83" s="14">
        <v>11</v>
      </c>
      <c r="L83" s="14">
        <v>12</v>
      </c>
      <c r="M83" s="14">
        <v>13</v>
      </c>
      <c r="N83" s="14">
        <v>14</v>
      </c>
      <c r="O83" s="14">
        <v>15</v>
      </c>
      <c r="P83" s="14">
        <v>16</v>
      </c>
      <c r="Q83" s="14">
        <v>17</v>
      </c>
      <c r="R83" s="14">
        <v>18</v>
      </c>
      <c r="S83" s="14">
        <v>19</v>
      </c>
      <c r="T83" s="14">
        <v>20</v>
      </c>
      <c r="U83" s="14">
        <v>21</v>
      </c>
      <c r="V83" s="14">
        <v>22</v>
      </c>
      <c r="W83" s="14">
        <v>23</v>
      </c>
      <c r="X83" s="14">
        <v>24</v>
      </c>
      <c r="Y83" s="14">
        <v>25</v>
      </c>
      <c r="Z83" s="14">
        <v>26</v>
      </c>
      <c r="AA83" s="14">
        <v>27</v>
      </c>
      <c r="AB83" s="14">
        <v>28</v>
      </c>
      <c r="AC83" s="14">
        <v>29</v>
      </c>
      <c r="AD83" s="14">
        <v>30</v>
      </c>
      <c r="AE83" s="14">
        <v>31</v>
      </c>
      <c r="AF83" s="14">
        <v>32</v>
      </c>
      <c r="AG83" s="14">
        <v>33</v>
      </c>
      <c r="AH83" s="14">
        <v>34</v>
      </c>
      <c r="AI83" s="14">
        <v>35</v>
      </c>
      <c r="AJ83" s="14">
        <v>36</v>
      </c>
      <c r="AK83" s="14">
        <v>37</v>
      </c>
      <c r="AL83" s="14">
        <v>38</v>
      </c>
      <c r="AM83" s="14">
        <v>39</v>
      </c>
      <c r="AN83" s="14">
        <v>40</v>
      </c>
      <c r="AO83" s="14">
        <v>41</v>
      </c>
      <c r="AP83" s="14">
        <v>42</v>
      </c>
      <c r="AQ83" s="14">
        <v>43</v>
      </c>
      <c r="AR83" s="14">
        <v>44</v>
      </c>
      <c r="AS83" s="14">
        <v>45</v>
      </c>
      <c r="AT83" s="14">
        <v>46</v>
      </c>
      <c r="AU83" s="14">
        <v>47</v>
      </c>
      <c r="AV83" s="14">
        <v>48</v>
      </c>
      <c r="AW83" s="14">
        <v>49</v>
      </c>
      <c r="AX83" s="14">
        <v>50</v>
      </c>
      <c r="AY83" s="14">
        <v>51</v>
      </c>
      <c r="AZ83" s="14">
        <v>52</v>
      </c>
      <c r="BA83" s="14">
        <v>53</v>
      </c>
      <c r="BB83" s="14">
        <v>54</v>
      </c>
      <c r="BC83" s="14">
        <v>55</v>
      </c>
      <c r="BD83" s="14">
        <v>56</v>
      </c>
      <c r="BE83" s="14">
        <v>57</v>
      </c>
      <c r="BF83" s="14">
        <v>58</v>
      </c>
      <c r="BG83" s="14">
        <v>59</v>
      </c>
      <c r="BH83" s="14">
        <v>60</v>
      </c>
      <c r="BI83" s="14">
        <v>61</v>
      </c>
      <c r="BJ83" s="14">
        <v>62</v>
      </c>
      <c r="BK83" s="14">
        <v>63</v>
      </c>
      <c r="BL83" s="14">
        <v>64</v>
      </c>
      <c r="BM83" s="14">
        <v>65</v>
      </c>
      <c r="BN83" s="14">
        <v>66</v>
      </c>
      <c r="BO83" s="14">
        <v>67</v>
      </c>
      <c r="BP83" s="14">
        <v>68</v>
      </c>
      <c r="BQ83" s="14">
        <v>69</v>
      </c>
      <c r="BR83" s="14">
        <v>70</v>
      </c>
      <c r="BS83" s="14">
        <v>71</v>
      </c>
      <c r="BT83" s="14">
        <v>72</v>
      </c>
      <c r="BU83" s="14">
        <v>73</v>
      </c>
      <c r="BV83" s="14">
        <v>74</v>
      </c>
      <c r="BW83" s="14">
        <v>75</v>
      </c>
      <c r="BX83" s="14">
        <v>76</v>
      </c>
      <c r="BY83" s="14">
        <v>77</v>
      </c>
      <c r="BZ83" s="14">
        <v>78</v>
      </c>
      <c r="CA83" s="14">
        <v>79</v>
      </c>
      <c r="CB83" s="14">
        <v>80</v>
      </c>
      <c r="CC83" s="14">
        <v>81</v>
      </c>
      <c r="CD83" s="14">
        <v>82</v>
      </c>
      <c r="CE83" s="14">
        <v>83</v>
      </c>
      <c r="CF83" s="14">
        <v>84</v>
      </c>
      <c r="CG83" s="14">
        <v>85</v>
      </c>
      <c r="CH83" s="14">
        <v>86</v>
      </c>
      <c r="CI83" s="14">
        <v>87</v>
      </c>
    </row>
    <row r="1002" spans="3:7" x14ac:dyDescent="0.3">
      <c r="D1002" s="17"/>
      <c r="E1002" s="17" t="s">
        <v>39</v>
      </c>
      <c r="F1002" s="14"/>
      <c r="G1002" s="14"/>
    </row>
    <row r="1003" spans="3:7" x14ac:dyDescent="0.3">
      <c r="C1003" s="14" t="s">
        <v>34</v>
      </c>
      <c r="D1003" s="17">
        <v>1</v>
      </c>
      <c r="E1003" s="17" t="s">
        <v>40</v>
      </c>
      <c r="F1003" s="14" t="s">
        <v>46</v>
      </c>
      <c r="G1003" s="14"/>
    </row>
    <row r="1004" spans="3:7" x14ac:dyDescent="0.3">
      <c r="D1004" s="17">
        <v>2</v>
      </c>
      <c r="E1004" s="17" t="s">
        <v>41</v>
      </c>
      <c r="F1004" s="14" t="s">
        <v>47</v>
      </c>
      <c r="G1004" s="14"/>
    </row>
    <row r="1005" spans="3:7" x14ac:dyDescent="0.3">
      <c r="D1005" s="17">
        <v>3</v>
      </c>
      <c r="E1005" s="17" t="s">
        <v>52</v>
      </c>
      <c r="F1005" s="14"/>
      <c r="G1005" s="14"/>
    </row>
    <row r="1006" spans="3:7" x14ac:dyDescent="0.3">
      <c r="D1006" s="17">
        <v>4</v>
      </c>
      <c r="E1006" s="17" t="s">
        <v>42</v>
      </c>
      <c r="F1006" s="14"/>
      <c r="G1006" s="14"/>
    </row>
    <row r="1007" spans="3:7" x14ac:dyDescent="0.3">
      <c r="D1007" s="17">
        <v>5</v>
      </c>
      <c r="E1007" s="17" t="s">
        <v>56</v>
      </c>
    </row>
  </sheetData>
  <sheetProtection formatCells="0" formatColumns="0" formatRows="0" deleteRows="0"/>
  <dataConsolidate/>
  <mergeCells count="65">
    <mergeCell ref="GS1:GV2"/>
    <mergeCell ref="GW1:GZ2"/>
    <mergeCell ref="HA1:HD2"/>
    <mergeCell ref="FS1:FV2"/>
    <mergeCell ref="FW1:FZ2"/>
    <mergeCell ref="GC1:GF2"/>
    <mergeCell ref="GG1:GJ2"/>
    <mergeCell ref="GK1:GN2"/>
    <mergeCell ref="GO1:GR2"/>
    <mergeCell ref="FO1:FR2"/>
    <mergeCell ref="DV1:DY2"/>
    <mergeCell ref="DZ1:EC2"/>
    <mergeCell ref="ED1:EG2"/>
    <mergeCell ref="EH1:EK2"/>
    <mergeCell ref="EL1:EO2"/>
    <mergeCell ref="EP1:ES2"/>
    <mergeCell ref="ET1:EW2"/>
    <mergeCell ref="EY1:FB2"/>
    <mergeCell ref="FC1:FF2"/>
    <mergeCell ref="FG1:FJ2"/>
    <mergeCell ref="FK1:FN2"/>
    <mergeCell ref="DJ1:DM2"/>
    <mergeCell ref="CC1:CC2"/>
    <mergeCell ref="CD1:CD2"/>
    <mergeCell ref="CE1:CE2"/>
    <mergeCell ref="CH1:CH2"/>
    <mergeCell ref="CI1:CI2"/>
    <mergeCell ref="CL1:CO2"/>
    <mergeCell ref="CP1:CS2"/>
    <mergeCell ref="CT1:CW2"/>
    <mergeCell ref="CX1:DA2"/>
    <mergeCell ref="DB1:DE2"/>
    <mergeCell ref="DF1:DI2"/>
    <mergeCell ref="BF1:BF2"/>
    <mergeCell ref="BG1:BG2"/>
    <mergeCell ref="BH1:BK1"/>
    <mergeCell ref="BL1:BO1"/>
    <mergeCell ref="CB1:CB2"/>
    <mergeCell ref="BQ1:BQ2"/>
    <mergeCell ref="BR1:BR2"/>
    <mergeCell ref="BS1:BS2"/>
    <mergeCell ref="BT1:BT2"/>
    <mergeCell ref="BU1:BU2"/>
    <mergeCell ref="BV1:BV2"/>
    <mergeCell ref="BW1:BW2"/>
    <mergeCell ref="BX1:BX2"/>
    <mergeCell ref="BY1:BY2"/>
    <mergeCell ref="BZ1:BZ2"/>
    <mergeCell ref="CA1:CA2"/>
    <mergeCell ref="W1:W2"/>
    <mergeCell ref="CF1:CF2"/>
    <mergeCell ref="CG1:CG2"/>
    <mergeCell ref="G1:G2"/>
    <mergeCell ref="H1:J1"/>
    <mergeCell ref="K1:K2"/>
    <mergeCell ref="L1:L2"/>
    <mergeCell ref="M1:V1"/>
    <mergeCell ref="BP1:BP2"/>
    <mergeCell ref="X1:AG1"/>
    <mergeCell ref="AH1:AH2"/>
    <mergeCell ref="AI1:AI2"/>
    <mergeCell ref="AJ1:AS1"/>
    <mergeCell ref="AT1:AT2"/>
    <mergeCell ref="AU1:AU2"/>
    <mergeCell ref="AV1:BE1"/>
  </mergeCells>
  <conditionalFormatting sqref="DR4:DR60 DT4:DT60">
    <cfRule type="cellIs" dxfId="126" priority="18" operator="equal">
      <formula>"NO"</formula>
    </cfRule>
    <cfRule type="cellIs" dxfId="125" priority="19" operator="equal">
      <formula>"YES"</formula>
    </cfRule>
  </conditionalFormatting>
  <conditionalFormatting sqref="CH4:CH60">
    <cfRule type="expression" dxfId="124" priority="13">
      <formula>L4=$E$1007</formula>
    </cfRule>
    <cfRule type="expression" dxfId="123" priority="14">
      <formula>"$j4=$D$1006"</formula>
    </cfRule>
    <cfRule type="expression" dxfId="122" priority="15">
      <formula>$L4=$E$1005</formula>
    </cfRule>
    <cfRule type="expression" dxfId="121" priority="20">
      <formula>L4=$E$1004</formula>
    </cfRule>
    <cfRule type="expression" dxfId="120" priority="21">
      <formula>L4=$E$1003</formula>
    </cfRule>
  </conditionalFormatting>
  <conditionalFormatting sqref="CH4:CH60">
    <cfRule type="expression" dxfId="119" priority="8">
      <formula>G4=$F$1003</formula>
    </cfRule>
  </conditionalFormatting>
  <conditionalFormatting sqref="AI4:AI60">
    <cfRule type="expression" dxfId="118" priority="5">
      <formula>$W4=1000</formula>
    </cfRule>
  </conditionalFormatting>
  <conditionalFormatting sqref="AT4:AT60">
    <cfRule type="expression" dxfId="117" priority="4">
      <formula>$W4=1000</formula>
    </cfRule>
  </conditionalFormatting>
  <conditionalFormatting sqref="AU4:AU60">
    <cfRule type="expression" dxfId="116" priority="3">
      <formula>$W4=1000</formula>
    </cfRule>
  </conditionalFormatting>
  <conditionalFormatting sqref="BF4:BF60">
    <cfRule type="expression" dxfId="115" priority="2">
      <formula>$W4=1000</formula>
    </cfRule>
  </conditionalFormatting>
  <conditionalFormatting sqref="BH5:BO60 BL4:BO4">
    <cfRule type="expression" dxfId="114" priority="22">
      <formula>$BG4=4000</formula>
    </cfRule>
  </conditionalFormatting>
  <conditionalFormatting sqref="W4:W60">
    <cfRule type="expression" dxfId="113" priority="7">
      <formula>$W4=1000</formula>
    </cfRule>
  </conditionalFormatting>
  <conditionalFormatting sqref="AH4:AH60">
    <cfRule type="expression" dxfId="112" priority="6">
      <formula>$W4=1000</formula>
    </cfRule>
  </conditionalFormatting>
  <conditionalFormatting sqref="BG4:BG60">
    <cfRule type="expression" dxfId="111" priority="1">
      <formula>$BG4=4000</formula>
    </cfRule>
  </conditionalFormatting>
  <pageMargins left="0.19685039370078741" right="0.19685039370078741" top="0.19685039370078741" bottom="0.19685039370078741" header="0.19685039370078741" footer="0.19685039370078741"/>
  <pageSetup paperSize="9" scale="5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pageSetUpPr fitToPage="1"/>
  </sheetPr>
  <dimension ref="A1:HD1007"/>
  <sheetViews>
    <sheetView showGridLines="0" zoomScale="55" zoomScaleNormal="55" workbookViewId="0">
      <selection activeCell="CG4" sqref="CG4"/>
    </sheetView>
  </sheetViews>
  <sheetFormatPr defaultColWidth="9.109375" defaultRowHeight="14.4" x14ac:dyDescent="0.3"/>
  <cols>
    <col min="1" max="1" width="9.109375" style="14" customWidth="1"/>
    <col min="2" max="2" width="3.88671875" style="14" customWidth="1"/>
    <col min="3" max="3" width="21.5546875" style="14" customWidth="1"/>
    <col min="4" max="4" width="19.44140625" style="14" customWidth="1"/>
    <col min="5" max="5" width="12.88671875" style="14" customWidth="1"/>
    <col min="6" max="6" width="5.88671875" style="15" bestFit="1" customWidth="1"/>
    <col min="7" max="7" width="6.33203125" style="15" customWidth="1"/>
    <col min="8" max="10" width="4.33203125" style="14" hidden="1" customWidth="1"/>
    <col min="11" max="11" width="7.6640625" style="14" customWidth="1"/>
    <col min="12" max="12" width="8.44140625" style="14" customWidth="1"/>
    <col min="13" max="22" width="3.109375" style="14" customWidth="1"/>
    <col min="23" max="23" width="10.44140625" style="14" customWidth="1"/>
    <col min="24" max="33" width="3.109375" style="14" customWidth="1"/>
    <col min="34" max="34" width="9.33203125" style="14" customWidth="1"/>
    <col min="35" max="35" width="8.5546875" style="14" customWidth="1"/>
    <col min="36" max="45" width="3.109375" style="15" customWidth="1"/>
    <col min="46" max="46" width="9.88671875" style="14" customWidth="1"/>
    <col min="47" max="47" width="8.5546875" style="14" customWidth="1"/>
    <col min="48" max="57" width="3" style="14" customWidth="1"/>
    <col min="58" max="59" width="9" style="14" customWidth="1"/>
    <col min="60" max="63" width="5.44140625" style="14" customWidth="1"/>
    <col min="64" max="67" width="8" style="14" customWidth="1"/>
    <col min="68" max="68" width="15.44140625" style="14" customWidth="1"/>
    <col min="69" max="69" width="17.6640625" style="14" customWidth="1"/>
    <col min="70" max="85" width="12.5546875" style="14" customWidth="1"/>
    <col min="86" max="86" width="9.33203125" style="15" customWidth="1"/>
    <col min="87" max="87" width="9.44140625" style="15" customWidth="1"/>
    <col min="88" max="89" width="14.5546875" style="15" customWidth="1"/>
    <col min="90" max="114" width="13.109375" style="14" customWidth="1"/>
    <col min="115" max="213" width="9.109375" style="14" customWidth="1"/>
    <col min="214" max="16384" width="9.109375" style="14"/>
  </cols>
  <sheetData>
    <row r="1" spans="1:212" customFormat="1" ht="27.75" customHeight="1" x14ac:dyDescent="0.3">
      <c r="B1" s="3"/>
      <c r="C1" s="13" t="s">
        <v>53</v>
      </c>
      <c r="D1" s="13"/>
      <c r="E1" s="13"/>
      <c r="F1" s="13"/>
      <c r="G1" s="43" t="s">
        <v>50</v>
      </c>
      <c r="H1" s="48" t="s">
        <v>33</v>
      </c>
      <c r="I1" s="48"/>
      <c r="J1" s="48"/>
      <c r="K1" s="57" t="s">
        <v>34</v>
      </c>
      <c r="L1" s="49" t="s">
        <v>3</v>
      </c>
      <c r="M1" s="49" t="s">
        <v>4</v>
      </c>
      <c r="N1" s="49"/>
      <c r="O1" s="49"/>
      <c r="P1" s="49"/>
      <c r="Q1" s="49"/>
      <c r="R1" s="49"/>
      <c r="S1" s="49"/>
      <c r="T1" s="49"/>
      <c r="U1" s="49"/>
      <c r="V1" s="49"/>
      <c r="W1" s="48" t="s">
        <v>32</v>
      </c>
      <c r="X1" s="49" t="s">
        <v>5</v>
      </c>
      <c r="Y1" s="49"/>
      <c r="Z1" s="49"/>
      <c r="AA1" s="49"/>
      <c r="AB1" s="49"/>
      <c r="AC1" s="49"/>
      <c r="AD1" s="49"/>
      <c r="AE1" s="49"/>
      <c r="AF1" s="49"/>
      <c r="AG1" s="49"/>
      <c r="AH1" s="48" t="s">
        <v>32</v>
      </c>
      <c r="AI1" s="48" t="s">
        <v>6</v>
      </c>
      <c r="AJ1" s="50" t="s">
        <v>30</v>
      </c>
      <c r="AK1" s="51"/>
      <c r="AL1" s="51"/>
      <c r="AM1" s="51"/>
      <c r="AN1" s="51"/>
      <c r="AO1" s="51"/>
      <c r="AP1" s="51"/>
      <c r="AQ1" s="51"/>
      <c r="AR1" s="51"/>
      <c r="AS1" s="52"/>
      <c r="AT1" s="48" t="s">
        <v>32</v>
      </c>
      <c r="AU1" s="48" t="s">
        <v>6</v>
      </c>
      <c r="AV1" s="50" t="s">
        <v>55</v>
      </c>
      <c r="AW1" s="51"/>
      <c r="AX1" s="51"/>
      <c r="AY1" s="51"/>
      <c r="AZ1" s="51"/>
      <c r="BA1" s="51"/>
      <c r="BB1" s="51"/>
      <c r="BC1" s="51"/>
      <c r="BD1" s="51"/>
      <c r="BE1" s="52"/>
      <c r="BF1" s="48" t="s">
        <v>32</v>
      </c>
      <c r="BG1" s="48" t="s">
        <v>7</v>
      </c>
      <c r="BH1" s="50" t="s">
        <v>106</v>
      </c>
      <c r="BI1" s="51"/>
      <c r="BJ1" s="51"/>
      <c r="BK1" s="52"/>
      <c r="BL1" s="59" t="s">
        <v>31</v>
      </c>
      <c r="BM1" s="60"/>
      <c r="BN1" s="60"/>
      <c r="BO1" s="61"/>
      <c r="BP1" s="43" t="str">
        <f>CONCATENATE(,$E1003," ",F1003," ","CLASS")</f>
        <v>Red Live CLASS</v>
      </c>
      <c r="BQ1" s="43" t="str">
        <f>CONCATENATE("Position in ",$E1003," ",F1003," ","CLASS")</f>
        <v>Position in Red Live CLASS</v>
      </c>
      <c r="BR1" s="43" t="str">
        <f>CONCATENATE(,$E1003," ",$F1004," ","CLASS")</f>
        <v>Red IRS CLASS</v>
      </c>
      <c r="BS1" s="43" t="str">
        <f>CONCATENATE("Position in ",$E1003," ",$F1004," ","CLASS")</f>
        <v>Position in Red IRS CLASS</v>
      </c>
      <c r="BT1" s="43" t="str">
        <f>CONCATENATE(,$E1004," ","CLASS")</f>
        <v>Blue CLASS</v>
      </c>
      <c r="BU1" s="43" t="str">
        <f>CONCATENATE("Position in ",$E1004," ","CLASS")</f>
        <v>Position in Blue CLASS</v>
      </c>
      <c r="BV1" s="43" t="str">
        <f>CONCATENATE(,$E1004," ",$F1004," ","CLASS")</f>
        <v>Blue IRS CLASS</v>
      </c>
      <c r="BW1" s="43" t="str">
        <f>CONCATENATE("Position in ",$E1004," ",$F1004," ","CLASS")</f>
        <v>Position in Blue IRS CLASS</v>
      </c>
      <c r="BX1" s="43" t="str">
        <f>CONCATENATE(,$E1005," ","CLASS")</f>
        <v>Rookie CLASS</v>
      </c>
      <c r="BY1" s="43" t="str">
        <f>CONCATENATE("Position in ",$E1005," ","CLASS")</f>
        <v>Position in Rookie CLASS</v>
      </c>
      <c r="BZ1" s="43" t="str">
        <f>CONCATENATE($E1006," ","CLASS")</f>
        <v>Club CLASS</v>
      </c>
      <c r="CA1" s="43" t="str">
        <f>CONCATENATE("Position in ",$E1006," ","CLASS")</f>
        <v>Position in Club CLASS</v>
      </c>
      <c r="CB1" s="43" t="str">
        <f>CONCATENATE($E1007," ","CLASS")</f>
        <v>PH CLASS</v>
      </c>
      <c r="CC1" s="43" t="str">
        <f>CONCATENATE("Position in ",$E1007," ","CLASS")</f>
        <v>Position in PH CLASS</v>
      </c>
      <c r="CD1" s="43" t="s">
        <v>48</v>
      </c>
      <c r="CE1" s="43" t="s">
        <v>45</v>
      </c>
      <c r="CF1" s="43" t="s">
        <v>107</v>
      </c>
      <c r="CG1" s="43" t="s">
        <v>108</v>
      </c>
      <c r="CH1" s="48" t="s">
        <v>54</v>
      </c>
      <c r="CI1" s="48" t="s">
        <v>51</v>
      </c>
      <c r="CJ1" s="2"/>
      <c r="CK1" s="2"/>
      <c r="CL1" s="45" t="s">
        <v>23</v>
      </c>
      <c r="CM1" s="45"/>
      <c r="CN1" s="45"/>
      <c r="CO1" s="45"/>
      <c r="CP1" s="45" t="s">
        <v>24</v>
      </c>
      <c r="CQ1" s="45"/>
      <c r="CR1" s="45"/>
      <c r="CS1" s="45"/>
      <c r="CT1" s="45" t="s">
        <v>25</v>
      </c>
      <c r="CU1" s="45"/>
      <c r="CV1" s="45"/>
      <c r="CW1" s="45"/>
      <c r="CX1" s="45" t="s">
        <v>26</v>
      </c>
      <c r="CY1" s="45"/>
      <c r="CZ1" s="45"/>
      <c r="DA1" s="45"/>
      <c r="DB1" s="45" t="s">
        <v>27</v>
      </c>
      <c r="DC1" s="45"/>
      <c r="DD1" s="45"/>
      <c r="DE1" s="45"/>
      <c r="DF1" s="45" t="s">
        <v>28</v>
      </c>
      <c r="DG1" s="45"/>
      <c r="DH1" s="45"/>
      <c r="DI1" s="45"/>
      <c r="DJ1" s="45" t="s">
        <v>29</v>
      </c>
      <c r="DK1" s="45"/>
      <c r="DL1" s="45"/>
      <c r="DM1" s="45"/>
      <c r="DN1" s="2"/>
      <c r="DO1" s="2"/>
      <c r="DV1" s="56" t="s">
        <v>23</v>
      </c>
      <c r="DW1" s="56"/>
      <c r="DX1" s="56"/>
      <c r="DY1" s="56"/>
      <c r="DZ1" s="56" t="s">
        <v>24</v>
      </c>
      <c r="EA1" s="56"/>
      <c r="EB1" s="56"/>
      <c r="EC1" s="56"/>
      <c r="ED1" s="56" t="s">
        <v>25</v>
      </c>
      <c r="EE1" s="56"/>
      <c r="EF1" s="56"/>
      <c r="EG1" s="56"/>
      <c r="EH1" s="56" t="s">
        <v>26</v>
      </c>
      <c r="EI1" s="56"/>
      <c r="EJ1" s="56"/>
      <c r="EK1" s="56"/>
      <c r="EL1" s="56" t="s">
        <v>27</v>
      </c>
      <c r="EM1" s="56"/>
      <c r="EN1" s="56"/>
      <c r="EO1" s="56"/>
      <c r="EP1" s="56" t="s">
        <v>28</v>
      </c>
      <c r="EQ1" s="56"/>
      <c r="ER1" s="56"/>
      <c r="ES1" s="56"/>
      <c r="ET1" s="56" t="s">
        <v>29</v>
      </c>
      <c r="EU1" s="56"/>
      <c r="EV1" s="56"/>
      <c r="EW1" s="56"/>
      <c r="EX1" s="2"/>
      <c r="EY1" s="46" t="s">
        <v>23</v>
      </c>
      <c r="EZ1" s="46"/>
      <c r="FA1" s="46"/>
      <c r="FB1" s="46"/>
      <c r="FC1" s="46" t="s">
        <v>24</v>
      </c>
      <c r="FD1" s="46"/>
      <c r="FE1" s="46"/>
      <c r="FF1" s="46"/>
      <c r="FG1" s="46" t="s">
        <v>25</v>
      </c>
      <c r="FH1" s="46"/>
      <c r="FI1" s="46"/>
      <c r="FJ1" s="46"/>
      <c r="FK1" s="46" t="s">
        <v>26</v>
      </c>
      <c r="FL1" s="46"/>
      <c r="FM1" s="46"/>
      <c r="FN1" s="46"/>
      <c r="FO1" s="46" t="s">
        <v>27</v>
      </c>
      <c r="FP1" s="46"/>
      <c r="FQ1" s="46"/>
      <c r="FR1" s="46"/>
      <c r="FS1" s="46" t="s">
        <v>28</v>
      </c>
      <c r="FT1" s="46"/>
      <c r="FU1" s="46"/>
      <c r="FV1" s="46"/>
      <c r="FW1" s="46" t="s">
        <v>29</v>
      </c>
      <c r="FX1" s="46"/>
      <c r="FY1" s="46"/>
      <c r="FZ1" s="46"/>
      <c r="GC1" s="47" t="s">
        <v>23</v>
      </c>
      <c r="GD1" s="47"/>
      <c r="GE1" s="47"/>
      <c r="GF1" s="47"/>
      <c r="GG1" s="47" t="s">
        <v>24</v>
      </c>
      <c r="GH1" s="47"/>
      <c r="GI1" s="47"/>
      <c r="GJ1" s="47"/>
      <c r="GK1" s="47" t="s">
        <v>25</v>
      </c>
      <c r="GL1" s="47"/>
      <c r="GM1" s="47"/>
      <c r="GN1" s="47"/>
      <c r="GO1" s="47" t="s">
        <v>26</v>
      </c>
      <c r="GP1" s="47"/>
      <c r="GQ1" s="47"/>
      <c r="GR1" s="47"/>
      <c r="GS1" s="47" t="s">
        <v>27</v>
      </c>
      <c r="GT1" s="47"/>
      <c r="GU1" s="47"/>
      <c r="GV1" s="47"/>
      <c r="GW1" s="47" t="s">
        <v>28</v>
      </c>
      <c r="GX1" s="47"/>
      <c r="GY1" s="47"/>
      <c r="GZ1" s="47"/>
      <c r="HA1" s="47" t="s">
        <v>29</v>
      </c>
      <c r="HB1" s="47"/>
      <c r="HC1" s="47"/>
      <c r="HD1" s="47"/>
    </row>
    <row r="2" spans="1:212" s="1" customFormat="1" ht="16.5" customHeight="1" x14ac:dyDescent="0.3">
      <c r="B2" s="4" t="s">
        <v>1</v>
      </c>
      <c r="C2" s="19" t="s">
        <v>20</v>
      </c>
      <c r="D2" s="19" t="s">
        <v>21</v>
      </c>
      <c r="E2" s="19" t="s">
        <v>2</v>
      </c>
      <c r="F2" s="5" t="s">
        <v>0</v>
      </c>
      <c r="G2" s="44"/>
      <c r="H2" s="20">
        <v>1</v>
      </c>
      <c r="I2" s="20">
        <v>2</v>
      </c>
      <c r="J2" s="20">
        <v>3</v>
      </c>
      <c r="K2" s="58"/>
      <c r="L2" s="49"/>
      <c r="M2" s="5" t="s">
        <v>10</v>
      </c>
      <c r="N2" s="5" t="s">
        <v>11</v>
      </c>
      <c r="O2" s="5" t="s">
        <v>12</v>
      </c>
      <c r="P2" s="5" t="s">
        <v>13</v>
      </c>
      <c r="Q2" s="5" t="s">
        <v>14</v>
      </c>
      <c r="R2" s="5" t="s">
        <v>15</v>
      </c>
      <c r="S2" s="5" t="s">
        <v>16</v>
      </c>
      <c r="T2" s="5" t="s">
        <v>17</v>
      </c>
      <c r="U2" s="5" t="s">
        <v>18</v>
      </c>
      <c r="V2" s="5" t="s">
        <v>19</v>
      </c>
      <c r="W2" s="48"/>
      <c r="X2" s="5" t="s">
        <v>10</v>
      </c>
      <c r="Y2" s="5" t="s">
        <v>11</v>
      </c>
      <c r="Z2" s="5" t="s">
        <v>12</v>
      </c>
      <c r="AA2" s="5" t="s">
        <v>13</v>
      </c>
      <c r="AB2" s="5" t="s">
        <v>14</v>
      </c>
      <c r="AC2" s="5" t="s">
        <v>15</v>
      </c>
      <c r="AD2" s="5" t="s">
        <v>16</v>
      </c>
      <c r="AE2" s="5" t="s">
        <v>17</v>
      </c>
      <c r="AF2" s="5" t="s">
        <v>18</v>
      </c>
      <c r="AG2" s="5" t="s">
        <v>19</v>
      </c>
      <c r="AH2" s="48"/>
      <c r="AI2" s="48"/>
      <c r="AJ2" s="5" t="s">
        <v>10</v>
      </c>
      <c r="AK2" s="5" t="s">
        <v>11</v>
      </c>
      <c r="AL2" s="5" t="s">
        <v>12</v>
      </c>
      <c r="AM2" s="5" t="s">
        <v>13</v>
      </c>
      <c r="AN2" s="5" t="s">
        <v>14</v>
      </c>
      <c r="AO2" s="5" t="s">
        <v>15</v>
      </c>
      <c r="AP2" s="5" t="s">
        <v>16</v>
      </c>
      <c r="AQ2" s="5" t="s">
        <v>17</v>
      </c>
      <c r="AR2" s="5" t="s">
        <v>18</v>
      </c>
      <c r="AS2" s="5" t="s">
        <v>19</v>
      </c>
      <c r="AT2" s="48"/>
      <c r="AU2" s="48"/>
      <c r="AV2" s="5" t="s">
        <v>10</v>
      </c>
      <c r="AW2" s="5" t="s">
        <v>11</v>
      </c>
      <c r="AX2" s="5" t="s">
        <v>12</v>
      </c>
      <c r="AY2" s="5" t="s">
        <v>13</v>
      </c>
      <c r="AZ2" s="5" t="s">
        <v>14</v>
      </c>
      <c r="BA2" s="5" t="s">
        <v>15</v>
      </c>
      <c r="BB2" s="5" t="s">
        <v>16</v>
      </c>
      <c r="BC2" s="5" t="s">
        <v>17</v>
      </c>
      <c r="BD2" s="5" t="s">
        <v>18</v>
      </c>
      <c r="BE2" s="5" t="s">
        <v>19</v>
      </c>
      <c r="BF2" s="48"/>
      <c r="BG2" s="48"/>
      <c r="BH2" s="20">
        <v>1</v>
      </c>
      <c r="BI2" s="20">
        <v>2</v>
      </c>
      <c r="BJ2" s="20">
        <v>3</v>
      </c>
      <c r="BK2" s="20">
        <v>4</v>
      </c>
      <c r="BL2" s="20">
        <v>1</v>
      </c>
      <c r="BM2" s="20">
        <v>2</v>
      </c>
      <c r="BN2" s="20">
        <v>3</v>
      </c>
      <c r="BO2" s="20">
        <v>4</v>
      </c>
      <c r="BP2" s="44"/>
      <c r="BQ2" s="44"/>
      <c r="BR2" s="44"/>
      <c r="BS2" s="44"/>
      <c r="BT2" s="44"/>
      <c r="BU2" s="44"/>
      <c r="BV2" s="44"/>
      <c r="BW2" s="44"/>
      <c r="BX2" s="44"/>
      <c r="BY2" s="44"/>
      <c r="BZ2" s="44"/>
      <c r="CA2" s="44"/>
      <c r="CB2" s="44"/>
      <c r="CC2" s="44"/>
      <c r="CD2" s="44"/>
      <c r="CE2" s="44"/>
      <c r="CF2" s="44"/>
      <c r="CG2" s="44"/>
      <c r="CH2" s="48"/>
      <c r="CI2" s="48" t="s">
        <v>49</v>
      </c>
      <c r="CJ2" s="2"/>
      <c r="CK2" s="2"/>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2"/>
      <c r="DO2" s="2"/>
      <c r="DQ2" s="1" t="s">
        <v>8</v>
      </c>
      <c r="DS2" s="1" t="s">
        <v>9</v>
      </c>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2"/>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row>
    <row r="3" spans="1:212" s="1" customFormat="1" ht="16.5" customHeight="1" x14ac:dyDescent="0.3">
      <c r="A3" s="1">
        <v>0</v>
      </c>
      <c r="C3" s="6" t="s">
        <v>38</v>
      </c>
      <c r="D3" s="6"/>
      <c r="E3" s="6"/>
      <c r="F3" s="6"/>
      <c r="G3" s="6"/>
      <c r="H3" s="7"/>
      <c r="I3" s="7"/>
      <c r="J3" s="7"/>
      <c r="K3" s="6"/>
      <c r="L3" s="6" t="s">
        <v>22</v>
      </c>
      <c r="M3" s="6">
        <f t="shared" ref="M3:V3" si="0">MIN(M4:M60)</f>
        <v>0</v>
      </c>
      <c r="N3" s="6">
        <f t="shared" si="0"/>
        <v>0</v>
      </c>
      <c r="O3" s="6">
        <f t="shared" si="0"/>
        <v>0</v>
      </c>
      <c r="P3" s="6">
        <f t="shared" si="0"/>
        <v>0</v>
      </c>
      <c r="Q3" s="6">
        <f t="shared" si="0"/>
        <v>0</v>
      </c>
      <c r="R3" s="6">
        <f t="shared" si="0"/>
        <v>0</v>
      </c>
      <c r="S3" s="6">
        <f t="shared" si="0"/>
        <v>0</v>
      </c>
      <c r="T3" s="6">
        <f t="shared" si="0"/>
        <v>0</v>
      </c>
      <c r="U3" s="6">
        <f t="shared" si="0"/>
        <v>0</v>
      </c>
      <c r="V3" s="6">
        <f t="shared" si="0"/>
        <v>0</v>
      </c>
      <c r="W3" s="7">
        <f>SUM(M3:V3)</f>
        <v>0</v>
      </c>
      <c r="X3" s="6">
        <f t="shared" ref="X3:AG3" si="1">MIN(X4:X60)</f>
        <v>0</v>
      </c>
      <c r="Y3" s="6">
        <f t="shared" si="1"/>
        <v>0</v>
      </c>
      <c r="Z3" s="6">
        <f t="shared" si="1"/>
        <v>0</v>
      </c>
      <c r="AA3" s="6">
        <f t="shared" si="1"/>
        <v>0</v>
      </c>
      <c r="AB3" s="6">
        <f t="shared" si="1"/>
        <v>0</v>
      </c>
      <c r="AC3" s="6">
        <f t="shared" si="1"/>
        <v>0</v>
      </c>
      <c r="AD3" s="6">
        <f t="shared" si="1"/>
        <v>0</v>
      </c>
      <c r="AE3" s="6">
        <f t="shared" si="1"/>
        <v>0</v>
      </c>
      <c r="AF3" s="6">
        <f t="shared" si="1"/>
        <v>0</v>
      </c>
      <c r="AG3" s="6">
        <f t="shared" si="1"/>
        <v>0</v>
      </c>
      <c r="AH3" s="7">
        <f>SUM(X3:AG3)</f>
        <v>0</v>
      </c>
      <c r="AI3" s="7">
        <f>AH3+W3</f>
        <v>0</v>
      </c>
      <c r="AJ3" s="6">
        <f t="shared" ref="AJ3:AS3" si="2">MIN(AJ4:AJ60)</f>
        <v>0</v>
      </c>
      <c r="AK3" s="6">
        <f t="shared" si="2"/>
        <v>0</v>
      </c>
      <c r="AL3" s="6">
        <f t="shared" si="2"/>
        <v>0</v>
      </c>
      <c r="AM3" s="6">
        <f t="shared" si="2"/>
        <v>0</v>
      </c>
      <c r="AN3" s="6">
        <f t="shared" si="2"/>
        <v>0</v>
      </c>
      <c r="AO3" s="6">
        <f t="shared" si="2"/>
        <v>0</v>
      </c>
      <c r="AP3" s="6">
        <f t="shared" si="2"/>
        <v>0</v>
      </c>
      <c r="AQ3" s="6">
        <f t="shared" si="2"/>
        <v>0</v>
      </c>
      <c r="AR3" s="6">
        <f t="shared" si="2"/>
        <v>0</v>
      </c>
      <c r="AS3" s="6">
        <f t="shared" si="2"/>
        <v>0</v>
      </c>
      <c r="AT3" s="7">
        <f>SUM(AJ3:AS3)</f>
        <v>0</v>
      </c>
      <c r="AU3" s="7">
        <f>AT3+AI3</f>
        <v>0</v>
      </c>
      <c r="AV3" s="6">
        <f t="shared" ref="AV3:BE3" si="3">MIN(AV4:AV60)</f>
        <v>0</v>
      </c>
      <c r="AW3" s="6">
        <f t="shared" si="3"/>
        <v>0</v>
      </c>
      <c r="AX3" s="6">
        <f t="shared" si="3"/>
        <v>0</v>
      </c>
      <c r="AY3" s="6">
        <f t="shared" si="3"/>
        <v>0</v>
      </c>
      <c r="AZ3" s="6">
        <f t="shared" si="3"/>
        <v>0</v>
      </c>
      <c r="BA3" s="6">
        <f t="shared" si="3"/>
        <v>0</v>
      </c>
      <c r="BB3" s="6">
        <f t="shared" si="3"/>
        <v>0</v>
      </c>
      <c r="BC3" s="6">
        <f t="shared" si="3"/>
        <v>0</v>
      </c>
      <c r="BD3" s="6">
        <f t="shared" si="3"/>
        <v>0</v>
      </c>
      <c r="BE3" s="6">
        <f t="shared" si="3"/>
        <v>0</v>
      </c>
      <c r="BF3" s="7">
        <f>SUM(AV3:BE3)</f>
        <v>0</v>
      </c>
      <c r="BG3" s="7">
        <f>AT3+AI3</f>
        <v>0</v>
      </c>
      <c r="BH3" s="7"/>
      <c r="BI3" s="7"/>
      <c r="BJ3" s="7"/>
      <c r="BK3" s="7"/>
      <c r="BL3" s="7"/>
      <c r="BM3" s="7"/>
      <c r="BN3" s="7"/>
      <c r="BO3" s="7"/>
      <c r="BP3" s="8"/>
      <c r="BQ3" s="7"/>
      <c r="BR3" s="7"/>
      <c r="BS3" s="7"/>
      <c r="BT3" s="7"/>
      <c r="BU3" s="7"/>
      <c r="BV3" s="7"/>
      <c r="BW3" s="7"/>
      <c r="BX3" s="7"/>
      <c r="BY3" s="7"/>
      <c r="BZ3" s="7"/>
      <c r="CA3" s="7"/>
      <c r="CB3" s="7"/>
      <c r="CC3" s="7"/>
      <c r="CD3" s="7"/>
      <c r="CE3" s="7"/>
      <c r="CF3" s="7"/>
      <c r="CG3" s="7"/>
      <c r="CH3" s="7"/>
      <c r="CI3" s="7"/>
      <c r="CK3" s="2"/>
      <c r="CL3" s="9"/>
      <c r="CM3" s="9" t="s">
        <v>35</v>
      </c>
      <c r="CN3" s="9" t="s">
        <v>36</v>
      </c>
      <c r="CO3" s="9" t="s">
        <v>37</v>
      </c>
      <c r="CP3" s="9"/>
      <c r="CQ3" s="9" t="s">
        <v>35</v>
      </c>
      <c r="CR3" s="9" t="s">
        <v>36</v>
      </c>
      <c r="CS3" s="9" t="s">
        <v>37</v>
      </c>
      <c r="CT3" s="9"/>
      <c r="CU3" s="9" t="s">
        <v>35</v>
      </c>
      <c r="CV3" s="9" t="s">
        <v>36</v>
      </c>
      <c r="CW3" s="9" t="s">
        <v>37</v>
      </c>
      <c r="CX3" s="9"/>
      <c r="CY3" s="9" t="s">
        <v>35</v>
      </c>
      <c r="CZ3" s="9" t="s">
        <v>36</v>
      </c>
      <c r="DA3" s="9" t="s">
        <v>37</v>
      </c>
      <c r="DB3" s="9"/>
      <c r="DC3" s="9" t="s">
        <v>35</v>
      </c>
      <c r="DD3" s="9" t="s">
        <v>36</v>
      </c>
      <c r="DE3" s="9" t="s">
        <v>37</v>
      </c>
      <c r="DF3" s="9"/>
      <c r="DG3" s="9" t="s">
        <v>35</v>
      </c>
      <c r="DH3" s="9" t="s">
        <v>36</v>
      </c>
      <c r="DI3" s="9" t="s">
        <v>37</v>
      </c>
      <c r="DJ3" s="9"/>
      <c r="DK3" s="9" t="s">
        <v>35</v>
      </c>
      <c r="DL3" s="9" t="s">
        <v>36</v>
      </c>
      <c r="DM3" s="9" t="s">
        <v>37</v>
      </c>
      <c r="DV3" s="26"/>
      <c r="DW3" s="26" t="s">
        <v>35</v>
      </c>
      <c r="DX3" s="26" t="s">
        <v>36</v>
      </c>
      <c r="DY3" s="26" t="s">
        <v>37</v>
      </c>
      <c r="DZ3" s="26"/>
      <c r="EA3" s="26" t="s">
        <v>35</v>
      </c>
      <c r="EB3" s="26" t="s">
        <v>36</v>
      </c>
      <c r="EC3" s="26" t="s">
        <v>37</v>
      </c>
      <c r="ED3" s="26"/>
      <c r="EE3" s="26" t="s">
        <v>35</v>
      </c>
      <c r="EF3" s="26" t="s">
        <v>36</v>
      </c>
      <c r="EG3" s="26" t="s">
        <v>37</v>
      </c>
      <c r="EH3" s="26"/>
      <c r="EI3" s="26" t="s">
        <v>35</v>
      </c>
      <c r="EJ3" s="26" t="s">
        <v>36</v>
      </c>
      <c r="EK3" s="26" t="s">
        <v>37</v>
      </c>
      <c r="EL3" s="26"/>
      <c r="EM3" s="26" t="s">
        <v>35</v>
      </c>
      <c r="EN3" s="26" t="s">
        <v>36</v>
      </c>
      <c r="EO3" s="26" t="s">
        <v>37</v>
      </c>
      <c r="EP3" s="26"/>
      <c r="EQ3" s="26" t="s">
        <v>35</v>
      </c>
      <c r="ER3" s="26" t="s">
        <v>36</v>
      </c>
      <c r="ES3" s="26" t="s">
        <v>37</v>
      </c>
      <c r="ET3" s="26"/>
      <c r="EU3" s="26" t="s">
        <v>35</v>
      </c>
      <c r="EV3" s="26" t="s">
        <v>36</v>
      </c>
      <c r="EW3" s="26" t="s">
        <v>37</v>
      </c>
      <c r="EY3" s="10"/>
      <c r="EZ3" s="10" t="s">
        <v>35</v>
      </c>
      <c r="FA3" s="10" t="s">
        <v>36</v>
      </c>
      <c r="FB3" s="10" t="s">
        <v>37</v>
      </c>
      <c r="FC3" s="10"/>
      <c r="FD3" s="10" t="s">
        <v>35</v>
      </c>
      <c r="FE3" s="10" t="s">
        <v>36</v>
      </c>
      <c r="FF3" s="10" t="s">
        <v>37</v>
      </c>
      <c r="FG3" s="10"/>
      <c r="FH3" s="10" t="s">
        <v>35</v>
      </c>
      <c r="FI3" s="10" t="s">
        <v>36</v>
      </c>
      <c r="FJ3" s="10" t="s">
        <v>37</v>
      </c>
      <c r="FK3" s="10"/>
      <c r="FL3" s="10" t="s">
        <v>35</v>
      </c>
      <c r="FM3" s="10" t="s">
        <v>36</v>
      </c>
      <c r="FN3" s="10" t="s">
        <v>37</v>
      </c>
      <c r="FO3" s="10"/>
      <c r="FP3" s="10" t="s">
        <v>35</v>
      </c>
      <c r="FQ3" s="10" t="s">
        <v>36</v>
      </c>
      <c r="FR3" s="10" t="s">
        <v>37</v>
      </c>
      <c r="FS3" s="10"/>
      <c r="FT3" s="10" t="s">
        <v>35</v>
      </c>
      <c r="FU3" s="10" t="s">
        <v>36</v>
      </c>
      <c r="FV3" s="10" t="s">
        <v>37</v>
      </c>
      <c r="FW3" s="10"/>
      <c r="FX3" s="10" t="s">
        <v>35</v>
      </c>
      <c r="FY3" s="10" t="s">
        <v>36</v>
      </c>
      <c r="FZ3" s="10" t="s">
        <v>37</v>
      </c>
      <c r="GC3" s="11"/>
      <c r="GD3" s="11" t="s">
        <v>35</v>
      </c>
      <c r="GE3" s="11" t="s">
        <v>36</v>
      </c>
      <c r="GF3" s="11" t="s">
        <v>37</v>
      </c>
      <c r="GG3" s="11"/>
      <c r="GH3" s="11" t="s">
        <v>35</v>
      </c>
      <c r="GI3" s="11" t="s">
        <v>36</v>
      </c>
      <c r="GJ3" s="11" t="s">
        <v>37</v>
      </c>
      <c r="GK3" s="11"/>
      <c r="GL3" s="11" t="s">
        <v>35</v>
      </c>
      <c r="GM3" s="11" t="s">
        <v>36</v>
      </c>
      <c r="GN3" s="11" t="s">
        <v>37</v>
      </c>
      <c r="GO3" s="11"/>
      <c r="GP3" s="11" t="s">
        <v>35</v>
      </c>
      <c r="GQ3" s="11" t="s">
        <v>36</v>
      </c>
      <c r="GR3" s="11" t="s">
        <v>37</v>
      </c>
      <c r="GS3" s="11"/>
      <c r="GT3" s="11" t="s">
        <v>35</v>
      </c>
      <c r="GU3" s="11" t="s">
        <v>36</v>
      </c>
      <c r="GV3" s="11" t="s">
        <v>37</v>
      </c>
      <c r="GW3" s="11"/>
      <c r="GX3" s="11" t="s">
        <v>35</v>
      </c>
      <c r="GY3" s="11" t="s">
        <v>36</v>
      </c>
      <c r="GZ3" s="11" t="s">
        <v>37</v>
      </c>
      <c r="HA3" s="11"/>
      <c r="HB3" s="11" t="s">
        <v>35</v>
      </c>
      <c r="HC3" s="11" t="s">
        <v>36</v>
      </c>
      <c r="HD3" s="11" t="s">
        <v>37</v>
      </c>
    </row>
    <row r="4" spans="1:212" customFormat="1" x14ac:dyDescent="0.3">
      <c r="A4" t="str">
        <f>IF(L4="PH",CONCATENATE(L4,CH4),IF(L4="Rookie",CONCATENATE(L4,CH4),IF(L4="Club",CONCATENATE(L4,CH4),CONCATENATE(L4,G4,CH4))))</f>
        <v>RedIRS1</v>
      </c>
      <c r="B4" s="13">
        <f>'Running Order'!B8</f>
        <v>1</v>
      </c>
      <c r="C4" s="13" t="str">
        <f>'Running Order'!C8</f>
        <v>Roland Uglow</v>
      </c>
      <c r="D4" s="13" t="str">
        <f>'Running Order'!D8</f>
        <v>Alison Gibbs</v>
      </c>
      <c r="E4" s="13" t="str">
        <f>'Running Order'!E8</f>
        <v>Crossle</v>
      </c>
      <c r="F4" s="13">
        <f>'Running Order'!F8</f>
        <v>1500</v>
      </c>
      <c r="G4" s="13" t="str">
        <f>'Running Order'!G8</f>
        <v>IRS</v>
      </c>
      <c r="H4" s="13">
        <f>'Running Order'!H8</f>
        <v>8</v>
      </c>
      <c r="I4" s="13">
        <f>'Running Order'!I8</f>
        <v>0</v>
      </c>
      <c r="J4" s="13">
        <f>'Running Order'!J8</f>
        <v>0</v>
      </c>
      <c r="K4" s="13">
        <f>'Running Order'!K8</f>
        <v>0</v>
      </c>
      <c r="L4" s="13" t="str">
        <f>'Running Order'!L8</f>
        <v>Red</v>
      </c>
      <c r="M4" s="13">
        <f>IF('Running Order'!$HF8="CLUB",'Running Order'!M8,20)</f>
        <v>20</v>
      </c>
      <c r="N4" s="13">
        <f>IF('Running Order'!$HF8="CLUB",'Running Order'!N8,20)</f>
        <v>20</v>
      </c>
      <c r="O4" s="13">
        <f>IF('Running Order'!$HF8="CLUB",'Running Order'!O8,20)</f>
        <v>20</v>
      </c>
      <c r="P4" s="13">
        <f>IF('Running Order'!$HF8="CLUB",'Running Order'!P8,20)</f>
        <v>20</v>
      </c>
      <c r="Q4" s="13">
        <f>IF('Running Order'!$HF8="CLUB",'Running Order'!Q8,20)</f>
        <v>20</v>
      </c>
      <c r="R4" s="13">
        <f>IF('Running Order'!$HF8="CLUB",'Running Order'!R8,20)</f>
        <v>20</v>
      </c>
      <c r="S4" s="13">
        <f>IF('Running Order'!$HF8="CLUB",'Running Order'!S8,20)</f>
        <v>20</v>
      </c>
      <c r="T4" s="13">
        <f>IF('Running Order'!$HF8="CLUB",'Running Order'!T8,20)</f>
        <v>20</v>
      </c>
      <c r="U4" s="13">
        <f>IF('Running Order'!$HF8="CLUB",'Running Order'!U8,20)</f>
        <v>20</v>
      </c>
      <c r="V4" s="13">
        <f>IF('Running Order'!$HF8="CLUB",'Running Order'!V8,20)</f>
        <v>20</v>
      </c>
      <c r="W4" s="5">
        <f>IF(K4="Ret/NS",1000,IF(C4="",1000,SUM(M4:V4)))</f>
        <v>200</v>
      </c>
      <c r="X4" s="13">
        <f>IF('Running Order'!$HF8="CLUB",'Running Order'!X8,20)</f>
        <v>20</v>
      </c>
      <c r="Y4" s="13">
        <f>IF('Running Order'!$HF8="CLUB",'Running Order'!Y8,20)</f>
        <v>20</v>
      </c>
      <c r="Z4" s="13">
        <f>IF('Running Order'!$HF8="CLUB",'Running Order'!Z8,20)</f>
        <v>20</v>
      </c>
      <c r="AA4" s="13">
        <f>IF('Running Order'!$HF8="CLUB",'Running Order'!AA8,20)</f>
        <v>20</v>
      </c>
      <c r="AB4" s="13">
        <f>IF('Running Order'!$HF8="CLUB",'Running Order'!AB8,20)</f>
        <v>20</v>
      </c>
      <c r="AC4" s="13">
        <f>IF('Running Order'!$HF8="CLUB",'Running Order'!AC8,20)</f>
        <v>20</v>
      </c>
      <c r="AD4" s="13">
        <f>IF('Running Order'!$HF8="CLUB",'Running Order'!AD8,20)</f>
        <v>20</v>
      </c>
      <c r="AE4" s="13">
        <f>IF('Running Order'!$HF8="CLUB",'Running Order'!AE8,20)</f>
        <v>20</v>
      </c>
      <c r="AF4" s="13">
        <f>IF('Running Order'!$HF8="CLUB",'Running Order'!AF8,20)</f>
        <v>20</v>
      </c>
      <c r="AG4" s="13">
        <f>IF('Running Order'!$HF8="CLUB",'Running Order'!AG8,20)</f>
        <v>20</v>
      </c>
      <c r="AH4" s="5">
        <f>IF(K4="Ret/NS",1000,IF(C4="",1000,SUM(X4:AG4)))</f>
        <v>200</v>
      </c>
      <c r="AI4" s="5">
        <f>AH4+W4</f>
        <v>400</v>
      </c>
      <c r="AJ4" s="13">
        <f>IF('Running Order'!$HF8="CLUB",'Running Order'!AJ8,20)</f>
        <v>20</v>
      </c>
      <c r="AK4" s="13">
        <f>IF('Running Order'!$HF8="CLUB",'Running Order'!AK8,20)</f>
        <v>20</v>
      </c>
      <c r="AL4" s="13">
        <f>IF('Running Order'!$HF8="CLUB",'Running Order'!AL8,20)</f>
        <v>20</v>
      </c>
      <c r="AM4" s="13">
        <f>IF('Running Order'!$HF8="CLUB",'Running Order'!AM8,20)</f>
        <v>20</v>
      </c>
      <c r="AN4" s="13">
        <f>IF('Running Order'!$HF8="CLUB",'Running Order'!AN8,20)</f>
        <v>20</v>
      </c>
      <c r="AO4" s="13">
        <f>IF('Running Order'!$HF8="CLUB",'Running Order'!AO8,20)</f>
        <v>20</v>
      </c>
      <c r="AP4" s="13">
        <f>IF('Running Order'!$HF8="CLUB",'Running Order'!AP8,20)</f>
        <v>20</v>
      </c>
      <c r="AQ4" s="13">
        <f>IF('Running Order'!$HF8="CLUB",'Running Order'!AQ8,20)</f>
        <v>20</v>
      </c>
      <c r="AR4" s="13">
        <f>IF('Running Order'!$HF8="CLUB",'Running Order'!AR8,20)</f>
        <v>20</v>
      </c>
      <c r="AS4" s="13">
        <f>IF('Running Order'!$HF8="CLUB",'Running Order'!AS8,20)</f>
        <v>20</v>
      </c>
      <c r="AT4" s="5">
        <f>IF(K4="Ret/NS",1000,IF(C4="",1000,SUM(AJ4:AS4)))</f>
        <v>200</v>
      </c>
      <c r="AU4" s="5">
        <f>AT4+AI4</f>
        <v>600</v>
      </c>
      <c r="AV4" s="13">
        <f>IF('Running Order'!$HF8="CLUB",'Running Order'!AV8,20)</f>
        <v>20</v>
      </c>
      <c r="AW4" s="13">
        <f>IF('Running Order'!$HF8="CLUB",'Running Order'!AW8,20)</f>
        <v>20</v>
      </c>
      <c r="AX4" s="13">
        <f>IF('Running Order'!$HF8="CLUB",'Running Order'!AX8,20)</f>
        <v>20</v>
      </c>
      <c r="AY4" s="13">
        <f>IF('Running Order'!$HF8="CLUB",'Running Order'!AY8,20)</f>
        <v>20</v>
      </c>
      <c r="AZ4" s="13">
        <f>IF('Running Order'!$HF8="CLUB",'Running Order'!AZ8,20)</f>
        <v>20</v>
      </c>
      <c r="BA4" s="13">
        <f>IF('Running Order'!$HF8="CLUB",'Running Order'!BA8,20)</f>
        <v>20</v>
      </c>
      <c r="BB4" s="13">
        <f>IF('Running Order'!$HF8="CLUB",'Running Order'!BB8,20)</f>
        <v>20</v>
      </c>
      <c r="BC4" s="13">
        <f>IF('Running Order'!$HF8="CLUB",'Running Order'!BC8,20)</f>
        <v>20</v>
      </c>
      <c r="BD4" s="13">
        <f>IF('Running Order'!$HF8="CLUB",'Running Order'!BD8,20)</f>
        <v>20</v>
      </c>
      <c r="BE4" s="13">
        <f>IF('Running Order'!$HF8="CLUB",'Running Order'!BE8,20)</f>
        <v>20</v>
      </c>
      <c r="BF4" s="5">
        <f>IF(K4="Ret/NS",1000,IF(C4="",1000,SUM(AV4:BE4)))</f>
        <v>200</v>
      </c>
      <c r="BG4" s="5">
        <f>IF(K4="Ret/NS",4000,AI4+AT4+BF4)</f>
        <v>800</v>
      </c>
      <c r="BH4" s="5">
        <f t="shared" ref="BH4:BH5" si="4">HD4</f>
        <v>6</v>
      </c>
      <c r="BI4" s="5">
        <f t="shared" ref="BI4:BI5" si="5">FZ4</f>
        <v>6</v>
      </c>
      <c r="BJ4" s="5">
        <f t="shared" ref="BJ4:BJ5" si="6">EW4</f>
        <v>6</v>
      </c>
      <c r="BK4" s="5">
        <f t="shared" ref="BK4:BK5" si="7">DM4</f>
        <v>6</v>
      </c>
      <c r="BL4" s="5">
        <f>RANK(W4,$W$4:$W$60,1)</f>
        <v>6</v>
      </c>
      <c r="BM4" s="5">
        <f>RANK(AI4,$AI$4:$AI$60,1)</f>
        <v>6</v>
      </c>
      <c r="BN4" s="5">
        <f t="shared" ref="BN4:BN35" si="8">RANK(AU4,$AU$4:$AU$60,1)</f>
        <v>6</v>
      </c>
      <c r="BO4" s="5">
        <f t="shared" ref="BO4:BO35" si="9">RANK(BG4,$BG$4:$BG$60,1)</f>
        <v>6</v>
      </c>
      <c r="BP4" s="3" t="str">
        <f t="shared" ref="BP4:BP35" si="10">IF($L4=$E$1003,IF($G4=$F$1003,RANK($BK4,$BK$4:$BK$60,1),"-"),"-")</f>
        <v>-</v>
      </c>
      <c r="BQ4" s="3" t="str">
        <f>IFERROR(RANK(BP4,$BP$4:$BP$60,1),"")</f>
        <v/>
      </c>
      <c r="BR4" s="3">
        <f t="shared" ref="BR4:BR35" si="11">IF($L4=$E$1003,IF($G4=$F$1004,RANK($BK4,$BK$4:$BK$60,1),"-"),"-")</f>
        <v>6</v>
      </c>
      <c r="BS4" s="3">
        <f>IFERROR(RANK(BR4,$BR$4:$BR$60,1),"")</f>
        <v>1</v>
      </c>
      <c r="BT4" s="3" t="str">
        <f t="shared" ref="BT4:BT35" si="12">IF($L4=$E$1004,IF($G4=$F$1003,RANK($BK4,$BK$4:$BK$60,1),"-"),"-")</f>
        <v>-</v>
      </c>
      <c r="BU4" s="3" t="str">
        <f>IFERROR(RANK(BT4,$BT$4:$BT$60,1),"")</f>
        <v/>
      </c>
      <c r="BV4" s="3" t="str">
        <f t="shared" ref="BV4:BV35" si="13">IF($L4=$E$1004,IF($G4=$F$1004,RANK($BK4,$BK$4:$BK$60,1),"-"),"-")</f>
        <v>-</v>
      </c>
      <c r="BW4" s="3" t="str">
        <f>IFERROR(RANK(BV4,$BV$4:$BV$60,1),"")</f>
        <v/>
      </c>
      <c r="BX4" s="3" t="str">
        <f t="shared" ref="BX4:BX35" si="14">IF($L4=$E$1005,RANK($BK4,$BK$4:$BK$60,1),"-")</f>
        <v>-</v>
      </c>
      <c r="BY4" s="3" t="str">
        <f>IFERROR(RANK(BX4,$BX$4:$BX$60,1),"")</f>
        <v/>
      </c>
      <c r="BZ4" s="3" t="str">
        <f t="shared" ref="BZ4:BZ35" si="15">IF($L4=$E$1006,RANK($BK4,$BK$4:$BK$60,1),"-")</f>
        <v>-</v>
      </c>
      <c r="CA4" s="3" t="str">
        <f>IFERROR(RANK(BZ4,$BZ$4:$BZ$60,1),"")</f>
        <v/>
      </c>
      <c r="CB4" s="3" t="str">
        <f t="shared" ref="CB4:CB35" si="16">IF($L4=$E$1007,RANK($BK4,$BK$4:$BK$60,1),"-")</f>
        <v>-</v>
      </c>
      <c r="CC4" s="3" t="str">
        <f>IFERROR(RANK(CB4,$CB$4:$CB$60,1),"")</f>
        <v/>
      </c>
      <c r="CD4" s="3" t="str">
        <f>IF($G4=$F$1003,RANK($BK4,$BK$4:$BK$60,1),"-")</f>
        <v>-</v>
      </c>
      <c r="CE4" s="3" t="str">
        <f>IFERROR(RANK(CD4,$CD$4:$CD$60,1),"")</f>
        <v/>
      </c>
      <c r="CF4" s="3" t="str">
        <f>IF($HF4="NATB",RANK($BK4,$BK$4:$BK$60,1),"-")</f>
        <v>-</v>
      </c>
      <c r="CG4" s="3" t="str">
        <f>IFERROR(RANK(CF4,$CF$4:$CF$60,1),"")</f>
        <v/>
      </c>
      <c r="CH4" s="5" t="str">
        <f>BQ4&amp;BU4&amp;BY4&amp;CA4&amp;BS4&amp;BW4&amp;CC4</f>
        <v>1</v>
      </c>
      <c r="CI4" s="5" t="str">
        <f>CE4</f>
        <v/>
      </c>
      <c r="CJ4" s="21"/>
      <c r="CK4" s="1"/>
      <c r="CL4" s="1">
        <f>COUNTIF($AJ4:$AS4,"0")+COUNTIF($X4:$AG4,"0")+COUNTIF($AV4:$BE4,"0")+COUNTIF($M4:$V4,"0")</f>
        <v>0</v>
      </c>
      <c r="CM4" s="1">
        <f>IF(COUNTIF($BG$4:$BG$60,BG4)&gt;1,RANK(CL4,CL$4:CL$60,0)/100000,0)</f>
        <v>6.9999999999999994E-5</v>
      </c>
      <c r="CN4" s="1">
        <f>BO4+CM4</f>
        <v>6.00007</v>
      </c>
      <c r="CO4" s="1">
        <f t="shared" ref="CO4:CO60" si="17">RANK(CN4,CN$4:CN$60,1)</f>
        <v>6</v>
      </c>
      <c r="CP4" s="1">
        <f>COUNTIF($AJ4:$AS4,"1")+COUNTIF($X4:$AG4,"1")+COUNTIF($AV4:$BE4,"1")+COUNTIF($M4:$V4,"1")</f>
        <v>0</v>
      </c>
      <c r="CQ4" s="1">
        <f>IF(COUNTIF(CO$4:CO$60,CO4)&gt;1,RANK(CP4,CP$4:CP$60,0)/100000,0)</f>
        <v>5.0000000000000002E-5</v>
      </c>
      <c r="CR4" s="1">
        <f>CO4+CQ4</f>
        <v>6.0000499999999999</v>
      </c>
      <c r="CS4" s="1">
        <f t="shared" ref="CS4:CS60" si="18">RANK(CR4,CR$4:CR$60,1)</f>
        <v>6</v>
      </c>
      <c r="CT4" s="1">
        <f>COUNTIF($AJ4:$AS4,"2")+COUNTIF($X4:$AG4,"2")+COUNTIF($AV4:$BE4,"2")+COUNTIF($M4:$V4,"2")</f>
        <v>0</v>
      </c>
      <c r="CU4" s="1">
        <f>IF(COUNTIF(CS$4:CS$60,CS4)&gt;1,RANK(CT4,CT$4:CT$60,0)/10000,0)</f>
        <v>5.0000000000000001E-4</v>
      </c>
      <c r="CV4" s="1">
        <f>CS4+CU4</f>
        <v>6.0004999999999997</v>
      </c>
      <c r="CW4" s="1">
        <f t="shared" ref="CW4:CW60" si="19">RANK(CV4,CV$4:CV$60,1)</f>
        <v>6</v>
      </c>
      <c r="CX4" s="1">
        <f>COUNTIF($AJ4:$AS4,"3")+COUNTIF($X4:$AG4,"3")+COUNTIF($AV4:$BE4,"3")+COUNTIF($M4:$V4,"3")</f>
        <v>0</v>
      </c>
      <c r="CY4" s="1">
        <f>IF(COUNTIF(CW$4:CW$60,CW4)&gt;1,RANK(CX4,CX$4:CX$60,0)/10000,0)</f>
        <v>4.0000000000000002E-4</v>
      </c>
      <c r="CZ4" s="1">
        <f>CW4+CY4</f>
        <v>6.0004</v>
      </c>
      <c r="DA4" s="1">
        <f t="shared" ref="DA4:DA60" si="20">RANK(CZ4,CZ$4:CZ$60,1)</f>
        <v>6</v>
      </c>
      <c r="DB4" s="1">
        <f>COUNTIF($AJ4:$AS4,"4")+COUNTIF($X4:$AG4,"4")+COUNTIF($AV4:$BE4,"4")+COUNTIF($M4:$V4,"4")</f>
        <v>0</v>
      </c>
      <c r="DC4" s="1">
        <f>IF(COUNTIF(DA$4:DA$60,DA4)&gt;1,RANK(DB4,DB$4:DB$60,0)/10000,0)</f>
        <v>5.0000000000000001E-4</v>
      </c>
      <c r="DD4" s="1">
        <f>DA4+DC4</f>
        <v>6.0004999999999997</v>
      </c>
      <c r="DE4" s="1">
        <f t="shared" ref="DE4:DE60" si="21">RANK(DD4,DD$4:DD$60,1)</f>
        <v>6</v>
      </c>
      <c r="DF4" s="1">
        <f>COUNTIF($AJ4:$AS4,"5")+COUNTIF($X4:$AG4,"5")+COUNTIF($AV4:$BE4,"5")+COUNTIF($M4:$V4,"5")</f>
        <v>0</v>
      </c>
      <c r="DG4" s="1">
        <f>IF(COUNTIF(DE$4:DE$60,DE4)&gt;1,RANK(DF4,DF$4:DF$60,0)/10000,0)</f>
        <v>5.0000000000000001E-4</v>
      </c>
      <c r="DH4" s="1">
        <f>DE4+DG4</f>
        <v>6.0004999999999997</v>
      </c>
      <c r="DI4" s="1">
        <f t="shared" ref="DI4:DI60" si="22">RANK(DH4,DH$4:DH$60,1)</f>
        <v>6</v>
      </c>
      <c r="DJ4" s="1">
        <f>COUNTIF($AJ4:$AS4,"6")+COUNTIF($X4:$AG4,"6")+COUNTIF($AV4:$BE4,"6")+COUNTIF($M4:$V4,"6")</f>
        <v>0</v>
      </c>
      <c r="DK4" s="1">
        <f>IF(COUNTIF(DI$4:DI$60,DI4)&gt;1,RANK(DJ4,DJ$4:DJ$60,0)/10000,0)</f>
        <v>5.9999999999999995E-4</v>
      </c>
      <c r="DL4" s="1">
        <f>DI4+DK4</f>
        <v>6.0006000000000004</v>
      </c>
      <c r="DM4" s="1">
        <f>RANK(DL4,DL$4:DL$60,1)</f>
        <v>6</v>
      </c>
      <c r="DQ4">
        <f>SUM(M4:V4,X4:AG4,AJ4:AS4)</f>
        <v>600</v>
      </c>
      <c r="DR4" t="str">
        <f>IF(BG4=DQ4,"YES","NO")</f>
        <v>NO</v>
      </c>
      <c r="DS4">
        <f>AT4+AH4+W4</f>
        <v>600</v>
      </c>
      <c r="DT4" t="str">
        <f>IF(BG4=DS4,"YES","NO")</f>
        <v>NO</v>
      </c>
      <c r="DV4" s="1">
        <f>COUNTIF($AJ4:$AS4,"0")+COUNTIF($X4:$AG4,"0")+COUNTIF($M4:$V4,"0")</f>
        <v>0</v>
      </c>
      <c r="DW4" s="1">
        <f>IF(COUNTIF($AU$4:$AU$60,AU4)&gt;1,RANK(DV4,DV$4:DV$60,0)/10000,0)</f>
        <v>6.9999999999999999E-4</v>
      </c>
      <c r="DX4" s="1">
        <f>BN4+DW4</f>
        <v>6.0007000000000001</v>
      </c>
      <c r="DY4" s="1">
        <f t="shared" ref="DY4:DY60" si="23">RANK(DX4,DX$4:DX$60,1)</f>
        <v>6</v>
      </c>
      <c r="DZ4" s="1">
        <f>COUNTIF($AJ4:$AS4,"1")+COUNTIF($X4:$AG4,"1")+COUNTIF($M4:$V4,"1")</f>
        <v>0</v>
      </c>
      <c r="EA4" s="1">
        <f>IF(COUNTIF(DY$4:DY$60,DY4)&gt;1,RANK(DZ4,DZ$4:DZ$60,0)/10000,0)</f>
        <v>5.0000000000000001E-4</v>
      </c>
      <c r="EB4" s="1">
        <f>DY4+EA4</f>
        <v>6.0004999999999997</v>
      </c>
      <c r="EC4" s="1">
        <f t="shared" ref="EC4:EC60" si="24">RANK(EB4,EB$4:EB$60,1)</f>
        <v>6</v>
      </c>
      <c r="ED4" s="1">
        <f>COUNTIF($AJ4:$AS4,"2")+COUNTIF($X4:$AG4,"2")+COUNTIF($M4:$V4,"2")</f>
        <v>0</v>
      </c>
      <c r="EE4" s="1">
        <f>IF(COUNTIF(EC$4:EC$60,EC4)&gt;1,RANK(ED4,ED$4:ED$60,0)/10000,0)</f>
        <v>5.0000000000000001E-4</v>
      </c>
      <c r="EF4" s="1">
        <f>EC4+EE4</f>
        <v>6.0004999999999997</v>
      </c>
      <c r="EG4" s="1">
        <f t="shared" ref="EG4:EG60" si="25">RANK(EF4,EF$4:EF$60,1)</f>
        <v>6</v>
      </c>
      <c r="EH4" s="1">
        <f>COUNTIF($AJ4:$AS4,"3")+COUNTIF($X4:$AG4,"3")+COUNTIF($M4:$V4,"3")</f>
        <v>0</v>
      </c>
      <c r="EI4" s="1">
        <f>IF(COUNTIF(EG$4:EG$60,EG4)&gt;1,RANK(EH4,EH$4:EH$60,0)/10000,0)</f>
        <v>4.0000000000000002E-4</v>
      </c>
      <c r="EJ4" s="1">
        <f>EG4+EI4</f>
        <v>6.0004</v>
      </c>
      <c r="EK4" s="1">
        <f t="shared" ref="EK4:EK60" si="26">RANK(EJ4,EJ$4:EJ$60,1)</f>
        <v>6</v>
      </c>
      <c r="EL4" s="1">
        <f>COUNTIF($AJ4:$AS4,"4")+COUNTIF($X4:$AG4,"4")+COUNTIF($M4:$V4,"4")</f>
        <v>0</v>
      </c>
      <c r="EM4" s="1">
        <f>IF(COUNTIF(EK$4:EK$60,EK4)&gt;1,RANK(EL4,EL$4:EL$60,0)/10000,0)</f>
        <v>5.0000000000000001E-4</v>
      </c>
      <c r="EN4" s="1">
        <f>EK4+EM4</f>
        <v>6.0004999999999997</v>
      </c>
      <c r="EO4" s="1">
        <f t="shared" ref="EO4:EO60" si="27">RANK(EN4,EN$4:EN$60,1)</f>
        <v>6</v>
      </c>
      <c r="EP4" s="1">
        <f>COUNTIF($AJ4:$AS4,"5")+COUNTIF($X4:$AG4,"5")+COUNTIF($M4:$V4,"5")</f>
        <v>0</v>
      </c>
      <c r="EQ4" s="1">
        <f>IF(COUNTIF(EO$4:EO$60,EO4)&gt;1,RANK(EP4,EP$4:EP$60,0)/10000,0)</f>
        <v>5.0000000000000001E-4</v>
      </c>
      <c r="ER4" s="1">
        <f>EO4+EQ4</f>
        <v>6.0004999999999997</v>
      </c>
      <c r="ES4" s="1">
        <f t="shared" ref="ES4:ES60" si="28">RANK(ER4,ER$4:ER$60,1)</f>
        <v>6</v>
      </c>
      <c r="ET4" s="1">
        <f>COUNTIF($AJ4:$AS4,"6")+COUNTIF($X4:$AG4,"6")+COUNTIF($M4:$V4,"6")</f>
        <v>0</v>
      </c>
      <c r="EU4" s="1">
        <f>IF(COUNTIF(ES$4:ES$60,ES4)&gt;1,RANK(ET4,ET$4:ET$60,0)/10000,0)</f>
        <v>5.9999999999999995E-4</v>
      </c>
      <c r="EV4" s="1">
        <f>ES4+EU4</f>
        <v>6.0006000000000004</v>
      </c>
      <c r="EW4" s="1">
        <f>RANK(EV4,EV$4:EV$60,1)</f>
        <v>6</v>
      </c>
      <c r="EX4" s="1"/>
      <c r="EY4" s="1">
        <f>COUNTIF($X4:$AG4,"0")+COUNTIF($M4:$V4,"0")</f>
        <v>0</v>
      </c>
      <c r="EZ4" s="1">
        <f>IF(COUNTIF($AI$4:$AI$60,AI4)&gt;1,RANK(EY4,EY$4:EY$60,0)/10000,0)</f>
        <v>6.9999999999999999E-4</v>
      </c>
      <c r="FA4" s="1">
        <f t="shared" ref="FA4:FA60" si="29">BM4+EZ4</f>
        <v>6.0007000000000001</v>
      </c>
      <c r="FB4" s="1">
        <f t="shared" ref="FB4:FB60" si="30">RANK(FA4,FA$4:FA$60,1)</f>
        <v>6</v>
      </c>
      <c r="FC4" s="1">
        <f>COUNTIF($X4:$AG4,"1")+COUNTIF($M4:$V4,"1")</f>
        <v>0</v>
      </c>
      <c r="FD4" s="1">
        <f>IF(COUNTIF(FB$4:FB$60,FB4)&gt;1,RANK(FC4,FC$4:FC$60,0)/10000,0)</f>
        <v>4.0000000000000002E-4</v>
      </c>
      <c r="FE4" s="1">
        <f>FB4+FD4</f>
        <v>6.0004</v>
      </c>
      <c r="FF4" s="1">
        <f t="shared" ref="FF4:FF60" si="31">RANK(FE4,FE$4:FE$60,1)</f>
        <v>6</v>
      </c>
      <c r="FG4" s="1">
        <f>COUNTIF($X4:$AG4,"2")+COUNTIF($M4:$V4,"2")</f>
        <v>0</v>
      </c>
      <c r="FH4" s="1">
        <f>IF(COUNTIF(FF$4:FF$60,FF4)&gt;1,RANK(FG4,FG$4:FG$60,0)/10000,0)</f>
        <v>4.0000000000000002E-4</v>
      </c>
      <c r="FI4" s="1">
        <f>FF4+FH4</f>
        <v>6.0004</v>
      </c>
      <c r="FJ4" s="1">
        <f t="shared" ref="FJ4:FJ60" si="32">RANK(FI4,FI$4:FI$60,1)</f>
        <v>6</v>
      </c>
      <c r="FK4" s="1">
        <f>+COUNTIF($X4:$AG4,"3")+COUNTIF($M4:$V4,"3")</f>
        <v>0</v>
      </c>
      <c r="FL4" s="1">
        <f>IF(COUNTIF(FJ$4:FJ$60,FJ4)&gt;1,RANK(FK4,FK$4:FK$60,0)/10000,0)</f>
        <v>2.9999999999999997E-4</v>
      </c>
      <c r="FM4" s="1">
        <f>FJ4+FL4</f>
        <v>6.0003000000000002</v>
      </c>
      <c r="FN4" s="1">
        <f t="shared" ref="FN4:FN60" si="33">RANK(FM4,FM$4:FM$60,1)</f>
        <v>6</v>
      </c>
      <c r="FO4" s="1">
        <f>COUNTIF($X4:$AG4,"4")+COUNTIF($M4:$V4,"4")</f>
        <v>0</v>
      </c>
      <c r="FP4" s="1">
        <f>IF(COUNTIF(FN$4:FN$60,FN4)&gt;1,RANK(FO4,FO$4:FO$60,0)/10000,0)</f>
        <v>4.0000000000000002E-4</v>
      </c>
      <c r="FQ4" s="1">
        <f>FN4+FP4</f>
        <v>6.0004</v>
      </c>
      <c r="FR4" s="1">
        <f t="shared" ref="FR4:FR60" si="34">RANK(FQ4,FQ$4:FQ$60,1)</f>
        <v>6</v>
      </c>
      <c r="FS4" s="1">
        <f>COUNTIF($X4:$AG4,"5")+COUNTIF($M4:$V4,"5")</f>
        <v>0</v>
      </c>
      <c r="FT4" s="1">
        <f>IF(COUNTIF(FR$4:FR$60,FR4)&gt;1,RANK(FS4,FS$4:FS$60,0)/10000,0)</f>
        <v>4.0000000000000002E-4</v>
      </c>
      <c r="FU4" s="1">
        <f>FR4+FT4</f>
        <v>6.0004</v>
      </c>
      <c r="FV4" s="1">
        <f t="shared" ref="FV4:FV60" si="35">RANK(FU4,FU$4:FU$60,1)</f>
        <v>6</v>
      </c>
      <c r="FW4" s="1">
        <f>COUNTIF($X4:$AG4,"6")+COUNTIF($M4:$V4,"6")</f>
        <v>0</v>
      </c>
      <c r="FX4" s="1">
        <f>IF(COUNTIF(FV$4:FV$60,FV4)&gt;1,RANK(FW4,FW$4:FW$60,0)/10000,0)</f>
        <v>5.9999999999999995E-4</v>
      </c>
      <c r="FY4" s="1">
        <f>FV4+FX4</f>
        <v>6.0006000000000004</v>
      </c>
      <c r="FZ4" s="1">
        <f t="shared" ref="FZ4:FZ60" si="36">RANK(FY4,FY$4:FY$60,1)</f>
        <v>6</v>
      </c>
      <c r="GC4" s="1">
        <f t="shared" ref="GC4:GC60" si="37">COUNTIF($M4:$V4,"0")</f>
        <v>0</v>
      </c>
      <c r="GD4" s="1">
        <f>IF(COUNTIF($W$4:$W$60,BL4)&gt;1,RANK(GC4,GC$4:GC$60,0)/10000,0)</f>
        <v>0</v>
      </c>
      <c r="GE4" s="1">
        <f t="shared" ref="GE4:GE60" si="38">BL4+GD4</f>
        <v>6</v>
      </c>
      <c r="GF4" s="1">
        <f t="shared" ref="GF4:GF60" si="39">RANK(GE4,GE$4:GE$60,1)</f>
        <v>6</v>
      </c>
      <c r="GG4" s="1">
        <f t="shared" ref="GG4:GG60" si="40">COUNTIF($M4:$V4,"1")</f>
        <v>0</v>
      </c>
      <c r="GH4" s="1">
        <f>IF(COUNTIF(GF$4:GF$60,GF4)&gt;1,RANK(GG4,GG$4:GG$60,0)/10000,0)</f>
        <v>2.9999999999999997E-4</v>
      </c>
      <c r="GI4" s="1">
        <f>GF4+GH4</f>
        <v>6.0003000000000002</v>
      </c>
      <c r="GJ4" s="1">
        <f t="shared" ref="GJ4:GJ60" si="41">RANK(GI4,GI$4:GI$60,1)</f>
        <v>6</v>
      </c>
      <c r="GK4" s="1">
        <f t="shared" ref="GK4:GK60" si="42">COUNTIF($M4:$V4,"2")</f>
        <v>0</v>
      </c>
      <c r="GL4" s="1">
        <f>IF(COUNTIF(GJ$4:GJ$60,GJ4)&gt;1,RANK(GK4,GK$4:GK$60,0)/10000,0)</f>
        <v>2.0000000000000001E-4</v>
      </c>
      <c r="GM4" s="1">
        <f>GJ4+GL4</f>
        <v>6.0002000000000004</v>
      </c>
      <c r="GN4" s="1">
        <f t="shared" ref="GN4:GN60" si="43">RANK(GM4,GM$4:GM$60,1)</f>
        <v>6</v>
      </c>
      <c r="GO4" s="1">
        <f t="shared" ref="GO4:GO60" si="44">COUNTIF($M4:$V4,"3")</f>
        <v>0</v>
      </c>
      <c r="GP4" s="1">
        <f>IF(COUNTIF(GN$4:GN$60,GN4)&gt;1,RANK(GO4,GO$4:GO$60,0)/10000,0)</f>
        <v>2.0000000000000001E-4</v>
      </c>
      <c r="GQ4" s="1">
        <f>GN4+GP4</f>
        <v>6.0002000000000004</v>
      </c>
      <c r="GR4" s="1">
        <f t="shared" ref="GR4:GR60" si="45">RANK(GQ4,GQ$4:GQ$60,1)</f>
        <v>6</v>
      </c>
      <c r="GS4" s="1">
        <f t="shared" ref="GS4:GS60" si="46">COUNTIF($M4:$V4,"4")</f>
        <v>0</v>
      </c>
      <c r="GT4" s="1">
        <f>IF(COUNTIF(GR$4:GR$60,GR4)&gt;1,RANK(GS4,GS$4:GS$60,0)/10000,0)</f>
        <v>1E-4</v>
      </c>
      <c r="GU4" s="1">
        <f>GR4+GT4</f>
        <v>6.0000999999999998</v>
      </c>
      <c r="GV4" s="1">
        <f t="shared" ref="GV4:GV60" si="47">RANK(GU4,GU$4:GU$60,1)</f>
        <v>6</v>
      </c>
      <c r="GW4" s="1">
        <f t="shared" ref="GW4:GW60" si="48">COUNTIF($M4:$V4,"5")</f>
        <v>0</v>
      </c>
      <c r="GX4" s="1">
        <f>IF(COUNTIF(GV$4:GV$60,GV4)&gt;1,RANK(GW4,GW$4:GW$60,0)/10000,0)</f>
        <v>4.0000000000000002E-4</v>
      </c>
      <c r="GY4" s="1">
        <f>GV4+GX4</f>
        <v>6.0004</v>
      </c>
      <c r="GZ4" s="1">
        <f t="shared" ref="GZ4:GZ60" si="49">RANK(GY4,GY$4:GY$60,1)</f>
        <v>6</v>
      </c>
      <c r="HA4" s="1">
        <f t="shared" ref="HA4:HA60" si="50">COUNTIF($M4:$V4,"6")</f>
        <v>0</v>
      </c>
      <c r="HB4" s="1">
        <f>IF(COUNTIF(GZ$4:GZ$60,GZ4)&gt;1,RANK(HA4,HA$4:HA$60,0)/10000,0)</f>
        <v>5.9999999999999995E-4</v>
      </c>
      <c r="HC4" s="1">
        <f>GZ4+HB4</f>
        <v>6.0006000000000004</v>
      </c>
      <c r="HD4" s="1">
        <f t="shared" ref="HD4:HD60" si="51">RANK(HC4,HC$4:HC$60,1)</f>
        <v>6</v>
      </c>
    </row>
    <row r="5" spans="1:212" customFormat="1" x14ac:dyDescent="0.3">
      <c r="A5" t="str">
        <f t="shared" ref="A5:A60" si="52">IF(L5="PH",CONCATENATE(L5,CH5),IF(L5="Rookie",CONCATENATE(L5,CH5),IF(L5="Club",CONCATENATE(L5,CH5),CONCATENATE(L5,G5,CH5))))</f>
        <v>RedLive1</v>
      </c>
      <c r="B5" s="13">
        <f>'Running Order'!B9</f>
        <v>2</v>
      </c>
      <c r="C5" s="13" t="str">
        <f>'Running Order'!C9</f>
        <v>Arthur Carroll</v>
      </c>
      <c r="D5" s="13" t="str">
        <f>'Running Order'!D9</f>
        <v>Penelope Collier</v>
      </c>
      <c r="E5" s="13" t="str">
        <f>'Running Order'!E9</f>
        <v>Sherpa</v>
      </c>
      <c r="F5" s="13">
        <f>'Running Order'!F9</f>
        <v>1350</v>
      </c>
      <c r="G5" s="13" t="str">
        <f>'Running Order'!G9</f>
        <v>Live</v>
      </c>
      <c r="H5" s="13">
        <f>'Running Order'!H9</f>
        <v>8</v>
      </c>
      <c r="I5" s="13">
        <f>'Running Order'!I9</f>
        <v>0</v>
      </c>
      <c r="J5" s="13">
        <f>'Running Order'!J9</f>
        <v>0</v>
      </c>
      <c r="K5" s="13" t="str">
        <f>'Running Order'!K9</f>
        <v>Ret/NS</v>
      </c>
      <c r="L5" s="13" t="str">
        <f>'Running Order'!L9</f>
        <v>Red</v>
      </c>
      <c r="M5" s="13">
        <f>IF('Running Order'!$HF9="CLUB",'Running Order'!M9,20)</f>
        <v>20</v>
      </c>
      <c r="N5" s="13">
        <f>IF('Running Order'!$HF9="CLUB",'Running Order'!N9,20)</f>
        <v>20</v>
      </c>
      <c r="O5" s="13">
        <f>IF('Running Order'!$HF9="CLUB",'Running Order'!O9,20)</f>
        <v>20</v>
      </c>
      <c r="P5" s="13">
        <f>IF('Running Order'!$HF9="CLUB",'Running Order'!P9,20)</f>
        <v>20</v>
      </c>
      <c r="Q5" s="13">
        <f>IF('Running Order'!$HF9="CLUB",'Running Order'!Q9,20)</f>
        <v>20</v>
      </c>
      <c r="R5" s="13">
        <f>IF('Running Order'!$HF9="CLUB",'Running Order'!R9,20)</f>
        <v>20</v>
      </c>
      <c r="S5" s="13">
        <f>IF('Running Order'!$HF9="CLUB",'Running Order'!S9,20)</f>
        <v>20</v>
      </c>
      <c r="T5" s="13">
        <f>IF('Running Order'!$HF9="CLUB",'Running Order'!T9,20)</f>
        <v>20</v>
      </c>
      <c r="U5" s="13">
        <f>IF('Running Order'!$HF9="CLUB",'Running Order'!U9,20)</f>
        <v>20</v>
      </c>
      <c r="V5" s="13">
        <f>IF('Running Order'!$HF9="CLUB",'Running Order'!V9,20)</f>
        <v>20</v>
      </c>
      <c r="W5" s="5">
        <f t="shared" ref="W5:W60" si="53">IF(K5="Ret/NS",1000,IF(C5="",1000,SUM(M5:V5)))</f>
        <v>1000</v>
      </c>
      <c r="X5" s="13">
        <f>IF('Running Order'!$HF9="CLUB",'Running Order'!X9,20)</f>
        <v>20</v>
      </c>
      <c r="Y5" s="13">
        <f>IF('Running Order'!$HF9="CLUB",'Running Order'!Y9,20)</f>
        <v>20</v>
      </c>
      <c r="Z5" s="13">
        <f>IF('Running Order'!$HF9="CLUB",'Running Order'!Z9,20)</f>
        <v>20</v>
      </c>
      <c r="AA5" s="13">
        <f>IF('Running Order'!$HF9="CLUB",'Running Order'!AA9,20)</f>
        <v>20</v>
      </c>
      <c r="AB5" s="13">
        <f>IF('Running Order'!$HF9="CLUB",'Running Order'!AB9,20)</f>
        <v>20</v>
      </c>
      <c r="AC5" s="13">
        <f>IF('Running Order'!$HF9="CLUB",'Running Order'!AC9,20)</f>
        <v>20</v>
      </c>
      <c r="AD5" s="13">
        <f>IF('Running Order'!$HF9="CLUB",'Running Order'!AD9,20)</f>
        <v>20</v>
      </c>
      <c r="AE5" s="13">
        <f>IF('Running Order'!$HF9="CLUB",'Running Order'!AE9,20)</f>
        <v>20</v>
      </c>
      <c r="AF5" s="13">
        <f>IF('Running Order'!$HF9="CLUB",'Running Order'!AF9,20)</f>
        <v>20</v>
      </c>
      <c r="AG5" s="13">
        <f>IF('Running Order'!$HF9="CLUB",'Running Order'!AG9,20)</f>
        <v>20</v>
      </c>
      <c r="AH5" s="5">
        <f t="shared" ref="AH5:AH60" si="54">IF(K5="Ret/NS",1000,IF(C5="",1000,SUM(X5:AG5)))</f>
        <v>1000</v>
      </c>
      <c r="AI5" s="5">
        <f t="shared" ref="AI5:AI60" si="55">AH5+W5</f>
        <v>2000</v>
      </c>
      <c r="AJ5" s="13">
        <f>IF('Running Order'!$HF9="CLUB",'Running Order'!AJ9,20)</f>
        <v>20</v>
      </c>
      <c r="AK5" s="13">
        <f>IF('Running Order'!$HF9="CLUB",'Running Order'!AK9,20)</f>
        <v>20</v>
      </c>
      <c r="AL5" s="13">
        <f>IF('Running Order'!$HF9="CLUB",'Running Order'!AL9,20)</f>
        <v>20</v>
      </c>
      <c r="AM5" s="13">
        <f>IF('Running Order'!$HF9="CLUB",'Running Order'!AM9,20)</f>
        <v>20</v>
      </c>
      <c r="AN5" s="13">
        <f>IF('Running Order'!$HF9="CLUB",'Running Order'!AN9,20)</f>
        <v>20</v>
      </c>
      <c r="AO5" s="13">
        <f>IF('Running Order'!$HF9="CLUB",'Running Order'!AO9,20)</f>
        <v>20</v>
      </c>
      <c r="AP5" s="13">
        <f>IF('Running Order'!$HF9="CLUB",'Running Order'!AP9,20)</f>
        <v>20</v>
      </c>
      <c r="AQ5" s="13">
        <f>IF('Running Order'!$HF9="CLUB",'Running Order'!AQ9,20)</f>
        <v>20</v>
      </c>
      <c r="AR5" s="13">
        <f>IF('Running Order'!$HF9="CLUB",'Running Order'!AR9,20)</f>
        <v>20</v>
      </c>
      <c r="AS5" s="13">
        <f>IF('Running Order'!$HF9="CLUB",'Running Order'!AS9,20)</f>
        <v>20</v>
      </c>
      <c r="AT5" s="5">
        <f t="shared" ref="AT5:AT60" si="56">IF(K5="Ret/NS",1000,IF(C5="",1000,SUM(AJ5:AS5)))</f>
        <v>1000</v>
      </c>
      <c r="AU5" s="5">
        <f t="shared" ref="AU5:AU60" si="57">AT5+AI5</f>
        <v>3000</v>
      </c>
      <c r="AV5" s="13">
        <f>IF('Running Order'!$HF9="CLUB",'Running Order'!AV9,20)</f>
        <v>20</v>
      </c>
      <c r="AW5" s="13">
        <f>IF('Running Order'!$HF9="CLUB",'Running Order'!AW9,20)</f>
        <v>20</v>
      </c>
      <c r="AX5" s="13">
        <f>IF('Running Order'!$HF9="CLUB",'Running Order'!AX9,20)</f>
        <v>20</v>
      </c>
      <c r="AY5" s="13">
        <f>IF('Running Order'!$HF9="CLUB",'Running Order'!AY9,20)</f>
        <v>20</v>
      </c>
      <c r="AZ5" s="13">
        <f>IF('Running Order'!$HF9="CLUB",'Running Order'!AZ9,20)</f>
        <v>20</v>
      </c>
      <c r="BA5" s="13">
        <f>IF('Running Order'!$HF9="CLUB",'Running Order'!BA9,20)</f>
        <v>20</v>
      </c>
      <c r="BB5" s="13">
        <f>IF('Running Order'!$HF9="CLUB",'Running Order'!BB9,20)</f>
        <v>20</v>
      </c>
      <c r="BC5" s="13">
        <f>IF('Running Order'!$HF9="CLUB",'Running Order'!BC9,20)</f>
        <v>20</v>
      </c>
      <c r="BD5" s="13">
        <f>IF('Running Order'!$HF9="CLUB",'Running Order'!BD9,20)</f>
        <v>20</v>
      </c>
      <c r="BE5" s="13">
        <f>IF('Running Order'!$HF9="CLUB",'Running Order'!BE9,20)</f>
        <v>20</v>
      </c>
      <c r="BF5" s="5">
        <f t="shared" ref="BF5:BF60" si="58">IF(K5="Ret/NS",1000,IF(C5="",1000,SUM(AV5:BE5)))</f>
        <v>1000</v>
      </c>
      <c r="BG5" s="5">
        <f t="shared" ref="BG5:BG60" si="59">IF(K5="Ret/NS",4000,AI5+AT5+BF5)</f>
        <v>4000</v>
      </c>
      <c r="BH5" s="5">
        <f t="shared" si="4"/>
        <v>56</v>
      </c>
      <c r="BI5" s="5">
        <f t="shared" si="5"/>
        <v>57</v>
      </c>
      <c r="BJ5" s="5">
        <f t="shared" si="6"/>
        <v>57</v>
      </c>
      <c r="BK5" s="5">
        <f t="shared" si="7"/>
        <v>57</v>
      </c>
      <c r="BL5" s="5">
        <f t="shared" ref="BL5:BL60" si="60">RANK(W5,$W$4:$W$60,1)</f>
        <v>56</v>
      </c>
      <c r="BM5" s="5">
        <f t="shared" ref="BM5:BM60" si="61">RANK(AI5,$AI$4:$AI$60,1)</f>
        <v>56</v>
      </c>
      <c r="BN5" s="5">
        <f t="shared" si="8"/>
        <v>56</v>
      </c>
      <c r="BO5" s="5">
        <f t="shared" si="9"/>
        <v>56</v>
      </c>
      <c r="BP5" s="3">
        <f t="shared" si="10"/>
        <v>57</v>
      </c>
      <c r="BQ5" s="3">
        <f t="shared" ref="BQ5:BQ60" si="62">IFERROR(RANK(BP5,$BP$4:$BP$60,1),"")</f>
        <v>1</v>
      </c>
      <c r="BR5" s="3" t="str">
        <f t="shared" si="11"/>
        <v>-</v>
      </c>
      <c r="BS5" s="3" t="str">
        <f t="shared" ref="BS5:BS60" si="63">IFERROR(RANK(BR5,$BR$4:$BR$60,1),"")</f>
        <v/>
      </c>
      <c r="BT5" s="3" t="str">
        <f t="shared" si="12"/>
        <v>-</v>
      </c>
      <c r="BU5" s="3" t="str">
        <f t="shared" ref="BU5:BU60" si="64">IFERROR(RANK(BT5,$BT$4:$BT$60,1),"")</f>
        <v/>
      </c>
      <c r="BV5" s="3" t="str">
        <f t="shared" si="13"/>
        <v>-</v>
      </c>
      <c r="BW5" s="3" t="str">
        <f t="shared" ref="BW5:BW60" si="65">IFERROR(RANK(BV5,$BV$4:$BV$60,1),"")</f>
        <v/>
      </c>
      <c r="BX5" s="3" t="str">
        <f t="shared" si="14"/>
        <v>-</v>
      </c>
      <c r="BY5" s="3" t="str">
        <f t="shared" ref="BY5:BY60" si="66">IFERROR(RANK(BX5,$BX$4:$BX$60,1),"")</f>
        <v/>
      </c>
      <c r="BZ5" s="3" t="str">
        <f t="shared" si="15"/>
        <v>-</v>
      </c>
      <c r="CA5" s="3" t="str">
        <f t="shared" ref="CA5:CA60" si="67">IFERROR(RANK(BZ5,$BZ$4:$BZ$60,1),"")</f>
        <v/>
      </c>
      <c r="CB5" s="3" t="str">
        <f t="shared" si="16"/>
        <v>-</v>
      </c>
      <c r="CC5" s="3" t="str">
        <f t="shared" ref="CC5:CC60" si="68">IFERROR(RANK(CB5,$CB$4:$CB$60,1),"")</f>
        <v/>
      </c>
      <c r="CD5" s="3">
        <f t="shared" ref="CD5:CD35" si="69">IF($G5=$F$1003,RANK($BK5,$BK$4:$BK$60,1),"-")</f>
        <v>57</v>
      </c>
      <c r="CE5" s="3">
        <f t="shared" ref="CE5:CE60" si="70">IFERROR(RANK(CD5,$CD$4:$CD$60,1),"")</f>
        <v>12</v>
      </c>
      <c r="CF5" s="3" t="str">
        <f t="shared" ref="CF5:CF60" si="71">IF($HF5="NATB",RANK($BK5,$BK$4:$BK$60,1),"-")</f>
        <v>-</v>
      </c>
      <c r="CG5" s="3" t="str">
        <f t="shared" ref="CG5:CG60" si="72">IFERROR(RANK(CF5,$CF$4:$CF$60,1),"")</f>
        <v/>
      </c>
      <c r="CH5" s="5" t="str">
        <f>BQ5&amp;BU5&amp;BY5&amp;CA5&amp;BS5&amp;BW5&amp;CC5</f>
        <v>1</v>
      </c>
      <c r="CI5" s="5">
        <f t="shared" ref="CI5:CI60" si="73">CE5</f>
        <v>12</v>
      </c>
      <c r="CJ5" s="22"/>
      <c r="CK5" s="1"/>
      <c r="CL5" s="1">
        <f t="shared" ref="CL5:CL60" si="74">COUNTIF($AJ5:$AS5,"0")+COUNTIF($X5:$AG5,"0")+COUNTIF($AV5:$BE5,"0")+COUNTIF($M5:$V5,"0")</f>
        <v>0</v>
      </c>
      <c r="CM5" s="1">
        <f t="shared" ref="CM5:CM60" si="75">IF(COUNTIF($BG$4:$BG$60,BG5)&gt;1,RANK(CL5,CL$4:CL$60,0)/100000,0)</f>
        <v>6.9999999999999994E-5</v>
      </c>
      <c r="CN5" s="1">
        <f t="shared" ref="CN5:CN60" si="76">BO5+CM5</f>
        <v>56.000070000000001</v>
      </c>
      <c r="CO5" s="1">
        <f t="shared" si="17"/>
        <v>57</v>
      </c>
      <c r="CP5" s="1">
        <f t="shared" ref="CP5:CP60" si="77">COUNTIF($AJ5:$AS5,"1")+COUNTIF($X5:$AG5,"1")+COUNTIF($AV5:$BE5,"1")+COUNTIF($M5:$V5,"1")</f>
        <v>0</v>
      </c>
      <c r="CQ5" s="1">
        <f t="shared" ref="CQ5:CQ60" si="78">IF(COUNTIF(CO$4:CO$60,CO5)&gt;1,RANK(CP5,CP$4:CP$60,0)/100000,0)</f>
        <v>0</v>
      </c>
      <c r="CR5" s="1">
        <f t="shared" ref="CR5:CR60" si="79">CO5+CQ5</f>
        <v>57</v>
      </c>
      <c r="CS5" s="1">
        <f t="shared" si="18"/>
        <v>57</v>
      </c>
      <c r="CT5" s="1">
        <f t="shared" ref="CT5:CT60" si="80">COUNTIF($AJ5:$AS5,"2")+COUNTIF($X5:$AG5,"2")+COUNTIF($AV5:$BE5,"2")+COUNTIF($M5:$V5,"2")</f>
        <v>0</v>
      </c>
      <c r="CU5" s="1">
        <f t="shared" ref="CU5:CU60" si="81">IF(COUNTIF(CS$4:CS$60,CS5)&gt;1,RANK(CT5,CT$4:CT$60,0)/10000,0)</f>
        <v>0</v>
      </c>
      <c r="CV5" s="1">
        <f t="shared" ref="CV5:CV60" si="82">CS5+CU5</f>
        <v>57</v>
      </c>
      <c r="CW5" s="1">
        <f t="shared" si="19"/>
        <v>57</v>
      </c>
      <c r="CX5" s="1">
        <f t="shared" ref="CX5:CX60" si="83">COUNTIF($AJ5:$AS5,"3")+COUNTIF($X5:$AG5,"3")+COUNTIF($AV5:$BE5,"3")+COUNTIF($M5:$V5,"3")</f>
        <v>0</v>
      </c>
      <c r="CY5" s="1">
        <f t="shared" ref="CY5:CY60" si="84">IF(COUNTIF(CW$4:CW$60,CW5)&gt;1,RANK(CX5,CX$4:CX$60,0)/10000,0)</f>
        <v>0</v>
      </c>
      <c r="CZ5" s="1">
        <f t="shared" ref="CZ5:CZ60" si="85">CW5+CY5</f>
        <v>57</v>
      </c>
      <c r="DA5" s="1">
        <f t="shared" si="20"/>
        <v>57</v>
      </c>
      <c r="DB5" s="1">
        <f t="shared" ref="DB5:DB60" si="86">COUNTIF($AJ5:$AS5,"4")+COUNTIF($X5:$AG5,"4")+COUNTIF($AV5:$BE5,"4")+COUNTIF($M5:$V5,"4")</f>
        <v>0</v>
      </c>
      <c r="DC5" s="1">
        <f t="shared" ref="DC5:DC60" si="87">IF(COUNTIF(DA$4:DA$60,DA5)&gt;1,RANK(DB5,DB$4:DB$60,0)/10000,0)</f>
        <v>0</v>
      </c>
      <c r="DD5" s="1">
        <f t="shared" ref="DD5:DD60" si="88">DA5+DC5</f>
        <v>57</v>
      </c>
      <c r="DE5" s="1">
        <f t="shared" si="21"/>
        <v>57</v>
      </c>
      <c r="DF5" s="1">
        <f t="shared" ref="DF5:DF60" si="89">COUNTIF($AJ5:$AS5,"5")+COUNTIF($X5:$AG5,"5")+COUNTIF($AV5:$BE5,"5")+COUNTIF($M5:$V5,"5")</f>
        <v>0</v>
      </c>
      <c r="DG5" s="1">
        <f t="shared" ref="DG5:DG60" si="90">IF(COUNTIF(DE$4:DE$60,DE5)&gt;1,RANK(DF5,DF$4:DF$60,0)/10000,0)</f>
        <v>0</v>
      </c>
      <c r="DH5" s="1">
        <f t="shared" ref="DH5:DH60" si="91">DE5+DG5</f>
        <v>57</v>
      </c>
      <c r="DI5" s="1">
        <f t="shared" si="22"/>
        <v>57</v>
      </c>
      <c r="DJ5" s="1">
        <f t="shared" ref="DJ5:DJ60" si="92">COUNTIF($AJ5:$AS5,"6")+COUNTIF($X5:$AG5,"6")+COUNTIF($AV5:$BE5,"6")+COUNTIF($M5:$V5,"6")</f>
        <v>0</v>
      </c>
      <c r="DK5" s="1">
        <f t="shared" ref="DK5:DK60" si="93">IF(COUNTIF(DI$4:DI$60,DI5)&gt;1,RANK(DJ5,DJ$4:DJ$60,0)/10000,0)</f>
        <v>0</v>
      </c>
      <c r="DL5" s="1">
        <f t="shared" ref="DL5:DL60" si="94">DI5+DK5</f>
        <v>57</v>
      </c>
      <c r="DM5" s="1">
        <f t="shared" ref="DM5:DM60" si="95">RANK(DL5,DL$4:DL$60,1)</f>
        <v>57</v>
      </c>
      <c r="DQ5">
        <f t="shared" ref="DQ5:DQ60" si="96">SUM(M5:V5,X5:AG5,AJ5:AS5)</f>
        <v>600</v>
      </c>
      <c r="DR5" t="str">
        <f t="shared" ref="DR5:DR60" si="97">IF(BG5=DQ5,"YES","NO")</f>
        <v>NO</v>
      </c>
      <c r="DS5">
        <f t="shared" ref="DS5:DS60" si="98">AT5+AH5+W5</f>
        <v>3000</v>
      </c>
      <c r="DT5" t="str">
        <f t="shared" ref="DT5:DT60" si="99">IF(BG5=DS5,"YES","NO")</f>
        <v>NO</v>
      </c>
      <c r="DV5" s="1">
        <f t="shared" ref="DV5:DV60" si="100">COUNTIF($AJ5:$AS5,"0")+COUNTIF($X5:$AG5,"0")+COUNTIF($M5:$V5,"0")</f>
        <v>0</v>
      </c>
      <c r="DW5" s="1">
        <f t="shared" ref="DW5:DW60" si="101">IF(COUNTIF($AU$4:$AU$60,AU5)&gt;1,RANK(DV5,DV$4:DV$60,0)/10000,0)</f>
        <v>6.9999999999999999E-4</v>
      </c>
      <c r="DX5" s="1">
        <f t="shared" ref="DX5:DX60" si="102">BN5+DW5</f>
        <v>56.000700000000002</v>
      </c>
      <c r="DY5" s="1">
        <f t="shared" si="23"/>
        <v>57</v>
      </c>
      <c r="DZ5" s="1">
        <f t="shared" ref="DZ5:DZ60" si="103">COUNTIF($AJ5:$AS5,"1")+COUNTIF($X5:$AG5,"1")+COUNTIF($M5:$V5,"1")</f>
        <v>0</v>
      </c>
      <c r="EA5" s="1">
        <f t="shared" ref="EA5:EA60" si="104">IF(COUNTIF(DY$4:DY$60,DY5)&gt;1,RANK(DZ5,DZ$4:DZ$60,0)/10000,0)</f>
        <v>0</v>
      </c>
      <c r="EB5" s="1">
        <f t="shared" ref="EB5:EB60" si="105">DY5+EA5</f>
        <v>57</v>
      </c>
      <c r="EC5" s="1">
        <f t="shared" si="24"/>
        <v>57</v>
      </c>
      <c r="ED5" s="1">
        <f t="shared" ref="ED5:ED60" si="106">COUNTIF($AJ5:$AS5,"2")+COUNTIF($X5:$AG5,"2")+COUNTIF($M5:$V5,"2")</f>
        <v>0</v>
      </c>
      <c r="EE5" s="1">
        <f t="shared" ref="EE5:EE60" si="107">IF(COUNTIF(EC$4:EC$60,EC5)&gt;1,RANK(ED5,ED$4:ED$60,0)/10000,0)</f>
        <v>0</v>
      </c>
      <c r="EF5" s="1">
        <f t="shared" ref="EF5:EF60" si="108">EC5+EE5</f>
        <v>57</v>
      </c>
      <c r="EG5" s="1">
        <f t="shared" si="25"/>
        <v>57</v>
      </c>
      <c r="EH5" s="1">
        <f t="shared" ref="EH5:EH60" si="109">COUNTIF($AJ5:$AS5,"3")+COUNTIF($X5:$AG5,"3")+COUNTIF($M5:$V5,"3")</f>
        <v>0</v>
      </c>
      <c r="EI5" s="1">
        <f t="shared" ref="EI5:EI60" si="110">IF(COUNTIF(EG$4:EG$60,EG5)&gt;1,RANK(EH5,EH$4:EH$60,0)/10000,0)</f>
        <v>0</v>
      </c>
      <c r="EJ5" s="1">
        <f t="shared" ref="EJ5:EJ60" si="111">EG5+EI5</f>
        <v>57</v>
      </c>
      <c r="EK5" s="1">
        <f t="shared" si="26"/>
        <v>57</v>
      </c>
      <c r="EL5" s="1">
        <f t="shared" ref="EL5:EL60" si="112">COUNTIF($AJ5:$AS5,"4")+COUNTIF($X5:$AG5,"4")+COUNTIF($M5:$V5,"4")</f>
        <v>0</v>
      </c>
      <c r="EM5" s="1">
        <f t="shared" ref="EM5:EM60" si="113">IF(COUNTIF(EK$4:EK$60,EK5)&gt;1,RANK(EL5,EL$4:EL$60,0)/10000,0)</f>
        <v>0</v>
      </c>
      <c r="EN5" s="1">
        <f t="shared" ref="EN5:EN60" si="114">EK5+EM5</f>
        <v>57</v>
      </c>
      <c r="EO5" s="1">
        <f t="shared" si="27"/>
        <v>57</v>
      </c>
      <c r="EP5" s="1">
        <f t="shared" ref="EP5:EP60" si="115">COUNTIF($AJ5:$AS5,"5")+COUNTIF($X5:$AG5,"5")+COUNTIF($M5:$V5,"5")</f>
        <v>0</v>
      </c>
      <c r="EQ5" s="1">
        <f t="shared" ref="EQ5:EQ60" si="116">IF(COUNTIF(EO$4:EO$60,EO5)&gt;1,RANK(EP5,EP$4:EP$60,0)/10000,0)</f>
        <v>0</v>
      </c>
      <c r="ER5" s="1">
        <f t="shared" ref="ER5:ER60" si="117">EO5+EQ5</f>
        <v>57</v>
      </c>
      <c r="ES5" s="1">
        <f t="shared" si="28"/>
        <v>57</v>
      </c>
      <c r="ET5" s="1">
        <f t="shared" ref="ET5:ET60" si="118">COUNTIF($AJ5:$AS5,"6")+COUNTIF($X5:$AG5,"6")+COUNTIF($M5:$V5,"6")</f>
        <v>0</v>
      </c>
      <c r="EU5" s="1">
        <f t="shared" ref="EU5:EU60" si="119">IF(COUNTIF(ES$4:ES$60,ES5)&gt;1,RANK(ET5,ET$4:ET$60,0)/10000,0)</f>
        <v>0</v>
      </c>
      <c r="EV5" s="1">
        <f t="shared" ref="EV5:EV60" si="120">ES5+EU5</f>
        <v>57</v>
      </c>
      <c r="EW5" s="1">
        <f t="shared" ref="EW5:EW60" si="121">RANK(EV5,EV$4:EV$60,1)</f>
        <v>57</v>
      </c>
      <c r="EX5" s="1"/>
      <c r="EY5" s="1">
        <f t="shared" ref="EY5:EY60" si="122">COUNTIF($X5:$AG5,"0")+COUNTIF($M5:$V5,"0")</f>
        <v>0</v>
      </c>
      <c r="EZ5" s="1">
        <f t="shared" ref="EZ5:EZ60" si="123">IF(COUNTIF($AI$4:$AI$60,AI5)&gt;1,RANK(EY5,EY$4:EY$60,0)/10000,0)</f>
        <v>6.9999999999999999E-4</v>
      </c>
      <c r="FA5" s="1">
        <f t="shared" si="29"/>
        <v>56.000700000000002</v>
      </c>
      <c r="FB5" s="1">
        <f t="shared" si="30"/>
        <v>57</v>
      </c>
      <c r="FC5" s="1">
        <f t="shared" ref="FC5:FC60" si="124">COUNTIF($X5:$AG5,"1")+COUNTIF($M5:$V5,"1")</f>
        <v>0</v>
      </c>
      <c r="FD5" s="1">
        <f t="shared" ref="FD5:FD60" si="125">IF(COUNTIF(FB$4:FB$60,FB5)&gt;1,RANK(FC5,FC$4:FC$60,0)/10000,0)</f>
        <v>0</v>
      </c>
      <c r="FE5" s="1">
        <f t="shared" ref="FE5:FE60" si="126">FB5+FD5</f>
        <v>57</v>
      </c>
      <c r="FF5" s="1">
        <f t="shared" si="31"/>
        <v>57</v>
      </c>
      <c r="FG5" s="1">
        <f t="shared" ref="FG5:FG60" si="127">COUNTIF($X5:$AG5,"2")+COUNTIF($M5:$V5,"2")</f>
        <v>0</v>
      </c>
      <c r="FH5" s="1">
        <f t="shared" ref="FH5:FH60" si="128">IF(COUNTIF(FF$4:FF$60,FF5)&gt;1,RANK(FG5,FG$4:FG$60,0)/10000,0)</f>
        <v>0</v>
      </c>
      <c r="FI5" s="1">
        <f t="shared" ref="FI5:FI60" si="129">FF5+FH5</f>
        <v>57</v>
      </c>
      <c r="FJ5" s="1">
        <f t="shared" si="32"/>
        <v>57</v>
      </c>
      <c r="FK5" s="1">
        <f t="shared" ref="FK5:FK60" si="130">+COUNTIF($X5:$AG5,"3")+COUNTIF($M5:$V5,"3")</f>
        <v>0</v>
      </c>
      <c r="FL5" s="1">
        <f t="shared" ref="FL5:FL60" si="131">IF(COUNTIF(FJ$4:FJ$60,FJ5)&gt;1,RANK(FK5,FK$4:FK$60,0)/10000,0)</f>
        <v>0</v>
      </c>
      <c r="FM5" s="1">
        <f t="shared" ref="FM5:FM60" si="132">FJ5+FL5</f>
        <v>57</v>
      </c>
      <c r="FN5" s="1">
        <f t="shared" si="33"/>
        <v>57</v>
      </c>
      <c r="FO5" s="1">
        <f t="shared" ref="FO5:FO60" si="133">COUNTIF($X5:$AG5,"4")+COUNTIF($M5:$V5,"4")</f>
        <v>0</v>
      </c>
      <c r="FP5" s="1">
        <f t="shared" ref="FP5:FP60" si="134">IF(COUNTIF(FN$4:FN$60,FN5)&gt;1,RANK(FO5,FO$4:FO$60,0)/10000,0)</f>
        <v>0</v>
      </c>
      <c r="FQ5" s="1">
        <f t="shared" ref="FQ5:FQ60" si="135">FN5+FP5</f>
        <v>57</v>
      </c>
      <c r="FR5" s="1">
        <f t="shared" si="34"/>
        <v>57</v>
      </c>
      <c r="FS5" s="1">
        <f t="shared" ref="FS5:FS60" si="136">COUNTIF($X5:$AG5,"5")+COUNTIF($M5:$V5,"5")</f>
        <v>0</v>
      </c>
      <c r="FT5" s="1">
        <f t="shared" ref="FT5:FT60" si="137">IF(COUNTIF(FR$4:FR$60,FR5)&gt;1,RANK(FS5,FS$4:FS$60,0)/10000,0)</f>
        <v>0</v>
      </c>
      <c r="FU5" s="1">
        <f t="shared" ref="FU5:FU60" si="138">FR5+FT5</f>
        <v>57</v>
      </c>
      <c r="FV5" s="1">
        <f t="shared" si="35"/>
        <v>57</v>
      </c>
      <c r="FW5" s="1">
        <f t="shared" ref="FW5:FW60" si="139">COUNTIF($X5:$AG5,"6")+COUNTIF($M5:$V5,"6")</f>
        <v>0</v>
      </c>
      <c r="FX5" s="1">
        <f t="shared" ref="FX5:FX60" si="140">IF(COUNTIF(FV$4:FV$60,FV5)&gt;1,RANK(FW5,FW$4:FW$60,0)/10000,0)</f>
        <v>0</v>
      </c>
      <c r="FY5" s="1">
        <f t="shared" ref="FY5:FY60" si="141">FV5+FX5</f>
        <v>57</v>
      </c>
      <c r="FZ5" s="1">
        <f t="shared" si="36"/>
        <v>57</v>
      </c>
      <c r="GC5" s="1">
        <f t="shared" si="37"/>
        <v>0</v>
      </c>
      <c r="GD5" s="1">
        <f t="shared" ref="GD5:GD60" si="142">IF(COUNTIF($W$4:$W$60,BL5)&gt;1,RANK(GC5,GC$4:GC$60,0)/10000,0)</f>
        <v>0</v>
      </c>
      <c r="GE5" s="1">
        <f t="shared" si="38"/>
        <v>56</v>
      </c>
      <c r="GF5" s="1">
        <f t="shared" si="39"/>
        <v>56</v>
      </c>
      <c r="GG5" s="1">
        <f t="shared" si="40"/>
        <v>0</v>
      </c>
      <c r="GH5" s="1">
        <f t="shared" ref="GH5:GH60" si="143">IF(COUNTIF(GF$4:GF$60,GF5)&gt;1,RANK(GG5,GG$4:GG$60,0)/10000,0)</f>
        <v>2.9999999999999997E-4</v>
      </c>
      <c r="GI5" s="1">
        <f t="shared" ref="GI5:GI60" si="144">GF5+GH5</f>
        <v>56.000300000000003</v>
      </c>
      <c r="GJ5" s="1">
        <f t="shared" si="41"/>
        <v>56</v>
      </c>
      <c r="GK5" s="1">
        <f t="shared" si="42"/>
        <v>0</v>
      </c>
      <c r="GL5" s="1">
        <f t="shared" ref="GL5:GL60" si="145">IF(COUNTIF(GJ$4:GJ$60,GJ5)&gt;1,RANK(GK5,GK$4:GK$60,0)/10000,0)</f>
        <v>2.0000000000000001E-4</v>
      </c>
      <c r="GM5" s="1">
        <f t="shared" ref="GM5:GM60" si="146">GJ5+GL5</f>
        <v>56.0002</v>
      </c>
      <c r="GN5" s="1">
        <f t="shared" si="43"/>
        <v>56</v>
      </c>
      <c r="GO5" s="1">
        <f t="shared" si="44"/>
        <v>0</v>
      </c>
      <c r="GP5" s="1">
        <f t="shared" ref="GP5:GP60" si="147">IF(COUNTIF(GN$4:GN$60,GN5)&gt;1,RANK(GO5,GO$4:GO$60,0)/10000,0)</f>
        <v>2.0000000000000001E-4</v>
      </c>
      <c r="GQ5" s="1">
        <f t="shared" ref="GQ5:GQ60" si="148">GN5+GP5</f>
        <v>56.0002</v>
      </c>
      <c r="GR5" s="1">
        <f t="shared" si="45"/>
        <v>56</v>
      </c>
      <c r="GS5" s="1">
        <f t="shared" si="46"/>
        <v>0</v>
      </c>
      <c r="GT5" s="1">
        <f t="shared" ref="GT5:GT60" si="149">IF(COUNTIF(GR$4:GR$60,GR5)&gt;1,RANK(GS5,GS$4:GS$60,0)/10000,0)</f>
        <v>1E-4</v>
      </c>
      <c r="GU5" s="1">
        <f t="shared" ref="GU5:GU60" si="150">GR5+GT5</f>
        <v>56.000100000000003</v>
      </c>
      <c r="GV5" s="1">
        <f t="shared" si="47"/>
        <v>56</v>
      </c>
      <c r="GW5" s="1">
        <f t="shared" si="48"/>
        <v>0</v>
      </c>
      <c r="GX5" s="1">
        <f t="shared" ref="GX5:GX60" si="151">IF(COUNTIF(GV$4:GV$60,GV5)&gt;1,RANK(GW5,GW$4:GW$60,0)/10000,0)</f>
        <v>4.0000000000000002E-4</v>
      </c>
      <c r="GY5" s="1">
        <f t="shared" ref="GY5:GY60" si="152">GV5+GX5</f>
        <v>56.000399999999999</v>
      </c>
      <c r="GZ5" s="1">
        <f t="shared" si="49"/>
        <v>56</v>
      </c>
      <c r="HA5" s="1">
        <f t="shared" si="50"/>
        <v>0</v>
      </c>
      <c r="HB5" s="1">
        <f t="shared" ref="HB5:HB60" si="153">IF(COUNTIF(GZ$4:GZ$60,GZ5)&gt;1,RANK(HA5,HA$4:HA$60,0)/10000,0)</f>
        <v>5.9999999999999995E-4</v>
      </c>
      <c r="HC5" s="1">
        <f t="shared" ref="HC5:HC60" si="154">GZ5+HB5</f>
        <v>56.000599999999999</v>
      </c>
      <c r="HD5" s="1">
        <f t="shared" si="51"/>
        <v>56</v>
      </c>
    </row>
    <row r="6" spans="1:212" customFormat="1" x14ac:dyDescent="0.3">
      <c r="A6" t="str">
        <f t="shared" si="52"/>
        <v>Club2</v>
      </c>
      <c r="B6" s="13">
        <f>'Running Order'!B10</f>
        <v>3</v>
      </c>
      <c r="C6" s="13" t="str">
        <f>'Running Order'!C10</f>
        <v>Nigel Shute</v>
      </c>
      <c r="D6" s="13" t="str">
        <f>'Running Order'!D10</f>
        <v>Kath Shute</v>
      </c>
      <c r="E6" s="13" t="str">
        <f>'Running Order'!E10</f>
        <v>SRB</v>
      </c>
      <c r="F6" s="13">
        <f>'Running Order'!F10</f>
        <v>1340</v>
      </c>
      <c r="G6" s="13" t="str">
        <f>'Running Order'!G10</f>
        <v>Live</v>
      </c>
      <c r="H6" s="13">
        <f>'Running Order'!H10</f>
        <v>8</v>
      </c>
      <c r="I6" s="13">
        <f>'Running Order'!I10</f>
        <v>0</v>
      </c>
      <c r="J6" s="13">
        <f>'Running Order'!J10</f>
        <v>0</v>
      </c>
      <c r="K6" s="13">
        <f>'Running Order'!K10</f>
        <v>0</v>
      </c>
      <c r="L6" s="13" t="str">
        <f>'Running Order'!L10</f>
        <v>Club</v>
      </c>
      <c r="M6" s="13">
        <f>IF('Running Order'!$HF10="CLUB",'Running Order'!M10,20)</f>
        <v>7</v>
      </c>
      <c r="N6" s="13">
        <f>IF('Running Order'!$HF10="CLUB",'Running Order'!N10,20)</f>
        <v>8</v>
      </c>
      <c r="O6" s="13">
        <f>IF('Running Order'!$HF10="CLUB",'Running Order'!O10,20)</f>
        <v>10</v>
      </c>
      <c r="P6" s="13">
        <f>IF('Running Order'!$HF10="CLUB",'Running Order'!P10,20)</f>
        <v>5</v>
      </c>
      <c r="Q6" s="13">
        <f>IF('Running Order'!$HF10="CLUB",'Running Order'!Q10,20)</f>
        <v>6</v>
      </c>
      <c r="R6" s="13">
        <f>IF('Running Order'!$HF10="CLUB",'Running Order'!R10,20)</f>
        <v>7</v>
      </c>
      <c r="S6" s="13">
        <f>IF('Running Order'!$HF10="CLUB",'Running Order'!S10,20)</f>
        <v>8</v>
      </c>
      <c r="T6" s="13">
        <f>IF('Running Order'!$HF10="CLUB",'Running Order'!T10,20)</f>
        <v>8</v>
      </c>
      <c r="U6" s="13">
        <f>IF('Running Order'!$HF10="CLUB",'Running Order'!U10,20)</f>
        <v>0</v>
      </c>
      <c r="V6" s="13">
        <f>IF('Running Order'!$HF10="CLUB",'Running Order'!V10,20)</f>
        <v>0</v>
      </c>
      <c r="W6" s="5">
        <f t="shared" si="53"/>
        <v>59</v>
      </c>
      <c r="X6" s="13">
        <f>IF('Running Order'!$HF10="CLUB",'Running Order'!X10,20)</f>
        <v>5</v>
      </c>
      <c r="Y6" s="13">
        <f>IF('Running Order'!$HF10="CLUB",'Running Order'!Y10,20)</f>
        <v>7</v>
      </c>
      <c r="Z6" s="13">
        <f>IF('Running Order'!$HF10="CLUB",'Running Order'!Z10,20)</f>
        <v>9</v>
      </c>
      <c r="AA6" s="13">
        <f>IF('Running Order'!$HF10="CLUB",'Running Order'!AA10,20)</f>
        <v>5</v>
      </c>
      <c r="AB6" s="13">
        <f>IF('Running Order'!$HF10="CLUB",'Running Order'!AB10,20)</f>
        <v>4</v>
      </c>
      <c r="AC6" s="13">
        <f>IF('Running Order'!$HF10="CLUB",'Running Order'!AC10,20)</f>
        <v>7</v>
      </c>
      <c r="AD6" s="13">
        <f>IF('Running Order'!$HF10="CLUB",'Running Order'!AD10,20)</f>
        <v>10</v>
      </c>
      <c r="AE6" s="13">
        <f>IF('Running Order'!$HF10="CLUB",'Running Order'!AE10,20)</f>
        <v>0</v>
      </c>
      <c r="AF6" s="13">
        <f>IF('Running Order'!$HF10="CLUB",'Running Order'!AF10,20)</f>
        <v>0</v>
      </c>
      <c r="AG6" s="13">
        <f>IF('Running Order'!$HF10="CLUB",'Running Order'!AG10,20)</f>
        <v>0</v>
      </c>
      <c r="AH6" s="5">
        <f t="shared" si="54"/>
        <v>47</v>
      </c>
      <c r="AI6" s="5">
        <f t="shared" si="55"/>
        <v>106</v>
      </c>
      <c r="AJ6" s="13">
        <f>IF('Running Order'!$HF10="CLUB",'Running Order'!AJ10,20)</f>
        <v>5</v>
      </c>
      <c r="AK6" s="13">
        <f>IF('Running Order'!$HF10="CLUB",'Running Order'!AK10,20)</f>
        <v>9</v>
      </c>
      <c r="AL6" s="13">
        <f>IF('Running Order'!$HF10="CLUB",'Running Order'!AL10,20)</f>
        <v>10</v>
      </c>
      <c r="AM6" s="13">
        <f>IF('Running Order'!$HF10="CLUB",'Running Order'!AM10,20)</f>
        <v>6</v>
      </c>
      <c r="AN6" s="13">
        <f>IF('Running Order'!$HF10="CLUB",'Running Order'!AN10,20)</f>
        <v>4</v>
      </c>
      <c r="AO6" s="13">
        <f>IF('Running Order'!$HF10="CLUB",'Running Order'!AO10,20)</f>
        <v>4</v>
      </c>
      <c r="AP6" s="13">
        <f>IF('Running Order'!$HF10="CLUB",'Running Order'!AP10,20)</f>
        <v>8</v>
      </c>
      <c r="AQ6" s="13">
        <f>IF('Running Order'!$HF10="CLUB",'Running Order'!AQ10,20)</f>
        <v>1</v>
      </c>
      <c r="AR6" s="13">
        <f>IF('Running Order'!$HF10="CLUB",'Running Order'!AR10,20)</f>
        <v>0</v>
      </c>
      <c r="AS6" s="13">
        <f>IF('Running Order'!$HF10="CLUB",'Running Order'!AS10,20)</f>
        <v>0</v>
      </c>
      <c r="AT6" s="5">
        <f t="shared" si="56"/>
        <v>47</v>
      </c>
      <c r="AU6" s="5">
        <f t="shared" si="57"/>
        <v>153</v>
      </c>
      <c r="AV6" s="13">
        <f>IF('Running Order'!$HF10="CLUB",'Running Order'!AV10,20)</f>
        <v>0</v>
      </c>
      <c r="AW6" s="13">
        <f>IF('Running Order'!$HF10="CLUB",'Running Order'!AW10,20)</f>
        <v>0</v>
      </c>
      <c r="AX6" s="13">
        <f>IF('Running Order'!$HF10="CLUB",'Running Order'!AX10,20)</f>
        <v>0</v>
      </c>
      <c r="AY6" s="13">
        <f>IF('Running Order'!$HF10="CLUB",'Running Order'!AY10,20)</f>
        <v>0</v>
      </c>
      <c r="AZ6" s="13">
        <f>IF('Running Order'!$HF10="CLUB",'Running Order'!AZ10,20)</f>
        <v>0</v>
      </c>
      <c r="BA6" s="13">
        <f>IF('Running Order'!$HF10="CLUB",'Running Order'!BA10,20)</f>
        <v>0</v>
      </c>
      <c r="BB6" s="13">
        <f>IF('Running Order'!$HF10="CLUB",'Running Order'!BB10,20)</f>
        <v>0</v>
      </c>
      <c r="BC6" s="13">
        <f>IF('Running Order'!$HF10="CLUB",'Running Order'!BC10,20)</f>
        <v>0</v>
      </c>
      <c r="BD6" s="13">
        <f>IF('Running Order'!$HF10="CLUB",'Running Order'!BD10,20)</f>
        <v>0</v>
      </c>
      <c r="BE6" s="13">
        <f>IF('Running Order'!$HF10="CLUB",'Running Order'!BE10,20)</f>
        <v>0</v>
      </c>
      <c r="BF6" s="5">
        <f t="shared" si="58"/>
        <v>0</v>
      </c>
      <c r="BG6" s="5">
        <f t="shared" si="59"/>
        <v>153</v>
      </c>
      <c r="BH6" s="5">
        <f t="shared" ref="BH6:BH60" si="155">HD6</f>
        <v>4</v>
      </c>
      <c r="BI6" s="5">
        <f t="shared" ref="BI6:BI60" si="156">FZ6</f>
        <v>4</v>
      </c>
      <c r="BJ6" s="5">
        <f t="shared" ref="BJ6:BJ60" si="157">EW6</f>
        <v>4</v>
      </c>
      <c r="BK6" s="5">
        <f t="shared" ref="BK6:BK59" si="158">DM6</f>
        <v>4</v>
      </c>
      <c r="BL6" s="5">
        <f t="shared" si="60"/>
        <v>4</v>
      </c>
      <c r="BM6" s="5">
        <f t="shared" si="61"/>
        <v>4</v>
      </c>
      <c r="BN6" s="5">
        <f t="shared" si="8"/>
        <v>4</v>
      </c>
      <c r="BO6" s="5">
        <f t="shared" si="9"/>
        <v>4</v>
      </c>
      <c r="BP6" s="3" t="str">
        <f t="shared" si="10"/>
        <v>-</v>
      </c>
      <c r="BQ6" s="3" t="str">
        <f t="shared" si="62"/>
        <v/>
      </c>
      <c r="BR6" s="3" t="str">
        <f t="shared" si="11"/>
        <v>-</v>
      </c>
      <c r="BS6" s="3" t="str">
        <f t="shared" si="63"/>
        <v/>
      </c>
      <c r="BT6" s="3" t="str">
        <f t="shared" si="12"/>
        <v>-</v>
      </c>
      <c r="BU6" s="3" t="str">
        <f t="shared" si="64"/>
        <v/>
      </c>
      <c r="BV6" s="3" t="str">
        <f t="shared" si="13"/>
        <v>-</v>
      </c>
      <c r="BW6" s="3" t="str">
        <f t="shared" si="65"/>
        <v/>
      </c>
      <c r="BX6" s="3" t="str">
        <f t="shared" si="14"/>
        <v>-</v>
      </c>
      <c r="BY6" s="3" t="str">
        <f t="shared" si="66"/>
        <v/>
      </c>
      <c r="BZ6" s="3">
        <f t="shared" si="15"/>
        <v>4</v>
      </c>
      <c r="CA6" s="3">
        <f t="shared" si="67"/>
        <v>2</v>
      </c>
      <c r="CB6" s="3" t="str">
        <f t="shared" si="16"/>
        <v>-</v>
      </c>
      <c r="CC6" s="3" t="str">
        <f t="shared" si="68"/>
        <v/>
      </c>
      <c r="CD6" s="3">
        <f t="shared" si="69"/>
        <v>4</v>
      </c>
      <c r="CE6" s="3">
        <f t="shared" si="70"/>
        <v>3</v>
      </c>
      <c r="CF6" s="3" t="str">
        <f t="shared" si="71"/>
        <v>-</v>
      </c>
      <c r="CG6" s="3" t="str">
        <f t="shared" si="72"/>
        <v/>
      </c>
      <c r="CH6" s="5" t="str">
        <f t="shared" ref="CH6:CH59" si="159">BQ6&amp;BU6&amp;BY6&amp;CA6&amp;BS6&amp;BW6&amp;CC6</f>
        <v>2</v>
      </c>
      <c r="CI6" s="5">
        <f t="shared" si="73"/>
        <v>3</v>
      </c>
      <c r="CK6" s="1"/>
      <c r="CL6" s="1">
        <f t="shared" si="74"/>
        <v>17</v>
      </c>
      <c r="CM6" s="1">
        <f t="shared" si="75"/>
        <v>0</v>
      </c>
      <c r="CN6" s="1">
        <f t="shared" si="76"/>
        <v>4</v>
      </c>
      <c r="CO6" s="1">
        <f t="shared" si="17"/>
        <v>4</v>
      </c>
      <c r="CP6" s="1">
        <f t="shared" si="77"/>
        <v>1</v>
      </c>
      <c r="CQ6" s="1">
        <f t="shared" si="78"/>
        <v>0</v>
      </c>
      <c r="CR6" s="1">
        <f t="shared" si="79"/>
        <v>4</v>
      </c>
      <c r="CS6" s="1">
        <f t="shared" si="18"/>
        <v>4</v>
      </c>
      <c r="CT6" s="1">
        <f t="shared" si="80"/>
        <v>0</v>
      </c>
      <c r="CU6" s="1">
        <f t="shared" si="81"/>
        <v>0</v>
      </c>
      <c r="CV6" s="1">
        <f t="shared" si="82"/>
        <v>4</v>
      </c>
      <c r="CW6" s="1">
        <f t="shared" si="19"/>
        <v>4</v>
      </c>
      <c r="CX6" s="1">
        <f t="shared" si="83"/>
        <v>0</v>
      </c>
      <c r="CY6" s="1">
        <f t="shared" si="84"/>
        <v>0</v>
      </c>
      <c r="CZ6" s="1">
        <f t="shared" si="85"/>
        <v>4</v>
      </c>
      <c r="DA6" s="1">
        <f t="shared" si="20"/>
        <v>4</v>
      </c>
      <c r="DB6" s="1">
        <f t="shared" si="86"/>
        <v>3</v>
      </c>
      <c r="DC6" s="1">
        <f t="shared" si="87"/>
        <v>0</v>
      </c>
      <c r="DD6" s="1">
        <f t="shared" si="88"/>
        <v>4</v>
      </c>
      <c r="DE6" s="1">
        <f t="shared" si="21"/>
        <v>4</v>
      </c>
      <c r="DF6" s="1">
        <f t="shared" si="89"/>
        <v>4</v>
      </c>
      <c r="DG6" s="1">
        <f t="shared" si="90"/>
        <v>0</v>
      </c>
      <c r="DH6" s="1">
        <f t="shared" si="91"/>
        <v>4</v>
      </c>
      <c r="DI6" s="1">
        <f t="shared" si="22"/>
        <v>4</v>
      </c>
      <c r="DJ6" s="1">
        <f t="shared" si="92"/>
        <v>2</v>
      </c>
      <c r="DK6" s="1">
        <f t="shared" si="93"/>
        <v>0</v>
      </c>
      <c r="DL6" s="1">
        <f t="shared" si="94"/>
        <v>4</v>
      </c>
      <c r="DM6" s="1">
        <f t="shared" si="95"/>
        <v>4</v>
      </c>
      <c r="DQ6">
        <f t="shared" si="96"/>
        <v>153</v>
      </c>
      <c r="DR6" t="str">
        <f t="shared" si="97"/>
        <v>YES</v>
      </c>
      <c r="DS6">
        <f t="shared" si="98"/>
        <v>153</v>
      </c>
      <c r="DT6" t="str">
        <f t="shared" si="99"/>
        <v>YES</v>
      </c>
      <c r="DV6" s="1">
        <f t="shared" si="100"/>
        <v>7</v>
      </c>
      <c r="DW6" s="1">
        <f t="shared" si="101"/>
        <v>0</v>
      </c>
      <c r="DX6" s="1">
        <f t="shared" si="102"/>
        <v>4</v>
      </c>
      <c r="DY6" s="1">
        <f t="shared" si="23"/>
        <v>4</v>
      </c>
      <c r="DZ6" s="1">
        <f t="shared" si="103"/>
        <v>1</v>
      </c>
      <c r="EA6" s="1">
        <f t="shared" si="104"/>
        <v>0</v>
      </c>
      <c r="EB6" s="1">
        <f t="shared" si="105"/>
        <v>4</v>
      </c>
      <c r="EC6" s="1">
        <f t="shared" si="24"/>
        <v>4</v>
      </c>
      <c r="ED6" s="1">
        <f t="shared" si="106"/>
        <v>0</v>
      </c>
      <c r="EE6" s="1">
        <f t="shared" si="107"/>
        <v>0</v>
      </c>
      <c r="EF6" s="1">
        <f t="shared" si="108"/>
        <v>4</v>
      </c>
      <c r="EG6" s="1">
        <f t="shared" si="25"/>
        <v>4</v>
      </c>
      <c r="EH6" s="1">
        <f t="shared" si="109"/>
        <v>0</v>
      </c>
      <c r="EI6" s="1">
        <f t="shared" si="110"/>
        <v>0</v>
      </c>
      <c r="EJ6" s="1">
        <f t="shared" si="111"/>
        <v>4</v>
      </c>
      <c r="EK6" s="1">
        <f t="shared" si="26"/>
        <v>4</v>
      </c>
      <c r="EL6" s="1">
        <f t="shared" si="112"/>
        <v>3</v>
      </c>
      <c r="EM6" s="1">
        <f t="shared" si="113"/>
        <v>0</v>
      </c>
      <c r="EN6" s="1">
        <f t="shared" si="114"/>
        <v>4</v>
      </c>
      <c r="EO6" s="1">
        <f t="shared" si="27"/>
        <v>4</v>
      </c>
      <c r="EP6" s="1">
        <f t="shared" si="115"/>
        <v>4</v>
      </c>
      <c r="EQ6" s="1">
        <f t="shared" si="116"/>
        <v>0</v>
      </c>
      <c r="ER6" s="1">
        <f t="shared" si="117"/>
        <v>4</v>
      </c>
      <c r="ES6" s="1">
        <f t="shared" si="28"/>
        <v>4</v>
      </c>
      <c r="ET6" s="1">
        <f t="shared" si="118"/>
        <v>2</v>
      </c>
      <c r="EU6" s="1">
        <f t="shared" si="119"/>
        <v>0</v>
      </c>
      <c r="EV6" s="1">
        <f t="shared" si="120"/>
        <v>4</v>
      </c>
      <c r="EW6" s="1">
        <f t="shared" si="121"/>
        <v>4</v>
      </c>
      <c r="EX6" s="1"/>
      <c r="EY6" s="1">
        <f t="shared" si="122"/>
        <v>5</v>
      </c>
      <c r="EZ6" s="1">
        <f t="shared" si="123"/>
        <v>0</v>
      </c>
      <c r="FA6" s="1">
        <f t="shared" si="29"/>
        <v>4</v>
      </c>
      <c r="FB6" s="1">
        <f t="shared" si="30"/>
        <v>4</v>
      </c>
      <c r="FC6" s="1">
        <f t="shared" si="124"/>
        <v>0</v>
      </c>
      <c r="FD6" s="1">
        <f t="shared" si="125"/>
        <v>0</v>
      </c>
      <c r="FE6" s="1">
        <f t="shared" si="126"/>
        <v>4</v>
      </c>
      <c r="FF6" s="1">
        <f t="shared" si="31"/>
        <v>4</v>
      </c>
      <c r="FG6" s="1">
        <f t="shared" si="127"/>
        <v>0</v>
      </c>
      <c r="FH6" s="1">
        <f t="shared" si="128"/>
        <v>0</v>
      </c>
      <c r="FI6" s="1">
        <f t="shared" si="129"/>
        <v>4</v>
      </c>
      <c r="FJ6" s="1">
        <f t="shared" si="32"/>
        <v>4</v>
      </c>
      <c r="FK6" s="1">
        <f t="shared" si="130"/>
        <v>0</v>
      </c>
      <c r="FL6" s="1">
        <f t="shared" si="131"/>
        <v>0</v>
      </c>
      <c r="FM6" s="1">
        <f t="shared" si="132"/>
        <v>4</v>
      </c>
      <c r="FN6" s="1">
        <f t="shared" si="33"/>
        <v>4</v>
      </c>
      <c r="FO6" s="1">
        <f t="shared" si="133"/>
        <v>1</v>
      </c>
      <c r="FP6" s="1">
        <f t="shared" si="134"/>
        <v>0</v>
      </c>
      <c r="FQ6" s="1">
        <f t="shared" si="135"/>
        <v>4</v>
      </c>
      <c r="FR6" s="1">
        <f t="shared" si="34"/>
        <v>4</v>
      </c>
      <c r="FS6" s="1">
        <f t="shared" si="136"/>
        <v>3</v>
      </c>
      <c r="FT6" s="1">
        <f t="shared" si="137"/>
        <v>0</v>
      </c>
      <c r="FU6" s="1">
        <f t="shared" si="138"/>
        <v>4</v>
      </c>
      <c r="FV6" s="1">
        <f t="shared" si="35"/>
        <v>4</v>
      </c>
      <c r="FW6" s="1">
        <f t="shared" si="139"/>
        <v>1</v>
      </c>
      <c r="FX6" s="1">
        <f t="shared" si="140"/>
        <v>0</v>
      </c>
      <c r="FY6" s="1">
        <f t="shared" si="141"/>
        <v>4</v>
      </c>
      <c r="FZ6" s="1">
        <f t="shared" si="36"/>
        <v>4</v>
      </c>
      <c r="GC6" s="1">
        <f t="shared" si="37"/>
        <v>2</v>
      </c>
      <c r="GD6" s="1">
        <f t="shared" si="142"/>
        <v>0</v>
      </c>
      <c r="GE6" s="1">
        <f t="shared" si="38"/>
        <v>4</v>
      </c>
      <c r="GF6" s="1">
        <f t="shared" si="39"/>
        <v>4</v>
      </c>
      <c r="GG6" s="1">
        <f t="shared" si="40"/>
        <v>0</v>
      </c>
      <c r="GH6" s="1">
        <f t="shared" si="143"/>
        <v>0</v>
      </c>
      <c r="GI6" s="1">
        <f t="shared" si="144"/>
        <v>4</v>
      </c>
      <c r="GJ6" s="1">
        <f t="shared" si="41"/>
        <v>4</v>
      </c>
      <c r="GK6" s="1">
        <f t="shared" si="42"/>
        <v>0</v>
      </c>
      <c r="GL6" s="1">
        <f t="shared" si="145"/>
        <v>0</v>
      </c>
      <c r="GM6" s="1">
        <f t="shared" si="146"/>
        <v>4</v>
      </c>
      <c r="GN6" s="1">
        <f t="shared" si="43"/>
        <v>4</v>
      </c>
      <c r="GO6" s="1">
        <f t="shared" si="44"/>
        <v>0</v>
      </c>
      <c r="GP6" s="1">
        <f t="shared" si="147"/>
        <v>0</v>
      </c>
      <c r="GQ6" s="1">
        <f t="shared" si="148"/>
        <v>4</v>
      </c>
      <c r="GR6" s="1">
        <f t="shared" si="45"/>
        <v>4</v>
      </c>
      <c r="GS6" s="1">
        <f t="shared" si="46"/>
        <v>0</v>
      </c>
      <c r="GT6" s="1">
        <f t="shared" si="149"/>
        <v>0</v>
      </c>
      <c r="GU6" s="1">
        <f t="shared" si="150"/>
        <v>4</v>
      </c>
      <c r="GV6" s="1">
        <f t="shared" si="47"/>
        <v>4</v>
      </c>
      <c r="GW6" s="1">
        <f t="shared" si="48"/>
        <v>1</v>
      </c>
      <c r="GX6" s="1">
        <f t="shared" si="151"/>
        <v>0</v>
      </c>
      <c r="GY6" s="1">
        <f t="shared" si="152"/>
        <v>4</v>
      </c>
      <c r="GZ6" s="1">
        <f t="shared" si="49"/>
        <v>4</v>
      </c>
      <c r="HA6" s="1">
        <f t="shared" si="50"/>
        <v>1</v>
      </c>
      <c r="HB6" s="1">
        <f t="shared" si="153"/>
        <v>0</v>
      </c>
      <c r="HC6" s="1">
        <f t="shared" si="154"/>
        <v>4</v>
      </c>
      <c r="HD6" s="1">
        <f t="shared" si="51"/>
        <v>4</v>
      </c>
    </row>
    <row r="7" spans="1:212" customFormat="1" x14ac:dyDescent="0.3">
      <c r="A7" t="str">
        <f t="shared" si="52"/>
        <v>RedIRS1</v>
      </c>
      <c r="B7" s="13">
        <f>'Running Order'!B11</f>
        <v>4</v>
      </c>
      <c r="C7" s="13" t="str">
        <f>'Running Order'!C11</f>
        <v>Simon Kingsley</v>
      </c>
      <c r="D7" s="13" t="str">
        <f>'Running Order'!D11</f>
        <v>Matt Kingsley</v>
      </c>
      <c r="E7" s="13" t="str">
        <f>'Running Order'!E11</f>
        <v>Crossle</v>
      </c>
      <c r="F7" s="13">
        <f>'Running Order'!F11</f>
        <v>1500</v>
      </c>
      <c r="G7" s="13" t="str">
        <f>'Running Order'!G11</f>
        <v>IRS</v>
      </c>
      <c r="H7" s="13">
        <f>'Running Order'!H11</f>
        <v>7</v>
      </c>
      <c r="I7" s="13">
        <f>'Running Order'!I11</f>
        <v>0</v>
      </c>
      <c r="J7" s="13">
        <f>'Running Order'!J11</f>
        <v>0</v>
      </c>
      <c r="K7" s="13">
        <f>'Running Order'!K11</f>
        <v>0</v>
      </c>
      <c r="L7" s="13" t="str">
        <f>'Running Order'!L11</f>
        <v>Red</v>
      </c>
      <c r="M7" s="13">
        <f>IF('Running Order'!$HF11="CLUB",'Running Order'!M11,20)</f>
        <v>20</v>
      </c>
      <c r="N7" s="13">
        <f>IF('Running Order'!$HF11="CLUB",'Running Order'!N11,20)</f>
        <v>20</v>
      </c>
      <c r="O7" s="13">
        <f>IF('Running Order'!$HF11="CLUB",'Running Order'!O11,20)</f>
        <v>20</v>
      </c>
      <c r="P7" s="13">
        <f>IF('Running Order'!$HF11="CLUB",'Running Order'!P11,20)</f>
        <v>20</v>
      </c>
      <c r="Q7" s="13">
        <f>IF('Running Order'!$HF11="CLUB",'Running Order'!Q11,20)</f>
        <v>20</v>
      </c>
      <c r="R7" s="13">
        <f>IF('Running Order'!$HF11="CLUB",'Running Order'!R11,20)</f>
        <v>20</v>
      </c>
      <c r="S7" s="13">
        <f>IF('Running Order'!$HF11="CLUB",'Running Order'!S11,20)</f>
        <v>20</v>
      </c>
      <c r="T7" s="13">
        <f>IF('Running Order'!$HF11="CLUB",'Running Order'!T11,20)</f>
        <v>20</v>
      </c>
      <c r="U7" s="13">
        <f>IF('Running Order'!$HF11="CLUB",'Running Order'!U11,20)</f>
        <v>20</v>
      </c>
      <c r="V7" s="13">
        <f>IF('Running Order'!$HF11="CLUB",'Running Order'!V11,20)</f>
        <v>20</v>
      </c>
      <c r="W7" s="5">
        <f t="shared" si="53"/>
        <v>200</v>
      </c>
      <c r="X7" s="13">
        <f>IF('Running Order'!$HF11="CLUB",'Running Order'!X11,20)</f>
        <v>20</v>
      </c>
      <c r="Y7" s="13">
        <f>IF('Running Order'!$HF11="CLUB",'Running Order'!Y11,20)</f>
        <v>20</v>
      </c>
      <c r="Z7" s="13">
        <f>IF('Running Order'!$HF11="CLUB",'Running Order'!Z11,20)</f>
        <v>20</v>
      </c>
      <c r="AA7" s="13">
        <f>IF('Running Order'!$HF11="CLUB",'Running Order'!AA11,20)</f>
        <v>20</v>
      </c>
      <c r="AB7" s="13">
        <f>IF('Running Order'!$HF11="CLUB",'Running Order'!AB11,20)</f>
        <v>20</v>
      </c>
      <c r="AC7" s="13">
        <f>IF('Running Order'!$HF11="CLUB",'Running Order'!AC11,20)</f>
        <v>20</v>
      </c>
      <c r="AD7" s="13">
        <f>IF('Running Order'!$HF11="CLUB",'Running Order'!AD11,20)</f>
        <v>20</v>
      </c>
      <c r="AE7" s="13">
        <f>IF('Running Order'!$HF11="CLUB",'Running Order'!AE11,20)</f>
        <v>20</v>
      </c>
      <c r="AF7" s="13">
        <f>IF('Running Order'!$HF11="CLUB",'Running Order'!AF11,20)</f>
        <v>20</v>
      </c>
      <c r="AG7" s="13">
        <f>IF('Running Order'!$HF11="CLUB",'Running Order'!AG11,20)</f>
        <v>20</v>
      </c>
      <c r="AH7" s="5">
        <f t="shared" si="54"/>
        <v>200</v>
      </c>
      <c r="AI7" s="5">
        <f t="shared" si="55"/>
        <v>400</v>
      </c>
      <c r="AJ7" s="13">
        <f>IF('Running Order'!$HF11="CLUB",'Running Order'!AJ11,20)</f>
        <v>20</v>
      </c>
      <c r="AK7" s="13">
        <f>IF('Running Order'!$HF11="CLUB",'Running Order'!AK11,20)</f>
        <v>20</v>
      </c>
      <c r="AL7" s="13">
        <f>IF('Running Order'!$HF11="CLUB",'Running Order'!AL11,20)</f>
        <v>20</v>
      </c>
      <c r="AM7" s="13">
        <f>IF('Running Order'!$HF11="CLUB",'Running Order'!AM11,20)</f>
        <v>20</v>
      </c>
      <c r="AN7" s="13">
        <f>IF('Running Order'!$HF11="CLUB",'Running Order'!AN11,20)</f>
        <v>20</v>
      </c>
      <c r="AO7" s="13">
        <f>IF('Running Order'!$HF11="CLUB",'Running Order'!AO11,20)</f>
        <v>20</v>
      </c>
      <c r="AP7" s="13">
        <f>IF('Running Order'!$HF11="CLUB",'Running Order'!AP11,20)</f>
        <v>20</v>
      </c>
      <c r="AQ7" s="13">
        <f>IF('Running Order'!$HF11="CLUB",'Running Order'!AQ11,20)</f>
        <v>20</v>
      </c>
      <c r="AR7" s="13">
        <f>IF('Running Order'!$HF11="CLUB",'Running Order'!AR11,20)</f>
        <v>20</v>
      </c>
      <c r="AS7" s="13">
        <f>IF('Running Order'!$HF11="CLUB",'Running Order'!AS11,20)</f>
        <v>20</v>
      </c>
      <c r="AT7" s="5">
        <f t="shared" si="56"/>
        <v>200</v>
      </c>
      <c r="AU7" s="5">
        <f t="shared" si="57"/>
        <v>600</v>
      </c>
      <c r="AV7" s="13">
        <f>IF('Running Order'!$HF11="CLUB",'Running Order'!AV11,20)</f>
        <v>20</v>
      </c>
      <c r="AW7" s="13">
        <f>IF('Running Order'!$HF11="CLUB",'Running Order'!AW11,20)</f>
        <v>20</v>
      </c>
      <c r="AX7" s="13">
        <f>IF('Running Order'!$HF11="CLUB",'Running Order'!AX11,20)</f>
        <v>20</v>
      </c>
      <c r="AY7" s="13">
        <f>IF('Running Order'!$HF11="CLUB",'Running Order'!AY11,20)</f>
        <v>20</v>
      </c>
      <c r="AZ7" s="13">
        <f>IF('Running Order'!$HF11="CLUB",'Running Order'!AZ11,20)</f>
        <v>20</v>
      </c>
      <c r="BA7" s="13">
        <f>IF('Running Order'!$HF11="CLUB",'Running Order'!BA11,20)</f>
        <v>20</v>
      </c>
      <c r="BB7" s="13">
        <f>IF('Running Order'!$HF11="CLUB",'Running Order'!BB11,20)</f>
        <v>20</v>
      </c>
      <c r="BC7" s="13">
        <f>IF('Running Order'!$HF11="CLUB",'Running Order'!BC11,20)</f>
        <v>20</v>
      </c>
      <c r="BD7" s="13">
        <f>IF('Running Order'!$HF11="CLUB",'Running Order'!BD11,20)</f>
        <v>20</v>
      </c>
      <c r="BE7" s="13">
        <f>IF('Running Order'!$HF11="CLUB",'Running Order'!BE11,20)</f>
        <v>20</v>
      </c>
      <c r="BF7" s="5">
        <f t="shared" si="58"/>
        <v>200</v>
      </c>
      <c r="BG7" s="5">
        <f t="shared" si="59"/>
        <v>800</v>
      </c>
      <c r="BH7" s="5">
        <f t="shared" si="155"/>
        <v>6</v>
      </c>
      <c r="BI7" s="5">
        <f t="shared" si="156"/>
        <v>6</v>
      </c>
      <c r="BJ7" s="5">
        <f t="shared" si="157"/>
        <v>6</v>
      </c>
      <c r="BK7" s="5">
        <f t="shared" si="158"/>
        <v>6</v>
      </c>
      <c r="BL7" s="5">
        <f t="shared" si="60"/>
        <v>6</v>
      </c>
      <c r="BM7" s="5">
        <f t="shared" si="61"/>
        <v>6</v>
      </c>
      <c r="BN7" s="5">
        <f t="shared" si="8"/>
        <v>6</v>
      </c>
      <c r="BO7" s="5">
        <f t="shared" si="9"/>
        <v>6</v>
      </c>
      <c r="BP7" s="3" t="str">
        <f t="shared" si="10"/>
        <v>-</v>
      </c>
      <c r="BQ7" s="3" t="str">
        <f t="shared" si="62"/>
        <v/>
      </c>
      <c r="BR7" s="3">
        <f t="shared" si="11"/>
        <v>6</v>
      </c>
      <c r="BS7" s="3">
        <f t="shared" si="63"/>
        <v>1</v>
      </c>
      <c r="BT7" s="3" t="str">
        <f t="shared" si="12"/>
        <v>-</v>
      </c>
      <c r="BU7" s="3" t="str">
        <f t="shared" si="64"/>
        <v/>
      </c>
      <c r="BV7" s="3" t="str">
        <f t="shared" si="13"/>
        <v>-</v>
      </c>
      <c r="BW7" s="3" t="str">
        <f t="shared" si="65"/>
        <v/>
      </c>
      <c r="BX7" s="3" t="str">
        <f t="shared" si="14"/>
        <v>-</v>
      </c>
      <c r="BY7" s="3" t="str">
        <f t="shared" si="66"/>
        <v/>
      </c>
      <c r="BZ7" s="3" t="str">
        <f t="shared" si="15"/>
        <v>-</v>
      </c>
      <c r="CA7" s="3" t="str">
        <f t="shared" si="67"/>
        <v/>
      </c>
      <c r="CB7" s="3" t="str">
        <f t="shared" si="16"/>
        <v>-</v>
      </c>
      <c r="CC7" s="3" t="str">
        <f t="shared" si="68"/>
        <v/>
      </c>
      <c r="CD7" s="3" t="str">
        <f t="shared" si="69"/>
        <v>-</v>
      </c>
      <c r="CE7" s="3" t="str">
        <f t="shared" si="70"/>
        <v/>
      </c>
      <c r="CF7" s="3" t="str">
        <f t="shared" si="71"/>
        <v>-</v>
      </c>
      <c r="CG7" s="3" t="str">
        <f t="shared" si="72"/>
        <v/>
      </c>
      <c r="CH7" s="5" t="str">
        <f t="shared" si="159"/>
        <v>1</v>
      </c>
      <c r="CI7" s="5" t="str">
        <f t="shared" si="73"/>
        <v/>
      </c>
      <c r="CJ7" s="22"/>
      <c r="CK7" s="1"/>
      <c r="CL7" s="1">
        <f t="shared" si="74"/>
        <v>0</v>
      </c>
      <c r="CM7" s="1">
        <f t="shared" si="75"/>
        <v>6.9999999999999994E-5</v>
      </c>
      <c r="CN7" s="1">
        <f t="shared" si="76"/>
        <v>6.00007</v>
      </c>
      <c r="CO7" s="1">
        <f t="shared" si="17"/>
        <v>6</v>
      </c>
      <c r="CP7" s="1">
        <f t="shared" si="77"/>
        <v>0</v>
      </c>
      <c r="CQ7" s="1">
        <f t="shared" si="78"/>
        <v>5.0000000000000002E-5</v>
      </c>
      <c r="CR7" s="1">
        <f t="shared" si="79"/>
        <v>6.0000499999999999</v>
      </c>
      <c r="CS7" s="1">
        <f t="shared" si="18"/>
        <v>6</v>
      </c>
      <c r="CT7" s="1">
        <f t="shared" si="80"/>
        <v>0</v>
      </c>
      <c r="CU7" s="1">
        <f t="shared" si="81"/>
        <v>5.0000000000000001E-4</v>
      </c>
      <c r="CV7" s="1">
        <f t="shared" si="82"/>
        <v>6.0004999999999997</v>
      </c>
      <c r="CW7" s="1">
        <f t="shared" si="19"/>
        <v>6</v>
      </c>
      <c r="CX7" s="1">
        <f t="shared" si="83"/>
        <v>0</v>
      </c>
      <c r="CY7" s="1">
        <f t="shared" si="84"/>
        <v>4.0000000000000002E-4</v>
      </c>
      <c r="CZ7" s="1">
        <f t="shared" si="85"/>
        <v>6.0004</v>
      </c>
      <c r="DA7" s="1">
        <f t="shared" si="20"/>
        <v>6</v>
      </c>
      <c r="DB7" s="1">
        <f t="shared" si="86"/>
        <v>0</v>
      </c>
      <c r="DC7" s="1">
        <f t="shared" si="87"/>
        <v>5.0000000000000001E-4</v>
      </c>
      <c r="DD7" s="1">
        <f t="shared" si="88"/>
        <v>6.0004999999999997</v>
      </c>
      <c r="DE7" s="1">
        <f t="shared" si="21"/>
        <v>6</v>
      </c>
      <c r="DF7" s="1">
        <f t="shared" si="89"/>
        <v>0</v>
      </c>
      <c r="DG7" s="1">
        <f t="shared" si="90"/>
        <v>5.0000000000000001E-4</v>
      </c>
      <c r="DH7" s="1">
        <f t="shared" si="91"/>
        <v>6.0004999999999997</v>
      </c>
      <c r="DI7" s="1">
        <f t="shared" si="22"/>
        <v>6</v>
      </c>
      <c r="DJ7" s="1">
        <f t="shared" si="92"/>
        <v>0</v>
      </c>
      <c r="DK7" s="1">
        <f t="shared" si="93"/>
        <v>5.9999999999999995E-4</v>
      </c>
      <c r="DL7" s="1">
        <f t="shared" si="94"/>
        <v>6.0006000000000004</v>
      </c>
      <c r="DM7" s="1">
        <f t="shared" si="95"/>
        <v>6</v>
      </c>
      <c r="DQ7">
        <f t="shared" si="96"/>
        <v>600</v>
      </c>
      <c r="DR7" t="str">
        <f t="shared" si="97"/>
        <v>NO</v>
      </c>
      <c r="DS7">
        <f t="shared" si="98"/>
        <v>600</v>
      </c>
      <c r="DT7" t="str">
        <f t="shared" si="99"/>
        <v>NO</v>
      </c>
      <c r="DV7" s="1">
        <f t="shared" si="100"/>
        <v>0</v>
      </c>
      <c r="DW7" s="1">
        <f t="shared" si="101"/>
        <v>6.9999999999999999E-4</v>
      </c>
      <c r="DX7" s="1">
        <f t="shared" si="102"/>
        <v>6.0007000000000001</v>
      </c>
      <c r="DY7" s="1">
        <f t="shared" si="23"/>
        <v>6</v>
      </c>
      <c r="DZ7" s="1">
        <f t="shared" si="103"/>
        <v>0</v>
      </c>
      <c r="EA7" s="1">
        <f t="shared" si="104"/>
        <v>5.0000000000000001E-4</v>
      </c>
      <c r="EB7" s="1">
        <f t="shared" si="105"/>
        <v>6.0004999999999997</v>
      </c>
      <c r="EC7" s="1">
        <f t="shared" si="24"/>
        <v>6</v>
      </c>
      <c r="ED7" s="1">
        <f t="shared" si="106"/>
        <v>0</v>
      </c>
      <c r="EE7" s="1">
        <f t="shared" si="107"/>
        <v>5.0000000000000001E-4</v>
      </c>
      <c r="EF7" s="1">
        <f t="shared" si="108"/>
        <v>6.0004999999999997</v>
      </c>
      <c r="EG7" s="1">
        <f t="shared" si="25"/>
        <v>6</v>
      </c>
      <c r="EH7" s="1">
        <f t="shared" si="109"/>
        <v>0</v>
      </c>
      <c r="EI7" s="1">
        <f t="shared" si="110"/>
        <v>4.0000000000000002E-4</v>
      </c>
      <c r="EJ7" s="1">
        <f t="shared" si="111"/>
        <v>6.0004</v>
      </c>
      <c r="EK7" s="1">
        <f t="shared" si="26"/>
        <v>6</v>
      </c>
      <c r="EL7" s="1">
        <f t="shared" si="112"/>
        <v>0</v>
      </c>
      <c r="EM7" s="1">
        <f t="shared" si="113"/>
        <v>5.0000000000000001E-4</v>
      </c>
      <c r="EN7" s="1">
        <f t="shared" si="114"/>
        <v>6.0004999999999997</v>
      </c>
      <c r="EO7" s="1">
        <f t="shared" si="27"/>
        <v>6</v>
      </c>
      <c r="EP7" s="1">
        <f t="shared" si="115"/>
        <v>0</v>
      </c>
      <c r="EQ7" s="1">
        <f t="shared" si="116"/>
        <v>5.0000000000000001E-4</v>
      </c>
      <c r="ER7" s="1">
        <f t="shared" si="117"/>
        <v>6.0004999999999997</v>
      </c>
      <c r="ES7" s="1">
        <f t="shared" si="28"/>
        <v>6</v>
      </c>
      <c r="ET7" s="1">
        <f t="shared" si="118"/>
        <v>0</v>
      </c>
      <c r="EU7" s="1">
        <f t="shared" si="119"/>
        <v>5.9999999999999995E-4</v>
      </c>
      <c r="EV7" s="1">
        <f t="shared" si="120"/>
        <v>6.0006000000000004</v>
      </c>
      <c r="EW7" s="1">
        <f t="shared" si="121"/>
        <v>6</v>
      </c>
      <c r="EX7" s="1"/>
      <c r="EY7" s="1">
        <f t="shared" si="122"/>
        <v>0</v>
      </c>
      <c r="EZ7" s="1">
        <f t="shared" si="123"/>
        <v>6.9999999999999999E-4</v>
      </c>
      <c r="FA7" s="1">
        <f t="shared" si="29"/>
        <v>6.0007000000000001</v>
      </c>
      <c r="FB7" s="1">
        <f t="shared" si="30"/>
        <v>6</v>
      </c>
      <c r="FC7" s="1">
        <f t="shared" si="124"/>
        <v>0</v>
      </c>
      <c r="FD7" s="1">
        <f t="shared" si="125"/>
        <v>4.0000000000000002E-4</v>
      </c>
      <c r="FE7" s="1">
        <f t="shared" si="126"/>
        <v>6.0004</v>
      </c>
      <c r="FF7" s="1">
        <f t="shared" si="31"/>
        <v>6</v>
      </c>
      <c r="FG7" s="1">
        <f t="shared" si="127"/>
        <v>0</v>
      </c>
      <c r="FH7" s="1">
        <f t="shared" si="128"/>
        <v>4.0000000000000002E-4</v>
      </c>
      <c r="FI7" s="1">
        <f t="shared" si="129"/>
        <v>6.0004</v>
      </c>
      <c r="FJ7" s="1">
        <f t="shared" si="32"/>
        <v>6</v>
      </c>
      <c r="FK7" s="1">
        <f t="shared" si="130"/>
        <v>0</v>
      </c>
      <c r="FL7" s="1">
        <f t="shared" si="131"/>
        <v>2.9999999999999997E-4</v>
      </c>
      <c r="FM7" s="1">
        <f t="shared" si="132"/>
        <v>6.0003000000000002</v>
      </c>
      <c r="FN7" s="1">
        <f t="shared" si="33"/>
        <v>6</v>
      </c>
      <c r="FO7" s="1">
        <f t="shared" si="133"/>
        <v>0</v>
      </c>
      <c r="FP7" s="1">
        <f t="shared" si="134"/>
        <v>4.0000000000000002E-4</v>
      </c>
      <c r="FQ7" s="1">
        <f t="shared" si="135"/>
        <v>6.0004</v>
      </c>
      <c r="FR7" s="1">
        <f t="shared" si="34"/>
        <v>6</v>
      </c>
      <c r="FS7" s="1">
        <f t="shared" si="136"/>
        <v>0</v>
      </c>
      <c r="FT7" s="1">
        <f t="shared" si="137"/>
        <v>4.0000000000000002E-4</v>
      </c>
      <c r="FU7" s="1">
        <f t="shared" si="138"/>
        <v>6.0004</v>
      </c>
      <c r="FV7" s="1">
        <f t="shared" si="35"/>
        <v>6</v>
      </c>
      <c r="FW7" s="1">
        <f t="shared" si="139"/>
        <v>0</v>
      </c>
      <c r="FX7" s="1">
        <f t="shared" si="140"/>
        <v>5.9999999999999995E-4</v>
      </c>
      <c r="FY7" s="1">
        <f t="shared" si="141"/>
        <v>6.0006000000000004</v>
      </c>
      <c r="FZ7" s="1">
        <f t="shared" si="36"/>
        <v>6</v>
      </c>
      <c r="GC7" s="1">
        <f t="shared" si="37"/>
        <v>0</v>
      </c>
      <c r="GD7" s="1">
        <f t="shared" si="142"/>
        <v>0</v>
      </c>
      <c r="GE7" s="1">
        <f t="shared" si="38"/>
        <v>6</v>
      </c>
      <c r="GF7" s="1">
        <f t="shared" si="39"/>
        <v>6</v>
      </c>
      <c r="GG7" s="1">
        <f t="shared" si="40"/>
        <v>0</v>
      </c>
      <c r="GH7" s="1">
        <f t="shared" si="143"/>
        <v>2.9999999999999997E-4</v>
      </c>
      <c r="GI7" s="1">
        <f t="shared" si="144"/>
        <v>6.0003000000000002</v>
      </c>
      <c r="GJ7" s="1">
        <f t="shared" si="41"/>
        <v>6</v>
      </c>
      <c r="GK7" s="1">
        <f t="shared" si="42"/>
        <v>0</v>
      </c>
      <c r="GL7" s="1">
        <f t="shared" si="145"/>
        <v>2.0000000000000001E-4</v>
      </c>
      <c r="GM7" s="1">
        <f t="shared" si="146"/>
        <v>6.0002000000000004</v>
      </c>
      <c r="GN7" s="1">
        <f t="shared" si="43"/>
        <v>6</v>
      </c>
      <c r="GO7" s="1">
        <f t="shared" si="44"/>
        <v>0</v>
      </c>
      <c r="GP7" s="1">
        <f t="shared" si="147"/>
        <v>2.0000000000000001E-4</v>
      </c>
      <c r="GQ7" s="1">
        <f t="shared" si="148"/>
        <v>6.0002000000000004</v>
      </c>
      <c r="GR7" s="1">
        <f t="shared" si="45"/>
        <v>6</v>
      </c>
      <c r="GS7" s="1">
        <f t="shared" si="46"/>
        <v>0</v>
      </c>
      <c r="GT7" s="1">
        <f t="shared" si="149"/>
        <v>1E-4</v>
      </c>
      <c r="GU7" s="1">
        <f t="shared" si="150"/>
        <v>6.0000999999999998</v>
      </c>
      <c r="GV7" s="1">
        <f t="shared" si="47"/>
        <v>6</v>
      </c>
      <c r="GW7" s="1">
        <f t="shared" si="48"/>
        <v>0</v>
      </c>
      <c r="GX7" s="1">
        <f t="shared" si="151"/>
        <v>4.0000000000000002E-4</v>
      </c>
      <c r="GY7" s="1">
        <f t="shared" si="152"/>
        <v>6.0004</v>
      </c>
      <c r="GZ7" s="1">
        <f t="shared" si="49"/>
        <v>6</v>
      </c>
      <c r="HA7" s="1">
        <f t="shared" si="50"/>
        <v>0</v>
      </c>
      <c r="HB7" s="1">
        <f t="shared" si="153"/>
        <v>5.9999999999999995E-4</v>
      </c>
      <c r="HC7" s="1">
        <f t="shared" si="154"/>
        <v>6.0006000000000004</v>
      </c>
      <c r="HD7" s="1">
        <f t="shared" si="51"/>
        <v>6</v>
      </c>
    </row>
    <row r="8" spans="1:212" customFormat="1" x14ac:dyDescent="0.3">
      <c r="A8" t="str">
        <f t="shared" si="52"/>
        <v>BlueIRS1</v>
      </c>
      <c r="B8" s="13">
        <f>'Running Order'!B12</f>
        <v>5</v>
      </c>
      <c r="C8" s="13" t="str">
        <f>'Running Order'!C12</f>
        <v>Mike Readings</v>
      </c>
      <c r="D8" s="13" t="str">
        <f>'Running Order'!D12</f>
        <v>Carole Readings</v>
      </c>
      <c r="E8" s="13" t="str">
        <f>'Running Order'!E12</f>
        <v>Sherpa Indy</v>
      </c>
      <c r="F8" s="13">
        <f>'Running Order'!F12</f>
        <v>1540</v>
      </c>
      <c r="G8" s="13" t="str">
        <f>'Running Order'!G12</f>
        <v>IRS</v>
      </c>
      <c r="H8" s="13">
        <f>'Running Order'!H12</f>
        <v>7</v>
      </c>
      <c r="I8" s="13">
        <f>'Running Order'!I12</f>
        <v>0</v>
      </c>
      <c r="J8" s="13">
        <f>'Running Order'!J12</f>
        <v>0</v>
      </c>
      <c r="K8" s="13">
        <f>'Running Order'!K12</f>
        <v>0</v>
      </c>
      <c r="L8" s="13" t="str">
        <f>'Running Order'!L12</f>
        <v>Blue</v>
      </c>
      <c r="M8" s="13">
        <f>IF('Running Order'!$HF12="CLUB",'Running Order'!M12,20)</f>
        <v>20</v>
      </c>
      <c r="N8" s="13">
        <f>IF('Running Order'!$HF12="CLUB",'Running Order'!N12,20)</f>
        <v>20</v>
      </c>
      <c r="O8" s="13">
        <f>IF('Running Order'!$HF12="CLUB",'Running Order'!O12,20)</f>
        <v>20</v>
      </c>
      <c r="P8" s="13">
        <f>IF('Running Order'!$HF12="CLUB",'Running Order'!P12,20)</f>
        <v>20</v>
      </c>
      <c r="Q8" s="13">
        <f>IF('Running Order'!$HF12="CLUB",'Running Order'!Q12,20)</f>
        <v>20</v>
      </c>
      <c r="R8" s="13">
        <f>IF('Running Order'!$HF12="CLUB",'Running Order'!R12,20)</f>
        <v>20</v>
      </c>
      <c r="S8" s="13">
        <f>IF('Running Order'!$HF12="CLUB",'Running Order'!S12,20)</f>
        <v>20</v>
      </c>
      <c r="T8" s="13">
        <f>IF('Running Order'!$HF12="CLUB",'Running Order'!T12,20)</f>
        <v>20</v>
      </c>
      <c r="U8" s="13">
        <f>IF('Running Order'!$HF12="CLUB",'Running Order'!U12,20)</f>
        <v>20</v>
      </c>
      <c r="V8" s="13">
        <f>IF('Running Order'!$HF12="CLUB",'Running Order'!V12,20)</f>
        <v>20</v>
      </c>
      <c r="W8" s="5">
        <f t="shared" si="53"/>
        <v>200</v>
      </c>
      <c r="X8" s="13">
        <f>IF('Running Order'!$HF12="CLUB",'Running Order'!X12,20)</f>
        <v>20</v>
      </c>
      <c r="Y8" s="13">
        <f>IF('Running Order'!$HF12="CLUB",'Running Order'!Y12,20)</f>
        <v>20</v>
      </c>
      <c r="Z8" s="13">
        <f>IF('Running Order'!$HF12="CLUB",'Running Order'!Z12,20)</f>
        <v>20</v>
      </c>
      <c r="AA8" s="13">
        <f>IF('Running Order'!$HF12="CLUB",'Running Order'!AA12,20)</f>
        <v>20</v>
      </c>
      <c r="AB8" s="13">
        <f>IF('Running Order'!$HF12="CLUB",'Running Order'!AB12,20)</f>
        <v>20</v>
      </c>
      <c r="AC8" s="13">
        <f>IF('Running Order'!$HF12="CLUB",'Running Order'!AC12,20)</f>
        <v>20</v>
      </c>
      <c r="AD8" s="13">
        <f>IF('Running Order'!$HF12="CLUB",'Running Order'!AD12,20)</f>
        <v>20</v>
      </c>
      <c r="AE8" s="13">
        <f>IF('Running Order'!$HF12="CLUB",'Running Order'!AE12,20)</f>
        <v>20</v>
      </c>
      <c r="AF8" s="13">
        <f>IF('Running Order'!$HF12="CLUB",'Running Order'!AF12,20)</f>
        <v>20</v>
      </c>
      <c r="AG8" s="13">
        <f>IF('Running Order'!$HF12="CLUB",'Running Order'!AG12,20)</f>
        <v>20</v>
      </c>
      <c r="AH8" s="5">
        <f t="shared" si="54"/>
        <v>200</v>
      </c>
      <c r="AI8" s="5">
        <f t="shared" si="55"/>
        <v>400</v>
      </c>
      <c r="AJ8" s="13">
        <f>IF('Running Order'!$HF12="CLUB",'Running Order'!AJ12,20)</f>
        <v>20</v>
      </c>
      <c r="AK8" s="13">
        <f>IF('Running Order'!$HF12="CLUB",'Running Order'!AK12,20)</f>
        <v>20</v>
      </c>
      <c r="AL8" s="13">
        <f>IF('Running Order'!$HF12="CLUB",'Running Order'!AL12,20)</f>
        <v>20</v>
      </c>
      <c r="AM8" s="13">
        <f>IF('Running Order'!$HF12="CLUB",'Running Order'!AM12,20)</f>
        <v>20</v>
      </c>
      <c r="AN8" s="13">
        <f>IF('Running Order'!$HF12="CLUB",'Running Order'!AN12,20)</f>
        <v>20</v>
      </c>
      <c r="AO8" s="13">
        <f>IF('Running Order'!$HF12="CLUB",'Running Order'!AO12,20)</f>
        <v>20</v>
      </c>
      <c r="AP8" s="13">
        <f>IF('Running Order'!$HF12="CLUB",'Running Order'!AP12,20)</f>
        <v>20</v>
      </c>
      <c r="AQ8" s="13">
        <f>IF('Running Order'!$HF12="CLUB",'Running Order'!AQ12,20)</f>
        <v>20</v>
      </c>
      <c r="AR8" s="13">
        <f>IF('Running Order'!$HF12="CLUB",'Running Order'!AR12,20)</f>
        <v>20</v>
      </c>
      <c r="AS8" s="13">
        <f>IF('Running Order'!$HF12="CLUB",'Running Order'!AS12,20)</f>
        <v>20</v>
      </c>
      <c r="AT8" s="5">
        <f t="shared" si="56"/>
        <v>200</v>
      </c>
      <c r="AU8" s="5">
        <f t="shared" si="57"/>
        <v>600</v>
      </c>
      <c r="AV8" s="13">
        <f>IF('Running Order'!$HF12="CLUB",'Running Order'!AV12,20)</f>
        <v>20</v>
      </c>
      <c r="AW8" s="13">
        <f>IF('Running Order'!$HF12="CLUB",'Running Order'!AW12,20)</f>
        <v>20</v>
      </c>
      <c r="AX8" s="13">
        <f>IF('Running Order'!$HF12="CLUB",'Running Order'!AX12,20)</f>
        <v>20</v>
      </c>
      <c r="AY8" s="13">
        <f>IF('Running Order'!$HF12="CLUB",'Running Order'!AY12,20)</f>
        <v>20</v>
      </c>
      <c r="AZ8" s="13">
        <f>IF('Running Order'!$HF12="CLUB",'Running Order'!AZ12,20)</f>
        <v>20</v>
      </c>
      <c r="BA8" s="13">
        <f>IF('Running Order'!$HF12="CLUB",'Running Order'!BA12,20)</f>
        <v>20</v>
      </c>
      <c r="BB8" s="13">
        <f>IF('Running Order'!$HF12="CLUB",'Running Order'!BB12,20)</f>
        <v>20</v>
      </c>
      <c r="BC8" s="13">
        <f>IF('Running Order'!$HF12="CLUB",'Running Order'!BC12,20)</f>
        <v>20</v>
      </c>
      <c r="BD8" s="13">
        <f>IF('Running Order'!$HF12="CLUB",'Running Order'!BD12,20)</f>
        <v>20</v>
      </c>
      <c r="BE8" s="13">
        <f>IF('Running Order'!$HF12="CLUB",'Running Order'!BE12,20)</f>
        <v>20</v>
      </c>
      <c r="BF8" s="5">
        <f t="shared" si="58"/>
        <v>200</v>
      </c>
      <c r="BG8" s="5">
        <f t="shared" si="59"/>
        <v>800</v>
      </c>
      <c r="BH8" s="5">
        <f>HD8</f>
        <v>6</v>
      </c>
      <c r="BI8" s="5">
        <f t="shared" si="156"/>
        <v>6</v>
      </c>
      <c r="BJ8" s="5">
        <f t="shared" si="157"/>
        <v>6</v>
      </c>
      <c r="BK8" s="5">
        <f t="shared" si="158"/>
        <v>6</v>
      </c>
      <c r="BL8" s="5">
        <f t="shared" si="60"/>
        <v>6</v>
      </c>
      <c r="BM8" s="5">
        <f>RANK(AI8,$AI$4:$AI$60,1)</f>
        <v>6</v>
      </c>
      <c r="BN8" s="5">
        <f t="shared" si="8"/>
        <v>6</v>
      </c>
      <c r="BO8" s="5">
        <f t="shared" si="9"/>
        <v>6</v>
      </c>
      <c r="BP8" s="3" t="str">
        <f t="shared" si="10"/>
        <v>-</v>
      </c>
      <c r="BQ8" s="3" t="str">
        <f t="shared" si="62"/>
        <v/>
      </c>
      <c r="BR8" s="3" t="str">
        <f t="shared" si="11"/>
        <v>-</v>
      </c>
      <c r="BS8" s="3" t="str">
        <f t="shared" si="63"/>
        <v/>
      </c>
      <c r="BT8" s="3" t="str">
        <f t="shared" si="12"/>
        <v>-</v>
      </c>
      <c r="BU8" s="3" t="str">
        <f t="shared" si="64"/>
        <v/>
      </c>
      <c r="BV8" s="3">
        <f t="shared" si="13"/>
        <v>6</v>
      </c>
      <c r="BW8" s="3">
        <f t="shared" si="65"/>
        <v>1</v>
      </c>
      <c r="BX8" s="3" t="str">
        <f t="shared" si="14"/>
        <v>-</v>
      </c>
      <c r="BY8" s="3" t="str">
        <f t="shared" si="66"/>
        <v/>
      </c>
      <c r="BZ8" s="3" t="str">
        <f t="shared" si="15"/>
        <v>-</v>
      </c>
      <c r="CA8" s="3" t="str">
        <f t="shared" si="67"/>
        <v/>
      </c>
      <c r="CB8" s="3" t="str">
        <f t="shared" si="16"/>
        <v>-</v>
      </c>
      <c r="CC8" s="3" t="str">
        <f t="shared" si="68"/>
        <v/>
      </c>
      <c r="CD8" s="3" t="str">
        <f t="shared" si="69"/>
        <v>-</v>
      </c>
      <c r="CE8" s="3" t="str">
        <f t="shared" si="70"/>
        <v/>
      </c>
      <c r="CF8" s="3" t="str">
        <f t="shared" si="71"/>
        <v>-</v>
      </c>
      <c r="CG8" s="3" t="str">
        <f t="shared" si="72"/>
        <v/>
      </c>
      <c r="CH8" s="5" t="str">
        <f t="shared" si="159"/>
        <v>1</v>
      </c>
      <c r="CI8" s="5" t="str">
        <f t="shared" si="73"/>
        <v/>
      </c>
      <c r="CJ8" s="21"/>
      <c r="CK8" s="1"/>
      <c r="CL8" s="1">
        <f t="shared" si="74"/>
        <v>0</v>
      </c>
      <c r="CM8" s="1">
        <f t="shared" si="75"/>
        <v>6.9999999999999994E-5</v>
      </c>
      <c r="CN8" s="1">
        <f t="shared" si="76"/>
        <v>6.00007</v>
      </c>
      <c r="CO8" s="1">
        <f t="shared" si="17"/>
        <v>6</v>
      </c>
      <c r="CP8" s="1">
        <f t="shared" si="77"/>
        <v>0</v>
      </c>
      <c r="CQ8" s="1">
        <f t="shared" si="78"/>
        <v>5.0000000000000002E-5</v>
      </c>
      <c r="CR8" s="1">
        <f t="shared" si="79"/>
        <v>6.0000499999999999</v>
      </c>
      <c r="CS8" s="1">
        <f t="shared" si="18"/>
        <v>6</v>
      </c>
      <c r="CT8" s="1">
        <f t="shared" si="80"/>
        <v>0</v>
      </c>
      <c r="CU8" s="1">
        <f t="shared" si="81"/>
        <v>5.0000000000000001E-4</v>
      </c>
      <c r="CV8" s="1">
        <f t="shared" si="82"/>
        <v>6.0004999999999997</v>
      </c>
      <c r="CW8" s="1">
        <f t="shared" si="19"/>
        <v>6</v>
      </c>
      <c r="CX8" s="1">
        <f t="shared" si="83"/>
        <v>0</v>
      </c>
      <c r="CY8" s="1">
        <f t="shared" si="84"/>
        <v>4.0000000000000002E-4</v>
      </c>
      <c r="CZ8" s="1">
        <f t="shared" si="85"/>
        <v>6.0004</v>
      </c>
      <c r="DA8" s="1">
        <f t="shared" si="20"/>
        <v>6</v>
      </c>
      <c r="DB8" s="1">
        <f t="shared" si="86"/>
        <v>0</v>
      </c>
      <c r="DC8" s="1">
        <f t="shared" si="87"/>
        <v>5.0000000000000001E-4</v>
      </c>
      <c r="DD8" s="1">
        <f t="shared" si="88"/>
        <v>6.0004999999999997</v>
      </c>
      <c r="DE8" s="1">
        <f t="shared" si="21"/>
        <v>6</v>
      </c>
      <c r="DF8" s="1">
        <f t="shared" si="89"/>
        <v>0</v>
      </c>
      <c r="DG8" s="1">
        <f t="shared" si="90"/>
        <v>5.0000000000000001E-4</v>
      </c>
      <c r="DH8" s="1">
        <f t="shared" si="91"/>
        <v>6.0004999999999997</v>
      </c>
      <c r="DI8" s="1">
        <f t="shared" si="22"/>
        <v>6</v>
      </c>
      <c r="DJ8" s="1">
        <f t="shared" si="92"/>
        <v>0</v>
      </c>
      <c r="DK8" s="1">
        <f t="shared" si="93"/>
        <v>5.9999999999999995E-4</v>
      </c>
      <c r="DL8" s="1">
        <f t="shared" si="94"/>
        <v>6.0006000000000004</v>
      </c>
      <c r="DM8" s="1">
        <f t="shared" si="95"/>
        <v>6</v>
      </c>
      <c r="DQ8">
        <f t="shared" si="96"/>
        <v>600</v>
      </c>
      <c r="DR8" t="str">
        <f t="shared" si="97"/>
        <v>NO</v>
      </c>
      <c r="DS8">
        <f t="shared" si="98"/>
        <v>600</v>
      </c>
      <c r="DT8" t="str">
        <f t="shared" si="99"/>
        <v>NO</v>
      </c>
      <c r="DV8" s="1">
        <f t="shared" si="100"/>
        <v>0</v>
      </c>
      <c r="DW8" s="1">
        <f t="shared" si="101"/>
        <v>6.9999999999999999E-4</v>
      </c>
      <c r="DX8" s="1">
        <f t="shared" si="102"/>
        <v>6.0007000000000001</v>
      </c>
      <c r="DY8" s="1">
        <f t="shared" si="23"/>
        <v>6</v>
      </c>
      <c r="DZ8" s="1">
        <f t="shared" si="103"/>
        <v>0</v>
      </c>
      <c r="EA8" s="1">
        <f t="shared" si="104"/>
        <v>5.0000000000000001E-4</v>
      </c>
      <c r="EB8" s="1">
        <f t="shared" si="105"/>
        <v>6.0004999999999997</v>
      </c>
      <c r="EC8" s="1">
        <f t="shared" si="24"/>
        <v>6</v>
      </c>
      <c r="ED8" s="1">
        <f t="shared" si="106"/>
        <v>0</v>
      </c>
      <c r="EE8" s="1">
        <f t="shared" si="107"/>
        <v>5.0000000000000001E-4</v>
      </c>
      <c r="EF8" s="1">
        <f t="shared" si="108"/>
        <v>6.0004999999999997</v>
      </c>
      <c r="EG8" s="1">
        <f t="shared" si="25"/>
        <v>6</v>
      </c>
      <c r="EH8" s="1">
        <f t="shared" si="109"/>
        <v>0</v>
      </c>
      <c r="EI8" s="1">
        <f t="shared" si="110"/>
        <v>4.0000000000000002E-4</v>
      </c>
      <c r="EJ8" s="1">
        <f t="shared" si="111"/>
        <v>6.0004</v>
      </c>
      <c r="EK8" s="1">
        <f t="shared" si="26"/>
        <v>6</v>
      </c>
      <c r="EL8" s="1">
        <f t="shared" si="112"/>
        <v>0</v>
      </c>
      <c r="EM8" s="1">
        <f t="shared" si="113"/>
        <v>5.0000000000000001E-4</v>
      </c>
      <c r="EN8" s="1">
        <f t="shared" si="114"/>
        <v>6.0004999999999997</v>
      </c>
      <c r="EO8" s="1">
        <f t="shared" si="27"/>
        <v>6</v>
      </c>
      <c r="EP8" s="1">
        <f t="shared" si="115"/>
        <v>0</v>
      </c>
      <c r="EQ8" s="1">
        <f t="shared" si="116"/>
        <v>5.0000000000000001E-4</v>
      </c>
      <c r="ER8" s="1">
        <f t="shared" si="117"/>
        <v>6.0004999999999997</v>
      </c>
      <c r="ES8" s="1">
        <f t="shared" si="28"/>
        <v>6</v>
      </c>
      <c r="ET8" s="1">
        <f t="shared" si="118"/>
        <v>0</v>
      </c>
      <c r="EU8" s="1">
        <f t="shared" si="119"/>
        <v>5.9999999999999995E-4</v>
      </c>
      <c r="EV8" s="1">
        <f t="shared" si="120"/>
        <v>6.0006000000000004</v>
      </c>
      <c r="EW8" s="1">
        <f t="shared" si="121"/>
        <v>6</v>
      </c>
      <c r="EX8" s="1"/>
      <c r="EY8" s="1">
        <f t="shared" si="122"/>
        <v>0</v>
      </c>
      <c r="EZ8" s="1">
        <f t="shared" si="123"/>
        <v>6.9999999999999999E-4</v>
      </c>
      <c r="FA8" s="1">
        <f t="shared" si="29"/>
        <v>6.0007000000000001</v>
      </c>
      <c r="FB8" s="1">
        <f t="shared" si="30"/>
        <v>6</v>
      </c>
      <c r="FC8" s="1">
        <f t="shared" si="124"/>
        <v>0</v>
      </c>
      <c r="FD8" s="1">
        <f t="shared" si="125"/>
        <v>4.0000000000000002E-4</v>
      </c>
      <c r="FE8" s="1">
        <f t="shared" si="126"/>
        <v>6.0004</v>
      </c>
      <c r="FF8" s="1">
        <f t="shared" si="31"/>
        <v>6</v>
      </c>
      <c r="FG8" s="1">
        <f t="shared" si="127"/>
        <v>0</v>
      </c>
      <c r="FH8" s="1">
        <f t="shared" si="128"/>
        <v>4.0000000000000002E-4</v>
      </c>
      <c r="FI8" s="1">
        <f t="shared" si="129"/>
        <v>6.0004</v>
      </c>
      <c r="FJ8" s="1">
        <f t="shared" si="32"/>
        <v>6</v>
      </c>
      <c r="FK8" s="1">
        <f t="shared" si="130"/>
        <v>0</v>
      </c>
      <c r="FL8" s="1">
        <f t="shared" si="131"/>
        <v>2.9999999999999997E-4</v>
      </c>
      <c r="FM8" s="1">
        <f t="shared" si="132"/>
        <v>6.0003000000000002</v>
      </c>
      <c r="FN8" s="1">
        <f t="shared" si="33"/>
        <v>6</v>
      </c>
      <c r="FO8" s="1">
        <f t="shared" si="133"/>
        <v>0</v>
      </c>
      <c r="FP8" s="1">
        <f t="shared" si="134"/>
        <v>4.0000000000000002E-4</v>
      </c>
      <c r="FQ8" s="1">
        <f t="shared" si="135"/>
        <v>6.0004</v>
      </c>
      <c r="FR8" s="1">
        <f t="shared" si="34"/>
        <v>6</v>
      </c>
      <c r="FS8" s="1">
        <f t="shared" si="136"/>
        <v>0</v>
      </c>
      <c r="FT8" s="1">
        <f t="shared" si="137"/>
        <v>4.0000000000000002E-4</v>
      </c>
      <c r="FU8" s="1">
        <f t="shared" si="138"/>
        <v>6.0004</v>
      </c>
      <c r="FV8" s="1">
        <f t="shared" si="35"/>
        <v>6</v>
      </c>
      <c r="FW8" s="1">
        <f t="shared" si="139"/>
        <v>0</v>
      </c>
      <c r="FX8" s="1">
        <f t="shared" si="140"/>
        <v>5.9999999999999995E-4</v>
      </c>
      <c r="FY8" s="1">
        <f t="shared" si="141"/>
        <v>6.0006000000000004</v>
      </c>
      <c r="FZ8" s="1">
        <f t="shared" si="36"/>
        <v>6</v>
      </c>
      <c r="GC8" s="1">
        <f t="shared" si="37"/>
        <v>0</v>
      </c>
      <c r="GD8" s="1">
        <f t="shared" si="142"/>
        <v>0</v>
      </c>
      <c r="GE8" s="1">
        <f t="shared" si="38"/>
        <v>6</v>
      </c>
      <c r="GF8" s="1">
        <f t="shared" si="39"/>
        <v>6</v>
      </c>
      <c r="GG8" s="1">
        <f t="shared" si="40"/>
        <v>0</v>
      </c>
      <c r="GH8" s="1">
        <f t="shared" si="143"/>
        <v>2.9999999999999997E-4</v>
      </c>
      <c r="GI8" s="1">
        <f t="shared" si="144"/>
        <v>6.0003000000000002</v>
      </c>
      <c r="GJ8" s="1">
        <f t="shared" si="41"/>
        <v>6</v>
      </c>
      <c r="GK8" s="1">
        <f t="shared" si="42"/>
        <v>0</v>
      </c>
      <c r="GL8" s="1">
        <f t="shared" si="145"/>
        <v>2.0000000000000001E-4</v>
      </c>
      <c r="GM8" s="1">
        <f t="shared" si="146"/>
        <v>6.0002000000000004</v>
      </c>
      <c r="GN8" s="1">
        <f t="shared" si="43"/>
        <v>6</v>
      </c>
      <c r="GO8" s="1">
        <f t="shared" si="44"/>
        <v>0</v>
      </c>
      <c r="GP8" s="1">
        <f t="shared" si="147"/>
        <v>2.0000000000000001E-4</v>
      </c>
      <c r="GQ8" s="1">
        <f t="shared" si="148"/>
        <v>6.0002000000000004</v>
      </c>
      <c r="GR8" s="1">
        <f t="shared" si="45"/>
        <v>6</v>
      </c>
      <c r="GS8" s="1">
        <f t="shared" si="46"/>
        <v>0</v>
      </c>
      <c r="GT8" s="1">
        <f t="shared" si="149"/>
        <v>1E-4</v>
      </c>
      <c r="GU8" s="1">
        <f t="shared" si="150"/>
        <v>6.0000999999999998</v>
      </c>
      <c r="GV8" s="1">
        <f t="shared" si="47"/>
        <v>6</v>
      </c>
      <c r="GW8" s="1">
        <f t="shared" si="48"/>
        <v>0</v>
      </c>
      <c r="GX8" s="1">
        <f t="shared" si="151"/>
        <v>4.0000000000000002E-4</v>
      </c>
      <c r="GY8" s="1">
        <f t="shared" si="152"/>
        <v>6.0004</v>
      </c>
      <c r="GZ8" s="1">
        <f t="shared" si="49"/>
        <v>6</v>
      </c>
      <c r="HA8" s="1">
        <f t="shared" si="50"/>
        <v>0</v>
      </c>
      <c r="HB8" s="1">
        <f t="shared" si="153"/>
        <v>5.9999999999999995E-4</v>
      </c>
      <c r="HC8" s="1">
        <f t="shared" si="154"/>
        <v>6.0006000000000004</v>
      </c>
      <c r="HD8" s="1">
        <f t="shared" si="51"/>
        <v>6</v>
      </c>
    </row>
    <row r="9" spans="1:212" customFormat="1" x14ac:dyDescent="0.3">
      <c r="A9" t="str">
        <f t="shared" si="52"/>
        <v>BlueIRS1</v>
      </c>
      <c r="B9" s="13">
        <f>'Running Order'!B13</f>
        <v>6</v>
      </c>
      <c r="C9" s="13" t="str">
        <f>'Running Order'!C13</f>
        <v>Mike Wevill</v>
      </c>
      <c r="D9" s="13" t="str">
        <f>'Running Order'!D13</f>
        <v>Nigel Cowling</v>
      </c>
      <c r="E9" s="13" t="str">
        <f>'Running Order'!E13</f>
        <v>Crossle</v>
      </c>
      <c r="F9" s="13">
        <f>'Running Order'!F13</f>
        <v>1600</v>
      </c>
      <c r="G9" s="13" t="str">
        <f>'Running Order'!G13</f>
        <v>IRS</v>
      </c>
      <c r="H9" s="13">
        <f>'Running Order'!H13</f>
        <v>7</v>
      </c>
      <c r="I9" s="13">
        <f>'Running Order'!I13</f>
        <v>0</v>
      </c>
      <c r="J9" s="13">
        <f>'Running Order'!J13</f>
        <v>0</v>
      </c>
      <c r="K9" s="13">
        <f>'Running Order'!K13</f>
        <v>0</v>
      </c>
      <c r="L9" s="13" t="str">
        <f>'Running Order'!L13</f>
        <v>Blue</v>
      </c>
      <c r="M9" s="13">
        <f>IF('Running Order'!$HF13="CLUB",'Running Order'!M13,20)</f>
        <v>20</v>
      </c>
      <c r="N9" s="13">
        <f>IF('Running Order'!$HF13="CLUB",'Running Order'!N13,20)</f>
        <v>20</v>
      </c>
      <c r="O9" s="13">
        <f>IF('Running Order'!$HF13="CLUB",'Running Order'!O13,20)</f>
        <v>20</v>
      </c>
      <c r="P9" s="13">
        <f>IF('Running Order'!$HF13="CLUB",'Running Order'!P13,20)</f>
        <v>20</v>
      </c>
      <c r="Q9" s="13">
        <f>IF('Running Order'!$HF13="CLUB",'Running Order'!Q13,20)</f>
        <v>20</v>
      </c>
      <c r="R9" s="13">
        <f>IF('Running Order'!$HF13="CLUB",'Running Order'!R13,20)</f>
        <v>20</v>
      </c>
      <c r="S9" s="13">
        <f>IF('Running Order'!$HF13="CLUB",'Running Order'!S13,20)</f>
        <v>20</v>
      </c>
      <c r="T9" s="13">
        <f>IF('Running Order'!$HF13="CLUB",'Running Order'!T13,20)</f>
        <v>20</v>
      </c>
      <c r="U9" s="13">
        <f>IF('Running Order'!$HF13="CLUB",'Running Order'!U13,20)</f>
        <v>20</v>
      </c>
      <c r="V9" s="13">
        <f>IF('Running Order'!$HF13="CLUB",'Running Order'!V13,20)</f>
        <v>20</v>
      </c>
      <c r="W9" s="5">
        <f t="shared" si="53"/>
        <v>200</v>
      </c>
      <c r="X9" s="13">
        <f>IF('Running Order'!$HF13="CLUB",'Running Order'!X13,20)</f>
        <v>20</v>
      </c>
      <c r="Y9" s="13">
        <f>IF('Running Order'!$HF13="CLUB",'Running Order'!Y13,20)</f>
        <v>20</v>
      </c>
      <c r="Z9" s="13">
        <f>IF('Running Order'!$HF13="CLUB",'Running Order'!Z13,20)</f>
        <v>20</v>
      </c>
      <c r="AA9" s="13">
        <f>IF('Running Order'!$HF13="CLUB",'Running Order'!AA13,20)</f>
        <v>20</v>
      </c>
      <c r="AB9" s="13">
        <f>IF('Running Order'!$HF13="CLUB",'Running Order'!AB13,20)</f>
        <v>20</v>
      </c>
      <c r="AC9" s="13">
        <f>IF('Running Order'!$HF13="CLUB",'Running Order'!AC13,20)</f>
        <v>20</v>
      </c>
      <c r="AD9" s="13">
        <f>IF('Running Order'!$HF13="CLUB",'Running Order'!AD13,20)</f>
        <v>20</v>
      </c>
      <c r="AE9" s="13">
        <f>IF('Running Order'!$HF13="CLUB",'Running Order'!AE13,20)</f>
        <v>20</v>
      </c>
      <c r="AF9" s="13">
        <f>IF('Running Order'!$HF13="CLUB",'Running Order'!AF13,20)</f>
        <v>20</v>
      </c>
      <c r="AG9" s="13">
        <f>IF('Running Order'!$HF13="CLUB",'Running Order'!AG13,20)</f>
        <v>20</v>
      </c>
      <c r="AH9" s="5">
        <f t="shared" si="54"/>
        <v>200</v>
      </c>
      <c r="AI9" s="5">
        <f t="shared" si="55"/>
        <v>400</v>
      </c>
      <c r="AJ9" s="13">
        <f>IF('Running Order'!$HF13="CLUB",'Running Order'!AJ13,20)</f>
        <v>20</v>
      </c>
      <c r="AK9" s="13">
        <f>IF('Running Order'!$HF13="CLUB",'Running Order'!AK13,20)</f>
        <v>20</v>
      </c>
      <c r="AL9" s="13">
        <f>IF('Running Order'!$HF13="CLUB",'Running Order'!AL13,20)</f>
        <v>20</v>
      </c>
      <c r="AM9" s="13">
        <f>IF('Running Order'!$HF13="CLUB",'Running Order'!AM13,20)</f>
        <v>20</v>
      </c>
      <c r="AN9" s="13">
        <f>IF('Running Order'!$HF13="CLUB",'Running Order'!AN13,20)</f>
        <v>20</v>
      </c>
      <c r="AO9" s="13">
        <f>IF('Running Order'!$HF13="CLUB",'Running Order'!AO13,20)</f>
        <v>20</v>
      </c>
      <c r="AP9" s="13">
        <f>IF('Running Order'!$HF13="CLUB",'Running Order'!AP13,20)</f>
        <v>20</v>
      </c>
      <c r="AQ9" s="13">
        <f>IF('Running Order'!$HF13="CLUB",'Running Order'!AQ13,20)</f>
        <v>20</v>
      </c>
      <c r="AR9" s="13">
        <f>IF('Running Order'!$HF13="CLUB",'Running Order'!AR13,20)</f>
        <v>20</v>
      </c>
      <c r="AS9" s="13">
        <f>IF('Running Order'!$HF13="CLUB",'Running Order'!AS13,20)</f>
        <v>20</v>
      </c>
      <c r="AT9" s="5">
        <f t="shared" si="56"/>
        <v>200</v>
      </c>
      <c r="AU9" s="5">
        <f t="shared" si="57"/>
        <v>600</v>
      </c>
      <c r="AV9" s="13">
        <f>IF('Running Order'!$HF13="CLUB",'Running Order'!AV13,20)</f>
        <v>20</v>
      </c>
      <c r="AW9" s="13">
        <f>IF('Running Order'!$HF13="CLUB",'Running Order'!AW13,20)</f>
        <v>20</v>
      </c>
      <c r="AX9" s="13">
        <f>IF('Running Order'!$HF13="CLUB",'Running Order'!AX13,20)</f>
        <v>20</v>
      </c>
      <c r="AY9" s="13">
        <f>IF('Running Order'!$HF13="CLUB",'Running Order'!AY13,20)</f>
        <v>20</v>
      </c>
      <c r="AZ9" s="13">
        <f>IF('Running Order'!$HF13="CLUB",'Running Order'!AZ13,20)</f>
        <v>20</v>
      </c>
      <c r="BA9" s="13">
        <f>IF('Running Order'!$HF13="CLUB",'Running Order'!BA13,20)</f>
        <v>20</v>
      </c>
      <c r="BB9" s="13">
        <f>IF('Running Order'!$HF13="CLUB",'Running Order'!BB13,20)</f>
        <v>20</v>
      </c>
      <c r="BC9" s="13">
        <f>IF('Running Order'!$HF13="CLUB",'Running Order'!BC13,20)</f>
        <v>20</v>
      </c>
      <c r="BD9" s="13">
        <f>IF('Running Order'!$HF13="CLUB",'Running Order'!BD13,20)</f>
        <v>20</v>
      </c>
      <c r="BE9" s="13">
        <f>IF('Running Order'!$HF13="CLUB",'Running Order'!BE13,20)</f>
        <v>20</v>
      </c>
      <c r="BF9" s="5">
        <f t="shared" si="58"/>
        <v>200</v>
      </c>
      <c r="BG9" s="5">
        <f t="shared" si="59"/>
        <v>800</v>
      </c>
      <c r="BH9" s="5">
        <f t="shared" si="155"/>
        <v>6</v>
      </c>
      <c r="BI9" s="5">
        <f t="shared" si="156"/>
        <v>6</v>
      </c>
      <c r="BJ9" s="5">
        <f t="shared" si="157"/>
        <v>6</v>
      </c>
      <c r="BK9" s="5">
        <f t="shared" si="158"/>
        <v>6</v>
      </c>
      <c r="BL9" s="5">
        <f t="shared" si="60"/>
        <v>6</v>
      </c>
      <c r="BM9" s="5">
        <f t="shared" si="61"/>
        <v>6</v>
      </c>
      <c r="BN9" s="5">
        <f t="shared" si="8"/>
        <v>6</v>
      </c>
      <c r="BO9" s="5">
        <f t="shared" si="9"/>
        <v>6</v>
      </c>
      <c r="BP9" s="3" t="str">
        <f t="shared" si="10"/>
        <v>-</v>
      </c>
      <c r="BQ9" s="3" t="str">
        <f t="shared" si="62"/>
        <v/>
      </c>
      <c r="BR9" s="3" t="str">
        <f t="shared" si="11"/>
        <v>-</v>
      </c>
      <c r="BS9" s="3" t="str">
        <f t="shared" si="63"/>
        <v/>
      </c>
      <c r="BT9" s="3" t="str">
        <f t="shared" si="12"/>
        <v>-</v>
      </c>
      <c r="BU9" s="3" t="str">
        <f t="shared" si="64"/>
        <v/>
      </c>
      <c r="BV9" s="3">
        <f t="shared" si="13"/>
        <v>6</v>
      </c>
      <c r="BW9" s="3">
        <f t="shared" si="65"/>
        <v>1</v>
      </c>
      <c r="BX9" s="3" t="str">
        <f t="shared" si="14"/>
        <v>-</v>
      </c>
      <c r="BY9" s="3" t="str">
        <f t="shared" si="66"/>
        <v/>
      </c>
      <c r="BZ9" s="3" t="str">
        <f t="shared" si="15"/>
        <v>-</v>
      </c>
      <c r="CA9" s="3" t="str">
        <f t="shared" si="67"/>
        <v/>
      </c>
      <c r="CB9" s="3" t="str">
        <f t="shared" si="16"/>
        <v>-</v>
      </c>
      <c r="CC9" s="3" t="str">
        <f t="shared" si="68"/>
        <v/>
      </c>
      <c r="CD9" s="3" t="str">
        <f t="shared" si="69"/>
        <v>-</v>
      </c>
      <c r="CE9" s="3" t="str">
        <f t="shared" si="70"/>
        <v/>
      </c>
      <c r="CF9" s="3" t="str">
        <f t="shared" si="71"/>
        <v>-</v>
      </c>
      <c r="CG9" s="3" t="str">
        <f t="shared" si="72"/>
        <v/>
      </c>
      <c r="CH9" s="5" t="str">
        <f t="shared" si="159"/>
        <v>1</v>
      </c>
      <c r="CI9" s="5" t="str">
        <f t="shared" si="73"/>
        <v/>
      </c>
      <c r="CJ9" s="23"/>
      <c r="CK9" s="1"/>
      <c r="CL9" s="1">
        <f t="shared" si="74"/>
        <v>0</v>
      </c>
      <c r="CM9" s="1">
        <f t="shared" si="75"/>
        <v>6.9999999999999994E-5</v>
      </c>
      <c r="CN9" s="1">
        <f t="shared" si="76"/>
        <v>6.00007</v>
      </c>
      <c r="CO9" s="1">
        <f t="shared" si="17"/>
        <v>6</v>
      </c>
      <c r="CP9" s="1">
        <f t="shared" si="77"/>
        <v>0</v>
      </c>
      <c r="CQ9" s="1">
        <f t="shared" si="78"/>
        <v>5.0000000000000002E-5</v>
      </c>
      <c r="CR9" s="1">
        <f t="shared" si="79"/>
        <v>6.0000499999999999</v>
      </c>
      <c r="CS9" s="1">
        <f t="shared" si="18"/>
        <v>6</v>
      </c>
      <c r="CT9" s="1">
        <f t="shared" si="80"/>
        <v>0</v>
      </c>
      <c r="CU9" s="1">
        <f t="shared" si="81"/>
        <v>5.0000000000000001E-4</v>
      </c>
      <c r="CV9" s="1">
        <f t="shared" si="82"/>
        <v>6.0004999999999997</v>
      </c>
      <c r="CW9" s="1">
        <f t="shared" si="19"/>
        <v>6</v>
      </c>
      <c r="CX9" s="1">
        <f t="shared" si="83"/>
        <v>0</v>
      </c>
      <c r="CY9" s="1">
        <f t="shared" si="84"/>
        <v>4.0000000000000002E-4</v>
      </c>
      <c r="CZ9" s="1">
        <f t="shared" si="85"/>
        <v>6.0004</v>
      </c>
      <c r="DA9" s="1">
        <f t="shared" si="20"/>
        <v>6</v>
      </c>
      <c r="DB9" s="1">
        <f t="shared" si="86"/>
        <v>0</v>
      </c>
      <c r="DC9" s="1">
        <f t="shared" si="87"/>
        <v>5.0000000000000001E-4</v>
      </c>
      <c r="DD9" s="1">
        <f t="shared" si="88"/>
        <v>6.0004999999999997</v>
      </c>
      <c r="DE9" s="1">
        <f t="shared" si="21"/>
        <v>6</v>
      </c>
      <c r="DF9" s="1">
        <f t="shared" si="89"/>
        <v>0</v>
      </c>
      <c r="DG9" s="1">
        <f t="shared" si="90"/>
        <v>5.0000000000000001E-4</v>
      </c>
      <c r="DH9" s="1">
        <f t="shared" si="91"/>
        <v>6.0004999999999997</v>
      </c>
      <c r="DI9" s="1">
        <f t="shared" si="22"/>
        <v>6</v>
      </c>
      <c r="DJ9" s="1">
        <f t="shared" si="92"/>
        <v>0</v>
      </c>
      <c r="DK9" s="1">
        <f t="shared" si="93"/>
        <v>5.9999999999999995E-4</v>
      </c>
      <c r="DL9" s="1">
        <f t="shared" si="94"/>
        <v>6.0006000000000004</v>
      </c>
      <c r="DM9" s="1">
        <f t="shared" si="95"/>
        <v>6</v>
      </c>
      <c r="DQ9">
        <f t="shared" si="96"/>
        <v>600</v>
      </c>
      <c r="DR9" t="str">
        <f t="shared" si="97"/>
        <v>NO</v>
      </c>
      <c r="DS9">
        <f t="shared" si="98"/>
        <v>600</v>
      </c>
      <c r="DT9" t="str">
        <f t="shared" si="99"/>
        <v>NO</v>
      </c>
      <c r="DV9" s="1">
        <f t="shared" si="100"/>
        <v>0</v>
      </c>
      <c r="DW9" s="1">
        <f t="shared" si="101"/>
        <v>6.9999999999999999E-4</v>
      </c>
      <c r="DX9" s="1">
        <f t="shared" si="102"/>
        <v>6.0007000000000001</v>
      </c>
      <c r="DY9" s="1">
        <f t="shared" si="23"/>
        <v>6</v>
      </c>
      <c r="DZ9" s="1">
        <f t="shared" si="103"/>
        <v>0</v>
      </c>
      <c r="EA9" s="1">
        <f t="shared" si="104"/>
        <v>5.0000000000000001E-4</v>
      </c>
      <c r="EB9" s="1">
        <f t="shared" si="105"/>
        <v>6.0004999999999997</v>
      </c>
      <c r="EC9" s="1">
        <f t="shared" si="24"/>
        <v>6</v>
      </c>
      <c r="ED9" s="1">
        <f t="shared" si="106"/>
        <v>0</v>
      </c>
      <c r="EE9" s="1">
        <f t="shared" si="107"/>
        <v>5.0000000000000001E-4</v>
      </c>
      <c r="EF9" s="1">
        <f t="shared" si="108"/>
        <v>6.0004999999999997</v>
      </c>
      <c r="EG9" s="1">
        <f t="shared" si="25"/>
        <v>6</v>
      </c>
      <c r="EH9" s="1">
        <f t="shared" si="109"/>
        <v>0</v>
      </c>
      <c r="EI9" s="1">
        <f t="shared" si="110"/>
        <v>4.0000000000000002E-4</v>
      </c>
      <c r="EJ9" s="1">
        <f t="shared" si="111"/>
        <v>6.0004</v>
      </c>
      <c r="EK9" s="1">
        <f t="shared" si="26"/>
        <v>6</v>
      </c>
      <c r="EL9" s="1">
        <f t="shared" si="112"/>
        <v>0</v>
      </c>
      <c r="EM9" s="1">
        <f t="shared" si="113"/>
        <v>5.0000000000000001E-4</v>
      </c>
      <c r="EN9" s="1">
        <f t="shared" si="114"/>
        <v>6.0004999999999997</v>
      </c>
      <c r="EO9" s="1">
        <f t="shared" si="27"/>
        <v>6</v>
      </c>
      <c r="EP9" s="1">
        <f t="shared" si="115"/>
        <v>0</v>
      </c>
      <c r="EQ9" s="1">
        <f t="shared" si="116"/>
        <v>5.0000000000000001E-4</v>
      </c>
      <c r="ER9" s="1">
        <f t="shared" si="117"/>
        <v>6.0004999999999997</v>
      </c>
      <c r="ES9" s="1">
        <f t="shared" si="28"/>
        <v>6</v>
      </c>
      <c r="ET9" s="1">
        <f t="shared" si="118"/>
        <v>0</v>
      </c>
      <c r="EU9" s="1">
        <f t="shared" si="119"/>
        <v>5.9999999999999995E-4</v>
      </c>
      <c r="EV9" s="1">
        <f t="shared" si="120"/>
        <v>6.0006000000000004</v>
      </c>
      <c r="EW9" s="1">
        <f t="shared" si="121"/>
        <v>6</v>
      </c>
      <c r="EX9" s="1"/>
      <c r="EY9" s="1">
        <f t="shared" si="122"/>
        <v>0</v>
      </c>
      <c r="EZ9" s="1">
        <f t="shared" si="123"/>
        <v>6.9999999999999999E-4</v>
      </c>
      <c r="FA9" s="1">
        <f t="shared" si="29"/>
        <v>6.0007000000000001</v>
      </c>
      <c r="FB9" s="1">
        <f t="shared" si="30"/>
        <v>6</v>
      </c>
      <c r="FC9" s="1">
        <f t="shared" si="124"/>
        <v>0</v>
      </c>
      <c r="FD9" s="1">
        <f t="shared" si="125"/>
        <v>4.0000000000000002E-4</v>
      </c>
      <c r="FE9" s="1">
        <f t="shared" si="126"/>
        <v>6.0004</v>
      </c>
      <c r="FF9" s="1">
        <f t="shared" si="31"/>
        <v>6</v>
      </c>
      <c r="FG9" s="1">
        <f t="shared" si="127"/>
        <v>0</v>
      </c>
      <c r="FH9" s="1">
        <f t="shared" si="128"/>
        <v>4.0000000000000002E-4</v>
      </c>
      <c r="FI9" s="1">
        <f t="shared" si="129"/>
        <v>6.0004</v>
      </c>
      <c r="FJ9" s="1">
        <f t="shared" si="32"/>
        <v>6</v>
      </c>
      <c r="FK9" s="1">
        <f t="shared" si="130"/>
        <v>0</v>
      </c>
      <c r="FL9" s="1">
        <f t="shared" si="131"/>
        <v>2.9999999999999997E-4</v>
      </c>
      <c r="FM9" s="1">
        <f t="shared" si="132"/>
        <v>6.0003000000000002</v>
      </c>
      <c r="FN9" s="1">
        <f t="shared" si="33"/>
        <v>6</v>
      </c>
      <c r="FO9" s="1">
        <f t="shared" si="133"/>
        <v>0</v>
      </c>
      <c r="FP9" s="1">
        <f t="shared" si="134"/>
        <v>4.0000000000000002E-4</v>
      </c>
      <c r="FQ9" s="1">
        <f t="shared" si="135"/>
        <v>6.0004</v>
      </c>
      <c r="FR9" s="1">
        <f t="shared" si="34"/>
        <v>6</v>
      </c>
      <c r="FS9" s="1">
        <f t="shared" si="136"/>
        <v>0</v>
      </c>
      <c r="FT9" s="1">
        <f t="shared" si="137"/>
        <v>4.0000000000000002E-4</v>
      </c>
      <c r="FU9" s="1">
        <f t="shared" si="138"/>
        <v>6.0004</v>
      </c>
      <c r="FV9" s="1">
        <f t="shared" si="35"/>
        <v>6</v>
      </c>
      <c r="FW9" s="1">
        <f t="shared" si="139"/>
        <v>0</v>
      </c>
      <c r="FX9" s="1">
        <f t="shared" si="140"/>
        <v>5.9999999999999995E-4</v>
      </c>
      <c r="FY9" s="1">
        <f t="shared" si="141"/>
        <v>6.0006000000000004</v>
      </c>
      <c r="FZ9" s="1">
        <f t="shared" si="36"/>
        <v>6</v>
      </c>
      <c r="GC9" s="1">
        <f t="shared" si="37"/>
        <v>0</v>
      </c>
      <c r="GD9" s="1">
        <f t="shared" si="142"/>
        <v>0</v>
      </c>
      <c r="GE9" s="1">
        <f t="shared" si="38"/>
        <v>6</v>
      </c>
      <c r="GF9" s="1">
        <f t="shared" si="39"/>
        <v>6</v>
      </c>
      <c r="GG9" s="1">
        <f t="shared" si="40"/>
        <v>0</v>
      </c>
      <c r="GH9" s="1">
        <f t="shared" si="143"/>
        <v>2.9999999999999997E-4</v>
      </c>
      <c r="GI9" s="1">
        <f t="shared" si="144"/>
        <v>6.0003000000000002</v>
      </c>
      <c r="GJ9" s="1">
        <f t="shared" si="41"/>
        <v>6</v>
      </c>
      <c r="GK9" s="1">
        <f t="shared" si="42"/>
        <v>0</v>
      </c>
      <c r="GL9" s="1">
        <f t="shared" si="145"/>
        <v>2.0000000000000001E-4</v>
      </c>
      <c r="GM9" s="1">
        <f t="shared" si="146"/>
        <v>6.0002000000000004</v>
      </c>
      <c r="GN9" s="1">
        <f t="shared" si="43"/>
        <v>6</v>
      </c>
      <c r="GO9" s="1">
        <f t="shared" si="44"/>
        <v>0</v>
      </c>
      <c r="GP9" s="1">
        <f t="shared" si="147"/>
        <v>2.0000000000000001E-4</v>
      </c>
      <c r="GQ9" s="1">
        <f t="shared" si="148"/>
        <v>6.0002000000000004</v>
      </c>
      <c r="GR9" s="1">
        <f t="shared" si="45"/>
        <v>6</v>
      </c>
      <c r="GS9" s="1">
        <f t="shared" si="46"/>
        <v>0</v>
      </c>
      <c r="GT9" s="1">
        <f t="shared" si="149"/>
        <v>1E-4</v>
      </c>
      <c r="GU9" s="1">
        <f t="shared" si="150"/>
        <v>6.0000999999999998</v>
      </c>
      <c r="GV9" s="1">
        <f t="shared" si="47"/>
        <v>6</v>
      </c>
      <c r="GW9" s="1">
        <f t="shared" si="48"/>
        <v>0</v>
      </c>
      <c r="GX9" s="1">
        <f t="shared" si="151"/>
        <v>4.0000000000000002E-4</v>
      </c>
      <c r="GY9" s="1">
        <f t="shared" si="152"/>
        <v>6.0004</v>
      </c>
      <c r="GZ9" s="1">
        <f t="shared" si="49"/>
        <v>6</v>
      </c>
      <c r="HA9" s="1">
        <f t="shared" si="50"/>
        <v>0</v>
      </c>
      <c r="HB9" s="1">
        <f t="shared" si="153"/>
        <v>5.9999999999999995E-4</v>
      </c>
      <c r="HC9" s="1">
        <f t="shared" si="154"/>
        <v>6.0006000000000004</v>
      </c>
      <c r="HD9" s="1">
        <f t="shared" si="51"/>
        <v>6</v>
      </c>
    </row>
    <row r="10" spans="1:212" customFormat="1" x14ac:dyDescent="0.3">
      <c r="A10" t="str">
        <f t="shared" si="52"/>
        <v>BlueIRS1</v>
      </c>
      <c r="B10" s="13">
        <f>'Running Order'!B14</f>
        <v>7</v>
      </c>
      <c r="C10" s="13" t="str">
        <f>'Running Order'!C14</f>
        <v>John Cole</v>
      </c>
      <c r="D10" s="13" t="str">
        <f>'Running Order'!D14</f>
        <v>Anne Cole</v>
      </c>
      <c r="E10" s="13" t="str">
        <f>'Running Order'!E14</f>
        <v>Crossle</v>
      </c>
      <c r="F10" s="13">
        <f>'Running Order'!F14</f>
        <v>1600</v>
      </c>
      <c r="G10" s="13" t="str">
        <f>'Running Order'!G14</f>
        <v>IRS</v>
      </c>
      <c r="H10" s="13">
        <f>'Running Order'!H14</f>
        <v>7</v>
      </c>
      <c r="I10" s="13">
        <f>'Running Order'!I14</f>
        <v>0</v>
      </c>
      <c r="J10" s="13">
        <f>'Running Order'!J14</f>
        <v>0</v>
      </c>
      <c r="K10" s="13">
        <f>'Running Order'!K14</f>
        <v>0</v>
      </c>
      <c r="L10" s="13" t="str">
        <f>'Running Order'!L14</f>
        <v>Blue</v>
      </c>
      <c r="M10" s="13">
        <f>IF('Running Order'!$HF14="CLUB",'Running Order'!M14,20)</f>
        <v>20</v>
      </c>
      <c r="N10" s="13">
        <f>IF('Running Order'!$HF14="CLUB",'Running Order'!N14,20)</f>
        <v>20</v>
      </c>
      <c r="O10" s="13">
        <f>IF('Running Order'!$HF14="CLUB",'Running Order'!O14,20)</f>
        <v>20</v>
      </c>
      <c r="P10" s="13">
        <f>IF('Running Order'!$HF14="CLUB",'Running Order'!P14,20)</f>
        <v>20</v>
      </c>
      <c r="Q10" s="13">
        <f>IF('Running Order'!$HF14="CLUB",'Running Order'!Q14,20)</f>
        <v>20</v>
      </c>
      <c r="R10" s="13">
        <f>IF('Running Order'!$HF14="CLUB",'Running Order'!R14,20)</f>
        <v>20</v>
      </c>
      <c r="S10" s="13">
        <f>IF('Running Order'!$HF14="CLUB",'Running Order'!S14,20)</f>
        <v>20</v>
      </c>
      <c r="T10" s="13">
        <f>IF('Running Order'!$HF14="CLUB",'Running Order'!T14,20)</f>
        <v>20</v>
      </c>
      <c r="U10" s="13">
        <f>IF('Running Order'!$HF14="CLUB",'Running Order'!U14,20)</f>
        <v>20</v>
      </c>
      <c r="V10" s="13">
        <f>IF('Running Order'!$HF14="CLUB",'Running Order'!V14,20)</f>
        <v>20</v>
      </c>
      <c r="W10" s="5">
        <f t="shared" si="53"/>
        <v>200</v>
      </c>
      <c r="X10" s="13">
        <f>IF('Running Order'!$HF14="CLUB",'Running Order'!X14,20)</f>
        <v>20</v>
      </c>
      <c r="Y10" s="13">
        <f>IF('Running Order'!$HF14="CLUB",'Running Order'!Y14,20)</f>
        <v>20</v>
      </c>
      <c r="Z10" s="13">
        <f>IF('Running Order'!$HF14="CLUB",'Running Order'!Z14,20)</f>
        <v>20</v>
      </c>
      <c r="AA10" s="13">
        <f>IF('Running Order'!$HF14="CLUB",'Running Order'!AA14,20)</f>
        <v>20</v>
      </c>
      <c r="AB10" s="13">
        <f>IF('Running Order'!$HF14="CLUB",'Running Order'!AB14,20)</f>
        <v>20</v>
      </c>
      <c r="AC10" s="13">
        <f>IF('Running Order'!$HF14="CLUB",'Running Order'!AC14,20)</f>
        <v>20</v>
      </c>
      <c r="AD10" s="13">
        <f>IF('Running Order'!$HF14="CLUB",'Running Order'!AD14,20)</f>
        <v>20</v>
      </c>
      <c r="AE10" s="13">
        <f>IF('Running Order'!$HF14="CLUB",'Running Order'!AE14,20)</f>
        <v>20</v>
      </c>
      <c r="AF10" s="13">
        <f>IF('Running Order'!$HF14="CLUB",'Running Order'!AF14,20)</f>
        <v>20</v>
      </c>
      <c r="AG10" s="13">
        <f>IF('Running Order'!$HF14="CLUB",'Running Order'!AG14,20)</f>
        <v>20</v>
      </c>
      <c r="AH10" s="5">
        <f t="shared" si="54"/>
        <v>200</v>
      </c>
      <c r="AI10" s="5">
        <f t="shared" si="55"/>
        <v>400</v>
      </c>
      <c r="AJ10" s="13">
        <f>IF('Running Order'!$HF14="CLUB",'Running Order'!AJ14,20)</f>
        <v>20</v>
      </c>
      <c r="AK10" s="13">
        <f>IF('Running Order'!$HF14="CLUB",'Running Order'!AK14,20)</f>
        <v>20</v>
      </c>
      <c r="AL10" s="13">
        <f>IF('Running Order'!$HF14="CLUB",'Running Order'!AL14,20)</f>
        <v>20</v>
      </c>
      <c r="AM10" s="13">
        <f>IF('Running Order'!$HF14="CLUB",'Running Order'!AM14,20)</f>
        <v>20</v>
      </c>
      <c r="AN10" s="13">
        <f>IF('Running Order'!$HF14="CLUB",'Running Order'!AN14,20)</f>
        <v>20</v>
      </c>
      <c r="AO10" s="13">
        <f>IF('Running Order'!$HF14="CLUB",'Running Order'!AO14,20)</f>
        <v>20</v>
      </c>
      <c r="AP10" s="13">
        <f>IF('Running Order'!$HF14="CLUB",'Running Order'!AP14,20)</f>
        <v>20</v>
      </c>
      <c r="AQ10" s="13">
        <f>IF('Running Order'!$HF14="CLUB",'Running Order'!AQ14,20)</f>
        <v>20</v>
      </c>
      <c r="AR10" s="13">
        <f>IF('Running Order'!$HF14="CLUB",'Running Order'!AR14,20)</f>
        <v>20</v>
      </c>
      <c r="AS10" s="13">
        <f>IF('Running Order'!$HF14="CLUB",'Running Order'!AS14,20)</f>
        <v>20</v>
      </c>
      <c r="AT10" s="5">
        <f t="shared" si="56"/>
        <v>200</v>
      </c>
      <c r="AU10" s="5">
        <f t="shared" si="57"/>
        <v>600</v>
      </c>
      <c r="AV10" s="13">
        <f>IF('Running Order'!$HF14="CLUB",'Running Order'!AV14,20)</f>
        <v>20</v>
      </c>
      <c r="AW10" s="13">
        <f>IF('Running Order'!$HF14="CLUB",'Running Order'!AW14,20)</f>
        <v>20</v>
      </c>
      <c r="AX10" s="13">
        <f>IF('Running Order'!$HF14="CLUB",'Running Order'!AX14,20)</f>
        <v>20</v>
      </c>
      <c r="AY10" s="13">
        <f>IF('Running Order'!$HF14="CLUB",'Running Order'!AY14,20)</f>
        <v>20</v>
      </c>
      <c r="AZ10" s="13">
        <f>IF('Running Order'!$HF14="CLUB",'Running Order'!AZ14,20)</f>
        <v>20</v>
      </c>
      <c r="BA10" s="13">
        <f>IF('Running Order'!$HF14="CLUB",'Running Order'!BA14,20)</f>
        <v>20</v>
      </c>
      <c r="BB10" s="13">
        <f>IF('Running Order'!$HF14="CLUB",'Running Order'!BB14,20)</f>
        <v>20</v>
      </c>
      <c r="BC10" s="13">
        <f>IF('Running Order'!$HF14="CLUB",'Running Order'!BC14,20)</f>
        <v>20</v>
      </c>
      <c r="BD10" s="13">
        <f>IF('Running Order'!$HF14="CLUB",'Running Order'!BD14,20)</f>
        <v>20</v>
      </c>
      <c r="BE10" s="13">
        <f>IF('Running Order'!$HF14="CLUB",'Running Order'!BE14,20)</f>
        <v>20</v>
      </c>
      <c r="BF10" s="5">
        <f t="shared" si="58"/>
        <v>200</v>
      </c>
      <c r="BG10" s="5">
        <f t="shared" si="59"/>
        <v>800</v>
      </c>
      <c r="BH10" s="5">
        <f t="shared" si="155"/>
        <v>6</v>
      </c>
      <c r="BI10" s="5">
        <f t="shared" si="156"/>
        <v>6</v>
      </c>
      <c r="BJ10" s="5">
        <f t="shared" si="157"/>
        <v>6</v>
      </c>
      <c r="BK10" s="5">
        <f t="shared" si="158"/>
        <v>6</v>
      </c>
      <c r="BL10" s="5">
        <f t="shared" si="60"/>
        <v>6</v>
      </c>
      <c r="BM10" s="5">
        <f t="shared" si="61"/>
        <v>6</v>
      </c>
      <c r="BN10" s="5">
        <f t="shared" si="8"/>
        <v>6</v>
      </c>
      <c r="BO10" s="5">
        <f t="shared" si="9"/>
        <v>6</v>
      </c>
      <c r="BP10" s="3" t="str">
        <f t="shared" si="10"/>
        <v>-</v>
      </c>
      <c r="BQ10" s="3" t="str">
        <f t="shared" si="62"/>
        <v/>
      </c>
      <c r="BR10" s="3" t="str">
        <f t="shared" si="11"/>
        <v>-</v>
      </c>
      <c r="BS10" s="3" t="str">
        <f t="shared" si="63"/>
        <v/>
      </c>
      <c r="BT10" s="3" t="str">
        <f t="shared" si="12"/>
        <v>-</v>
      </c>
      <c r="BU10" s="3" t="str">
        <f t="shared" si="64"/>
        <v/>
      </c>
      <c r="BV10" s="3">
        <f t="shared" si="13"/>
        <v>6</v>
      </c>
      <c r="BW10" s="3">
        <f t="shared" si="65"/>
        <v>1</v>
      </c>
      <c r="BX10" s="3" t="str">
        <f t="shared" si="14"/>
        <v>-</v>
      </c>
      <c r="BY10" s="3" t="str">
        <f t="shared" si="66"/>
        <v/>
      </c>
      <c r="BZ10" s="3" t="str">
        <f t="shared" si="15"/>
        <v>-</v>
      </c>
      <c r="CA10" s="3" t="str">
        <f t="shared" si="67"/>
        <v/>
      </c>
      <c r="CB10" s="3" t="str">
        <f t="shared" si="16"/>
        <v>-</v>
      </c>
      <c r="CC10" s="3" t="str">
        <f t="shared" si="68"/>
        <v/>
      </c>
      <c r="CD10" s="3" t="str">
        <f t="shared" si="69"/>
        <v>-</v>
      </c>
      <c r="CE10" s="3" t="str">
        <f t="shared" si="70"/>
        <v/>
      </c>
      <c r="CF10" s="3" t="str">
        <f t="shared" si="71"/>
        <v>-</v>
      </c>
      <c r="CG10" s="3" t="str">
        <f t="shared" si="72"/>
        <v/>
      </c>
      <c r="CH10" s="5" t="str">
        <f t="shared" si="159"/>
        <v>1</v>
      </c>
      <c r="CI10" s="5" t="str">
        <f t="shared" si="73"/>
        <v/>
      </c>
      <c r="CJ10" s="21"/>
      <c r="CK10" s="1"/>
      <c r="CL10" s="1">
        <f t="shared" si="74"/>
        <v>0</v>
      </c>
      <c r="CM10" s="1">
        <f t="shared" si="75"/>
        <v>6.9999999999999994E-5</v>
      </c>
      <c r="CN10" s="1">
        <f t="shared" si="76"/>
        <v>6.00007</v>
      </c>
      <c r="CO10" s="1">
        <f t="shared" si="17"/>
        <v>6</v>
      </c>
      <c r="CP10" s="1">
        <f t="shared" si="77"/>
        <v>0</v>
      </c>
      <c r="CQ10" s="1">
        <f t="shared" si="78"/>
        <v>5.0000000000000002E-5</v>
      </c>
      <c r="CR10" s="1">
        <f t="shared" si="79"/>
        <v>6.0000499999999999</v>
      </c>
      <c r="CS10" s="1">
        <f t="shared" si="18"/>
        <v>6</v>
      </c>
      <c r="CT10" s="1">
        <f t="shared" si="80"/>
        <v>0</v>
      </c>
      <c r="CU10" s="1">
        <f t="shared" si="81"/>
        <v>5.0000000000000001E-4</v>
      </c>
      <c r="CV10" s="1">
        <f t="shared" si="82"/>
        <v>6.0004999999999997</v>
      </c>
      <c r="CW10" s="1">
        <f t="shared" si="19"/>
        <v>6</v>
      </c>
      <c r="CX10" s="1">
        <f t="shared" si="83"/>
        <v>0</v>
      </c>
      <c r="CY10" s="1">
        <f t="shared" si="84"/>
        <v>4.0000000000000002E-4</v>
      </c>
      <c r="CZ10" s="1">
        <f t="shared" si="85"/>
        <v>6.0004</v>
      </c>
      <c r="DA10" s="1">
        <f t="shared" si="20"/>
        <v>6</v>
      </c>
      <c r="DB10" s="1">
        <f t="shared" si="86"/>
        <v>0</v>
      </c>
      <c r="DC10" s="1">
        <f t="shared" si="87"/>
        <v>5.0000000000000001E-4</v>
      </c>
      <c r="DD10" s="1">
        <f t="shared" si="88"/>
        <v>6.0004999999999997</v>
      </c>
      <c r="DE10" s="1">
        <f t="shared" si="21"/>
        <v>6</v>
      </c>
      <c r="DF10" s="1">
        <f t="shared" si="89"/>
        <v>0</v>
      </c>
      <c r="DG10" s="1">
        <f t="shared" si="90"/>
        <v>5.0000000000000001E-4</v>
      </c>
      <c r="DH10" s="1">
        <f t="shared" si="91"/>
        <v>6.0004999999999997</v>
      </c>
      <c r="DI10" s="1">
        <f t="shared" si="22"/>
        <v>6</v>
      </c>
      <c r="DJ10" s="1">
        <f t="shared" si="92"/>
        <v>0</v>
      </c>
      <c r="DK10" s="1">
        <f t="shared" si="93"/>
        <v>5.9999999999999995E-4</v>
      </c>
      <c r="DL10" s="1">
        <f t="shared" si="94"/>
        <v>6.0006000000000004</v>
      </c>
      <c r="DM10" s="1">
        <f t="shared" si="95"/>
        <v>6</v>
      </c>
      <c r="DQ10">
        <f t="shared" si="96"/>
        <v>600</v>
      </c>
      <c r="DR10" t="str">
        <f t="shared" si="97"/>
        <v>NO</v>
      </c>
      <c r="DS10">
        <f t="shared" si="98"/>
        <v>600</v>
      </c>
      <c r="DT10" t="str">
        <f t="shared" si="99"/>
        <v>NO</v>
      </c>
      <c r="DV10" s="1">
        <f t="shared" si="100"/>
        <v>0</v>
      </c>
      <c r="DW10" s="1">
        <f t="shared" si="101"/>
        <v>6.9999999999999999E-4</v>
      </c>
      <c r="DX10" s="1">
        <f t="shared" si="102"/>
        <v>6.0007000000000001</v>
      </c>
      <c r="DY10" s="1">
        <f t="shared" si="23"/>
        <v>6</v>
      </c>
      <c r="DZ10" s="1">
        <f t="shared" si="103"/>
        <v>0</v>
      </c>
      <c r="EA10" s="1">
        <f t="shared" si="104"/>
        <v>5.0000000000000001E-4</v>
      </c>
      <c r="EB10" s="1">
        <f t="shared" si="105"/>
        <v>6.0004999999999997</v>
      </c>
      <c r="EC10" s="1">
        <f t="shared" si="24"/>
        <v>6</v>
      </c>
      <c r="ED10" s="1">
        <f t="shared" si="106"/>
        <v>0</v>
      </c>
      <c r="EE10" s="1">
        <f t="shared" si="107"/>
        <v>5.0000000000000001E-4</v>
      </c>
      <c r="EF10" s="1">
        <f t="shared" si="108"/>
        <v>6.0004999999999997</v>
      </c>
      <c r="EG10" s="1">
        <f t="shared" si="25"/>
        <v>6</v>
      </c>
      <c r="EH10" s="1">
        <f t="shared" si="109"/>
        <v>0</v>
      </c>
      <c r="EI10" s="1">
        <f t="shared" si="110"/>
        <v>4.0000000000000002E-4</v>
      </c>
      <c r="EJ10" s="1">
        <f t="shared" si="111"/>
        <v>6.0004</v>
      </c>
      <c r="EK10" s="1">
        <f t="shared" si="26"/>
        <v>6</v>
      </c>
      <c r="EL10" s="1">
        <f t="shared" si="112"/>
        <v>0</v>
      </c>
      <c r="EM10" s="1">
        <f t="shared" si="113"/>
        <v>5.0000000000000001E-4</v>
      </c>
      <c r="EN10" s="1">
        <f t="shared" si="114"/>
        <v>6.0004999999999997</v>
      </c>
      <c r="EO10" s="1">
        <f t="shared" si="27"/>
        <v>6</v>
      </c>
      <c r="EP10" s="1">
        <f t="shared" si="115"/>
        <v>0</v>
      </c>
      <c r="EQ10" s="1">
        <f t="shared" si="116"/>
        <v>5.0000000000000001E-4</v>
      </c>
      <c r="ER10" s="1">
        <f t="shared" si="117"/>
        <v>6.0004999999999997</v>
      </c>
      <c r="ES10" s="1">
        <f t="shared" si="28"/>
        <v>6</v>
      </c>
      <c r="ET10" s="1">
        <f t="shared" si="118"/>
        <v>0</v>
      </c>
      <c r="EU10" s="1">
        <f t="shared" si="119"/>
        <v>5.9999999999999995E-4</v>
      </c>
      <c r="EV10" s="1">
        <f t="shared" si="120"/>
        <v>6.0006000000000004</v>
      </c>
      <c r="EW10" s="1">
        <f t="shared" si="121"/>
        <v>6</v>
      </c>
      <c r="EX10" s="1"/>
      <c r="EY10" s="1">
        <f t="shared" si="122"/>
        <v>0</v>
      </c>
      <c r="EZ10" s="1">
        <f t="shared" si="123"/>
        <v>6.9999999999999999E-4</v>
      </c>
      <c r="FA10" s="1">
        <f t="shared" si="29"/>
        <v>6.0007000000000001</v>
      </c>
      <c r="FB10" s="1">
        <f t="shared" si="30"/>
        <v>6</v>
      </c>
      <c r="FC10" s="1">
        <f t="shared" si="124"/>
        <v>0</v>
      </c>
      <c r="FD10" s="1">
        <f t="shared" si="125"/>
        <v>4.0000000000000002E-4</v>
      </c>
      <c r="FE10" s="1">
        <f t="shared" si="126"/>
        <v>6.0004</v>
      </c>
      <c r="FF10" s="1">
        <f t="shared" si="31"/>
        <v>6</v>
      </c>
      <c r="FG10" s="1">
        <f t="shared" si="127"/>
        <v>0</v>
      </c>
      <c r="FH10" s="1">
        <f t="shared" si="128"/>
        <v>4.0000000000000002E-4</v>
      </c>
      <c r="FI10" s="1">
        <f t="shared" si="129"/>
        <v>6.0004</v>
      </c>
      <c r="FJ10" s="1">
        <f t="shared" si="32"/>
        <v>6</v>
      </c>
      <c r="FK10" s="1">
        <f t="shared" si="130"/>
        <v>0</v>
      </c>
      <c r="FL10" s="1">
        <f t="shared" si="131"/>
        <v>2.9999999999999997E-4</v>
      </c>
      <c r="FM10" s="1">
        <f t="shared" si="132"/>
        <v>6.0003000000000002</v>
      </c>
      <c r="FN10" s="1">
        <f t="shared" si="33"/>
        <v>6</v>
      </c>
      <c r="FO10" s="1">
        <f t="shared" si="133"/>
        <v>0</v>
      </c>
      <c r="FP10" s="1">
        <f t="shared" si="134"/>
        <v>4.0000000000000002E-4</v>
      </c>
      <c r="FQ10" s="1">
        <f t="shared" si="135"/>
        <v>6.0004</v>
      </c>
      <c r="FR10" s="1">
        <f t="shared" si="34"/>
        <v>6</v>
      </c>
      <c r="FS10" s="1">
        <f t="shared" si="136"/>
        <v>0</v>
      </c>
      <c r="FT10" s="1">
        <f t="shared" si="137"/>
        <v>4.0000000000000002E-4</v>
      </c>
      <c r="FU10" s="1">
        <f t="shared" si="138"/>
        <v>6.0004</v>
      </c>
      <c r="FV10" s="1">
        <f t="shared" si="35"/>
        <v>6</v>
      </c>
      <c r="FW10" s="1">
        <f t="shared" si="139"/>
        <v>0</v>
      </c>
      <c r="FX10" s="1">
        <f t="shared" si="140"/>
        <v>5.9999999999999995E-4</v>
      </c>
      <c r="FY10" s="1">
        <f t="shared" si="141"/>
        <v>6.0006000000000004</v>
      </c>
      <c r="FZ10" s="1">
        <f t="shared" si="36"/>
        <v>6</v>
      </c>
      <c r="GC10" s="1">
        <f t="shared" si="37"/>
        <v>0</v>
      </c>
      <c r="GD10" s="1">
        <f t="shared" si="142"/>
        <v>0</v>
      </c>
      <c r="GE10" s="1">
        <f t="shared" si="38"/>
        <v>6</v>
      </c>
      <c r="GF10" s="1">
        <f t="shared" si="39"/>
        <v>6</v>
      </c>
      <c r="GG10" s="1">
        <f t="shared" si="40"/>
        <v>0</v>
      </c>
      <c r="GH10" s="1">
        <f t="shared" si="143"/>
        <v>2.9999999999999997E-4</v>
      </c>
      <c r="GI10" s="1">
        <f t="shared" si="144"/>
        <v>6.0003000000000002</v>
      </c>
      <c r="GJ10" s="1">
        <f t="shared" si="41"/>
        <v>6</v>
      </c>
      <c r="GK10" s="1">
        <f t="shared" si="42"/>
        <v>0</v>
      </c>
      <c r="GL10" s="1">
        <f t="shared" si="145"/>
        <v>2.0000000000000001E-4</v>
      </c>
      <c r="GM10" s="1">
        <f t="shared" si="146"/>
        <v>6.0002000000000004</v>
      </c>
      <c r="GN10" s="1">
        <f t="shared" si="43"/>
        <v>6</v>
      </c>
      <c r="GO10" s="1">
        <f t="shared" si="44"/>
        <v>0</v>
      </c>
      <c r="GP10" s="1">
        <f t="shared" si="147"/>
        <v>2.0000000000000001E-4</v>
      </c>
      <c r="GQ10" s="1">
        <f t="shared" si="148"/>
        <v>6.0002000000000004</v>
      </c>
      <c r="GR10" s="1">
        <f t="shared" si="45"/>
        <v>6</v>
      </c>
      <c r="GS10" s="1">
        <f t="shared" si="46"/>
        <v>0</v>
      </c>
      <c r="GT10" s="1">
        <f t="shared" si="149"/>
        <v>1E-4</v>
      </c>
      <c r="GU10" s="1">
        <f t="shared" si="150"/>
        <v>6.0000999999999998</v>
      </c>
      <c r="GV10" s="1">
        <f t="shared" si="47"/>
        <v>6</v>
      </c>
      <c r="GW10" s="1">
        <f t="shared" si="48"/>
        <v>0</v>
      </c>
      <c r="GX10" s="1">
        <f t="shared" si="151"/>
        <v>4.0000000000000002E-4</v>
      </c>
      <c r="GY10" s="1">
        <f t="shared" si="152"/>
        <v>6.0004</v>
      </c>
      <c r="GZ10" s="1">
        <f t="shared" si="49"/>
        <v>6</v>
      </c>
      <c r="HA10" s="1">
        <f t="shared" si="50"/>
        <v>0</v>
      </c>
      <c r="HB10" s="1">
        <f t="shared" si="153"/>
        <v>5.9999999999999995E-4</v>
      </c>
      <c r="HC10" s="1">
        <f t="shared" si="154"/>
        <v>6.0006000000000004</v>
      </c>
      <c r="HD10" s="1">
        <f t="shared" si="51"/>
        <v>6</v>
      </c>
    </row>
    <row r="11" spans="1:212" customFormat="1" x14ac:dyDescent="0.3">
      <c r="A11" t="str">
        <f t="shared" si="52"/>
        <v>RedIRS1</v>
      </c>
      <c r="B11" s="13">
        <f>'Running Order'!B15</f>
        <v>8</v>
      </c>
      <c r="C11" s="13" t="str">
        <f>'Running Order'!C15</f>
        <v>Paul Price</v>
      </c>
      <c r="D11" s="13" t="str">
        <f>'Running Order'!D15</f>
        <v>Kate Kirk</v>
      </c>
      <c r="E11" s="13" t="str">
        <f>'Running Order'!E15</f>
        <v>CAP</v>
      </c>
      <c r="F11" s="13">
        <f>'Running Order'!F15</f>
        <v>1450</v>
      </c>
      <c r="G11" s="13" t="str">
        <f>'Running Order'!G15</f>
        <v>IRS</v>
      </c>
      <c r="H11" s="13">
        <f>'Running Order'!H15</f>
        <v>6</v>
      </c>
      <c r="I11" s="13">
        <f>'Running Order'!I15</f>
        <v>0</v>
      </c>
      <c r="J11" s="13">
        <f>'Running Order'!J15</f>
        <v>0</v>
      </c>
      <c r="K11" s="13">
        <f>'Running Order'!K15</f>
        <v>0</v>
      </c>
      <c r="L11" s="13" t="str">
        <f>'Running Order'!L15</f>
        <v>Red</v>
      </c>
      <c r="M11" s="13">
        <f>IF('Running Order'!$HF15="CLUB",'Running Order'!M15,20)</f>
        <v>20</v>
      </c>
      <c r="N11" s="13">
        <f>IF('Running Order'!$HF15="CLUB",'Running Order'!N15,20)</f>
        <v>20</v>
      </c>
      <c r="O11" s="13">
        <f>IF('Running Order'!$HF15="CLUB",'Running Order'!O15,20)</f>
        <v>20</v>
      </c>
      <c r="P11" s="13">
        <f>IF('Running Order'!$HF15="CLUB",'Running Order'!P15,20)</f>
        <v>20</v>
      </c>
      <c r="Q11" s="13">
        <f>IF('Running Order'!$HF15="CLUB",'Running Order'!Q15,20)</f>
        <v>20</v>
      </c>
      <c r="R11" s="13">
        <f>IF('Running Order'!$HF15="CLUB",'Running Order'!R15,20)</f>
        <v>20</v>
      </c>
      <c r="S11" s="13">
        <f>IF('Running Order'!$HF15="CLUB",'Running Order'!S15,20)</f>
        <v>20</v>
      </c>
      <c r="T11" s="13">
        <f>IF('Running Order'!$HF15="CLUB",'Running Order'!T15,20)</f>
        <v>20</v>
      </c>
      <c r="U11" s="13">
        <f>IF('Running Order'!$HF15="CLUB",'Running Order'!U15,20)</f>
        <v>20</v>
      </c>
      <c r="V11" s="13">
        <f>IF('Running Order'!$HF15="CLUB",'Running Order'!V15,20)</f>
        <v>20</v>
      </c>
      <c r="W11" s="5">
        <f t="shared" si="53"/>
        <v>200</v>
      </c>
      <c r="X11" s="13">
        <f>IF('Running Order'!$HF15="CLUB",'Running Order'!X15,20)</f>
        <v>20</v>
      </c>
      <c r="Y11" s="13">
        <f>IF('Running Order'!$HF15="CLUB",'Running Order'!Y15,20)</f>
        <v>20</v>
      </c>
      <c r="Z11" s="13">
        <f>IF('Running Order'!$HF15="CLUB",'Running Order'!Z15,20)</f>
        <v>20</v>
      </c>
      <c r="AA11" s="13">
        <f>IF('Running Order'!$HF15="CLUB",'Running Order'!AA15,20)</f>
        <v>20</v>
      </c>
      <c r="AB11" s="13">
        <f>IF('Running Order'!$HF15="CLUB",'Running Order'!AB15,20)</f>
        <v>20</v>
      </c>
      <c r="AC11" s="13">
        <f>IF('Running Order'!$HF15="CLUB",'Running Order'!AC15,20)</f>
        <v>20</v>
      </c>
      <c r="AD11" s="13">
        <f>IF('Running Order'!$HF15="CLUB",'Running Order'!AD15,20)</f>
        <v>20</v>
      </c>
      <c r="AE11" s="13">
        <f>IF('Running Order'!$HF15="CLUB",'Running Order'!AE15,20)</f>
        <v>20</v>
      </c>
      <c r="AF11" s="13">
        <f>IF('Running Order'!$HF15="CLUB",'Running Order'!AF15,20)</f>
        <v>20</v>
      </c>
      <c r="AG11" s="13">
        <f>IF('Running Order'!$HF15="CLUB",'Running Order'!AG15,20)</f>
        <v>20</v>
      </c>
      <c r="AH11" s="5">
        <f t="shared" si="54"/>
        <v>200</v>
      </c>
      <c r="AI11" s="5">
        <f t="shared" si="55"/>
        <v>400</v>
      </c>
      <c r="AJ11" s="13">
        <f>IF('Running Order'!$HF15="CLUB",'Running Order'!AJ15,20)</f>
        <v>20</v>
      </c>
      <c r="AK11" s="13">
        <f>IF('Running Order'!$HF15="CLUB",'Running Order'!AK15,20)</f>
        <v>20</v>
      </c>
      <c r="AL11" s="13">
        <f>IF('Running Order'!$HF15="CLUB",'Running Order'!AL15,20)</f>
        <v>20</v>
      </c>
      <c r="AM11" s="13">
        <f>IF('Running Order'!$HF15="CLUB",'Running Order'!AM15,20)</f>
        <v>20</v>
      </c>
      <c r="AN11" s="13">
        <f>IF('Running Order'!$HF15="CLUB",'Running Order'!AN15,20)</f>
        <v>20</v>
      </c>
      <c r="AO11" s="13">
        <f>IF('Running Order'!$HF15="CLUB",'Running Order'!AO15,20)</f>
        <v>20</v>
      </c>
      <c r="AP11" s="13">
        <f>IF('Running Order'!$HF15="CLUB",'Running Order'!AP15,20)</f>
        <v>20</v>
      </c>
      <c r="AQ11" s="13">
        <f>IF('Running Order'!$HF15="CLUB",'Running Order'!AQ15,20)</f>
        <v>20</v>
      </c>
      <c r="AR11" s="13">
        <f>IF('Running Order'!$HF15="CLUB",'Running Order'!AR15,20)</f>
        <v>20</v>
      </c>
      <c r="AS11" s="13">
        <f>IF('Running Order'!$HF15="CLUB",'Running Order'!AS15,20)</f>
        <v>20</v>
      </c>
      <c r="AT11" s="5">
        <f t="shared" si="56"/>
        <v>200</v>
      </c>
      <c r="AU11" s="5">
        <f t="shared" si="57"/>
        <v>600</v>
      </c>
      <c r="AV11" s="13">
        <f>IF('Running Order'!$HF15="CLUB",'Running Order'!AV15,20)</f>
        <v>20</v>
      </c>
      <c r="AW11" s="13">
        <f>IF('Running Order'!$HF15="CLUB",'Running Order'!AW15,20)</f>
        <v>20</v>
      </c>
      <c r="AX11" s="13">
        <f>IF('Running Order'!$HF15="CLUB",'Running Order'!AX15,20)</f>
        <v>20</v>
      </c>
      <c r="AY11" s="13">
        <f>IF('Running Order'!$HF15="CLUB",'Running Order'!AY15,20)</f>
        <v>20</v>
      </c>
      <c r="AZ11" s="13">
        <f>IF('Running Order'!$HF15="CLUB",'Running Order'!AZ15,20)</f>
        <v>20</v>
      </c>
      <c r="BA11" s="13">
        <f>IF('Running Order'!$HF15="CLUB",'Running Order'!BA15,20)</f>
        <v>20</v>
      </c>
      <c r="BB11" s="13">
        <f>IF('Running Order'!$HF15="CLUB",'Running Order'!BB15,20)</f>
        <v>20</v>
      </c>
      <c r="BC11" s="13">
        <f>IF('Running Order'!$HF15="CLUB",'Running Order'!BC15,20)</f>
        <v>20</v>
      </c>
      <c r="BD11" s="13">
        <f>IF('Running Order'!$HF15="CLUB",'Running Order'!BD15,20)</f>
        <v>20</v>
      </c>
      <c r="BE11" s="13">
        <f>IF('Running Order'!$HF15="CLUB",'Running Order'!BE15,20)</f>
        <v>20</v>
      </c>
      <c r="BF11" s="5">
        <f t="shared" si="58"/>
        <v>200</v>
      </c>
      <c r="BG11" s="5">
        <f t="shared" si="59"/>
        <v>800</v>
      </c>
      <c r="BH11" s="5">
        <f t="shared" si="155"/>
        <v>6</v>
      </c>
      <c r="BI11" s="5">
        <f t="shared" si="156"/>
        <v>6</v>
      </c>
      <c r="BJ11" s="5">
        <f t="shared" si="157"/>
        <v>6</v>
      </c>
      <c r="BK11" s="5">
        <f t="shared" si="158"/>
        <v>6</v>
      </c>
      <c r="BL11" s="5">
        <f t="shared" si="60"/>
        <v>6</v>
      </c>
      <c r="BM11" s="5">
        <f t="shared" si="61"/>
        <v>6</v>
      </c>
      <c r="BN11" s="5">
        <f t="shared" si="8"/>
        <v>6</v>
      </c>
      <c r="BO11" s="5">
        <f t="shared" si="9"/>
        <v>6</v>
      </c>
      <c r="BP11" s="3" t="str">
        <f t="shared" si="10"/>
        <v>-</v>
      </c>
      <c r="BQ11" s="3" t="str">
        <f t="shared" si="62"/>
        <v/>
      </c>
      <c r="BR11" s="3">
        <f t="shared" si="11"/>
        <v>6</v>
      </c>
      <c r="BS11" s="3">
        <f t="shared" si="63"/>
        <v>1</v>
      </c>
      <c r="BT11" s="3" t="str">
        <f t="shared" si="12"/>
        <v>-</v>
      </c>
      <c r="BU11" s="3" t="str">
        <f t="shared" si="64"/>
        <v/>
      </c>
      <c r="BV11" s="3" t="str">
        <f t="shared" si="13"/>
        <v>-</v>
      </c>
      <c r="BW11" s="3" t="str">
        <f t="shared" si="65"/>
        <v/>
      </c>
      <c r="BX11" s="3" t="str">
        <f t="shared" si="14"/>
        <v>-</v>
      </c>
      <c r="BY11" s="3" t="str">
        <f t="shared" si="66"/>
        <v/>
      </c>
      <c r="BZ11" s="3" t="str">
        <f t="shared" si="15"/>
        <v>-</v>
      </c>
      <c r="CA11" s="3" t="str">
        <f t="shared" si="67"/>
        <v/>
      </c>
      <c r="CB11" s="3" t="str">
        <f t="shared" si="16"/>
        <v>-</v>
      </c>
      <c r="CC11" s="3" t="str">
        <f t="shared" si="68"/>
        <v/>
      </c>
      <c r="CD11" s="3" t="str">
        <f t="shared" si="69"/>
        <v>-</v>
      </c>
      <c r="CE11" s="3" t="str">
        <f t="shared" si="70"/>
        <v/>
      </c>
      <c r="CF11" s="3" t="str">
        <f t="shared" si="71"/>
        <v>-</v>
      </c>
      <c r="CG11" s="3" t="str">
        <f t="shared" si="72"/>
        <v/>
      </c>
      <c r="CH11" s="5" t="str">
        <f t="shared" si="159"/>
        <v>1</v>
      </c>
      <c r="CI11" s="5" t="str">
        <f t="shared" si="73"/>
        <v/>
      </c>
      <c r="CJ11" s="21"/>
      <c r="CK11" s="1"/>
      <c r="CL11" s="1">
        <f t="shared" si="74"/>
        <v>0</v>
      </c>
      <c r="CM11" s="1">
        <f t="shared" si="75"/>
        <v>6.9999999999999994E-5</v>
      </c>
      <c r="CN11" s="1">
        <f t="shared" si="76"/>
        <v>6.00007</v>
      </c>
      <c r="CO11" s="1">
        <f t="shared" si="17"/>
        <v>6</v>
      </c>
      <c r="CP11" s="1">
        <f t="shared" si="77"/>
        <v>0</v>
      </c>
      <c r="CQ11" s="1">
        <f t="shared" si="78"/>
        <v>5.0000000000000002E-5</v>
      </c>
      <c r="CR11" s="1">
        <f t="shared" si="79"/>
        <v>6.0000499999999999</v>
      </c>
      <c r="CS11" s="1">
        <f t="shared" si="18"/>
        <v>6</v>
      </c>
      <c r="CT11" s="1">
        <f t="shared" si="80"/>
        <v>0</v>
      </c>
      <c r="CU11" s="1">
        <f t="shared" si="81"/>
        <v>5.0000000000000001E-4</v>
      </c>
      <c r="CV11" s="1">
        <f t="shared" si="82"/>
        <v>6.0004999999999997</v>
      </c>
      <c r="CW11" s="1">
        <f t="shared" si="19"/>
        <v>6</v>
      </c>
      <c r="CX11" s="1">
        <f t="shared" si="83"/>
        <v>0</v>
      </c>
      <c r="CY11" s="1">
        <f t="shared" si="84"/>
        <v>4.0000000000000002E-4</v>
      </c>
      <c r="CZ11" s="1">
        <f t="shared" si="85"/>
        <v>6.0004</v>
      </c>
      <c r="DA11" s="1">
        <f t="shared" si="20"/>
        <v>6</v>
      </c>
      <c r="DB11" s="1">
        <f t="shared" si="86"/>
        <v>0</v>
      </c>
      <c r="DC11" s="1">
        <f t="shared" si="87"/>
        <v>5.0000000000000001E-4</v>
      </c>
      <c r="DD11" s="1">
        <f t="shared" si="88"/>
        <v>6.0004999999999997</v>
      </c>
      <c r="DE11" s="1">
        <f t="shared" si="21"/>
        <v>6</v>
      </c>
      <c r="DF11" s="1">
        <f t="shared" si="89"/>
        <v>0</v>
      </c>
      <c r="DG11" s="1">
        <f t="shared" si="90"/>
        <v>5.0000000000000001E-4</v>
      </c>
      <c r="DH11" s="1">
        <f t="shared" si="91"/>
        <v>6.0004999999999997</v>
      </c>
      <c r="DI11" s="1">
        <f t="shared" si="22"/>
        <v>6</v>
      </c>
      <c r="DJ11" s="1">
        <f t="shared" si="92"/>
        <v>0</v>
      </c>
      <c r="DK11" s="1">
        <f t="shared" si="93"/>
        <v>5.9999999999999995E-4</v>
      </c>
      <c r="DL11" s="1">
        <f t="shared" si="94"/>
        <v>6.0006000000000004</v>
      </c>
      <c r="DM11" s="1">
        <f t="shared" si="95"/>
        <v>6</v>
      </c>
      <c r="DQ11">
        <f t="shared" si="96"/>
        <v>600</v>
      </c>
      <c r="DR11" t="str">
        <f t="shared" si="97"/>
        <v>NO</v>
      </c>
      <c r="DS11">
        <f t="shared" si="98"/>
        <v>600</v>
      </c>
      <c r="DT11" t="str">
        <f t="shared" si="99"/>
        <v>NO</v>
      </c>
      <c r="DV11" s="1">
        <f t="shared" si="100"/>
        <v>0</v>
      </c>
      <c r="DW11" s="1">
        <f t="shared" si="101"/>
        <v>6.9999999999999999E-4</v>
      </c>
      <c r="DX11" s="1">
        <f t="shared" si="102"/>
        <v>6.0007000000000001</v>
      </c>
      <c r="DY11" s="1">
        <f t="shared" si="23"/>
        <v>6</v>
      </c>
      <c r="DZ11" s="1">
        <f t="shared" si="103"/>
        <v>0</v>
      </c>
      <c r="EA11" s="1">
        <f t="shared" si="104"/>
        <v>5.0000000000000001E-4</v>
      </c>
      <c r="EB11" s="1">
        <f t="shared" si="105"/>
        <v>6.0004999999999997</v>
      </c>
      <c r="EC11" s="1">
        <f t="shared" si="24"/>
        <v>6</v>
      </c>
      <c r="ED11" s="1">
        <f t="shared" si="106"/>
        <v>0</v>
      </c>
      <c r="EE11" s="1">
        <f t="shared" si="107"/>
        <v>5.0000000000000001E-4</v>
      </c>
      <c r="EF11" s="1">
        <f t="shared" si="108"/>
        <v>6.0004999999999997</v>
      </c>
      <c r="EG11" s="1">
        <f t="shared" si="25"/>
        <v>6</v>
      </c>
      <c r="EH11" s="1">
        <f t="shared" si="109"/>
        <v>0</v>
      </c>
      <c r="EI11" s="1">
        <f t="shared" si="110"/>
        <v>4.0000000000000002E-4</v>
      </c>
      <c r="EJ11" s="1">
        <f t="shared" si="111"/>
        <v>6.0004</v>
      </c>
      <c r="EK11" s="1">
        <f t="shared" si="26"/>
        <v>6</v>
      </c>
      <c r="EL11" s="1">
        <f t="shared" si="112"/>
        <v>0</v>
      </c>
      <c r="EM11" s="1">
        <f t="shared" si="113"/>
        <v>5.0000000000000001E-4</v>
      </c>
      <c r="EN11" s="1">
        <f t="shared" si="114"/>
        <v>6.0004999999999997</v>
      </c>
      <c r="EO11" s="1">
        <f t="shared" si="27"/>
        <v>6</v>
      </c>
      <c r="EP11" s="1">
        <f t="shared" si="115"/>
        <v>0</v>
      </c>
      <c r="EQ11" s="1">
        <f t="shared" si="116"/>
        <v>5.0000000000000001E-4</v>
      </c>
      <c r="ER11" s="1">
        <f t="shared" si="117"/>
        <v>6.0004999999999997</v>
      </c>
      <c r="ES11" s="1">
        <f t="shared" si="28"/>
        <v>6</v>
      </c>
      <c r="ET11" s="1">
        <f t="shared" si="118"/>
        <v>0</v>
      </c>
      <c r="EU11" s="1">
        <f t="shared" si="119"/>
        <v>5.9999999999999995E-4</v>
      </c>
      <c r="EV11" s="1">
        <f t="shared" si="120"/>
        <v>6.0006000000000004</v>
      </c>
      <c r="EW11" s="1">
        <f t="shared" si="121"/>
        <v>6</v>
      </c>
      <c r="EX11" s="1"/>
      <c r="EY11" s="1">
        <f t="shared" si="122"/>
        <v>0</v>
      </c>
      <c r="EZ11" s="1">
        <f t="shared" si="123"/>
        <v>6.9999999999999999E-4</v>
      </c>
      <c r="FA11" s="1">
        <f t="shared" si="29"/>
        <v>6.0007000000000001</v>
      </c>
      <c r="FB11" s="1">
        <f t="shared" si="30"/>
        <v>6</v>
      </c>
      <c r="FC11" s="1">
        <f t="shared" si="124"/>
        <v>0</v>
      </c>
      <c r="FD11" s="1">
        <f t="shared" si="125"/>
        <v>4.0000000000000002E-4</v>
      </c>
      <c r="FE11" s="1">
        <f t="shared" si="126"/>
        <v>6.0004</v>
      </c>
      <c r="FF11" s="1">
        <f t="shared" si="31"/>
        <v>6</v>
      </c>
      <c r="FG11" s="1">
        <f t="shared" si="127"/>
        <v>0</v>
      </c>
      <c r="FH11" s="1">
        <f t="shared" si="128"/>
        <v>4.0000000000000002E-4</v>
      </c>
      <c r="FI11" s="1">
        <f t="shared" si="129"/>
        <v>6.0004</v>
      </c>
      <c r="FJ11" s="1">
        <f t="shared" si="32"/>
        <v>6</v>
      </c>
      <c r="FK11" s="1">
        <f t="shared" si="130"/>
        <v>0</v>
      </c>
      <c r="FL11" s="1">
        <f t="shared" si="131"/>
        <v>2.9999999999999997E-4</v>
      </c>
      <c r="FM11" s="1">
        <f t="shared" si="132"/>
        <v>6.0003000000000002</v>
      </c>
      <c r="FN11" s="1">
        <f t="shared" si="33"/>
        <v>6</v>
      </c>
      <c r="FO11" s="1">
        <f t="shared" si="133"/>
        <v>0</v>
      </c>
      <c r="FP11" s="1">
        <f t="shared" si="134"/>
        <v>4.0000000000000002E-4</v>
      </c>
      <c r="FQ11" s="1">
        <f t="shared" si="135"/>
        <v>6.0004</v>
      </c>
      <c r="FR11" s="1">
        <f t="shared" si="34"/>
        <v>6</v>
      </c>
      <c r="FS11" s="1">
        <f t="shared" si="136"/>
        <v>0</v>
      </c>
      <c r="FT11" s="1">
        <f t="shared" si="137"/>
        <v>4.0000000000000002E-4</v>
      </c>
      <c r="FU11" s="1">
        <f t="shared" si="138"/>
        <v>6.0004</v>
      </c>
      <c r="FV11" s="1">
        <f t="shared" si="35"/>
        <v>6</v>
      </c>
      <c r="FW11" s="1">
        <f t="shared" si="139"/>
        <v>0</v>
      </c>
      <c r="FX11" s="1">
        <f t="shared" si="140"/>
        <v>5.9999999999999995E-4</v>
      </c>
      <c r="FY11" s="1">
        <f t="shared" si="141"/>
        <v>6.0006000000000004</v>
      </c>
      <c r="FZ11" s="1">
        <f t="shared" si="36"/>
        <v>6</v>
      </c>
      <c r="GC11" s="1">
        <f t="shared" si="37"/>
        <v>0</v>
      </c>
      <c r="GD11" s="1">
        <f t="shared" si="142"/>
        <v>0</v>
      </c>
      <c r="GE11" s="1">
        <f t="shared" si="38"/>
        <v>6</v>
      </c>
      <c r="GF11" s="1">
        <f t="shared" si="39"/>
        <v>6</v>
      </c>
      <c r="GG11" s="1">
        <f t="shared" si="40"/>
        <v>0</v>
      </c>
      <c r="GH11" s="1">
        <f t="shared" si="143"/>
        <v>2.9999999999999997E-4</v>
      </c>
      <c r="GI11" s="1">
        <f t="shared" si="144"/>
        <v>6.0003000000000002</v>
      </c>
      <c r="GJ11" s="1">
        <f t="shared" si="41"/>
        <v>6</v>
      </c>
      <c r="GK11" s="1">
        <f t="shared" si="42"/>
        <v>0</v>
      </c>
      <c r="GL11" s="1">
        <f t="shared" si="145"/>
        <v>2.0000000000000001E-4</v>
      </c>
      <c r="GM11" s="1">
        <f t="shared" si="146"/>
        <v>6.0002000000000004</v>
      </c>
      <c r="GN11" s="1">
        <f t="shared" si="43"/>
        <v>6</v>
      </c>
      <c r="GO11" s="1">
        <f t="shared" si="44"/>
        <v>0</v>
      </c>
      <c r="GP11" s="1">
        <f t="shared" si="147"/>
        <v>2.0000000000000001E-4</v>
      </c>
      <c r="GQ11" s="1">
        <f t="shared" si="148"/>
        <v>6.0002000000000004</v>
      </c>
      <c r="GR11" s="1">
        <f t="shared" si="45"/>
        <v>6</v>
      </c>
      <c r="GS11" s="1">
        <f t="shared" si="46"/>
        <v>0</v>
      </c>
      <c r="GT11" s="1">
        <f t="shared" si="149"/>
        <v>1E-4</v>
      </c>
      <c r="GU11" s="1">
        <f t="shared" si="150"/>
        <v>6.0000999999999998</v>
      </c>
      <c r="GV11" s="1">
        <f t="shared" si="47"/>
        <v>6</v>
      </c>
      <c r="GW11" s="1">
        <f t="shared" si="48"/>
        <v>0</v>
      </c>
      <c r="GX11" s="1">
        <f t="shared" si="151"/>
        <v>4.0000000000000002E-4</v>
      </c>
      <c r="GY11" s="1">
        <f t="shared" si="152"/>
        <v>6.0004</v>
      </c>
      <c r="GZ11" s="1">
        <f t="shared" si="49"/>
        <v>6</v>
      </c>
      <c r="HA11" s="1">
        <f t="shared" si="50"/>
        <v>0</v>
      </c>
      <c r="HB11" s="1">
        <f t="shared" si="153"/>
        <v>5.9999999999999995E-4</v>
      </c>
      <c r="HC11" s="1">
        <f t="shared" si="154"/>
        <v>6.0006000000000004</v>
      </c>
      <c r="HD11" s="1">
        <f t="shared" si="51"/>
        <v>6</v>
      </c>
    </row>
    <row r="12" spans="1:212" customFormat="1" x14ac:dyDescent="0.3">
      <c r="A12" t="str">
        <f t="shared" si="52"/>
        <v>Rookie1</v>
      </c>
      <c r="B12" s="13">
        <f>'Running Order'!B16</f>
        <v>9</v>
      </c>
      <c r="C12" s="13" t="str">
        <f>'Running Order'!C16</f>
        <v>Darren Underwood</v>
      </c>
      <c r="D12" s="13" t="str">
        <f>'Running Order'!D16</f>
        <v>Sue Underwood</v>
      </c>
      <c r="E12" s="13" t="str">
        <f>'Running Order'!E16</f>
        <v>Sherpa</v>
      </c>
      <c r="F12" s="13">
        <f>'Running Order'!F16</f>
        <v>1440</v>
      </c>
      <c r="G12" s="13" t="str">
        <f>'Running Order'!G16</f>
        <v>Live</v>
      </c>
      <c r="H12" s="13">
        <f>'Running Order'!H16</f>
        <v>6</v>
      </c>
      <c r="I12" s="13">
        <f>'Running Order'!I16</f>
        <v>0</v>
      </c>
      <c r="J12" s="13">
        <f>'Running Order'!J16</f>
        <v>0</v>
      </c>
      <c r="K12" s="13">
        <f>'Running Order'!K16</f>
        <v>0</v>
      </c>
      <c r="L12" s="13" t="str">
        <f>'Running Order'!L16</f>
        <v>Rookie</v>
      </c>
      <c r="M12" s="13">
        <f>IF('Running Order'!$HF16="CLUB",'Running Order'!M16,20)</f>
        <v>20</v>
      </c>
      <c r="N12" s="13">
        <f>IF('Running Order'!$HF16="CLUB",'Running Order'!N16,20)</f>
        <v>20</v>
      </c>
      <c r="O12" s="13">
        <f>IF('Running Order'!$HF16="CLUB",'Running Order'!O16,20)</f>
        <v>20</v>
      </c>
      <c r="P12" s="13">
        <f>IF('Running Order'!$HF16="CLUB",'Running Order'!P16,20)</f>
        <v>20</v>
      </c>
      <c r="Q12" s="13">
        <f>IF('Running Order'!$HF16="CLUB",'Running Order'!Q16,20)</f>
        <v>20</v>
      </c>
      <c r="R12" s="13">
        <f>IF('Running Order'!$HF16="CLUB",'Running Order'!R16,20)</f>
        <v>20</v>
      </c>
      <c r="S12" s="13">
        <f>IF('Running Order'!$HF16="CLUB",'Running Order'!S16,20)</f>
        <v>20</v>
      </c>
      <c r="T12" s="13">
        <f>IF('Running Order'!$HF16="CLUB",'Running Order'!T16,20)</f>
        <v>20</v>
      </c>
      <c r="U12" s="13">
        <f>IF('Running Order'!$HF16="CLUB",'Running Order'!U16,20)</f>
        <v>20</v>
      </c>
      <c r="V12" s="13">
        <f>IF('Running Order'!$HF16="CLUB",'Running Order'!V16,20)</f>
        <v>20</v>
      </c>
      <c r="W12" s="5">
        <f t="shared" si="53"/>
        <v>200</v>
      </c>
      <c r="X12" s="13">
        <f>IF('Running Order'!$HF16="CLUB",'Running Order'!X16,20)</f>
        <v>20</v>
      </c>
      <c r="Y12" s="13">
        <f>IF('Running Order'!$HF16="CLUB",'Running Order'!Y16,20)</f>
        <v>20</v>
      </c>
      <c r="Z12" s="13">
        <f>IF('Running Order'!$HF16="CLUB",'Running Order'!Z16,20)</f>
        <v>20</v>
      </c>
      <c r="AA12" s="13">
        <f>IF('Running Order'!$HF16="CLUB",'Running Order'!AA16,20)</f>
        <v>20</v>
      </c>
      <c r="AB12" s="13">
        <f>IF('Running Order'!$HF16="CLUB",'Running Order'!AB16,20)</f>
        <v>20</v>
      </c>
      <c r="AC12" s="13">
        <f>IF('Running Order'!$HF16="CLUB",'Running Order'!AC16,20)</f>
        <v>20</v>
      </c>
      <c r="AD12" s="13">
        <f>IF('Running Order'!$HF16="CLUB",'Running Order'!AD16,20)</f>
        <v>20</v>
      </c>
      <c r="AE12" s="13">
        <f>IF('Running Order'!$HF16="CLUB",'Running Order'!AE16,20)</f>
        <v>20</v>
      </c>
      <c r="AF12" s="13">
        <f>IF('Running Order'!$HF16="CLUB",'Running Order'!AF16,20)</f>
        <v>20</v>
      </c>
      <c r="AG12" s="13">
        <f>IF('Running Order'!$HF16="CLUB",'Running Order'!AG16,20)</f>
        <v>20</v>
      </c>
      <c r="AH12" s="5">
        <f t="shared" si="54"/>
        <v>200</v>
      </c>
      <c r="AI12" s="5">
        <f t="shared" si="55"/>
        <v>400</v>
      </c>
      <c r="AJ12" s="13">
        <f>IF('Running Order'!$HF16="CLUB",'Running Order'!AJ16,20)</f>
        <v>20</v>
      </c>
      <c r="AK12" s="13">
        <f>IF('Running Order'!$HF16="CLUB",'Running Order'!AK16,20)</f>
        <v>20</v>
      </c>
      <c r="AL12" s="13">
        <f>IF('Running Order'!$HF16="CLUB",'Running Order'!AL16,20)</f>
        <v>20</v>
      </c>
      <c r="AM12" s="13">
        <f>IF('Running Order'!$HF16="CLUB",'Running Order'!AM16,20)</f>
        <v>20</v>
      </c>
      <c r="AN12" s="13">
        <f>IF('Running Order'!$HF16="CLUB",'Running Order'!AN16,20)</f>
        <v>20</v>
      </c>
      <c r="AO12" s="13">
        <f>IF('Running Order'!$HF16="CLUB",'Running Order'!AO16,20)</f>
        <v>20</v>
      </c>
      <c r="AP12" s="13">
        <f>IF('Running Order'!$HF16="CLUB",'Running Order'!AP16,20)</f>
        <v>20</v>
      </c>
      <c r="AQ12" s="13">
        <f>IF('Running Order'!$HF16="CLUB",'Running Order'!AQ16,20)</f>
        <v>20</v>
      </c>
      <c r="AR12" s="13">
        <f>IF('Running Order'!$HF16="CLUB",'Running Order'!AR16,20)</f>
        <v>20</v>
      </c>
      <c r="AS12" s="13">
        <f>IF('Running Order'!$HF16="CLUB",'Running Order'!AS16,20)</f>
        <v>20</v>
      </c>
      <c r="AT12" s="5">
        <f t="shared" si="56"/>
        <v>200</v>
      </c>
      <c r="AU12" s="5">
        <f t="shared" si="57"/>
        <v>600</v>
      </c>
      <c r="AV12" s="13">
        <f>IF('Running Order'!$HF16="CLUB",'Running Order'!AV16,20)</f>
        <v>20</v>
      </c>
      <c r="AW12" s="13">
        <f>IF('Running Order'!$HF16="CLUB",'Running Order'!AW16,20)</f>
        <v>20</v>
      </c>
      <c r="AX12" s="13">
        <f>IF('Running Order'!$HF16="CLUB",'Running Order'!AX16,20)</f>
        <v>20</v>
      </c>
      <c r="AY12" s="13">
        <f>IF('Running Order'!$HF16="CLUB",'Running Order'!AY16,20)</f>
        <v>20</v>
      </c>
      <c r="AZ12" s="13">
        <f>IF('Running Order'!$HF16="CLUB",'Running Order'!AZ16,20)</f>
        <v>20</v>
      </c>
      <c r="BA12" s="13">
        <f>IF('Running Order'!$HF16="CLUB",'Running Order'!BA16,20)</f>
        <v>20</v>
      </c>
      <c r="BB12" s="13">
        <f>IF('Running Order'!$HF16="CLUB",'Running Order'!BB16,20)</f>
        <v>20</v>
      </c>
      <c r="BC12" s="13">
        <f>IF('Running Order'!$HF16="CLUB",'Running Order'!BC16,20)</f>
        <v>20</v>
      </c>
      <c r="BD12" s="13">
        <f>IF('Running Order'!$HF16="CLUB",'Running Order'!BD16,20)</f>
        <v>20</v>
      </c>
      <c r="BE12" s="13">
        <f>IF('Running Order'!$HF16="CLUB",'Running Order'!BE16,20)</f>
        <v>20</v>
      </c>
      <c r="BF12" s="5">
        <f t="shared" si="58"/>
        <v>200</v>
      </c>
      <c r="BG12" s="5">
        <f t="shared" si="59"/>
        <v>800</v>
      </c>
      <c r="BH12" s="5">
        <f t="shared" si="155"/>
        <v>6</v>
      </c>
      <c r="BI12" s="5">
        <f t="shared" si="156"/>
        <v>6</v>
      </c>
      <c r="BJ12" s="5">
        <f t="shared" si="157"/>
        <v>6</v>
      </c>
      <c r="BK12" s="5">
        <f t="shared" si="158"/>
        <v>6</v>
      </c>
      <c r="BL12" s="5">
        <f t="shared" si="60"/>
        <v>6</v>
      </c>
      <c r="BM12" s="5">
        <f t="shared" si="61"/>
        <v>6</v>
      </c>
      <c r="BN12" s="5">
        <f t="shared" si="8"/>
        <v>6</v>
      </c>
      <c r="BO12" s="5">
        <f t="shared" si="9"/>
        <v>6</v>
      </c>
      <c r="BP12" s="3" t="str">
        <f t="shared" si="10"/>
        <v>-</v>
      </c>
      <c r="BQ12" s="3" t="str">
        <f t="shared" si="62"/>
        <v/>
      </c>
      <c r="BR12" s="3" t="str">
        <f t="shared" si="11"/>
        <v>-</v>
      </c>
      <c r="BS12" s="3" t="str">
        <f t="shared" si="63"/>
        <v/>
      </c>
      <c r="BT12" s="3" t="str">
        <f t="shared" si="12"/>
        <v>-</v>
      </c>
      <c r="BU12" s="3" t="str">
        <f t="shared" si="64"/>
        <v/>
      </c>
      <c r="BV12" s="3" t="str">
        <f t="shared" si="13"/>
        <v>-</v>
      </c>
      <c r="BW12" s="3" t="str">
        <f t="shared" si="65"/>
        <v/>
      </c>
      <c r="BX12" s="3">
        <f t="shared" si="14"/>
        <v>6</v>
      </c>
      <c r="BY12" s="3">
        <f t="shared" si="66"/>
        <v>1</v>
      </c>
      <c r="BZ12" s="3" t="str">
        <f t="shared" si="15"/>
        <v>-</v>
      </c>
      <c r="CA12" s="3" t="str">
        <f t="shared" si="67"/>
        <v/>
      </c>
      <c r="CB12" s="3" t="str">
        <f t="shared" si="16"/>
        <v>-</v>
      </c>
      <c r="CC12" s="3" t="str">
        <f t="shared" si="68"/>
        <v/>
      </c>
      <c r="CD12" s="3">
        <f t="shared" si="69"/>
        <v>6</v>
      </c>
      <c r="CE12" s="3">
        <f t="shared" si="70"/>
        <v>5</v>
      </c>
      <c r="CF12" s="3" t="str">
        <f t="shared" si="71"/>
        <v>-</v>
      </c>
      <c r="CG12" s="3" t="str">
        <f t="shared" si="72"/>
        <v/>
      </c>
      <c r="CH12" s="5" t="str">
        <f t="shared" si="159"/>
        <v>1</v>
      </c>
      <c r="CI12" s="5">
        <f t="shared" si="73"/>
        <v>5</v>
      </c>
      <c r="CJ12" s="21"/>
      <c r="CK12" s="1"/>
      <c r="CL12" s="1">
        <f t="shared" si="74"/>
        <v>0</v>
      </c>
      <c r="CM12" s="1">
        <f t="shared" si="75"/>
        <v>6.9999999999999994E-5</v>
      </c>
      <c r="CN12" s="1">
        <f t="shared" si="76"/>
        <v>6.00007</v>
      </c>
      <c r="CO12" s="1">
        <f t="shared" si="17"/>
        <v>6</v>
      </c>
      <c r="CP12" s="1">
        <f t="shared" si="77"/>
        <v>0</v>
      </c>
      <c r="CQ12" s="1">
        <f t="shared" si="78"/>
        <v>5.0000000000000002E-5</v>
      </c>
      <c r="CR12" s="1">
        <f t="shared" si="79"/>
        <v>6.0000499999999999</v>
      </c>
      <c r="CS12" s="1">
        <f t="shared" si="18"/>
        <v>6</v>
      </c>
      <c r="CT12" s="1">
        <f t="shared" si="80"/>
        <v>0</v>
      </c>
      <c r="CU12" s="1">
        <f t="shared" si="81"/>
        <v>5.0000000000000001E-4</v>
      </c>
      <c r="CV12" s="1">
        <f t="shared" si="82"/>
        <v>6.0004999999999997</v>
      </c>
      <c r="CW12" s="1">
        <f t="shared" si="19"/>
        <v>6</v>
      </c>
      <c r="CX12" s="1">
        <f t="shared" si="83"/>
        <v>0</v>
      </c>
      <c r="CY12" s="1">
        <f t="shared" si="84"/>
        <v>4.0000000000000002E-4</v>
      </c>
      <c r="CZ12" s="1">
        <f t="shared" si="85"/>
        <v>6.0004</v>
      </c>
      <c r="DA12" s="1">
        <f t="shared" si="20"/>
        <v>6</v>
      </c>
      <c r="DB12" s="1">
        <f t="shared" si="86"/>
        <v>0</v>
      </c>
      <c r="DC12" s="1">
        <f t="shared" si="87"/>
        <v>5.0000000000000001E-4</v>
      </c>
      <c r="DD12" s="1">
        <f t="shared" si="88"/>
        <v>6.0004999999999997</v>
      </c>
      <c r="DE12" s="1">
        <f t="shared" si="21"/>
        <v>6</v>
      </c>
      <c r="DF12" s="1">
        <f t="shared" si="89"/>
        <v>0</v>
      </c>
      <c r="DG12" s="1">
        <f t="shared" si="90"/>
        <v>5.0000000000000001E-4</v>
      </c>
      <c r="DH12" s="1">
        <f t="shared" si="91"/>
        <v>6.0004999999999997</v>
      </c>
      <c r="DI12" s="1">
        <f t="shared" si="22"/>
        <v>6</v>
      </c>
      <c r="DJ12" s="1">
        <f t="shared" si="92"/>
        <v>0</v>
      </c>
      <c r="DK12" s="1">
        <f t="shared" si="93"/>
        <v>5.9999999999999995E-4</v>
      </c>
      <c r="DL12" s="1">
        <f t="shared" si="94"/>
        <v>6.0006000000000004</v>
      </c>
      <c r="DM12" s="1">
        <f t="shared" si="95"/>
        <v>6</v>
      </c>
      <c r="DQ12">
        <f t="shared" si="96"/>
        <v>600</v>
      </c>
      <c r="DR12" t="str">
        <f t="shared" si="97"/>
        <v>NO</v>
      </c>
      <c r="DS12">
        <f t="shared" si="98"/>
        <v>600</v>
      </c>
      <c r="DT12" t="str">
        <f t="shared" si="99"/>
        <v>NO</v>
      </c>
      <c r="DV12" s="1">
        <f t="shared" si="100"/>
        <v>0</v>
      </c>
      <c r="DW12" s="1">
        <f t="shared" si="101"/>
        <v>6.9999999999999999E-4</v>
      </c>
      <c r="DX12" s="1">
        <f t="shared" si="102"/>
        <v>6.0007000000000001</v>
      </c>
      <c r="DY12" s="1">
        <f t="shared" si="23"/>
        <v>6</v>
      </c>
      <c r="DZ12" s="1">
        <f t="shared" si="103"/>
        <v>0</v>
      </c>
      <c r="EA12" s="1">
        <f t="shared" si="104"/>
        <v>5.0000000000000001E-4</v>
      </c>
      <c r="EB12" s="1">
        <f t="shared" si="105"/>
        <v>6.0004999999999997</v>
      </c>
      <c r="EC12" s="1">
        <f t="shared" si="24"/>
        <v>6</v>
      </c>
      <c r="ED12" s="1">
        <f t="shared" si="106"/>
        <v>0</v>
      </c>
      <c r="EE12" s="1">
        <f t="shared" si="107"/>
        <v>5.0000000000000001E-4</v>
      </c>
      <c r="EF12" s="1">
        <f t="shared" si="108"/>
        <v>6.0004999999999997</v>
      </c>
      <c r="EG12" s="1">
        <f t="shared" si="25"/>
        <v>6</v>
      </c>
      <c r="EH12" s="1">
        <f t="shared" si="109"/>
        <v>0</v>
      </c>
      <c r="EI12" s="1">
        <f t="shared" si="110"/>
        <v>4.0000000000000002E-4</v>
      </c>
      <c r="EJ12" s="1">
        <f t="shared" si="111"/>
        <v>6.0004</v>
      </c>
      <c r="EK12" s="1">
        <f t="shared" si="26"/>
        <v>6</v>
      </c>
      <c r="EL12" s="1">
        <f t="shared" si="112"/>
        <v>0</v>
      </c>
      <c r="EM12" s="1">
        <f t="shared" si="113"/>
        <v>5.0000000000000001E-4</v>
      </c>
      <c r="EN12" s="1">
        <f t="shared" si="114"/>
        <v>6.0004999999999997</v>
      </c>
      <c r="EO12" s="1">
        <f t="shared" si="27"/>
        <v>6</v>
      </c>
      <c r="EP12" s="1">
        <f t="shared" si="115"/>
        <v>0</v>
      </c>
      <c r="EQ12" s="1">
        <f t="shared" si="116"/>
        <v>5.0000000000000001E-4</v>
      </c>
      <c r="ER12" s="1">
        <f t="shared" si="117"/>
        <v>6.0004999999999997</v>
      </c>
      <c r="ES12" s="1">
        <f t="shared" si="28"/>
        <v>6</v>
      </c>
      <c r="ET12" s="1">
        <f t="shared" si="118"/>
        <v>0</v>
      </c>
      <c r="EU12" s="1">
        <f t="shared" si="119"/>
        <v>5.9999999999999995E-4</v>
      </c>
      <c r="EV12" s="1">
        <f t="shared" si="120"/>
        <v>6.0006000000000004</v>
      </c>
      <c r="EW12" s="1">
        <f t="shared" si="121"/>
        <v>6</v>
      </c>
      <c r="EX12" s="1"/>
      <c r="EY12" s="1">
        <f t="shared" si="122"/>
        <v>0</v>
      </c>
      <c r="EZ12" s="1">
        <f t="shared" si="123"/>
        <v>6.9999999999999999E-4</v>
      </c>
      <c r="FA12" s="1">
        <f t="shared" si="29"/>
        <v>6.0007000000000001</v>
      </c>
      <c r="FB12" s="1">
        <f t="shared" si="30"/>
        <v>6</v>
      </c>
      <c r="FC12" s="1">
        <f t="shared" si="124"/>
        <v>0</v>
      </c>
      <c r="FD12" s="1">
        <f t="shared" si="125"/>
        <v>4.0000000000000002E-4</v>
      </c>
      <c r="FE12" s="1">
        <f t="shared" si="126"/>
        <v>6.0004</v>
      </c>
      <c r="FF12" s="1">
        <f t="shared" si="31"/>
        <v>6</v>
      </c>
      <c r="FG12" s="1">
        <f t="shared" si="127"/>
        <v>0</v>
      </c>
      <c r="FH12" s="1">
        <f t="shared" si="128"/>
        <v>4.0000000000000002E-4</v>
      </c>
      <c r="FI12" s="1">
        <f t="shared" si="129"/>
        <v>6.0004</v>
      </c>
      <c r="FJ12" s="1">
        <f t="shared" si="32"/>
        <v>6</v>
      </c>
      <c r="FK12" s="1">
        <f t="shared" si="130"/>
        <v>0</v>
      </c>
      <c r="FL12" s="1">
        <f t="shared" si="131"/>
        <v>2.9999999999999997E-4</v>
      </c>
      <c r="FM12" s="1">
        <f t="shared" si="132"/>
        <v>6.0003000000000002</v>
      </c>
      <c r="FN12" s="1">
        <f t="shared" si="33"/>
        <v>6</v>
      </c>
      <c r="FO12" s="1">
        <f t="shared" si="133"/>
        <v>0</v>
      </c>
      <c r="FP12" s="1">
        <f t="shared" si="134"/>
        <v>4.0000000000000002E-4</v>
      </c>
      <c r="FQ12" s="1">
        <f t="shared" si="135"/>
        <v>6.0004</v>
      </c>
      <c r="FR12" s="1">
        <f t="shared" si="34"/>
        <v>6</v>
      </c>
      <c r="FS12" s="1">
        <f t="shared" si="136"/>
        <v>0</v>
      </c>
      <c r="FT12" s="1">
        <f t="shared" si="137"/>
        <v>4.0000000000000002E-4</v>
      </c>
      <c r="FU12" s="1">
        <f t="shared" si="138"/>
        <v>6.0004</v>
      </c>
      <c r="FV12" s="1">
        <f t="shared" si="35"/>
        <v>6</v>
      </c>
      <c r="FW12" s="1">
        <f t="shared" si="139"/>
        <v>0</v>
      </c>
      <c r="FX12" s="1">
        <f t="shared" si="140"/>
        <v>5.9999999999999995E-4</v>
      </c>
      <c r="FY12" s="1">
        <f t="shared" si="141"/>
        <v>6.0006000000000004</v>
      </c>
      <c r="FZ12" s="1">
        <f t="shared" si="36"/>
        <v>6</v>
      </c>
      <c r="GC12" s="1">
        <f t="shared" si="37"/>
        <v>0</v>
      </c>
      <c r="GD12" s="1">
        <f t="shared" si="142"/>
        <v>0</v>
      </c>
      <c r="GE12" s="1">
        <f t="shared" si="38"/>
        <v>6</v>
      </c>
      <c r="GF12" s="1">
        <f t="shared" si="39"/>
        <v>6</v>
      </c>
      <c r="GG12" s="1">
        <f t="shared" si="40"/>
        <v>0</v>
      </c>
      <c r="GH12" s="1">
        <f t="shared" si="143"/>
        <v>2.9999999999999997E-4</v>
      </c>
      <c r="GI12" s="1">
        <f t="shared" si="144"/>
        <v>6.0003000000000002</v>
      </c>
      <c r="GJ12" s="1">
        <f t="shared" si="41"/>
        <v>6</v>
      </c>
      <c r="GK12" s="1">
        <f t="shared" si="42"/>
        <v>0</v>
      </c>
      <c r="GL12" s="1">
        <f t="shared" si="145"/>
        <v>2.0000000000000001E-4</v>
      </c>
      <c r="GM12" s="1">
        <f t="shared" si="146"/>
        <v>6.0002000000000004</v>
      </c>
      <c r="GN12" s="1">
        <f t="shared" si="43"/>
        <v>6</v>
      </c>
      <c r="GO12" s="1">
        <f t="shared" si="44"/>
        <v>0</v>
      </c>
      <c r="GP12" s="1">
        <f t="shared" si="147"/>
        <v>2.0000000000000001E-4</v>
      </c>
      <c r="GQ12" s="1">
        <f t="shared" si="148"/>
        <v>6.0002000000000004</v>
      </c>
      <c r="GR12" s="1">
        <f t="shared" si="45"/>
        <v>6</v>
      </c>
      <c r="GS12" s="1">
        <f t="shared" si="46"/>
        <v>0</v>
      </c>
      <c r="GT12" s="1">
        <f t="shared" si="149"/>
        <v>1E-4</v>
      </c>
      <c r="GU12" s="1">
        <f t="shared" si="150"/>
        <v>6.0000999999999998</v>
      </c>
      <c r="GV12" s="1">
        <f t="shared" si="47"/>
        <v>6</v>
      </c>
      <c r="GW12" s="1">
        <f t="shared" si="48"/>
        <v>0</v>
      </c>
      <c r="GX12" s="1">
        <f t="shared" si="151"/>
        <v>4.0000000000000002E-4</v>
      </c>
      <c r="GY12" s="1">
        <f t="shared" si="152"/>
        <v>6.0004</v>
      </c>
      <c r="GZ12" s="1">
        <f t="shared" si="49"/>
        <v>6</v>
      </c>
      <c r="HA12" s="1">
        <f t="shared" si="50"/>
        <v>0</v>
      </c>
      <c r="HB12" s="1">
        <f t="shared" si="153"/>
        <v>5.9999999999999995E-4</v>
      </c>
      <c r="HC12" s="1">
        <f t="shared" si="154"/>
        <v>6.0006000000000004</v>
      </c>
      <c r="HD12" s="1">
        <f t="shared" si="51"/>
        <v>6</v>
      </c>
    </row>
    <row r="13" spans="1:212" customFormat="1" x14ac:dyDescent="0.3">
      <c r="A13" t="str">
        <f t="shared" si="52"/>
        <v>RedIRS1</v>
      </c>
      <c r="B13" s="13">
        <f>'Running Order'!B17</f>
        <v>10</v>
      </c>
      <c r="C13" s="13" t="str">
        <f>'Running Order'!C17</f>
        <v>Jerome Fack</v>
      </c>
      <c r="D13" s="13" t="str">
        <f>'Running Order'!D17</f>
        <v>Callum Pritchard</v>
      </c>
      <c r="E13" s="13" t="str">
        <f>'Running Order'!E17</f>
        <v>MSR</v>
      </c>
      <c r="F13" s="13">
        <f>'Running Order'!F17</f>
        <v>1600</v>
      </c>
      <c r="G13" s="13" t="str">
        <f>'Running Order'!G17</f>
        <v>IRS</v>
      </c>
      <c r="H13" s="13">
        <f>'Running Order'!H17</f>
        <v>6</v>
      </c>
      <c r="I13" s="13">
        <f>'Running Order'!I17</f>
        <v>0</v>
      </c>
      <c r="J13" s="13">
        <f>'Running Order'!J17</f>
        <v>0</v>
      </c>
      <c r="K13" s="13">
        <f>'Running Order'!K17</f>
        <v>0</v>
      </c>
      <c r="L13" s="13" t="str">
        <f>'Running Order'!L17</f>
        <v>Red</v>
      </c>
      <c r="M13" s="13">
        <f>IF('Running Order'!$HF17="CLUB",'Running Order'!M17,20)</f>
        <v>20</v>
      </c>
      <c r="N13" s="13">
        <f>IF('Running Order'!$HF17="CLUB",'Running Order'!N17,20)</f>
        <v>20</v>
      </c>
      <c r="O13" s="13">
        <f>IF('Running Order'!$HF17="CLUB",'Running Order'!O17,20)</f>
        <v>20</v>
      </c>
      <c r="P13" s="13">
        <f>IF('Running Order'!$HF17="CLUB",'Running Order'!P17,20)</f>
        <v>20</v>
      </c>
      <c r="Q13" s="13">
        <f>IF('Running Order'!$HF17="CLUB",'Running Order'!Q17,20)</f>
        <v>20</v>
      </c>
      <c r="R13" s="13">
        <f>IF('Running Order'!$HF17="CLUB",'Running Order'!R17,20)</f>
        <v>20</v>
      </c>
      <c r="S13" s="13">
        <f>IF('Running Order'!$HF17="CLUB",'Running Order'!S17,20)</f>
        <v>20</v>
      </c>
      <c r="T13" s="13">
        <f>IF('Running Order'!$HF17="CLUB",'Running Order'!T17,20)</f>
        <v>20</v>
      </c>
      <c r="U13" s="13">
        <f>IF('Running Order'!$HF17="CLUB",'Running Order'!U17,20)</f>
        <v>20</v>
      </c>
      <c r="V13" s="13">
        <f>IF('Running Order'!$HF17="CLUB",'Running Order'!V17,20)</f>
        <v>20</v>
      </c>
      <c r="W13" s="5">
        <f t="shared" si="53"/>
        <v>200</v>
      </c>
      <c r="X13" s="13">
        <f>IF('Running Order'!$HF17="CLUB",'Running Order'!X17,20)</f>
        <v>20</v>
      </c>
      <c r="Y13" s="13">
        <f>IF('Running Order'!$HF17="CLUB",'Running Order'!Y17,20)</f>
        <v>20</v>
      </c>
      <c r="Z13" s="13">
        <f>IF('Running Order'!$HF17="CLUB",'Running Order'!Z17,20)</f>
        <v>20</v>
      </c>
      <c r="AA13" s="13">
        <f>IF('Running Order'!$HF17="CLUB",'Running Order'!AA17,20)</f>
        <v>20</v>
      </c>
      <c r="AB13" s="13">
        <f>IF('Running Order'!$HF17="CLUB",'Running Order'!AB17,20)</f>
        <v>20</v>
      </c>
      <c r="AC13" s="13">
        <f>IF('Running Order'!$HF17="CLUB",'Running Order'!AC17,20)</f>
        <v>20</v>
      </c>
      <c r="AD13" s="13">
        <f>IF('Running Order'!$HF17="CLUB",'Running Order'!AD17,20)</f>
        <v>20</v>
      </c>
      <c r="AE13" s="13">
        <f>IF('Running Order'!$HF17="CLUB",'Running Order'!AE17,20)</f>
        <v>20</v>
      </c>
      <c r="AF13" s="13">
        <f>IF('Running Order'!$HF17="CLUB",'Running Order'!AF17,20)</f>
        <v>20</v>
      </c>
      <c r="AG13" s="13">
        <f>IF('Running Order'!$HF17="CLUB",'Running Order'!AG17,20)</f>
        <v>20</v>
      </c>
      <c r="AH13" s="5">
        <f t="shared" si="54"/>
        <v>200</v>
      </c>
      <c r="AI13" s="5">
        <f t="shared" si="55"/>
        <v>400</v>
      </c>
      <c r="AJ13" s="13">
        <f>IF('Running Order'!$HF17="CLUB",'Running Order'!AJ17,20)</f>
        <v>20</v>
      </c>
      <c r="AK13" s="13">
        <f>IF('Running Order'!$HF17="CLUB",'Running Order'!AK17,20)</f>
        <v>20</v>
      </c>
      <c r="AL13" s="13">
        <f>IF('Running Order'!$HF17="CLUB",'Running Order'!AL17,20)</f>
        <v>20</v>
      </c>
      <c r="AM13" s="13">
        <f>IF('Running Order'!$HF17="CLUB",'Running Order'!AM17,20)</f>
        <v>20</v>
      </c>
      <c r="AN13" s="13">
        <f>IF('Running Order'!$HF17="CLUB",'Running Order'!AN17,20)</f>
        <v>20</v>
      </c>
      <c r="AO13" s="13">
        <f>IF('Running Order'!$HF17="CLUB",'Running Order'!AO17,20)</f>
        <v>20</v>
      </c>
      <c r="AP13" s="13">
        <f>IF('Running Order'!$HF17="CLUB",'Running Order'!AP17,20)</f>
        <v>20</v>
      </c>
      <c r="AQ13" s="13">
        <f>IF('Running Order'!$HF17="CLUB",'Running Order'!AQ17,20)</f>
        <v>20</v>
      </c>
      <c r="AR13" s="13">
        <f>IF('Running Order'!$HF17="CLUB",'Running Order'!AR17,20)</f>
        <v>20</v>
      </c>
      <c r="AS13" s="13">
        <f>IF('Running Order'!$HF17="CLUB",'Running Order'!AS17,20)</f>
        <v>20</v>
      </c>
      <c r="AT13" s="5">
        <f t="shared" si="56"/>
        <v>200</v>
      </c>
      <c r="AU13" s="5">
        <f t="shared" si="57"/>
        <v>600</v>
      </c>
      <c r="AV13" s="13">
        <f>IF('Running Order'!$HF17="CLUB",'Running Order'!AV17,20)</f>
        <v>20</v>
      </c>
      <c r="AW13" s="13">
        <f>IF('Running Order'!$HF17="CLUB",'Running Order'!AW17,20)</f>
        <v>20</v>
      </c>
      <c r="AX13" s="13">
        <f>IF('Running Order'!$HF17="CLUB",'Running Order'!AX17,20)</f>
        <v>20</v>
      </c>
      <c r="AY13" s="13">
        <f>IF('Running Order'!$HF17="CLUB",'Running Order'!AY17,20)</f>
        <v>20</v>
      </c>
      <c r="AZ13" s="13">
        <f>IF('Running Order'!$HF17="CLUB",'Running Order'!AZ17,20)</f>
        <v>20</v>
      </c>
      <c r="BA13" s="13">
        <f>IF('Running Order'!$HF17="CLUB",'Running Order'!BA17,20)</f>
        <v>20</v>
      </c>
      <c r="BB13" s="13">
        <f>IF('Running Order'!$HF17="CLUB",'Running Order'!BB17,20)</f>
        <v>20</v>
      </c>
      <c r="BC13" s="13">
        <f>IF('Running Order'!$HF17="CLUB",'Running Order'!BC17,20)</f>
        <v>20</v>
      </c>
      <c r="BD13" s="13">
        <f>IF('Running Order'!$HF17="CLUB",'Running Order'!BD17,20)</f>
        <v>20</v>
      </c>
      <c r="BE13" s="13">
        <f>IF('Running Order'!$HF17="CLUB",'Running Order'!BE17,20)</f>
        <v>20</v>
      </c>
      <c r="BF13" s="5">
        <f t="shared" si="58"/>
        <v>200</v>
      </c>
      <c r="BG13" s="5">
        <f t="shared" si="59"/>
        <v>800</v>
      </c>
      <c r="BH13" s="5">
        <f t="shared" si="155"/>
        <v>6</v>
      </c>
      <c r="BI13" s="5">
        <f t="shared" si="156"/>
        <v>6</v>
      </c>
      <c r="BJ13" s="5">
        <f t="shared" si="157"/>
        <v>6</v>
      </c>
      <c r="BK13" s="5">
        <f t="shared" si="158"/>
        <v>6</v>
      </c>
      <c r="BL13" s="5">
        <f t="shared" si="60"/>
        <v>6</v>
      </c>
      <c r="BM13" s="5">
        <f t="shared" si="61"/>
        <v>6</v>
      </c>
      <c r="BN13" s="5">
        <f t="shared" si="8"/>
        <v>6</v>
      </c>
      <c r="BO13" s="5">
        <f t="shared" si="9"/>
        <v>6</v>
      </c>
      <c r="BP13" s="3" t="str">
        <f t="shared" si="10"/>
        <v>-</v>
      </c>
      <c r="BQ13" s="3" t="str">
        <f t="shared" si="62"/>
        <v/>
      </c>
      <c r="BR13" s="3">
        <f t="shared" si="11"/>
        <v>6</v>
      </c>
      <c r="BS13" s="3">
        <f t="shared" si="63"/>
        <v>1</v>
      </c>
      <c r="BT13" s="3" t="str">
        <f t="shared" si="12"/>
        <v>-</v>
      </c>
      <c r="BU13" s="3" t="str">
        <f t="shared" si="64"/>
        <v/>
      </c>
      <c r="BV13" s="3" t="str">
        <f t="shared" si="13"/>
        <v>-</v>
      </c>
      <c r="BW13" s="3" t="str">
        <f t="shared" si="65"/>
        <v/>
      </c>
      <c r="BX13" s="3" t="str">
        <f t="shared" si="14"/>
        <v>-</v>
      </c>
      <c r="BY13" s="3" t="str">
        <f t="shared" si="66"/>
        <v/>
      </c>
      <c r="BZ13" s="3" t="str">
        <f t="shared" si="15"/>
        <v>-</v>
      </c>
      <c r="CA13" s="3" t="str">
        <f t="shared" si="67"/>
        <v/>
      </c>
      <c r="CB13" s="3" t="str">
        <f t="shared" si="16"/>
        <v>-</v>
      </c>
      <c r="CC13" s="3" t="str">
        <f t="shared" si="68"/>
        <v/>
      </c>
      <c r="CD13" s="3" t="str">
        <f t="shared" si="69"/>
        <v>-</v>
      </c>
      <c r="CE13" s="3" t="str">
        <f t="shared" si="70"/>
        <v/>
      </c>
      <c r="CF13" s="3" t="str">
        <f t="shared" si="71"/>
        <v>-</v>
      </c>
      <c r="CG13" s="3" t="str">
        <f t="shared" si="72"/>
        <v/>
      </c>
      <c r="CH13" s="5" t="str">
        <f t="shared" si="159"/>
        <v>1</v>
      </c>
      <c r="CI13" s="5" t="str">
        <f t="shared" si="73"/>
        <v/>
      </c>
      <c r="CJ13" s="22"/>
      <c r="CK13" s="1"/>
      <c r="CL13" s="1">
        <f t="shared" si="74"/>
        <v>0</v>
      </c>
      <c r="CM13" s="1">
        <f t="shared" si="75"/>
        <v>6.9999999999999994E-5</v>
      </c>
      <c r="CN13" s="1">
        <f t="shared" si="76"/>
        <v>6.00007</v>
      </c>
      <c r="CO13" s="1">
        <f t="shared" si="17"/>
        <v>6</v>
      </c>
      <c r="CP13" s="1">
        <f t="shared" si="77"/>
        <v>0</v>
      </c>
      <c r="CQ13" s="1">
        <f t="shared" si="78"/>
        <v>5.0000000000000002E-5</v>
      </c>
      <c r="CR13" s="1">
        <f t="shared" si="79"/>
        <v>6.0000499999999999</v>
      </c>
      <c r="CS13" s="1">
        <f t="shared" si="18"/>
        <v>6</v>
      </c>
      <c r="CT13" s="1">
        <f t="shared" si="80"/>
        <v>0</v>
      </c>
      <c r="CU13" s="1">
        <f t="shared" si="81"/>
        <v>5.0000000000000001E-4</v>
      </c>
      <c r="CV13" s="1">
        <f t="shared" si="82"/>
        <v>6.0004999999999997</v>
      </c>
      <c r="CW13" s="1">
        <f t="shared" si="19"/>
        <v>6</v>
      </c>
      <c r="CX13" s="1">
        <f t="shared" si="83"/>
        <v>0</v>
      </c>
      <c r="CY13" s="1">
        <f t="shared" si="84"/>
        <v>4.0000000000000002E-4</v>
      </c>
      <c r="CZ13" s="1">
        <f t="shared" si="85"/>
        <v>6.0004</v>
      </c>
      <c r="DA13" s="1">
        <f t="shared" si="20"/>
        <v>6</v>
      </c>
      <c r="DB13" s="1">
        <f t="shared" si="86"/>
        <v>0</v>
      </c>
      <c r="DC13" s="1">
        <f t="shared" si="87"/>
        <v>5.0000000000000001E-4</v>
      </c>
      <c r="DD13" s="1">
        <f t="shared" si="88"/>
        <v>6.0004999999999997</v>
      </c>
      <c r="DE13" s="1">
        <f t="shared" si="21"/>
        <v>6</v>
      </c>
      <c r="DF13" s="1">
        <f t="shared" si="89"/>
        <v>0</v>
      </c>
      <c r="DG13" s="1">
        <f t="shared" si="90"/>
        <v>5.0000000000000001E-4</v>
      </c>
      <c r="DH13" s="1">
        <f t="shared" si="91"/>
        <v>6.0004999999999997</v>
      </c>
      <c r="DI13" s="1">
        <f t="shared" si="22"/>
        <v>6</v>
      </c>
      <c r="DJ13" s="1">
        <f t="shared" si="92"/>
        <v>0</v>
      </c>
      <c r="DK13" s="1">
        <f t="shared" si="93"/>
        <v>5.9999999999999995E-4</v>
      </c>
      <c r="DL13" s="1">
        <f t="shared" si="94"/>
        <v>6.0006000000000004</v>
      </c>
      <c r="DM13" s="1">
        <f t="shared" si="95"/>
        <v>6</v>
      </c>
      <c r="DQ13">
        <f t="shared" si="96"/>
        <v>600</v>
      </c>
      <c r="DR13" t="str">
        <f t="shared" si="97"/>
        <v>NO</v>
      </c>
      <c r="DS13">
        <f t="shared" si="98"/>
        <v>600</v>
      </c>
      <c r="DT13" t="str">
        <f t="shared" si="99"/>
        <v>NO</v>
      </c>
      <c r="DV13" s="1">
        <f t="shared" si="100"/>
        <v>0</v>
      </c>
      <c r="DW13" s="1">
        <f t="shared" si="101"/>
        <v>6.9999999999999999E-4</v>
      </c>
      <c r="DX13" s="1">
        <f t="shared" si="102"/>
        <v>6.0007000000000001</v>
      </c>
      <c r="DY13" s="1">
        <f t="shared" si="23"/>
        <v>6</v>
      </c>
      <c r="DZ13" s="1">
        <f t="shared" si="103"/>
        <v>0</v>
      </c>
      <c r="EA13" s="1">
        <f t="shared" si="104"/>
        <v>5.0000000000000001E-4</v>
      </c>
      <c r="EB13" s="1">
        <f t="shared" si="105"/>
        <v>6.0004999999999997</v>
      </c>
      <c r="EC13" s="1">
        <f t="shared" si="24"/>
        <v>6</v>
      </c>
      <c r="ED13" s="1">
        <f t="shared" si="106"/>
        <v>0</v>
      </c>
      <c r="EE13" s="1">
        <f t="shared" si="107"/>
        <v>5.0000000000000001E-4</v>
      </c>
      <c r="EF13" s="1">
        <f t="shared" si="108"/>
        <v>6.0004999999999997</v>
      </c>
      <c r="EG13" s="1">
        <f t="shared" si="25"/>
        <v>6</v>
      </c>
      <c r="EH13" s="1">
        <f t="shared" si="109"/>
        <v>0</v>
      </c>
      <c r="EI13" s="1">
        <f t="shared" si="110"/>
        <v>4.0000000000000002E-4</v>
      </c>
      <c r="EJ13" s="1">
        <f t="shared" si="111"/>
        <v>6.0004</v>
      </c>
      <c r="EK13" s="1">
        <f t="shared" si="26"/>
        <v>6</v>
      </c>
      <c r="EL13" s="1">
        <f t="shared" si="112"/>
        <v>0</v>
      </c>
      <c r="EM13" s="1">
        <f t="shared" si="113"/>
        <v>5.0000000000000001E-4</v>
      </c>
      <c r="EN13" s="1">
        <f t="shared" si="114"/>
        <v>6.0004999999999997</v>
      </c>
      <c r="EO13" s="1">
        <f t="shared" si="27"/>
        <v>6</v>
      </c>
      <c r="EP13" s="1">
        <f t="shared" si="115"/>
        <v>0</v>
      </c>
      <c r="EQ13" s="1">
        <f t="shared" si="116"/>
        <v>5.0000000000000001E-4</v>
      </c>
      <c r="ER13" s="1">
        <f t="shared" si="117"/>
        <v>6.0004999999999997</v>
      </c>
      <c r="ES13" s="1">
        <f t="shared" si="28"/>
        <v>6</v>
      </c>
      <c r="ET13" s="1">
        <f t="shared" si="118"/>
        <v>0</v>
      </c>
      <c r="EU13" s="1">
        <f t="shared" si="119"/>
        <v>5.9999999999999995E-4</v>
      </c>
      <c r="EV13" s="1">
        <f t="shared" si="120"/>
        <v>6.0006000000000004</v>
      </c>
      <c r="EW13" s="1">
        <f t="shared" si="121"/>
        <v>6</v>
      </c>
      <c r="EX13" s="1"/>
      <c r="EY13" s="1">
        <f t="shared" si="122"/>
        <v>0</v>
      </c>
      <c r="EZ13" s="1">
        <f t="shared" si="123"/>
        <v>6.9999999999999999E-4</v>
      </c>
      <c r="FA13" s="1">
        <f t="shared" si="29"/>
        <v>6.0007000000000001</v>
      </c>
      <c r="FB13" s="1">
        <f t="shared" si="30"/>
        <v>6</v>
      </c>
      <c r="FC13" s="1">
        <f t="shared" si="124"/>
        <v>0</v>
      </c>
      <c r="FD13" s="1">
        <f t="shared" si="125"/>
        <v>4.0000000000000002E-4</v>
      </c>
      <c r="FE13" s="1">
        <f t="shared" si="126"/>
        <v>6.0004</v>
      </c>
      <c r="FF13" s="1">
        <f t="shared" si="31"/>
        <v>6</v>
      </c>
      <c r="FG13" s="1">
        <f t="shared" si="127"/>
        <v>0</v>
      </c>
      <c r="FH13" s="1">
        <f t="shared" si="128"/>
        <v>4.0000000000000002E-4</v>
      </c>
      <c r="FI13" s="1">
        <f t="shared" si="129"/>
        <v>6.0004</v>
      </c>
      <c r="FJ13" s="1">
        <f t="shared" si="32"/>
        <v>6</v>
      </c>
      <c r="FK13" s="1">
        <f t="shared" si="130"/>
        <v>0</v>
      </c>
      <c r="FL13" s="1">
        <f t="shared" si="131"/>
        <v>2.9999999999999997E-4</v>
      </c>
      <c r="FM13" s="1">
        <f t="shared" si="132"/>
        <v>6.0003000000000002</v>
      </c>
      <c r="FN13" s="1">
        <f t="shared" si="33"/>
        <v>6</v>
      </c>
      <c r="FO13" s="1">
        <f t="shared" si="133"/>
        <v>0</v>
      </c>
      <c r="FP13" s="1">
        <f t="shared" si="134"/>
        <v>4.0000000000000002E-4</v>
      </c>
      <c r="FQ13" s="1">
        <f t="shared" si="135"/>
        <v>6.0004</v>
      </c>
      <c r="FR13" s="1">
        <f t="shared" si="34"/>
        <v>6</v>
      </c>
      <c r="FS13" s="1">
        <f t="shared" si="136"/>
        <v>0</v>
      </c>
      <c r="FT13" s="1">
        <f t="shared" si="137"/>
        <v>4.0000000000000002E-4</v>
      </c>
      <c r="FU13" s="1">
        <f t="shared" si="138"/>
        <v>6.0004</v>
      </c>
      <c r="FV13" s="1">
        <f t="shared" si="35"/>
        <v>6</v>
      </c>
      <c r="FW13" s="1">
        <f t="shared" si="139"/>
        <v>0</v>
      </c>
      <c r="FX13" s="1">
        <f t="shared" si="140"/>
        <v>5.9999999999999995E-4</v>
      </c>
      <c r="FY13" s="1">
        <f t="shared" si="141"/>
        <v>6.0006000000000004</v>
      </c>
      <c r="FZ13" s="1">
        <f t="shared" si="36"/>
        <v>6</v>
      </c>
      <c r="GC13" s="1">
        <f t="shared" si="37"/>
        <v>0</v>
      </c>
      <c r="GD13" s="1">
        <f t="shared" si="142"/>
        <v>0</v>
      </c>
      <c r="GE13" s="1">
        <f t="shared" si="38"/>
        <v>6</v>
      </c>
      <c r="GF13" s="1">
        <f t="shared" si="39"/>
        <v>6</v>
      </c>
      <c r="GG13" s="1">
        <f t="shared" si="40"/>
        <v>0</v>
      </c>
      <c r="GH13" s="1">
        <f t="shared" si="143"/>
        <v>2.9999999999999997E-4</v>
      </c>
      <c r="GI13" s="1">
        <f t="shared" si="144"/>
        <v>6.0003000000000002</v>
      </c>
      <c r="GJ13" s="1">
        <f t="shared" si="41"/>
        <v>6</v>
      </c>
      <c r="GK13" s="1">
        <f t="shared" si="42"/>
        <v>0</v>
      </c>
      <c r="GL13" s="1">
        <f t="shared" si="145"/>
        <v>2.0000000000000001E-4</v>
      </c>
      <c r="GM13" s="1">
        <f t="shared" si="146"/>
        <v>6.0002000000000004</v>
      </c>
      <c r="GN13" s="1">
        <f t="shared" si="43"/>
        <v>6</v>
      </c>
      <c r="GO13" s="1">
        <f t="shared" si="44"/>
        <v>0</v>
      </c>
      <c r="GP13" s="1">
        <f t="shared" si="147"/>
        <v>2.0000000000000001E-4</v>
      </c>
      <c r="GQ13" s="1">
        <f t="shared" si="148"/>
        <v>6.0002000000000004</v>
      </c>
      <c r="GR13" s="1">
        <f t="shared" si="45"/>
        <v>6</v>
      </c>
      <c r="GS13" s="1">
        <f t="shared" si="46"/>
        <v>0</v>
      </c>
      <c r="GT13" s="1">
        <f t="shared" si="149"/>
        <v>1E-4</v>
      </c>
      <c r="GU13" s="1">
        <f t="shared" si="150"/>
        <v>6.0000999999999998</v>
      </c>
      <c r="GV13" s="1">
        <f t="shared" si="47"/>
        <v>6</v>
      </c>
      <c r="GW13" s="1">
        <f t="shared" si="48"/>
        <v>0</v>
      </c>
      <c r="GX13" s="1">
        <f t="shared" si="151"/>
        <v>4.0000000000000002E-4</v>
      </c>
      <c r="GY13" s="1">
        <f t="shared" si="152"/>
        <v>6.0004</v>
      </c>
      <c r="GZ13" s="1">
        <f t="shared" si="49"/>
        <v>6</v>
      </c>
      <c r="HA13" s="1">
        <f t="shared" si="50"/>
        <v>0</v>
      </c>
      <c r="HB13" s="1">
        <f t="shared" si="153"/>
        <v>5.9999999999999995E-4</v>
      </c>
      <c r="HC13" s="1">
        <f t="shared" si="154"/>
        <v>6.0006000000000004</v>
      </c>
      <c r="HD13" s="1">
        <f t="shared" si="51"/>
        <v>6</v>
      </c>
    </row>
    <row r="14" spans="1:212" customFormat="1" x14ac:dyDescent="0.3">
      <c r="A14" t="str">
        <f t="shared" si="52"/>
        <v>RedIRS1</v>
      </c>
      <c r="B14" s="13">
        <f>'Running Order'!B18</f>
        <v>11</v>
      </c>
      <c r="C14" s="13" t="str">
        <f>'Running Order'!C18</f>
        <v>Julian Fack</v>
      </c>
      <c r="D14" s="13" t="str">
        <f>'Running Order'!D18</f>
        <v>Callum Pritchard</v>
      </c>
      <c r="E14" s="13" t="str">
        <f>'Running Order'!E18</f>
        <v>Crossle</v>
      </c>
      <c r="F14" s="13">
        <f>'Running Order'!F18</f>
        <v>1600</v>
      </c>
      <c r="G14" s="13" t="str">
        <f>'Running Order'!G18</f>
        <v>IRS</v>
      </c>
      <c r="H14" s="13">
        <f>'Running Order'!H18</f>
        <v>5</v>
      </c>
      <c r="I14" s="13">
        <f>'Running Order'!I18</f>
        <v>0</v>
      </c>
      <c r="J14" s="13">
        <f>'Running Order'!J18</f>
        <v>0</v>
      </c>
      <c r="K14" s="13">
        <f>'Running Order'!K18</f>
        <v>0</v>
      </c>
      <c r="L14" s="13" t="str">
        <f>'Running Order'!L18</f>
        <v>Red</v>
      </c>
      <c r="M14" s="13">
        <f>IF('Running Order'!$HF18="CLUB",'Running Order'!M18,20)</f>
        <v>20</v>
      </c>
      <c r="N14" s="13">
        <f>IF('Running Order'!$HF18="CLUB",'Running Order'!N18,20)</f>
        <v>20</v>
      </c>
      <c r="O14" s="13">
        <f>IF('Running Order'!$HF18="CLUB",'Running Order'!O18,20)</f>
        <v>20</v>
      </c>
      <c r="P14" s="13">
        <f>IF('Running Order'!$HF18="CLUB",'Running Order'!P18,20)</f>
        <v>20</v>
      </c>
      <c r="Q14" s="13">
        <f>IF('Running Order'!$HF18="CLUB",'Running Order'!Q18,20)</f>
        <v>20</v>
      </c>
      <c r="R14" s="13">
        <f>IF('Running Order'!$HF18="CLUB",'Running Order'!R18,20)</f>
        <v>20</v>
      </c>
      <c r="S14" s="13">
        <f>IF('Running Order'!$HF18="CLUB",'Running Order'!S18,20)</f>
        <v>20</v>
      </c>
      <c r="T14" s="13">
        <f>IF('Running Order'!$HF18="CLUB",'Running Order'!T18,20)</f>
        <v>20</v>
      </c>
      <c r="U14" s="13">
        <f>IF('Running Order'!$HF18="CLUB",'Running Order'!U18,20)</f>
        <v>20</v>
      </c>
      <c r="V14" s="13">
        <f>IF('Running Order'!$HF18="CLUB",'Running Order'!V18,20)</f>
        <v>20</v>
      </c>
      <c r="W14" s="5">
        <f t="shared" si="53"/>
        <v>200</v>
      </c>
      <c r="X14" s="13">
        <f>IF('Running Order'!$HF18="CLUB",'Running Order'!X18,20)</f>
        <v>20</v>
      </c>
      <c r="Y14" s="13">
        <f>IF('Running Order'!$HF18="CLUB",'Running Order'!Y18,20)</f>
        <v>20</v>
      </c>
      <c r="Z14" s="13">
        <f>IF('Running Order'!$HF18="CLUB",'Running Order'!Z18,20)</f>
        <v>20</v>
      </c>
      <c r="AA14" s="13">
        <f>IF('Running Order'!$HF18="CLUB",'Running Order'!AA18,20)</f>
        <v>20</v>
      </c>
      <c r="AB14" s="13">
        <f>IF('Running Order'!$HF18="CLUB",'Running Order'!AB18,20)</f>
        <v>20</v>
      </c>
      <c r="AC14" s="13">
        <f>IF('Running Order'!$HF18="CLUB",'Running Order'!AC18,20)</f>
        <v>20</v>
      </c>
      <c r="AD14" s="13">
        <f>IF('Running Order'!$HF18="CLUB",'Running Order'!AD18,20)</f>
        <v>20</v>
      </c>
      <c r="AE14" s="13">
        <f>IF('Running Order'!$HF18="CLUB",'Running Order'!AE18,20)</f>
        <v>20</v>
      </c>
      <c r="AF14" s="13">
        <f>IF('Running Order'!$HF18="CLUB",'Running Order'!AF18,20)</f>
        <v>20</v>
      </c>
      <c r="AG14" s="13">
        <f>IF('Running Order'!$HF18="CLUB",'Running Order'!AG18,20)</f>
        <v>20</v>
      </c>
      <c r="AH14" s="5">
        <f t="shared" si="54"/>
        <v>200</v>
      </c>
      <c r="AI14" s="5">
        <f t="shared" si="55"/>
        <v>400</v>
      </c>
      <c r="AJ14" s="13">
        <f>IF('Running Order'!$HF18="CLUB",'Running Order'!AJ18,20)</f>
        <v>20</v>
      </c>
      <c r="AK14" s="13">
        <f>IF('Running Order'!$HF18="CLUB",'Running Order'!AK18,20)</f>
        <v>20</v>
      </c>
      <c r="AL14" s="13">
        <f>IF('Running Order'!$HF18="CLUB",'Running Order'!AL18,20)</f>
        <v>20</v>
      </c>
      <c r="AM14" s="13">
        <f>IF('Running Order'!$HF18="CLUB",'Running Order'!AM18,20)</f>
        <v>20</v>
      </c>
      <c r="AN14" s="13">
        <f>IF('Running Order'!$HF18="CLUB",'Running Order'!AN18,20)</f>
        <v>20</v>
      </c>
      <c r="AO14" s="13">
        <f>IF('Running Order'!$HF18="CLUB",'Running Order'!AO18,20)</f>
        <v>20</v>
      </c>
      <c r="AP14" s="13">
        <f>IF('Running Order'!$HF18="CLUB",'Running Order'!AP18,20)</f>
        <v>20</v>
      </c>
      <c r="AQ14" s="13">
        <f>IF('Running Order'!$HF18="CLUB",'Running Order'!AQ18,20)</f>
        <v>20</v>
      </c>
      <c r="AR14" s="13">
        <f>IF('Running Order'!$HF18="CLUB",'Running Order'!AR18,20)</f>
        <v>20</v>
      </c>
      <c r="AS14" s="13">
        <f>IF('Running Order'!$HF18="CLUB",'Running Order'!AS18,20)</f>
        <v>20</v>
      </c>
      <c r="AT14" s="5">
        <f t="shared" si="56"/>
        <v>200</v>
      </c>
      <c r="AU14" s="5">
        <f t="shared" si="57"/>
        <v>600</v>
      </c>
      <c r="AV14" s="13">
        <f>IF('Running Order'!$HF18="CLUB",'Running Order'!AV18,20)</f>
        <v>20</v>
      </c>
      <c r="AW14" s="13">
        <f>IF('Running Order'!$HF18="CLUB",'Running Order'!AW18,20)</f>
        <v>20</v>
      </c>
      <c r="AX14" s="13">
        <f>IF('Running Order'!$HF18="CLUB",'Running Order'!AX18,20)</f>
        <v>20</v>
      </c>
      <c r="AY14" s="13">
        <f>IF('Running Order'!$HF18="CLUB",'Running Order'!AY18,20)</f>
        <v>20</v>
      </c>
      <c r="AZ14" s="13">
        <f>IF('Running Order'!$HF18="CLUB",'Running Order'!AZ18,20)</f>
        <v>20</v>
      </c>
      <c r="BA14" s="13">
        <f>IF('Running Order'!$HF18="CLUB",'Running Order'!BA18,20)</f>
        <v>20</v>
      </c>
      <c r="BB14" s="13">
        <f>IF('Running Order'!$HF18="CLUB",'Running Order'!BB18,20)</f>
        <v>20</v>
      </c>
      <c r="BC14" s="13">
        <f>IF('Running Order'!$HF18="CLUB",'Running Order'!BC18,20)</f>
        <v>20</v>
      </c>
      <c r="BD14" s="13">
        <f>IF('Running Order'!$HF18="CLUB",'Running Order'!BD18,20)</f>
        <v>20</v>
      </c>
      <c r="BE14" s="13">
        <f>IF('Running Order'!$HF18="CLUB",'Running Order'!BE18,20)</f>
        <v>20</v>
      </c>
      <c r="BF14" s="5">
        <f t="shared" si="58"/>
        <v>200</v>
      </c>
      <c r="BG14" s="5">
        <f t="shared" si="59"/>
        <v>800</v>
      </c>
      <c r="BH14" s="5">
        <f t="shared" si="155"/>
        <v>6</v>
      </c>
      <c r="BI14" s="5">
        <f t="shared" si="156"/>
        <v>6</v>
      </c>
      <c r="BJ14" s="5">
        <f t="shared" si="157"/>
        <v>6</v>
      </c>
      <c r="BK14" s="5">
        <f t="shared" si="158"/>
        <v>6</v>
      </c>
      <c r="BL14" s="5">
        <f t="shared" si="60"/>
        <v>6</v>
      </c>
      <c r="BM14" s="5">
        <f t="shared" si="61"/>
        <v>6</v>
      </c>
      <c r="BN14" s="5">
        <f t="shared" si="8"/>
        <v>6</v>
      </c>
      <c r="BO14" s="5">
        <f t="shared" si="9"/>
        <v>6</v>
      </c>
      <c r="BP14" s="3" t="str">
        <f t="shared" si="10"/>
        <v>-</v>
      </c>
      <c r="BQ14" s="3" t="str">
        <f t="shared" si="62"/>
        <v/>
      </c>
      <c r="BR14" s="3">
        <f t="shared" si="11"/>
        <v>6</v>
      </c>
      <c r="BS14" s="3">
        <f t="shared" si="63"/>
        <v>1</v>
      </c>
      <c r="BT14" s="3" t="str">
        <f t="shared" si="12"/>
        <v>-</v>
      </c>
      <c r="BU14" s="3" t="str">
        <f t="shared" si="64"/>
        <v/>
      </c>
      <c r="BV14" s="3" t="str">
        <f t="shared" si="13"/>
        <v>-</v>
      </c>
      <c r="BW14" s="3" t="str">
        <f t="shared" si="65"/>
        <v/>
      </c>
      <c r="BX14" s="3" t="str">
        <f t="shared" si="14"/>
        <v>-</v>
      </c>
      <c r="BY14" s="3" t="str">
        <f t="shared" si="66"/>
        <v/>
      </c>
      <c r="BZ14" s="3" t="str">
        <f t="shared" si="15"/>
        <v>-</v>
      </c>
      <c r="CA14" s="3" t="str">
        <f t="shared" si="67"/>
        <v/>
      </c>
      <c r="CB14" s="3" t="str">
        <f t="shared" si="16"/>
        <v>-</v>
      </c>
      <c r="CC14" s="3" t="str">
        <f t="shared" si="68"/>
        <v/>
      </c>
      <c r="CD14" s="3" t="str">
        <f t="shared" si="69"/>
        <v>-</v>
      </c>
      <c r="CE14" s="3" t="str">
        <f t="shared" si="70"/>
        <v/>
      </c>
      <c r="CF14" s="3" t="str">
        <f t="shared" si="71"/>
        <v>-</v>
      </c>
      <c r="CG14" s="3" t="str">
        <f t="shared" si="72"/>
        <v/>
      </c>
      <c r="CH14" s="5" t="str">
        <f t="shared" si="159"/>
        <v>1</v>
      </c>
      <c r="CI14" s="5" t="str">
        <f t="shared" si="73"/>
        <v/>
      </c>
      <c r="CJ14" s="21"/>
      <c r="CK14" s="1"/>
      <c r="CL14" s="1">
        <f t="shared" si="74"/>
        <v>0</v>
      </c>
      <c r="CM14" s="1">
        <f t="shared" si="75"/>
        <v>6.9999999999999994E-5</v>
      </c>
      <c r="CN14" s="1">
        <f t="shared" si="76"/>
        <v>6.00007</v>
      </c>
      <c r="CO14" s="1">
        <f t="shared" si="17"/>
        <v>6</v>
      </c>
      <c r="CP14" s="1">
        <f t="shared" si="77"/>
        <v>0</v>
      </c>
      <c r="CQ14" s="1">
        <f t="shared" si="78"/>
        <v>5.0000000000000002E-5</v>
      </c>
      <c r="CR14" s="1">
        <f t="shared" si="79"/>
        <v>6.0000499999999999</v>
      </c>
      <c r="CS14" s="1">
        <f t="shared" si="18"/>
        <v>6</v>
      </c>
      <c r="CT14" s="1">
        <f t="shared" si="80"/>
        <v>0</v>
      </c>
      <c r="CU14" s="1">
        <f t="shared" si="81"/>
        <v>5.0000000000000001E-4</v>
      </c>
      <c r="CV14" s="1">
        <f t="shared" si="82"/>
        <v>6.0004999999999997</v>
      </c>
      <c r="CW14" s="1">
        <f t="shared" si="19"/>
        <v>6</v>
      </c>
      <c r="CX14" s="1">
        <f t="shared" si="83"/>
        <v>0</v>
      </c>
      <c r="CY14" s="1">
        <f t="shared" si="84"/>
        <v>4.0000000000000002E-4</v>
      </c>
      <c r="CZ14" s="1">
        <f t="shared" si="85"/>
        <v>6.0004</v>
      </c>
      <c r="DA14" s="1">
        <f t="shared" si="20"/>
        <v>6</v>
      </c>
      <c r="DB14" s="1">
        <f t="shared" si="86"/>
        <v>0</v>
      </c>
      <c r="DC14" s="1">
        <f t="shared" si="87"/>
        <v>5.0000000000000001E-4</v>
      </c>
      <c r="DD14" s="1">
        <f t="shared" si="88"/>
        <v>6.0004999999999997</v>
      </c>
      <c r="DE14" s="1">
        <f t="shared" si="21"/>
        <v>6</v>
      </c>
      <c r="DF14" s="1">
        <f t="shared" si="89"/>
        <v>0</v>
      </c>
      <c r="DG14" s="1">
        <f t="shared" si="90"/>
        <v>5.0000000000000001E-4</v>
      </c>
      <c r="DH14" s="1">
        <f t="shared" si="91"/>
        <v>6.0004999999999997</v>
      </c>
      <c r="DI14" s="1">
        <f t="shared" si="22"/>
        <v>6</v>
      </c>
      <c r="DJ14" s="1">
        <f t="shared" si="92"/>
        <v>0</v>
      </c>
      <c r="DK14" s="1">
        <f t="shared" si="93"/>
        <v>5.9999999999999995E-4</v>
      </c>
      <c r="DL14" s="1">
        <f t="shared" si="94"/>
        <v>6.0006000000000004</v>
      </c>
      <c r="DM14" s="1">
        <f t="shared" si="95"/>
        <v>6</v>
      </c>
      <c r="DQ14">
        <f t="shared" si="96"/>
        <v>600</v>
      </c>
      <c r="DR14" t="str">
        <f t="shared" si="97"/>
        <v>NO</v>
      </c>
      <c r="DS14">
        <f t="shared" si="98"/>
        <v>600</v>
      </c>
      <c r="DT14" t="str">
        <f t="shared" si="99"/>
        <v>NO</v>
      </c>
      <c r="DV14" s="1">
        <f t="shared" si="100"/>
        <v>0</v>
      </c>
      <c r="DW14" s="1">
        <f t="shared" si="101"/>
        <v>6.9999999999999999E-4</v>
      </c>
      <c r="DX14" s="1">
        <f t="shared" si="102"/>
        <v>6.0007000000000001</v>
      </c>
      <c r="DY14" s="1">
        <f t="shared" si="23"/>
        <v>6</v>
      </c>
      <c r="DZ14" s="1">
        <f t="shared" si="103"/>
        <v>0</v>
      </c>
      <c r="EA14" s="1">
        <f t="shared" si="104"/>
        <v>5.0000000000000001E-4</v>
      </c>
      <c r="EB14" s="1">
        <f t="shared" si="105"/>
        <v>6.0004999999999997</v>
      </c>
      <c r="EC14" s="1">
        <f t="shared" si="24"/>
        <v>6</v>
      </c>
      <c r="ED14" s="1">
        <f t="shared" si="106"/>
        <v>0</v>
      </c>
      <c r="EE14" s="1">
        <f t="shared" si="107"/>
        <v>5.0000000000000001E-4</v>
      </c>
      <c r="EF14" s="1">
        <f t="shared" si="108"/>
        <v>6.0004999999999997</v>
      </c>
      <c r="EG14" s="1">
        <f t="shared" si="25"/>
        <v>6</v>
      </c>
      <c r="EH14" s="1">
        <f t="shared" si="109"/>
        <v>0</v>
      </c>
      <c r="EI14" s="1">
        <f t="shared" si="110"/>
        <v>4.0000000000000002E-4</v>
      </c>
      <c r="EJ14" s="1">
        <f t="shared" si="111"/>
        <v>6.0004</v>
      </c>
      <c r="EK14" s="1">
        <f t="shared" si="26"/>
        <v>6</v>
      </c>
      <c r="EL14" s="1">
        <f t="shared" si="112"/>
        <v>0</v>
      </c>
      <c r="EM14" s="1">
        <f t="shared" si="113"/>
        <v>5.0000000000000001E-4</v>
      </c>
      <c r="EN14" s="1">
        <f t="shared" si="114"/>
        <v>6.0004999999999997</v>
      </c>
      <c r="EO14" s="1">
        <f t="shared" si="27"/>
        <v>6</v>
      </c>
      <c r="EP14" s="1">
        <f t="shared" si="115"/>
        <v>0</v>
      </c>
      <c r="EQ14" s="1">
        <f t="shared" si="116"/>
        <v>5.0000000000000001E-4</v>
      </c>
      <c r="ER14" s="1">
        <f t="shared" si="117"/>
        <v>6.0004999999999997</v>
      </c>
      <c r="ES14" s="1">
        <f t="shared" si="28"/>
        <v>6</v>
      </c>
      <c r="ET14" s="1">
        <f t="shared" si="118"/>
        <v>0</v>
      </c>
      <c r="EU14" s="1">
        <f t="shared" si="119"/>
        <v>5.9999999999999995E-4</v>
      </c>
      <c r="EV14" s="1">
        <f t="shared" si="120"/>
        <v>6.0006000000000004</v>
      </c>
      <c r="EW14" s="1">
        <f t="shared" si="121"/>
        <v>6</v>
      </c>
      <c r="EX14" s="1"/>
      <c r="EY14" s="1">
        <f t="shared" si="122"/>
        <v>0</v>
      </c>
      <c r="EZ14" s="1">
        <f t="shared" si="123"/>
        <v>6.9999999999999999E-4</v>
      </c>
      <c r="FA14" s="1">
        <f t="shared" si="29"/>
        <v>6.0007000000000001</v>
      </c>
      <c r="FB14" s="1">
        <f t="shared" si="30"/>
        <v>6</v>
      </c>
      <c r="FC14" s="1">
        <f t="shared" si="124"/>
        <v>0</v>
      </c>
      <c r="FD14" s="1">
        <f t="shared" si="125"/>
        <v>4.0000000000000002E-4</v>
      </c>
      <c r="FE14" s="1">
        <f t="shared" si="126"/>
        <v>6.0004</v>
      </c>
      <c r="FF14" s="1">
        <f t="shared" si="31"/>
        <v>6</v>
      </c>
      <c r="FG14" s="1">
        <f t="shared" si="127"/>
        <v>0</v>
      </c>
      <c r="FH14" s="1">
        <f t="shared" si="128"/>
        <v>4.0000000000000002E-4</v>
      </c>
      <c r="FI14" s="1">
        <f t="shared" si="129"/>
        <v>6.0004</v>
      </c>
      <c r="FJ14" s="1">
        <f t="shared" si="32"/>
        <v>6</v>
      </c>
      <c r="FK14" s="1">
        <f t="shared" si="130"/>
        <v>0</v>
      </c>
      <c r="FL14" s="1">
        <f t="shared" si="131"/>
        <v>2.9999999999999997E-4</v>
      </c>
      <c r="FM14" s="1">
        <f t="shared" si="132"/>
        <v>6.0003000000000002</v>
      </c>
      <c r="FN14" s="1">
        <f t="shared" si="33"/>
        <v>6</v>
      </c>
      <c r="FO14" s="1">
        <f t="shared" si="133"/>
        <v>0</v>
      </c>
      <c r="FP14" s="1">
        <f t="shared" si="134"/>
        <v>4.0000000000000002E-4</v>
      </c>
      <c r="FQ14" s="1">
        <f t="shared" si="135"/>
        <v>6.0004</v>
      </c>
      <c r="FR14" s="1">
        <f t="shared" si="34"/>
        <v>6</v>
      </c>
      <c r="FS14" s="1">
        <f t="shared" si="136"/>
        <v>0</v>
      </c>
      <c r="FT14" s="1">
        <f t="shared" si="137"/>
        <v>4.0000000000000002E-4</v>
      </c>
      <c r="FU14" s="1">
        <f t="shared" si="138"/>
        <v>6.0004</v>
      </c>
      <c r="FV14" s="1">
        <f t="shared" si="35"/>
        <v>6</v>
      </c>
      <c r="FW14" s="1">
        <f t="shared" si="139"/>
        <v>0</v>
      </c>
      <c r="FX14" s="1">
        <f t="shared" si="140"/>
        <v>5.9999999999999995E-4</v>
      </c>
      <c r="FY14" s="1">
        <f t="shared" si="141"/>
        <v>6.0006000000000004</v>
      </c>
      <c r="FZ14" s="1">
        <f t="shared" si="36"/>
        <v>6</v>
      </c>
      <c r="GC14" s="1">
        <f t="shared" si="37"/>
        <v>0</v>
      </c>
      <c r="GD14" s="1">
        <f t="shared" si="142"/>
        <v>0</v>
      </c>
      <c r="GE14" s="1">
        <f t="shared" si="38"/>
        <v>6</v>
      </c>
      <c r="GF14" s="1">
        <f t="shared" si="39"/>
        <v>6</v>
      </c>
      <c r="GG14" s="1">
        <f t="shared" si="40"/>
        <v>0</v>
      </c>
      <c r="GH14" s="1">
        <f t="shared" si="143"/>
        <v>2.9999999999999997E-4</v>
      </c>
      <c r="GI14" s="1">
        <f t="shared" si="144"/>
        <v>6.0003000000000002</v>
      </c>
      <c r="GJ14" s="1">
        <f t="shared" si="41"/>
        <v>6</v>
      </c>
      <c r="GK14" s="1">
        <f t="shared" si="42"/>
        <v>0</v>
      </c>
      <c r="GL14" s="1">
        <f t="shared" si="145"/>
        <v>2.0000000000000001E-4</v>
      </c>
      <c r="GM14" s="1">
        <f t="shared" si="146"/>
        <v>6.0002000000000004</v>
      </c>
      <c r="GN14" s="1">
        <f t="shared" si="43"/>
        <v>6</v>
      </c>
      <c r="GO14" s="1">
        <f t="shared" si="44"/>
        <v>0</v>
      </c>
      <c r="GP14" s="1">
        <f t="shared" si="147"/>
        <v>2.0000000000000001E-4</v>
      </c>
      <c r="GQ14" s="1">
        <f t="shared" si="148"/>
        <v>6.0002000000000004</v>
      </c>
      <c r="GR14" s="1">
        <f t="shared" si="45"/>
        <v>6</v>
      </c>
      <c r="GS14" s="1">
        <f t="shared" si="46"/>
        <v>0</v>
      </c>
      <c r="GT14" s="1">
        <f t="shared" si="149"/>
        <v>1E-4</v>
      </c>
      <c r="GU14" s="1">
        <f t="shared" si="150"/>
        <v>6.0000999999999998</v>
      </c>
      <c r="GV14" s="1">
        <f t="shared" si="47"/>
        <v>6</v>
      </c>
      <c r="GW14" s="1">
        <f t="shared" si="48"/>
        <v>0</v>
      </c>
      <c r="GX14" s="1">
        <f t="shared" si="151"/>
        <v>4.0000000000000002E-4</v>
      </c>
      <c r="GY14" s="1">
        <f t="shared" si="152"/>
        <v>6.0004</v>
      </c>
      <c r="GZ14" s="1">
        <f t="shared" si="49"/>
        <v>6</v>
      </c>
      <c r="HA14" s="1">
        <f t="shared" si="50"/>
        <v>0</v>
      </c>
      <c r="HB14" s="1">
        <f t="shared" si="153"/>
        <v>5.9999999999999995E-4</v>
      </c>
      <c r="HC14" s="1">
        <f t="shared" si="154"/>
        <v>6.0006000000000004</v>
      </c>
      <c r="HD14" s="1">
        <f t="shared" si="51"/>
        <v>6</v>
      </c>
    </row>
    <row r="15" spans="1:212" customFormat="1" x14ac:dyDescent="0.3">
      <c r="A15" t="str">
        <f t="shared" si="52"/>
        <v>BlueIRS1</v>
      </c>
      <c r="B15" s="13">
        <f>'Running Order'!B19</f>
        <v>12</v>
      </c>
      <c r="C15" s="13" t="str">
        <f>'Running Order'!C19</f>
        <v>Andy Wilks</v>
      </c>
      <c r="D15" s="13" t="str">
        <f>'Running Order'!D19</f>
        <v>Mark Smith</v>
      </c>
      <c r="E15" s="13" t="str">
        <f>'Running Order'!E19</f>
        <v>Crossle</v>
      </c>
      <c r="F15" s="13">
        <f>'Running Order'!F19</f>
        <v>1600</v>
      </c>
      <c r="G15" s="13" t="str">
        <f>'Running Order'!G19</f>
        <v>IRS</v>
      </c>
      <c r="H15" s="13">
        <f>'Running Order'!H19</f>
        <v>5</v>
      </c>
      <c r="I15" s="13">
        <f>'Running Order'!I19</f>
        <v>0</v>
      </c>
      <c r="J15" s="13">
        <f>'Running Order'!J19</f>
        <v>0</v>
      </c>
      <c r="K15" s="13">
        <f>'Running Order'!K19</f>
        <v>0</v>
      </c>
      <c r="L15" s="13" t="str">
        <f>'Running Order'!L19</f>
        <v>Blue</v>
      </c>
      <c r="M15" s="13">
        <f>IF('Running Order'!$HF19="CLUB",'Running Order'!M19,20)</f>
        <v>20</v>
      </c>
      <c r="N15" s="13">
        <f>IF('Running Order'!$HF19="CLUB",'Running Order'!N19,20)</f>
        <v>20</v>
      </c>
      <c r="O15" s="13">
        <f>IF('Running Order'!$HF19="CLUB",'Running Order'!O19,20)</f>
        <v>20</v>
      </c>
      <c r="P15" s="13">
        <f>IF('Running Order'!$HF19="CLUB",'Running Order'!P19,20)</f>
        <v>20</v>
      </c>
      <c r="Q15" s="13">
        <f>IF('Running Order'!$HF19="CLUB",'Running Order'!Q19,20)</f>
        <v>20</v>
      </c>
      <c r="R15" s="13">
        <f>IF('Running Order'!$HF19="CLUB",'Running Order'!R19,20)</f>
        <v>20</v>
      </c>
      <c r="S15" s="13">
        <f>IF('Running Order'!$HF19="CLUB",'Running Order'!S19,20)</f>
        <v>20</v>
      </c>
      <c r="T15" s="13">
        <f>IF('Running Order'!$HF19="CLUB",'Running Order'!T19,20)</f>
        <v>20</v>
      </c>
      <c r="U15" s="13">
        <f>IF('Running Order'!$HF19="CLUB",'Running Order'!U19,20)</f>
        <v>20</v>
      </c>
      <c r="V15" s="13">
        <f>IF('Running Order'!$HF19="CLUB",'Running Order'!V19,20)</f>
        <v>20</v>
      </c>
      <c r="W15" s="5">
        <f t="shared" si="53"/>
        <v>200</v>
      </c>
      <c r="X15" s="13">
        <f>IF('Running Order'!$HF19="CLUB",'Running Order'!X19,20)</f>
        <v>20</v>
      </c>
      <c r="Y15" s="13">
        <f>IF('Running Order'!$HF19="CLUB",'Running Order'!Y19,20)</f>
        <v>20</v>
      </c>
      <c r="Z15" s="13">
        <f>IF('Running Order'!$HF19="CLUB",'Running Order'!Z19,20)</f>
        <v>20</v>
      </c>
      <c r="AA15" s="13">
        <f>IF('Running Order'!$HF19="CLUB",'Running Order'!AA19,20)</f>
        <v>20</v>
      </c>
      <c r="AB15" s="13">
        <f>IF('Running Order'!$HF19="CLUB",'Running Order'!AB19,20)</f>
        <v>20</v>
      </c>
      <c r="AC15" s="13">
        <f>IF('Running Order'!$HF19="CLUB",'Running Order'!AC19,20)</f>
        <v>20</v>
      </c>
      <c r="AD15" s="13">
        <f>IF('Running Order'!$HF19="CLUB",'Running Order'!AD19,20)</f>
        <v>20</v>
      </c>
      <c r="AE15" s="13">
        <f>IF('Running Order'!$HF19="CLUB",'Running Order'!AE19,20)</f>
        <v>20</v>
      </c>
      <c r="AF15" s="13">
        <f>IF('Running Order'!$HF19="CLUB",'Running Order'!AF19,20)</f>
        <v>20</v>
      </c>
      <c r="AG15" s="13">
        <f>IF('Running Order'!$HF19="CLUB",'Running Order'!AG19,20)</f>
        <v>20</v>
      </c>
      <c r="AH15" s="5">
        <f t="shared" si="54"/>
        <v>200</v>
      </c>
      <c r="AI15" s="5">
        <f t="shared" si="55"/>
        <v>400</v>
      </c>
      <c r="AJ15" s="13">
        <f>IF('Running Order'!$HF19="CLUB",'Running Order'!AJ19,20)</f>
        <v>20</v>
      </c>
      <c r="AK15" s="13">
        <f>IF('Running Order'!$HF19="CLUB",'Running Order'!AK19,20)</f>
        <v>20</v>
      </c>
      <c r="AL15" s="13">
        <f>IF('Running Order'!$HF19="CLUB",'Running Order'!AL19,20)</f>
        <v>20</v>
      </c>
      <c r="AM15" s="13">
        <f>IF('Running Order'!$HF19="CLUB",'Running Order'!AM19,20)</f>
        <v>20</v>
      </c>
      <c r="AN15" s="13">
        <f>IF('Running Order'!$HF19="CLUB",'Running Order'!AN19,20)</f>
        <v>20</v>
      </c>
      <c r="AO15" s="13">
        <f>IF('Running Order'!$HF19="CLUB",'Running Order'!AO19,20)</f>
        <v>20</v>
      </c>
      <c r="AP15" s="13">
        <f>IF('Running Order'!$HF19="CLUB",'Running Order'!AP19,20)</f>
        <v>20</v>
      </c>
      <c r="AQ15" s="13">
        <f>IF('Running Order'!$HF19="CLUB",'Running Order'!AQ19,20)</f>
        <v>20</v>
      </c>
      <c r="AR15" s="13">
        <f>IF('Running Order'!$HF19="CLUB",'Running Order'!AR19,20)</f>
        <v>20</v>
      </c>
      <c r="AS15" s="13">
        <f>IF('Running Order'!$HF19="CLUB",'Running Order'!AS19,20)</f>
        <v>20</v>
      </c>
      <c r="AT15" s="5">
        <f t="shared" si="56"/>
        <v>200</v>
      </c>
      <c r="AU15" s="5">
        <f t="shared" si="57"/>
        <v>600</v>
      </c>
      <c r="AV15" s="13">
        <f>IF('Running Order'!$HF19="CLUB",'Running Order'!AV19,20)</f>
        <v>20</v>
      </c>
      <c r="AW15" s="13">
        <f>IF('Running Order'!$HF19="CLUB",'Running Order'!AW19,20)</f>
        <v>20</v>
      </c>
      <c r="AX15" s="13">
        <f>IF('Running Order'!$HF19="CLUB",'Running Order'!AX19,20)</f>
        <v>20</v>
      </c>
      <c r="AY15" s="13">
        <f>IF('Running Order'!$HF19="CLUB",'Running Order'!AY19,20)</f>
        <v>20</v>
      </c>
      <c r="AZ15" s="13">
        <f>IF('Running Order'!$HF19="CLUB",'Running Order'!AZ19,20)</f>
        <v>20</v>
      </c>
      <c r="BA15" s="13">
        <f>IF('Running Order'!$HF19="CLUB",'Running Order'!BA19,20)</f>
        <v>20</v>
      </c>
      <c r="BB15" s="13">
        <f>IF('Running Order'!$HF19="CLUB",'Running Order'!BB19,20)</f>
        <v>20</v>
      </c>
      <c r="BC15" s="13">
        <f>IF('Running Order'!$HF19="CLUB",'Running Order'!BC19,20)</f>
        <v>20</v>
      </c>
      <c r="BD15" s="13">
        <f>IF('Running Order'!$HF19="CLUB",'Running Order'!BD19,20)</f>
        <v>20</v>
      </c>
      <c r="BE15" s="13">
        <f>IF('Running Order'!$HF19="CLUB",'Running Order'!BE19,20)</f>
        <v>20</v>
      </c>
      <c r="BF15" s="5">
        <f t="shared" si="58"/>
        <v>200</v>
      </c>
      <c r="BG15" s="5">
        <f t="shared" si="59"/>
        <v>800</v>
      </c>
      <c r="BH15" s="5">
        <f t="shared" si="155"/>
        <v>6</v>
      </c>
      <c r="BI15" s="5">
        <f t="shared" si="156"/>
        <v>6</v>
      </c>
      <c r="BJ15" s="5">
        <f t="shared" si="157"/>
        <v>6</v>
      </c>
      <c r="BK15" s="5">
        <f t="shared" si="158"/>
        <v>6</v>
      </c>
      <c r="BL15" s="5">
        <f t="shared" si="60"/>
        <v>6</v>
      </c>
      <c r="BM15" s="5">
        <f t="shared" si="61"/>
        <v>6</v>
      </c>
      <c r="BN15" s="5">
        <f t="shared" si="8"/>
        <v>6</v>
      </c>
      <c r="BO15" s="5">
        <f t="shared" si="9"/>
        <v>6</v>
      </c>
      <c r="BP15" s="3" t="str">
        <f t="shared" si="10"/>
        <v>-</v>
      </c>
      <c r="BQ15" s="3" t="str">
        <f t="shared" si="62"/>
        <v/>
      </c>
      <c r="BR15" s="3" t="str">
        <f t="shared" si="11"/>
        <v>-</v>
      </c>
      <c r="BS15" s="3" t="str">
        <f t="shared" si="63"/>
        <v/>
      </c>
      <c r="BT15" s="3" t="str">
        <f t="shared" si="12"/>
        <v>-</v>
      </c>
      <c r="BU15" s="3" t="str">
        <f t="shared" si="64"/>
        <v/>
      </c>
      <c r="BV15" s="3">
        <f t="shared" si="13"/>
        <v>6</v>
      </c>
      <c r="BW15" s="3">
        <f t="shared" si="65"/>
        <v>1</v>
      </c>
      <c r="BX15" s="3" t="str">
        <f t="shared" si="14"/>
        <v>-</v>
      </c>
      <c r="BY15" s="3" t="str">
        <f t="shared" si="66"/>
        <v/>
      </c>
      <c r="BZ15" s="3" t="str">
        <f t="shared" si="15"/>
        <v>-</v>
      </c>
      <c r="CA15" s="3" t="str">
        <f t="shared" si="67"/>
        <v/>
      </c>
      <c r="CB15" s="3" t="str">
        <f t="shared" si="16"/>
        <v>-</v>
      </c>
      <c r="CC15" s="3" t="str">
        <f t="shared" si="68"/>
        <v/>
      </c>
      <c r="CD15" s="3" t="str">
        <f t="shared" si="69"/>
        <v>-</v>
      </c>
      <c r="CE15" s="3" t="str">
        <f t="shared" si="70"/>
        <v/>
      </c>
      <c r="CF15" s="3" t="str">
        <f t="shared" si="71"/>
        <v>-</v>
      </c>
      <c r="CG15" s="3" t="str">
        <f t="shared" si="72"/>
        <v/>
      </c>
      <c r="CH15" s="5" t="str">
        <f t="shared" si="159"/>
        <v>1</v>
      </c>
      <c r="CI15" s="5" t="str">
        <f t="shared" si="73"/>
        <v/>
      </c>
      <c r="CJ15" s="22"/>
      <c r="CK15" s="1"/>
      <c r="CL15" s="1">
        <f t="shared" si="74"/>
        <v>0</v>
      </c>
      <c r="CM15" s="1">
        <f t="shared" si="75"/>
        <v>6.9999999999999994E-5</v>
      </c>
      <c r="CN15" s="1">
        <f t="shared" si="76"/>
        <v>6.00007</v>
      </c>
      <c r="CO15" s="1">
        <f t="shared" si="17"/>
        <v>6</v>
      </c>
      <c r="CP15" s="1">
        <f t="shared" si="77"/>
        <v>0</v>
      </c>
      <c r="CQ15" s="1">
        <f t="shared" si="78"/>
        <v>5.0000000000000002E-5</v>
      </c>
      <c r="CR15" s="1">
        <f t="shared" si="79"/>
        <v>6.0000499999999999</v>
      </c>
      <c r="CS15" s="1">
        <f t="shared" si="18"/>
        <v>6</v>
      </c>
      <c r="CT15" s="1">
        <f t="shared" si="80"/>
        <v>0</v>
      </c>
      <c r="CU15" s="1">
        <f t="shared" si="81"/>
        <v>5.0000000000000001E-4</v>
      </c>
      <c r="CV15" s="1">
        <f t="shared" si="82"/>
        <v>6.0004999999999997</v>
      </c>
      <c r="CW15" s="1">
        <f t="shared" si="19"/>
        <v>6</v>
      </c>
      <c r="CX15" s="1">
        <f t="shared" si="83"/>
        <v>0</v>
      </c>
      <c r="CY15" s="1">
        <f t="shared" si="84"/>
        <v>4.0000000000000002E-4</v>
      </c>
      <c r="CZ15" s="1">
        <f t="shared" si="85"/>
        <v>6.0004</v>
      </c>
      <c r="DA15" s="1">
        <f t="shared" si="20"/>
        <v>6</v>
      </c>
      <c r="DB15" s="1">
        <f t="shared" si="86"/>
        <v>0</v>
      </c>
      <c r="DC15" s="1">
        <f t="shared" si="87"/>
        <v>5.0000000000000001E-4</v>
      </c>
      <c r="DD15" s="1">
        <f t="shared" si="88"/>
        <v>6.0004999999999997</v>
      </c>
      <c r="DE15" s="1">
        <f t="shared" si="21"/>
        <v>6</v>
      </c>
      <c r="DF15" s="1">
        <f t="shared" si="89"/>
        <v>0</v>
      </c>
      <c r="DG15" s="1">
        <f t="shared" si="90"/>
        <v>5.0000000000000001E-4</v>
      </c>
      <c r="DH15" s="1">
        <f t="shared" si="91"/>
        <v>6.0004999999999997</v>
      </c>
      <c r="DI15" s="1">
        <f t="shared" si="22"/>
        <v>6</v>
      </c>
      <c r="DJ15" s="1">
        <f t="shared" si="92"/>
        <v>0</v>
      </c>
      <c r="DK15" s="1">
        <f t="shared" si="93"/>
        <v>5.9999999999999995E-4</v>
      </c>
      <c r="DL15" s="1">
        <f t="shared" si="94"/>
        <v>6.0006000000000004</v>
      </c>
      <c r="DM15" s="1">
        <f t="shared" si="95"/>
        <v>6</v>
      </c>
      <c r="DQ15">
        <f t="shared" si="96"/>
        <v>600</v>
      </c>
      <c r="DR15" t="str">
        <f t="shared" si="97"/>
        <v>NO</v>
      </c>
      <c r="DS15">
        <f t="shared" si="98"/>
        <v>600</v>
      </c>
      <c r="DT15" t="str">
        <f t="shared" si="99"/>
        <v>NO</v>
      </c>
      <c r="DV15" s="1">
        <f t="shared" si="100"/>
        <v>0</v>
      </c>
      <c r="DW15" s="1">
        <f t="shared" si="101"/>
        <v>6.9999999999999999E-4</v>
      </c>
      <c r="DX15" s="1">
        <f t="shared" si="102"/>
        <v>6.0007000000000001</v>
      </c>
      <c r="DY15" s="1">
        <f t="shared" si="23"/>
        <v>6</v>
      </c>
      <c r="DZ15" s="1">
        <f t="shared" si="103"/>
        <v>0</v>
      </c>
      <c r="EA15" s="1">
        <f t="shared" si="104"/>
        <v>5.0000000000000001E-4</v>
      </c>
      <c r="EB15" s="1">
        <f t="shared" si="105"/>
        <v>6.0004999999999997</v>
      </c>
      <c r="EC15" s="1">
        <f t="shared" si="24"/>
        <v>6</v>
      </c>
      <c r="ED15" s="1">
        <f t="shared" si="106"/>
        <v>0</v>
      </c>
      <c r="EE15" s="1">
        <f t="shared" si="107"/>
        <v>5.0000000000000001E-4</v>
      </c>
      <c r="EF15" s="1">
        <f t="shared" si="108"/>
        <v>6.0004999999999997</v>
      </c>
      <c r="EG15" s="1">
        <f t="shared" si="25"/>
        <v>6</v>
      </c>
      <c r="EH15" s="1">
        <f t="shared" si="109"/>
        <v>0</v>
      </c>
      <c r="EI15" s="1">
        <f t="shared" si="110"/>
        <v>4.0000000000000002E-4</v>
      </c>
      <c r="EJ15" s="1">
        <f t="shared" si="111"/>
        <v>6.0004</v>
      </c>
      <c r="EK15" s="1">
        <f t="shared" si="26"/>
        <v>6</v>
      </c>
      <c r="EL15" s="1">
        <f t="shared" si="112"/>
        <v>0</v>
      </c>
      <c r="EM15" s="1">
        <f t="shared" si="113"/>
        <v>5.0000000000000001E-4</v>
      </c>
      <c r="EN15" s="1">
        <f t="shared" si="114"/>
        <v>6.0004999999999997</v>
      </c>
      <c r="EO15" s="1">
        <f t="shared" si="27"/>
        <v>6</v>
      </c>
      <c r="EP15" s="1">
        <f t="shared" si="115"/>
        <v>0</v>
      </c>
      <c r="EQ15" s="1">
        <f t="shared" si="116"/>
        <v>5.0000000000000001E-4</v>
      </c>
      <c r="ER15" s="1">
        <f t="shared" si="117"/>
        <v>6.0004999999999997</v>
      </c>
      <c r="ES15" s="1">
        <f t="shared" si="28"/>
        <v>6</v>
      </c>
      <c r="ET15" s="1">
        <f t="shared" si="118"/>
        <v>0</v>
      </c>
      <c r="EU15" s="1">
        <f t="shared" si="119"/>
        <v>5.9999999999999995E-4</v>
      </c>
      <c r="EV15" s="1">
        <f t="shared" si="120"/>
        <v>6.0006000000000004</v>
      </c>
      <c r="EW15" s="1">
        <f t="shared" si="121"/>
        <v>6</v>
      </c>
      <c r="EX15" s="1"/>
      <c r="EY15" s="1">
        <f t="shared" si="122"/>
        <v>0</v>
      </c>
      <c r="EZ15" s="1">
        <f t="shared" si="123"/>
        <v>6.9999999999999999E-4</v>
      </c>
      <c r="FA15" s="1">
        <f t="shared" si="29"/>
        <v>6.0007000000000001</v>
      </c>
      <c r="FB15" s="1">
        <f t="shared" si="30"/>
        <v>6</v>
      </c>
      <c r="FC15" s="1">
        <f t="shared" si="124"/>
        <v>0</v>
      </c>
      <c r="FD15" s="1">
        <f t="shared" si="125"/>
        <v>4.0000000000000002E-4</v>
      </c>
      <c r="FE15" s="1">
        <f t="shared" si="126"/>
        <v>6.0004</v>
      </c>
      <c r="FF15" s="1">
        <f t="shared" si="31"/>
        <v>6</v>
      </c>
      <c r="FG15" s="1">
        <f t="shared" si="127"/>
        <v>0</v>
      </c>
      <c r="FH15" s="1">
        <f t="shared" si="128"/>
        <v>4.0000000000000002E-4</v>
      </c>
      <c r="FI15" s="1">
        <f t="shared" si="129"/>
        <v>6.0004</v>
      </c>
      <c r="FJ15" s="1">
        <f t="shared" si="32"/>
        <v>6</v>
      </c>
      <c r="FK15" s="1">
        <f t="shared" si="130"/>
        <v>0</v>
      </c>
      <c r="FL15" s="1">
        <f t="shared" si="131"/>
        <v>2.9999999999999997E-4</v>
      </c>
      <c r="FM15" s="1">
        <f t="shared" si="132"/>
        <v>6.0003000000000002</v>
      </c>
      <c r="FN15" s="1">
        <f t="shared" si="33"/>
        <v>6</v>
      </c>
      <c r="FO15" s="1">
        <f t="shared" si="133"/>
        <v>0</v>
      </c>
      <c r="FP15" s="1">
        <f t="shared" si="134"/>
        <v>4.0000000000000002E-4</v>
      </c>
      <c r="FQ15" s="1">
        <f t="shared" si="135"/>
        <v>6.0004</v>
      </c>
      <c r="FR15" s="1">
        <f t="shared" si="34"/>
        <v>6</v>
      </c>
      <c r="FS15" s="1">
        <f t="shared" si="136"/>
        <v>0</v>
      </c>
      <c r="FT15" s="1">
        <f t="shared" si="137"/>
        <v>4.0000000000000002E-4</v>
      </c>
      <c r="FU15" s="1">
        <f t="shared" si="138"/>
        <v>6.0004</v>
      </c>
      <c r="FV15" s="1">
        <f t="shared" si="35"/>
        <v>6</v>
      </c>
      <c r="FW15" s="1">
        <f t="shared" si="139"/>
        <v>0</v>
      </c>
      <c r="FX15" s="1">
        <f t="shared" si="140"/>
        <v>5.9999999999999995E-4</v>
      </c>
      <c r="FY15" s="1">
        <f t="shared" si="141"/>
        <v>6.0006000000000004</v>
      </c>
      <c r="FZ15" s="1">
        <f t="shared" si="36"/>
        <v>6</v>
      </c>
      <c r="GC15" s="1">
        <f t="shared" si="37"/>
        <v>0</v>
      </c>
      <c r="GD15" s="1">
        <f t="shared" si="142"/>
        <v>0</v>
      </c>
      <c r="GE15" s="1">
        <f t="shared" si="38"/>
        <v>6</v>
      </c>
      <c r="GF15" s="1">
        <f t="shared" si="39"/>
        <v>6</v>
      </c>
      <c r="GG15" s="1">
        <f t="shared" si="40"/>
        <v>0</v>
      </c>
      <c r="GH15" s="1">
        <f t="shared" si="143"/>
        <v>2.9999999999999997E-4</v>
      </c>
      <c r="GI15" s="1">
        <f t="shared" si="144"/>
        <v>6.0003000000000002</v>
      </c>
      <c r="GJ15" s="1">
        <f t="shared" si="41"/>
        <v>6</v>
      </c>
      <c r="GK15" s="1">
        <f t="shared" si="42"/>
        <v>0</v>
      </c>
      <c r="GL15" s="1">
        <f t="shared" si="145"/>
        <v>2.0000000000000001E-4</v>
      </c>
      <c r="GM15" s="1">
        <f t="shared" si="146"/>
        <v>6.0002000000000004</v>
      </c>
      <c r="GN15" s="1">
        <f t="shared" si="43"/>
        <v>6</v>
      </c>
      <c r="GO15" s="1">
        <f t="shared" si="44"/>
        <v>0</v>
      </c>
      <c r="GP15" s="1">
        <f t="shared" si="147"/>
        <v>2.0000000000000001E-4</v>
      </c>
      <c r="GQ15" s="1">
        <f t="shared" si="148"/>
        <v>6.0002000000000004</v>
      </c>
      <c r="GR15" s="1">
        <f t="shared" si="45"/>
        <v>6</v>
      </c>
      <c r="GS15" s="1">
        <f t="shared" si="46"/>
        <v>0</v>
      </c>
      <c r="GT15" s="1">
        <f t="shared" si="149"/>
        <v>1E-4</v>
      </c>
      <c r="GU15" s="1">
        <f t="shared" si="150"/>
        <v>6.0000999999999998</v>
      </c>
      <c r="GV15" s="1">
        <f t="shared" si="47"/>
        <v>6</v>
      </c>
      <c r="GW15" s="1">
        <f t="shared" si="48"/>
        <v>0</v>
      </c>
      <c r="GX15" s="1">
        <f t="shared" si="151"/>
        <v>4.0000000000000002E-4</v>
      </c>
      <c r="GY15" s="1">
        <f t="shared" si="152"/>
        <v>6.0004</v>
      </c>
      <c r="GZ15" s="1">
        <f t="shared" si="49"/>
        <v>6</v>
      </c>
      <c r="HA15" s="1">
        <f t="shared" si="50"/>
        <v>0</v>
      </c>
      <c r="HB15" s="1">
        <f t="shared" si="153"/>
        <v>5.9999999999999995E-4</v>
      </c>
      <c r="HC15" s="1">
        <f t="shared" si="154"/>
        <v>6.0006000000000004</v>
      </c>
      <c r="HD15" s="1">
        <f t="shared" si="51"/>
        <v>6</v>
      </c>
    </row>
    <row r="16" spans="1:212" customFormat="1" x14ac:dyDescent="0.3">
      <c r="A16" t="str">
        <f t="shared" si="52"/>
        <v>Rookie1</v>
      </c>
      <c r="B16" s="13">
        <f>'Running Order'!B20</f>
        <v>14</v>
      </c>
      <c r="C16" s="13" t="str">
        <f>'Running Order'!C20</f>
        <v>Paul Marsh</v>
      </c>
      <c r="D16" s="13" t="str">
        <f>'Running Order'!D20</f>
        <v>Debbie Marsh</v>
      </c>
      <c r="E16" s="13" t="str">
        <f>'Running Order'!E20</f>
        <v>Sherpa</v>
      </c>
      <c r="F16" s="13">
        <f>'Running Order'!F20</f>
        <v>1335</v>
      </c>
      <c r="G16" s="13" t="str">
        <f>'Running Order'!G20</f>
        <v>Live</v>
      </c>
      <c r="H16" s="13">
        <f>'Running Order'!H20</f>
        <v>5</v>
      </c>
      <c r="I16" s="13">
        <f>'Running Order'!I20</f>
        <v>0</v>
      </c>
      <c r="J16" s="13">
        <f>'Running Order'!J20</f>
        <v>0</v>
      </c>
      <c r="K16" s="13">
        <f>'Running Order'!K20</f>
        <v>0</v>
      </c>
      <c r="L16" s="13" t="str">
        <f>'Running Order'!L20</f>
        <v>Rookie</v>
      </c>
      <c r="M16" s="13">
        <f>IF('Running Order'!$HF20="CLUB",'Running Order'!M20,20)</f>
        <v>20</v>
      </c>
      <c r="N16" s="13">
        <f>IF('Running Order'!$HF20="CLUB",'Running Order'!N20,20)</f>
        <v>20</v>
      </c>
      <c r="O16" s="13">
        <f>IF('Running Order'!$HF20="CLUB",'Running Order'!O20,20)</f>
        <v>20</v>
      </c>
      <c r="P16" s="13">
        <f>IF('Running Order'!$HF20="CLUB",'Running Order'!P20,20)</f>
        <v>20</v>
      </c>
      <c r="Q16" s="13">
        <f>IF('Running Order'!$HF20="CLUB",'Running Order'!Q20,20)</f>
        <v>20</v>
      </c>
      <c r="R16" s="13">
        <f>IF('Running Order'!$HF20="CLUB",'Running Order'!R20,20)</f>
        <v>20</v>
      </c>
      <c r="S16" s="13">
        <f>IF('Running Order'!$HF20="CLUB",'Running Order'!S20,20)</f>
        <v>20</v>
      </c>
      <c r="T16" s="13">
        <f>IF('Running Order'!$HF20="CLUB",'Running Order'!T20,20)</f>
        <v>20</v>
      </c>
      <c r="U16" s="13">
        <f>IF('Running Order'!$HF20="CLUB",'Running Order'!U20,20)</f>
        <v>20</v>
      </c>
      <c r="V16" s="13">
        <f>IF('Running Order'!$HF20="CLUB",'Running Order'!V20,20)</f>
        <v>20</v>
      </c>
      <c r="W16" s="5">
        <f t="shared" si="53"/>
        <v>200</v>
      </c>
      <c r="X16" s="13">
        <f>IF('Running Order'!$HF20="CLUB",'Running Order'!X20,20)</f>
        <v>20</v>
      </c>
      <c r="Y16" s="13">
        <f>IF('Running Order'!$HF20="CLUB",'Running Order'!Y20,20)</f>
        <v>20</v>
      </c>
      <c r="Z16" s="13">
        <f>IF('Running Order'!$HF20="CLUB",'Running Order'!Z20,20)</f>
        <v>20</v>
      </c>
      <c r="AA16" s="13">
        <f>IF('Running Order'!$HF20="CLUB",'Running Order'!AA20,20)</f>
        <v>20</v>
      </c>
      <c r="AB16" s="13">
        <f>IF('Running Order'!$HF20="CLUB",'Running Order'!AB20,20)</f>
        <v>20</v>
      </c>
      <c r="AC16" s="13">
        <f>IF('Running Order'!$HF20="CLUB",'Running Order'!AC20,20)</f>
        <v>20</v>
      </c>
      <c r="AD16" s="13">
        <f>IF('Running Order'!$HF20="CLUB",'Running Order'!AD20,20)</f>
        <v>20</v>
      </c>
      <c r="AE16" s="13">
        <f>IF('Running Order'!$HF20="CLUB",'Running Order'!AE20,20)</f>
        <v>20</v>
      </c>
      <c r="AF16" s="13">
        <f>IF('Running Order'!$HF20="CLUB",'Running Order'!AF20,20)</f>
        <v>20</v>
      </c>
      <c r="AG16" s="13">
        <f>IF('Running Order'!$HF20="CLUB",'Running Order'!AG20,20)</f>
        <v>20</v>
      </c>
      <c r="AH16" s="5">
        <f t="shared" si="54"/>
        <v>200</v>
      </c>
      <c r="AI16" s="5">
        <f t="shared" si="55"/>
        <v>400</v>
      </c>
      <c r="AJ16" s="13">
        <f>IF('Running Order'!$HF20="CLUB",'Running Order'!AJ20,20)</f>
        <v>20</v>
      </c>
      <c r="AK16" s="13">
        <f>IF('Running Order'!$HF20="CLUB",'Running Order'!AK20,20)</f>
        <v>20</v>
      </c>
      <c r="AL16" s="13">
        <f>IF('Running Order'!$HF20="CLUB",'Running Order'!AL20,20)</f>
        <v>20</v>
      </c>
      <c r="AM16" s="13">
        <f>IF('Running Order'!$HF20="CLUB",'Running Order'!AM20,20)</f>
        <v>20</v>
      </c>
      <c r="AN16" s="13">
        <f>IF('Running Order'!$HF20="CLUB",'Running Order'!AN20,20)</f>
        <v>20</v>
      </c>
      <c r="AO16" s="13">
        <f>IF('Running Order'!$HF20="CLUB",'Running Order'!AO20,20)</f>
        <v>20</v>
      </c>
      <c r="AP16" s="13">
        <f>IF('Running Order'!$HF20="CLUB",'Running Order'!AP20,20)</f>
        <v>20</v>
      </c>
      <c r="AQ16" s="13">
        <f>IF('Running Order'!$HF20="CLUB",'Running Order'!AQ20,20)</f>
        <v>20</v>
      </c>
      <c r="AR16" s="13">
        <f>IF('Running Order'!$HF20="CLUB",'Running Order'!AR20,20)</f>
        <v>20</v>
      </c>
      <c r="AS16" s="13">
        <f>IF('Running Order'!$HF20="CLUB",'Running Order'!AS20,20)</f>
        <v>20</v>
      </c>
      <c r="AT16" s="5">
        <f t="shared" si="56"/>
        <v>200</v>
      </c>
      <c r="AU16" s="5">
        <f t="shared" si="57"/>
        <v>600</v>
      </c>
      <c r="AV16" s="13">
        <f>IF('Running Order'!$HF20="CLUB",'Running Order'!AV20,20)</f>
        <v>20</v>
      </c>
      <c r="AW16" s="13">
        <f>IF('Running Order'!$HF20="CLUB",'Running Order'!AW20,20)</f>
        <v>20</v>
      </c>
      <c r="AX16" s="13">
        <f>IF('Running Order'!$HF20="CLUB",'Running Order'!AX20,20)</f>
        <v>20</v>
      </c>
      <c r="AY16" s="13">
        <f>IF('Running Order'!$HF20="CLUB",'Running Order'!AY20,20)</f>
        <v>20</v>
      </c>
      <c r="AZ16" s="13">
        <f>IF('Running Order'!$HF20="CLUB",'Running Order'!AZ20,20)</f>
        <v>20</v>
      </c>
      <c r="BA16" s="13">
        <f>IF('Running Order'!$HF20="CLUB",'Running Order'!BA20,20)</f>
        <v>20</v>
      </c>
      <c r="BB16" s="13">
        <f>IF('Running Order'!$HF20="CLUB",'Running Order'!BB20,20)</f>
        <v>20</v>
      </c>
      <c r="BC16" s="13">
        <f>IF('Running Order'!$HF20="CLUB",'Running Order'!BC20,20)</f>
        <v>20</v>
      </c>
      <c r="BD16" s="13">
        <f>IF('Running Order'!$HF20="CLUB",'Running Order'!BD20,20)</f>
        <v>20</v>
      </c>
      <c r="BE16" s="13">
        <f>IF('Running Order'!$HF20="CLUB",'Running Order'!BE20,20)</f>
        <v>20</v>
      </c>
      <c r="BF16" s="5">
        <f t="shared" si="58"/>
        <v>200</v>
      </c>
      <c r="BG16" s="5">
        <f t="shared" si="59"/>
        <v>800</v>
      </c>
      <c r="BH16" s="5">
        <f t="shared" si="155"/>
        <v>6</v>
      </c>
      <c r="BI16" s="5">
        <f t="shared" si="156"/>
        <v>6</v>
      </c>
      <c r="BJ16" s="5">
        <f t="shared" si="157"/>
        <v>6</v>
      </c>
      <c r="BK16" s="5">
        <f t="shared" si="158"/>
        <v>6</v>
      </c>
      <c r="BL16" s="5">
        <f t="shared" si="60"/>
        <v>6</v>
      </c>
      <c r="BM16" s="5">
        <f t="shared" si="61"/>
        <v>6</v>
      </c>
      <c r="BN16" s="5">
        <f t="shared" si="8"/>
        <v>6</v>
      </c>
      <c r="BO16" s="5">
        <f t="shared" si="9"/>
        <v>6</v>
      </c>
      <c r="BP16" s="3" t="str">
        <f t="shared" si="10"/>
        <v>-</v>
      </c>
      <c r="BQ16" s="3" t="str">
        <f t="shared" si="62"/>
        <v/>
      </c>
      <c r="BR16" s="3" t="str">
        <f t="shared" si="11"/>
        <v>-</v>
      </c>
      <c r="BS16" s="3" t="str">
        <f t="shared" si="63"/>
        <v/>
      </c>
      <c r="BT16" s="3" t="str">
        <f t="shared" si="12"/>
        <v>-</v>
      </c>
      <c r="BU16" s="3" t="str">
        <f t="shared" si="64"/>
        <v/>
      </c>
      <c r="BV16" s="3" t="str">
        <f t="shared" si="13"/>
        <v>-</v>
      </c>
      <c r="BW16" s="3" t="str">
        <f t="shared" si="65"/>
        <v/>
      </c>
      <c r="BX16" s="3">
        <f t="shared" si="14"/>
        <v>6</v>
      </c>
      <c r="BY16" s="3">
        <f t="shared" si="66"/>
        <v>1</v>
      </c>
      <c r="BZ16" s="3" t="str">
        <f t="shared" si="15"/>
        <v>-</v>
      </c>
      <c r="CA16" s="3" t="str">
        <f t="shared" si="67"/>
        <v/>
      </c>
      <c r="CB16" s="3" t="str">
        <f t="shared" si="16"/>
        <v>-</v>
      </c>
      <c r="CC16" s="3" t="str">
        <f t="shared" si="68"/>
        <v/>
      </c>
      <c r="CD16" s="3">
        <f t="shared" si="69"/>
        <v>6</v>
      </c>
      <c r="CE16" s="3">
        <f t="shared" si="70"/>
        <v>5</v>
      </c>
      <c r="CF16" s="3" t="str">
        <f t="shared" si="71"/>
        <v>-</v>
      </c>
      <c r="CG16" s="3" t="str">
        <f t="shared" si="72"/>
        <v/>
      </c>
      <c r="CH16" s="5" t="str">
        <f t="shared" si="159"/>
        <v>1</v>
      </c>
      <c r="CI16" s="5">
        <f t="shared" si="73"/>
        <v>5</v>
      </c>
      <c r="CJ16" s="21"/>
      <c r="CK16" s="1"/>
      <c r="CL16" s="1">
        <f t="shared" si="74"/>
        <v>0</v>
      </c>
      <c r="CM16" s="1">
        <f t="shared" si="75"/>
        <v>6.9999999999999994E-5</v>
      </c>
      <c r="CN16" s="1">
        <f t="shared" si="76"/>
        <v>6.00007</v>
      </c>
      <c r="CO16" s="1">
        <f t="shared" si="17"/>
        <v>6</v>
      </c>
      <c r="CP16" s="1">
        <f t="shared" si="77"/>
        <v>0</v>
      </c>
      <c r="CQ16" s="1">
        <f t="shared" si="78"/>
        <v>5.0000000000000002E-5</v>
      </c>
      <c r="CR16" s="1">
        <f t="shared" si="79"/>
        <v>6.0000499999999999</v>
      </c>
      <c r="CS16" s="1">
        <f t="shared" si="18"/>
        <v>6</v>
      </c>
      <c r="CT16" s="1">
        <f t="shared" si="80"/>
        <v>0</v>
      </c>
      <c r="CU16" s="1">
        <f t="shared" si="81"/>
        <v>5.0000000000000001E-4</v>
      </c>
      <c r="CV16" s="1">
        <f t="shared" si="82"/>
        <v>6.0004999999999997</v>
      </c>
      <c r="CW16" s="1">
        <f t="shared" si="19"/>
        <v>6</v>
      </c>
      <c r="CX16" s="1">
        <f t="shared" si="83"/>
        <v>0</v>
      </c>
      <c r="CY16" s="1">
        <f t="shared" si="84"/>
        <v>4.0000000000000002E-4</v>
      </c>
      <c r="CZ16" s="1">
        <f t="shared" si="85"/>
        <v>6.0004</v>
      </c>
      <c r="DA16" s="1">
        <f t="shared" si="20"/>
        <v>6</v>
      </c>
      <c r="DB16" s="1">
        <f t="shared" si="86"/>
        <v>0</v>
      </c>
      <c r="DC16" s="1">
        <f t="shared" si="87"/>
        <v>5.0000000000000001E-4</v>
      </c>
      <c r="DD16" s="1">
        <f t="shared" si="88"/>
        <v>6.0004999999999997</v>
      </c>
      <c r="DE16" s="1">
        <f t="shared" si="21"/>
        <v>6</v>
      </c>
      <c r="DF16" s="1">
        <f t="shared" si="89"/>
        <v>0</v>
      </c>
      <c r="DG16" s="1">
        <f t="shared" si="90"/>
        <v>5.0000000000000001E-4</v>
      </c>
      <c r="DH16" s="1">
        <f t="shared" si="91"/>
        <v>6.0004999999999997</v>
      </c>
      <c r="DI16" s="1">
        <f t="shared" si="22"/>
        <v>6</v>
      </c>
      <c r="DJ16" s="1">
        <f t="shared" si="92"/>
        <v>0</v>
      </c>
      <c r="DK16" s="1">
        <f t="shared" si="93"/>
        <v>5.9999999999999995E-4</v>
      </c>
      <c r="DL16" s="1">
        <f t="shared" si="94"/>
        <v>6.0006000000000004</v>
      </c>
      <c r="DM16" s="1">
        <f t="shared" si="95"/>
        <v>6</v>
      </c>
      <c r="DQ16">
        <f t="shared" si="96"/>
        <v>600</v>
      </c>
      <c r="DR16" t="str">
        <f t="shared" si="97"/>
        <v>NO</v>
      </c>
      <c r="DS16">
        <f t="shared" si="98"/>
        <v>600</v>
      </c>
      <c r="DT16" t="str">
        <f t="shared" si="99"/>
        <v>NO</v>
      </c>
      <c r="DV16" s="1">
        <f t="shared" si="100"/>
        <v>0</v>
      </c>
      <c r="DW16" s="1">
        <f t="shared" si="101"/>
        <v>6.9999999999999999E-4</v>
      </c>
      <c r="DX16" s="1">
        <f t="shared" si="102"/>
        <v>6.0007000000000001</v>
      </c>
      <c r="DY16" s="1">
        <f t="shared" si="23"/>
        <v>6</v>
      </c>
      <c r="DZ16" s="1">
        <f t="shared" si="103"/>
        <v>0</v>
      </c>
      <c r="EA16" s="1">
        <f t="shared" si="104"/>
        <v>5.0000000000000001E-4</v>
      </c>
      <c r="EB16" s="1">
        <f t="shared" si="105"/>
        <v>6.0004999999999997</v>
      </c>
      <c r="EC16" s="1">
        <f t="shared" si="24"/>
        <v>6</v>
      </c>
      <c r="ED16" s="1">
        <f t="shared" si="106"/>
        <v>0</v>
      </c>
      <c r="EE16" s="1">
        <f t="shared" si="107"/>
        <v>5.0000000000000001E-4</v>
      </c>
      <c r="EF16" s="1">
        <f t="shared" si="108"/>
        <v>6.0004999999999997</v>
      </c>
      <c r="EG16" s="1">
        <f t="shared" si="25"/>
        <v>6</v>
      </c>
      <c r="EH16" s="1">
        <f t="shared" si="109"/>
        <v>0</v>
      </c>
      <c r="EI16" s="1">
        <f t="shared" si="110"/>
        <v>4.0000000000000002E-4</v>
      </c>
      <c r="EJ16" s="1">
        <f t="shared" si="111"/>
        <v>6.0004</v>
      </c>
      <c r="EK16" s="1">
        <f t="shared" si="26"/>
        <v>6</v>
      </c>
      <c r="EL16" s="1">
        <f t="shared" si="112"/>
        <v>0</v>
      </c>
      <c r="EM16" s="1">
        <f t="shared" si="113"/>
        <v>5.0000000000000001E-4</v>
      </c>
      <c r="EN16" s="1">
        <f t="shared" si="114"/>
        <v>6.0004999999999997</v>
      </c>
      <c r="EO16" s="1">
        <f t="shared" si="27"/>
        <v>6</v>
      </c>
      <c r="EP16" s="1">
        <f t="shared" si="115"/>
        <v>0</v>
      </c>
      <c r="EQ16" s="1">
        <f t="shared" si="116"/>
        <v>5.0000000000000001E-4</v>
      </c>
      <c r="ER16" s="1">
        <f t="shared" si="117"/>
        <v>6.0004999999999997</v>
      </c>
      <c r="ES16" s="1">
        <f t="shared" si="28"/>
        <v>6</v>
      </c>
      <c r="ET16" s="1">
        <f t="shared" si="118"/>
        <v>0</v>
      </c>
      <c r="EU16" s="1">
        <f t="shared" si="119"/>
        <v>5.9999999999999995E-4</v>
      </c>
      <c r="EV16" s="1">
        <f t="shared" si="120"/>
        <v>6.0006000000000004</v>
      </c>
      <c r="EW16" s="1">
        <f t="shared" si="121"/>
        <v>6</v>
      </c>
      <c r="EX16" s="1"/>
      <c r="EY16" s="1">
        <f t="shared" si="122"/>
        <v>0</v>
      </c>
      <c r="EZ16" s="1">
        <f t="shared" si="123"/>
        <v>6.9999999999999999E-4</v>
      </c>
      <c r="FA16" s="1">
        <f t="shared" si="29"/>
        <v>6.0007000000000001</v>
      </c>
      <c r="FB16" s="1">
        <f t="shared" si="30"/>
        <v>6</v>
      </c>
      <c r="FC16" s="1">
        <f t="shared" si="124"/>
        <v>0</v>
      </c>
      <c r="FD16" s="1">
        <f t="shared" si="125"/>
        <v>4.0000000000000002E-4</v>
      </c>
      <c r="FE16" s="1">
        <f t="shared" si="126"/>
        <v>6.0004</v>
      </c>
      <c r="FF16" s="1">
        <f t="shared" si="31"/>
        <v>6</v>
      </c>
      <c r="FG16" s="1">
        <f t="shared" si="127"/>
        <v>0</v>
      </c>
      <c r="FH16" s="1">
        <f t="shared" si="128"/>
        <v>4.0000000000000002E-4</v>
      </c>
      <c r="FI16" s="1">
        <f t="shared" si="129"/>
        <v>6.0004</v>
      </c>
      <c r="FJ16" s="1">
        <f t="shared" si="32"/>
        <v>6</v>
      </c>
      <c r="FK16" s="1">
        <f t="shared" si="130"/>
        <v>0</v>
      </c>
      <c r="FL16" s="1">
        <f t="shared" si="131"/>
        <v>2.9999999999999997E-4</v>
      </c>
      <c r="FM16" s="1">
        <f t="shared" si="132"/>
        <v>6.0003000000000002</v>
      </c>
      <c r="FN16" s="1">
        <f t="shared" si="33"/>
        <v>6</v>
      </c>
      <c r="FO16" s="1">
        <f t="shared" si="133"/>
        <v>0</v>
      </c>
      <c r="FP16" s="1">
        <f t="shared" si="134"/>
        <v>4.0000000000000002E-4</v>
      </c>
      <c r="FQ16" s="1">
        <f t="shared" si="135"/>
        <v>6.0004</v>
      </c>
      <c r="FR16" s="1">
        <f t="shared" si="34"/>
        <v>6</v>
      </c>
      <c r="FS16" s="1">
        <f t="shared" si="136"/>
        <v>0</v>
      </c>
      <c r="FT16" s="1">
        <f t="shared" si="137"/>
        <v>4.0000000000000002E-4</v>
      </c>
      <c r="FU16" s="1">
        <f t="shared" si="138"/>
        <v>6.0004</v>
      </c>
      <c r="FV16" s="1">
        <f t="shared" si="35"/>
        <v>6</v>
      </c>
      <c r="FW16" s="1">
        <f t="shared" si="139"/>
        <v>0</v>
      </c>
      <c r="FX16" s="1">
        <f t="shared" si="140"/>
        <v>5.9999999999999995E-4</v>
      </c>
      <c r="FY16" s="1">
        <f t="shared" si="141"/>
        <v>6.0006000000000004</v>
      </c>
      <c r="FZ16" s="1">
        <f t="shared" si="36"/>
        <v>6</v>
      </c>
      <c r="GC16" s="1">
        <f t="shared" si="37"/>
        <v>0</v>
      </c>
      <c r="GD16" s="1">
        <f t="shared" si="142"/>
        <v>0</v>
      </c>
      <c r="GE16" s="1">
        <f t="shared" si="38"/>
        <v>6</v>
      </c>
      <c r="GF16" s="1">
        <f t="shared" si="39"/>
        <v>6</v>
      </c>
      <c r="GG16" s="1">
        <f t="shared" si="40"/>
        <v>0</v>
      </c>
      <c r="GH16" s="1">
        <f t="shared" si="143"/>
        <v>2.9999999999999997E-4</v>
      </c>
      <c r="GI16" s="1">
        <f t="shared" si="144"/>
        <v>6.0003000000000002</v>
      </c>
      <c r="GJ16" s="1">
        <f t="shared" si="41"/>
        <v>6</v>
      </c>
      <c r="GK16" s="1">
        <f t="shared" si="42"/>
        <v>0</v>
      </c>
      <c r="GL16" s="1">
        <f t="shared" si="145"/>
        <v>2.0000000000000001E-4</v>
      </c>
      <c r="GM16" s="1">
        <f t="shared" si="146"/>
        <v>6.0002000000000004</v>
      </c>
      <c r="GN16" s="1">
        <f t="shared" si="43"/>
        <v>6</v>
      </c>
      <c r="GO16" s="1">
        <f t="shared" si="44"/>
        <v>0</v>
      </c>
      <c r="GP16" s="1">
        <f t="shared" si="147"/>
        <v>2.0000000000000001E-4</v>
      </c>
      <c r="GQ16" s="1">
        <f t="shared" si="148"/>
        <v>6.0002000000000004</v>
      </c>
      <c r="GR16" s="1">
        <f t="shared" si="45"/>
        <v>6</v>
      </c>
      <c r="GS16" s="1">
        <f t="shared" si="46"/>
        <v>0</v>
      </c>
      <c r="GT16" s="1">
        <f t="shared" si="149"/>
        <v>1E-4</v>
      </c>
      <c r="GU16" s="1">
        <f t="shared" si="150"/>
        <v>6.0000999999999998</v>
      </c>
      <c r="GV16" s="1">
        <f t="shared" si="47"/>
        <v>6</v>
      </c>
      <c r="GW16" s="1">
        <f t="shared" si="48"/>
        <v>0</v>
      </c>
      <c r="GX16" s="1">
        <f t="shared" si="151"/>
        <v>4.0000000000000002E-4</v>
      </c>
      <c r="GY16" s="1">
        <f t="shared" si="152"/>
        <v>6.0004</v>
      </c>
      <c r="GZ16" s="1">
        <f t="shared" si="49"/>
        <v>6</v>
      </c>
      <c r="HA16" s="1">
        <f t="shared" si="50"/>
        <v>0</v>
      </c>
      <c r="HB16" s="1">
        <f t="shared" si="153"/>
        <v>5.9999999999999995E-4</v>
      </c>
      <c r="HC16" s="1">
        <f t="shared" si="154"/>
        <v>6.0006000000000004</v>
      </c>
      <c r="HD16" s="1">
        <f t="shared" si="51"/>
        <v>6</v>
      </c>
    </row>
    <row r="17" spans="1:212" customFormat="1" x14ac:dyDescent="0.3">
      <c r="A17" t="str">
        <f t="shared" si="52"/>
        <v>RedIRS1</v>
      </c>
      <c r="B17" s="13">
        <f>'Running Order'!B21</f>
        <v>15</v>
      </c>
      <c r="C17" s="13" t="str">
        <f>'Running Order'!C21</f>
        <v>Peter Fensom</v>
      </c>
      <c r="D17" s="13" t="str">
        <f>'Running Order'!D21</f>
        <v>Liz Fensom</v>
      </c>
      <c r="E17" s="13" t="str">
        <f>'Running Order'!E21</f>
        <v>Hamilton</v>
      </c>
      <c r="F17" s="13">
        <f>'Running Order'!F21</f>
        <v>1600</v>
      </c>
      <c r="G17" s="13" t="str">
        <f>'Running Order'!G21</f>
        <v>IRS</v>
      </c>
      <c r="H17" s="13">
        <f>'Running Order'!H21</f>
        <v>5</v>
      </c>
      <c r="I17" s="13">
        <f>'Running Order'!I21</f>
        <v>0</v>
      </c>
      <c r="J17" s="13">
        <f>'Running Order'!J21</f>
        <v>0</v>
      </c>
      <c r="K17" s="13">
        <f>'Running Order'!K21</f>
        <v>0</v>
      </c>
      <c r="L17" s="13" t="str">
        <f>'Running Order'!L21</f>
        <v>Red</v>
      </c>
      <c r="M17" s="13">
        <f>IF('Running Order'!$HF21="CLUB",'Running Order'!M21,20)</f>
        <v>20</v>
      </c>
      <c r="N17" s="13">
        <f>IF('Running Order'!$HF21="CLUB",'Running Order'!N21,20)</f>
        <v>20</v>
      </c>
      <c r="O17" s="13">
        <f>IF('Running Order'!$HF21="CLUB",'Running Order'!O21,20)</f>
        <v>20</v>
      </c>
      <c r="P17" s="13">
        <f>IF('Running Order'!$HF21="CLUB",'Running Order'!P21,20)</f>
        <v>20</v>
      </c>
      <c r="Q17" s="13">
        <f>IF('Running Order'!$HF21="CLUB",'Running Order'!Q21,20)</f>
        <v>20</v>
      </c>
      <c r="R17" s="13">
        <f>IF('Running Order'!$HF21="CLUB",'Running Order'!R21,20)</f>
        <v>20</v>
      </c>
      <c r="S17" s="13">
        <f>IF('Running Order'!$HF21="CLUB",'Running Order'!S21,20)</f>
        <v>20</v>
      </c>
      <c r="T17" s="13">
        <f>IF('Running Order'!$HF21="CLUB",'Running Order'!T21,20)</f>
        <v>20</v>
      </c>
      <c r="U17" s="13">
        <f>IF('Running Order'!$HF21="CLUB",'Running Order'!U21,20)</f>
        <v>20</v>
      </c>
      <c r="V17" s="13">
        <f>IF('Running Order'!$HF21="CLUB",'Running Order'!V21,20)</f>
        <v>20</v>
      </c>
      <c r="W17" s="5">
        <f t="shared" si="53"/>
        <v>200</v>
      </c>
      <c r="X17" s="13">
        <f>IF('Running Order'!$HF21="CLUB",'Running Order'!X21,20)</f>
        <v>20</v>
      </c>
      <c r="Y17" s="13">
        <f>IF('Running Order'!$HF21="CLUB",'Running Order'!Y21,20)</f>
        <v>20</v>
      </c>
      <c r="Z17" s="13">
        <f>IF('Running Order'!$HF21="CLUB",'Running Order'!Z21,20)</f>
        <v>20</v>
      </c>
      <c r="AA17" s="13">
        <f>IF('Running Order'!$HF21="CLUB",'Running Order'!AA21,20)</f>
        <v>20</v>
      </c>
      <c r="AB17" s="13">
        <f>IF('Running Order'!$HF21="CLUB",'Running Order'!AB21,20)</f>
        <v>20</v>
      </c>
      <c r="AC17" s="13">
        <f>IF('Running Order'!$HF21="CLUB",'Running Order'!AC21,20)</f>
        <v>20</v>
      </c>
      <c r="AD17" s="13">
        <f>IF('Running Order'!$HF21="CLUB",'Running Order'!AD21,20)</f>
        <v>20</v>
      </c>
      <c r="AE17" s="13">
        <f>IF('Running Order'!$HF21="CLUB",'Running Order'!AE21,20)</f>
        <v>20</v>
      </c>
      <c r="AF17" s="13">
        <f>IF('Running Order'!$HF21="CLUB",'Running Order'!AF21,20)</f>
        <v>20</v>
      </c>
      <c r="AG17" s="13">
        <f>IF('Running Order'!$HF21="CLUB",'Running Order'!AG21,20)</f>
        <v>20</v>
      </c>
      <c r="AH17" s="5">
        <f t="shared" si="54"/>
        <v>200</v>
      </c>
      <c r="AI17" s="5">
        <f t="shared" si="55"/>
        <v>400</v>
      </c>
      <c r="AJ17" s="13">
        <f>IF('Running Order'!$HF21="CLUB",'Running Order'!AJ21,20)</f>
        <v>20</v>
      </c>
      <c r="AK17" s="13">
        <f>IF('Running Order'!$HF21="CLUB",'Running Order'!AK21,20)</f>
        <v>20</v>
      </c>
      <c r="AL17" s="13">
        <f>IF('Running Order'!$HF21="CLUB",'Running Order'!AL21,20)</f>
        <v>20</v>
      </c>
      <c r="AM17" s="13">
        <f>IF('Running Order'!$HF21="CLUB",'Running Order'!AM21,20)</f>
        <v>20</v>
      </c>
      <c r="AN17" s="13">
        <f>IF('Running Order'!$HF21="CLUB",'Running Order'!AN21,20)</f>
        <v>20</v>
      </c>
      <c r="AO17" s="13">
        <f>IF('Running Order'!$HF21="CLUB",'Running Order'!AO21,20)</f>
        <v>20</v>
      </c>
      <c r="AP17" s="13">
        <f>IF('Running Order'!$HF21="CLUB",'Running Order'!AP21,20)</f>
        <v>20</v>
      </c>
      <c r="AQ17" s="13">
        <f>IF('Running Order'!$HF21="CLUB",'Running Order'!AQ21,20)</f>
        <v>20</v>
      </c>
      <c r="AR17" s="13">
        <f>IF('Running Order'!$HF21="CLUB",'Running Order'!AR21,20)</f>
        <v>20</v>
      </c>
      <c r="AS17" s="13">
        <f>IF('Running Order'!$HF21="CLUB",'Running Order'!AS21,20)</f>
        <v>20</v>
      </c>
      <c r="AT17" s="5">
        <f t="shared" si="56"/>
        <v>200</v>
      </c>
      <c r="AU17" s="5">
        <f t="shared" si="57"/>
        <v>600</v>
      </c>
      <c r="AV17" s="13">
        <f>IF('Running Order'!$HF21="CLUB",'Running Order'!AV21,20)</f>
        <v>20</v>
      </c>
      <c r="AW17" s="13">
        <f>IF('Running Order'!$HF21="CLUB",'Running Order'!AW21,20)</f>
        <v>20</v>
      </c>
      <c r="AX17" s="13">
        <f>IF('Running Order'!$HF21="CLUB",'Running Order'!AX21,20)</f>
        <v>20</v>
      </c>
      <c r="AY17" s="13">
        <f>IF('Running Order'!$HF21="CLUB",'Running Order'!AY21,20)</f>
        <v>20</v>
      </c>
      <c r="AZ17" s="13">
        <f>IF('Running Order'!$HF21="CLUB",'Running Order'!AZ21,20)</f>
        <v>20</v>
      </c>
      <c r="BA17" s="13">
        <f>IF('Running Order'!$HF21="CLUB",'Running Order'!BA21,20)</f>
        <v>20</v>
      </c>
      <c r="BB17" s="13">
        <f>IF('Running Order'!$HF21="CLUB",'Running Order'!BB21,20)</f>
        <v>20</v>
      </c>
      <c r="BC17" s="13">
        <f>IF('Running Order'!$HF21="CLUB",'Running Order'!BC21,20)</f>
        <v>20</v>
      </c>
      <c r="BD17" s="13">
        <f>IF('Running Order'!$HF21="CLUB",'Running Order'!BD21,20)</f>
        <v>20</v>
      </c>
      <c r="BE17" s="13">
        <f>IF('Running Order'!$HF21="CLUB",'Running Order'!BE21,20)</f>
        <v>20</v>
      </c>
      <c r="BF17" s="5">
        <f t="shared" si="58"/>
        <v>200</v>
      </c>
      <c r="BG17" s="5">
        <f t="shared" si="59"/>
        <v>800</v>
      </c>
      <c r="BH17" s="5">
        <f t="shared" si="155"/>
        <v>6</v>
      </c>
      <c r="BI17" s="5">
        <f t="shared" si="156"/>
        <v>6</v>
      </c>
      <c r="BJ17" s="5">
        <f t="shared" si="157"/>
        <v>6</v>
      </c>
      <c r="BK17" s="5">
        <f t="shared" si="158"/>
        <v>6</v>
      </c>
      <c r="BL17" s="5">
        <f t="shared" si="60"/>
        <v>6</v>
      </c>
      <c r="BM17" s="5">
        <f t="shared" si="61"/>
        <v>6</v>
      </c>
      <c r="BN17" s="5">
        <f t="shared" si="8"/>
        <v>6</v>
      </c>
      <c r="BO17" s="5">
        <f t="shared" si="9"/>
        <v>6</v>
      </c>
      <c r="BP17" s="3" t="str">
        <f t="shared" si="10"/>
        <v>-</v>
      </c>
      <c r="BQ17" s="3" t="str">
        <f t="shared" si="62"/>
        <v/>
      </c>
      <c r="BR17" s="3">
        <f t="shared" si="11"/>
        <v>6</v>
      </c>
      <c r="BS17" s="3">
        <f t="shared" si="63"/>
        <v>1</v>
      </c>
      <c r="BT17" s="3" t="str">
        <f t="shared" si="12"/>
        <v>-</v>
      </c>
      <c r="BU17" s="3" t="str">
        <f t="shared" si="64"/>
        <v/>
      </c>
      <c r="BV17" s="3" t="str">
        <f t="shared" si="13"/>
        <v>-</v>
      </c>
      <c r="BW17" s="3" t="str">
        <f t="shared" si="65"/>
        <v/>
      </c>
      <c r="BX17" s="3" t="str">
        <f t="shared" si="14"/>
        <v>-</v>
      </c>
      <c r="BY17" s="3" t="str">
        <f t="shared" si="66"/>
        <v/>
      </c>
      <c r="BZ17" s="3" t="str">
        <f t="shared" si="15"/>
        <v>-</v>
      </c>
      <c r="CA17" s="3" t="str">
        <f t="shared" si="67"/>
        <v/>
      </c>
      <c r="CB17" s="3" t="str">
        <f t="shared" si="16"/>
        <v>-</v>
      </c>
      <c r="CC17" s="3" t="str">
        <f t="shared" si="68"/>
        <v/>
      </c>
      <c r="CD17" s="3" t="str">
        <f t="shared" si="69"/>
        <v>-</v>
      </c>
      <c r="CE17" s="3" t="str">
        <f t="shared" si="70"/>
        <v/>
      </c>
      <c r="CF17" s="3" t="str">
        <f t="shared" si="71"/>
        <v>-</v>
      </c>
      <c r="CG17" s="3" t="str">
        <f t="shared" si="72"/>
        <v/>
      </c>
      <c r="CH17" s="5" t="str">
        <f t="shared" si="159"/>
        <v>1</v>
      </c>
      <c r="CI17" s="5" t="str">
        <f t="shared" si="73"/>
        <v/>
      </c>
      <c r="CJ17" s="22"/>
      <c r="CK17" s="1"/>
      <c r="CL17" s="1">
        <f t="shared" si="74"/>
        <v>0</v>
      </c>
      <c r="CM17" s="1">
        <f t="shared" si="75"/>
        <v>6.9999999999999994E-5</v>
      </c>
      <c r="CN17" s="1">
        <f t="shared" si="76"/>
        <v>6.00007</v>
      </c>
      <c r="CO17" s="1">
        <f t="shared" si="17"/>
        <v>6</v>
      </c>
      <c r="CP17" s="1">
        <f t="shared" si="77"/>
        <v>0</v>
      </c>
      <c r="CQ17" s="1">
        <f t="shared" si="78"/>
        <v>5.0000000000000002E-5</v>
      </c>
      <c r="CR17" s="1">
        <f t="shared" si="79"/>
        <v>6.0000499999999999</v>
      </c>
      <c r="CS17" s="1">
        <f t="shared" si="18"/>
        <v>6</v>
      </c>
      <c r="CT17" s="1">
        <f t="shared" si="80"/>
        <v>0</v>
      </c>
      <c r="CU17" s="1">
        <f t="shared" si="81"/>
        <v>5.0000000000000001E-4</v>
      </c>
      <c r="CV17" s="1">
        <f t="shared" si="82"/>
        <v>6.0004999999999997</v>
      </c>
      <c r="CW17" s="1">
        <f t="shared" si="19"/>
        <v>6</v>
      </c>
      <c r="CX17" s="1">
        <f t="shared" si="83"/>
        <v>0</v>
      </c>
      <c r="CY17" s="1">
        <f t="shared" si="84"/>
        <v>4.0000000000000002E-4</v>
      </c>
      <c r="CZ17" s="1">
        <f t="shared" si="85"/>
        <v>6.0004</v>
      </c>
      <c r="DA17" s="1">
        <f t="shared" si="20"/>
        <v>6</v>
      </c>
      <c r="DB17" s="1">
        <f t="shared" si="86"/>
        <v>0</v>
      </c>
      <c r="DC17" s="1">
        <f t="shared" si="87"/>
        <v>5.0000000000000001E-4</v>
      </c>
      <c r="DD17" s="1">
        <f t="shared" si="88"/>
        <v>6.0004999999999997</v>
      </c>
      <c r="DE17" s="1">
        <f t="shared" si="21"/>
        <v>6</v>
      </c>
      <c r="DF17" s="1">
        <f t="shared" si="89"/>
        <v>0</v>
      </c>
      <c r="DG17" s="1">
        <f t="shared" si="90"/>
        <v>5.0000000000000001E-4</v>
      </c>
      <c r="DH17" s="1">
        <f t="shared" si="91"/>
        <v>6.0004999999999997</v>
      </c>
      <c r="DI17" s="1">
        <f t="shared" si="22"/>
        <v>6</v>
      </c>
      <c r="DJ17" s="1">
        <f t="shared" si="92"/>
        <v>0</v>
      </c>
      <c r="DK17" s="1">
        <f t="shared" si="93"/>
        <v>5.9999999999999995E-4</v>
      </c>
      <c r="DL17" s="1">
        <f t="shared" si="94"/>
        <v>6.0006000000000004</v>
      </c>
      <c r="DM17" s="1">
        <f t="shared" si="95"/>
        <v>6</v>
      </c>
      <c r="DQ17">
        <f t="shared" si="96"/>
        <v>600</v>
      </c>
      <c r="DR17" t="str">
        <f t="shared" si="97"/>
        <v>NO</v>
      </c>
      <c r="DS17">
        <f t="shared" si="98"/>
        <v>600</v>
      </c>
      <c r="DT17" t="str">
        <f t="shared" si="99"/>
        <v>NO</v>
      </c>
      <c r="DV17" s="1">
        <f t="shared" si="100"/>
        <v>0</v>
      </c>
      <c r="DW17" s="1">
        <f t="shared" si="101"/>
        <v>6.9999999999999999E-4</v>
      </c>
      <c r="DX17" s="1">
        <f t="shared" si="102"/>
        <v>6.0007000000000001</v>
      </c>
      <c r="DY17" s="1">
        <f t="shared" si="23"/>
        <v>6</v>
      </c>
      <c r="DZ17" s="1">
        <f t="shared" si="103"/>
        <v>0</v>
      </c>
      <c r="EA17" s="1">
        <f t="shared" si="104"/>
        <v>5.0000000000000001E-4</v>
      </c>
      <c r="EB17" s="1">
        <f t="shared" si="105"/>
        <v>6.0004999999999997</v>
      </c>
      <c r="EC17" s="1">
        <f t="shared" si="24"/>
        <v>6</v>
      </c>
      <c r="ED17" s="1">
        <f t="shared" si="106"/>
        <v>0</v>
      </c>
      <c r="EE17" s="1">
        <f t="shared" si="107"/>
        <v>5.0000000000000001E-4</v>
      </c>
      <c r="EF17" s="1">
        <f t="shared" si="108"/>
        <v>6.0004999999999997</v>
      </c>
      <c r="EG17" s="1">
        <f t="shared" si="25"/>
        <v>6</v>
      </c>
      <c r="EH17" s="1">
        <f t="shared" si="109"/>
        <v>0</v>
      </c>
      <c r="EI17" s="1">
        <f t="shared" si="110"/>
        <v>4.0000000000000002E-4</v>
      </c>
      <c r="EJ17" s="1">
        <f t="shared" si="111"/>
        <v>6.0004</v>
      </c>
      <c r="EK17" s="1">
        <f t="shared" si="26"/>
        <v>6</v>
      </c>
      <c r="EL17" s="1">
        <f t="shared" si="112"/>
        <v>0</v>
      </c>
      <c r="EM17" s="1">
        <f t="shared" si="113"/>
        <v>5.0000000000000001E-4</v>
      </c>
      <c r="EN17" s="1">
        <f t="shared" si="114"/>
        <v>6.0004999999999997</v>
      </c>
      <c r="EO17" s="1">
        <f t="shared" si="27"/>
        <v>6</v>
      </c>
      <c r="EP17" s="1">
        <f t="shared" si="115"/>
        <v>0</v>
      </c>
      <c r="EQ17" s="1">
        <f t="shared" si="116"/>
        <v>5.0000000000000001E-4</v>
      </c>
      <c r="ER17" s="1">
        <f t="shared" si="117"/>
        <v>6.0004999999999997</v>
      </c>
      <c r="ES17" s="1">
        <f t="shared" si="28"/>
        <v>6</v>
      </c>
      <c r="ET17" s="1">
        <f t="shared" si="118"/>
        <v>0</v>
      </c>
      <c r="EU17" s="1">
        <f t="shared" si="119"/>
        <v>5.9999999999999995E-4</v>
      </c>
      <c r="EV17" s="1">
        <f t="shared" si="120"/>
        <v>6.0006000000000004</v>
      </c>
      <c r="EW17" s="1">
        <f t="shared" si="121"/>
        <v>6</v>
      </c>
      <c r="EX17" s="1"/>
      <c r="EY17" s="1">
        <f t="shared" si="122"/>
        <v>0</v>
      </c>
      <c r="EZ17" s="1">
        <f t="shared" si="123"/>
        <v>6.9999999999999999E-4</v>
      </c>
      <c r="FA17" s="1">
        <f t="shared" si="29"/>
        <v>6.0007000000000001</v>
      </c>
      <c r="FB17" s="1">
        <f t="shared" si="30"/>
        <v>6</v>
      </c>
      <c r="FC17" s="1">
        <f t="shared" si="124"/>
        <v>0</v>
      </c>
      <c r="FD17" s="1">
        <f t="shared" si="125"/>
        <v>4.0000000000000002E-4</v>
      </c>
      <c r="FE17" s="1">
        <f t="shared" si="126"/>
        <v>6.0004</v>
      </c>
      <c r="FF17" s="1">
        <f t="shared" si="31"/>
        <v>6</v>
      </c>
      <c r="FG17" s="1">
        <f t="shared" si="127"/>
        <v>0</v>
      </c>
      <c r="FH17" s="1">
        <f t="shared" si="128"/>
        <v>4.0000000000000002E-4</v>
      </c>
      <c r="FI17" s="1">
        <f t="shared" si="129"/>
        <v>6.0004</v>
      </c>
      <c r="FJ17" s="1">
        <f t="shared" si="32"/>
        <v>6</v>
      </c>
      <c r="FK17" s="1">
        <f t="shared" si="130"/>
        <v>0</v>
      </c>
      <c r="FL17" s="1">
        <f t="shared" si="131"/>
        <v>2.9999999999999997E-4</v>
      </c>
      <c r="FM17" s="1">
        <f t="shared" si="132"/>
        <v>6.0003000000000002</v>
      </c>
      <c r="FN17" s="1">
        <f t="shared" si="33"/>
        <v>6</v>
      </c>
      <c r="FO17" s="1">
        <f t="shared" si="133"/>
        <v>0</v>
      </c>
      <c r="FP17" s="1">
        <f t="shared" si="134"/>
        <v>4.0000000000000002E-4</v>
      </c>
      <c r="FQ17" s="1">
        <f t="shared" si="135"/>
        <v>6.0004</v>
      </c>
      <c r="FR17" s="1">
        <f t="shared" si="34"/>
        <v>6</v>
      </c>
      <c r="FS17" s="1">
        <f t="shared" si="136"/>
        <v>0</v>
      </c>
      <c r="FT17" s="1">
        <f t="shared" si="137"/>
        <v>4.0000000000000002E-4</v>
      </c>
      <c r="FU17" s="1">
        <f t="shared" si="138"/>
        <v>6.0004</v>
      </c>
      <c r="FV17" s="1">
        <f t="shared" si="35"/>
        <v>6</v>
      </c>
      <c r="FW17" s="1">
        <f t="shared" si="139"/>
        <v>0</v>
      </c>
      <c r="FX17" s="1">
        <f t="shared" si="140"/>
        <v>5.9999999999999995E-4</v>
      </c>
      <c r="FY17" s="1">
        <f t="shared" si="141"/>
        <v>6.0006000000000004</v>
      </c>
      <c r="FZ17" s="1">
        <f t="shared" si="36"/>
        <v>6</v>
      </c>
      <c r="GC17" s="1">
        <f t="shared" si="37"/>
        <v>0</v>
      </c>
      <c r="GD17" s="1">
        <f t="shared" si="142"/>
        <v>0</v>
      </c>
      <c r="GE17" s="1">
        <f t="shared" si="38"/>
        <v>6</v>
      </c>
      <c r="GF17" s="1">
        <f t="shared" si="39"/>
        <v>6</v>
      </c>
      <c r="GG17" s="1">
        <f t="shared" si="40"/>
        <v>0</v>
      </c>
      <c r="GH17" s="1">
        <f t="shared" si="143"/>
        <v>2.9999999999999997E-4</v>
      </c>
      <c r="GI17" s="1">
        <f t="shared" si="144"/>
        <v>6.0003000000000002</v>
      </c>
      <c r="GJ17" s="1">
        <f t="shared" si="41"/>
        <v>6</v>
      </c>
      <c r="GK17" s="1">
        <f t="shared" si="42"/>
        <v>0</v>
      </c>
      <c r="GL17" s="1">
        <f t="shared" si="145"/>
        <v>2.0000000000000001E-4</v>
      </c>
      <c r="GM17" s="1">
        <f t="shared" si="146"/>
        <v>6.0002000000000004</v>
      </c>
      <c r="GN17" s="1">
        <f t="shared" si="43"/>
        <v>6</v>
      </c>
      <c r="GO17" s="1">
        <f t="shared" si="44"/>
        <v>0</v>
      </c>
      <c r="GP17" s="1">
        <f t="shared" si="147"/>
        <v>2.0000000000000001E-4</v>
      </c>
      <c r="GQ17" s="1">
        <f t="shared" si="148"/>
        <v>6.0002000000000004</v>
      </c>
      <c r="GR17" s="1">
        <f t="shared" si="45"/>
        <v>6</v>
      </c>
      <c r="GS17" s="1">
        <f t="shared" si="46"/>
        <v>0</v>
      </c>
      <c r="GT17" s="1">
        <f t="shared" si="149"/>
        <v>1E-4</v>
      </c>
      <c r="GU17" s="1">
        <f t="shared" si="150"/>
        <v>6.0000999999999998</v>
      </c>
      <c r="GV17" s="1">
        <f t="shared" si="47"/>
        <v>6</v>
      </c>
      <c r="GW17" s="1">
        <f t="shared" si="48"/>
        <v>0</v>
      </c>
      <c r="GX17" s="1">
        <f t="shared" si="151"/>
        <v>4.0000000000000002E-4</v>
      </c>
      <c r="GY17" s="1">
        <f t="shared" si="152"/>
        <v>6.0004</v>
      </c>
      <c r="GZ17" s="1">
        <f t="shared" si="49"/>
        <v>6</v>
      </c>
      <c r="HA17" s="1">
        <f t="shared" si="50"/>
        <v>0</v>
      </c>
      <c r="HB17" s="1">
        <f t="shared" si="153"/>
        <v>5.9999999999999995E-4</v>
      </c>
      <c r="HC17" s="1">
        <f t="shared" si="154"/>
        <v>6.0006000000000004</v>
      </c>
      <c r="HD17" s="1">
        <f t="shared" si="51"/>
        <v>6</v>
      </c>
    </row>
    <row r="18" spans="1:212" customFormat="1" x14ac:dyDescent="0.3">
      <c r="A18" t="str">
        <f t="shared" si="52"/>
        <v>RedIRS1</v>
      </c>
      <c r="B18" s="13">
        <f>'Running Order'!B22</f>
        <v>16</v>
      </c>
      <c r="C18" s="13" t="str">
        <f>'Running Order'!C22</f>
        <v>Richard Sharp</v>
      </c>
      <c r="D18" s="13" t="str">
        <f>'Running Order'!D22</f>
        <v>Joe Sharp</v>
      </c>
      <c r="E18" s="13" t="str">
        <f>'Running Order'!E22</f>
        <v>Cartwright</v>
      </c>
      <c r="F18" s="13">
        <f>'Running Order'!F22</f>
        <v>1600</v>
      </c>
      <c r="G18" s="13" t="str">
        <f>'Running Order'!G22</f>
        <v>IRS</v>
      </c>
      <c r="H18" s="13">
        <f>'Running Order'!H22</f>
        <v>4</v>
      </c>
      <c r="I18" s="13">
        <f>'Running Order'!I22</f>
        <v>0</v>
      </c>
      <c r="J18" s="13">
        <f>'Running Order'!J22</f>
        <v>0</v>
      </c>
      <c r="K18" s="13">
        <f>'Running Order'!K22</f>
        <v>0</v>
      </c>
      <c r="L18" s="13" t="str">
        <f>'Running Order'!L22</f>
        <v>Red</v>
      </c>
      <c r="M18" s="13">
        <f>IF('Running Order'!$HF22="CLUB",'Running Order'!M22,20)</f>
        <v>20</v>
      </c>
      <c r="N18" s="13">
        <f>IF('Running Order'!$HF22="CLUB",'Running Order'!N22,20)</f>
        <v>20</v>
      </c>
      <c r="O18" s="13">
        <f>IF('Running Order'!$HF22="CLUB",'Running Order'!O22,20)</f>
        <v>20</v>
      </c>
      <c r="P18" s="13">
        <f>IF('Running Order'!$HF22="CLUB",'Running Order'!P22,20)</f>
        <v>20</v>
      </c>
      <c r="Q18" s="13">
        <f>IF('Running Order'!$HF22="CLUB",'Running Order'!Q22,20)</f>
        <v>20</v>
      </c>
      <c r="R18" s="13">
        <f>IF('Running Order'!$HF22="CLUB",'Running Order'!R22,20)</f>
        <v>20</v>
      </c>
      <c r="S18" s="13">
        <f>IF('Running Order'!$HF22="CLUB",'Running Order'!S22,20)</f>
        <v>20</v>
      </c>
      <c r="T18" s="13">
        <f>IF('Running Order'!$HF22="CLUB",'Running Order'!T22,20)</f>
        <v>20</v>
      </c>
      <c r="U18" s="13">
        <f>IF('Running Order'!$HF22="CLUB",'Running Order'!U22,20)</f>
        <v>20</v>
      </c>
      <c r="V18" s="13">
        <f>IF('Running Order'!$HF22="CLUB",'Running Order'!V22,20)</f>
        <v>20</v>
      </c>
      <c r="W18" s="5">
        <f t="shared" si="53"/>
        <v>200</v>
      </c>
      <c r="X18" s="13">
        <f>IF('Running Order'!$HF22="CLUB",'Running Order'!X22,20)</f>
        <v>20</v>
      </c>
      <c r="Y18" s="13">
        <f>IF('Running Order'!$HF22="CLUB",'Running Order'!Y22,20)</f>
        <v>20</v>
      </c>
      <c r="Z18" s="13">
        <f>IF('Running Order'!$HF22="CLUB",'Running Order'!Z22,20)</f>
        <v>20</v>
      </c>
      <c r="AA18" s="13">
        <f>IF('Running Order'!$HF22="CLUB",'Running Order'!AA22,20)</f>
        <v>20</v>
      </c>
      <c r="AB18" s="13">
        <f>IF('Running Order'!$HF22="CLUB",'Running Order'!AB22,20)</f>
        <v>20</v>
      </c>
      <c r="AC18" s="13">
        <f>IF('Running Order'!$HF22="CLUB",'Running Order'!AC22,20)</f>
        <v>20</v>
      </c>
      <c r="AD18" s="13">
        <f>IF('Running Order'!$HF22="CLUB",'Running Order'!AD22,20)</f>
        <v>20</v>
      </c>
      <c r="AE18" s="13">
        <f>IF('Running Order'!$HF22="CLUB",'Running Order'!AE22,20)</f>
        <v>20</v>
      </c>
      <c r="AF18" s="13">
        <f>IF('Running Order'!$HF22="CLUB",'Running Order'!AF22,20)</f>
        <v>20</v>
      </c>
      <c r="AG18" s="13">
        <f>IF('Running Order'!$HF22="CLUB",'Running Order'!AG22,20)</f>
        <v>20</v>
      </c>
      <c r="AH18" s="5">
        <f t="shared" si="54"/>
        <v>200</v>
      </c>
      <c r="AI18" s="5">
        <f t="shared" si="55"/>
        <v>400</v>
      </c>
      <c r="AJ18" s="13">
        <f>IF('Running Order'!$HF22="CLUB",'Running Order'!AJ22,20)</f>
        <v>20</v>
      </c>
      <c r="AK18" s="13">
        <f>IF('Running Order'!$HF22="CLUB",'Running Order'!AK22,20)</f>
        <v>20</v>
      </c>
      <c r="AL18" s="13">
        <f>IF('Running Order'!$HF22="CLUB",'Running Order'!AL22,20)</f>
        <v>20</v>
      </c>
      <c r="AM18" s="13">
        <f>IF('Running Order'!$HF22="CLUB",'Running Order'!AM22,20)</f>
        <v>20</v>
      </c>
      <c r="AN18" s="13">
        <f>IF('Running Order'!$HF22="CLUB",'Running Order'!AN22,20)</f>
        <v>20</v>
      </c>
      <c r="AO18" s="13">
        <f>IF('Running Order'!$HF22="CLUB",'Running Order'!AO22,20)</f>
        <v>20</v>
      </c>
      <c r="AP18" s="13">
        <f>IF('Running Order'!$HF22="CLUB",'Running Order'!AP22,20)</f>
        <v>20</v>
      </c>
      <c r="AQ18" s="13">
        <f>IF('Running Order'!$HF22="CLUB",'Running Order'!AQ22,20)</f>
        <v>20</v>
      </c>
      <c r="AR18" s="13">
        <f>IF('Running Order'!$HF22="CLUB",'Running Order'!AR22,20)</f>
        <v>20</v>
      </c>
      <c r="AS18" s="13">
        <f>IF('Running Order'!$HF22="CLUB",'Running Order'!AS22,20)</f>
        <v>20</v>
      </c>
      <c r="AT18" s="5">
        <f t="shared" si="56"/>
        <v>200</v>
      </c>
      <c r="AU18" s="5">
        <f t="shared" si="57"/>
        <v>600</v>
      </c>
      <c r="AV18" s="13">
        <f>IF('Running Order'!$HF22="CLUB",'Running Order'!AV22,20)</f>
        <v>20</v>
      </c>
      <c r="AW18" s="13">
        <f>IF('Running Order'!$HF22="CLUB",'Running Order'!AW22,20)</f>
        <v>20</v>
      </c>
      <c r="AX18" s="13">
        <f>IF('Running Order'!$HF22="CLUB",'Running Order'!AX22,20)</f>
        <v>20</v>
      </c>
      <c r="AY18" s="13">
        <f>IF('Running Order'!$HF22="CLUB",'Running Order'!AY22,20)</f>
        <v>20</v>
      </c>
      <c r="AZ18" s="13">
        <f>IF('Running Order'!$HF22="CLUB",'Running Order'!AZ22,20)</f>
        <v>20</v>
      </c>
      <c r="BA18" s="13">
        <f>IF('Running Order'!$HF22="CLUB",'Running Order'!BA22,20)</f>
        <v>20</v>
      </c>
      <c r="BB18" s="13">
        <f>IF('Running Order'!$HF22="CLUB",'Running Order'!BB22,20)</f>
        <v>20</v>
      </c>
      <c r="BC18" s="13">
        <f>IF('Running Order'!$HF22="CLUB",'Running Order'!BC22,20)</f>
        <v>20</v>
      </c>
      <c r="BD18" s="13">
        <f>IF('Running Order'!$HF22="CLUB",'Running Order'!BD22,20)</f>
        <v>20</v>
      </c>
      <c r="BE18" s="13">
        <f>IF('Running Order'!$HF22="CLUB",'Running Order'!BE22,20)</f>
        <v>20</v>
      </c>
      <c r="BF18" s="5">
        <f t="shared" si="58"/>
        <v>200</v>
      </c>
      <c r="BG18" s="5">
        <f t="shared" si="59"/>
        <v>800</v>
      </c>
      <c r="BH18" s="5">
        <f t="shared" si="155"/>
        <v>6</v>
      </c>
      <c r="BI18" s="5">
        <f t="shared" si="156"/>
        <v>6</v>
      </c>
      <c r="BJ18" s="5">
        <f t="shared" si="157"/>
        <v>6</v>
      </c>
      <c r="BK18" s="5">
        <f t="shared" si="158"/>
        <v>6</v>
      </c>
      <c r="BL18" s="5">
        <f t="shared" si="60"/>
        <v>6</v>
      </c>
      <c r="BM18" s="5">
        <f t="shared" si="61"/>
        <v>6</v>
      </c>
      <c r="BN18" s="5">
        <f t="shared" si="8"/>
        <v>6</v>
      </c>
      <c r="BO18" s="5">
        <f t="shared" si="9"/>
        <v>6</v>
      </c>
      <c r="BP18" s="3" t="str">
        <f t="shared" si="10"/>
        <v>-</v>
      </c>
      <c r="BQ18" s="3" t="str">
        <f t="shared" si="62"/>
        <v/>
      </c>
      <c r="BR18" s="3">
        <f t="shared" si="11"/>
        <v>6</v>
      </c>
      <c r="BS18" s="3">
        <f t="shared" si="63"/>
        <v>1</v>
      </c>
      <c r="BT18" s="3" t="str">
        <f t="shared" si="12"/>
        <v>-</v>
      </c>
      <c r="BU18" s="3" t="str">
        <f t="shared" si="64"/>
        <v/>
      </c>
      <c r="BV18" s="3" t="str">
        <f t="shared" si="13"/>
        <v>-</v>
      </c>
      <c r="BW18" s="3" t="str">
        <f t="shared" si="65"/>
        <v/>
      </c>
      <c r="BX18" s="3" t="str">
        <f t="shared" si="14"/>
        <v>-</v>
      </c>
      <c r="BY18" s="3" t="str">
        <f t="shared" si="66"/>
        <v/>
      </c>
      <c r="BZ18" s="3" t="str">
        <f t="shared" si="15"/>
        <v>-</v>
      </c>
      <c r="CA18" s="3" t="str">
        <f t="shared" si="67"/>
        <v/>
      </c>
      <c r="CB18" s="3" t="str">
        <f t="shared" si="16"/>
        <v>-</v>
      </c>
      <c r="CC18" s="3" t="str">
        <f t="shared" si="68"/>
        <v/>
      </c>
      <c r="CD18" s="3" t="str">
        <f t="shared" si="69"/>
        <v>-</v>
      </c>
      <c r="CE18" s="3" t="str">
        <f t="shared" si="70"/>
        <v/>
      </c>
      <c r="CF18" s="3" t="str">
        <f t="shared" si="71"/>
        <v>-</v>
      </c>
      <c r="CG18" s="3" t="str">
        <f t="shared" si="72"/>
        <v/>
      </c>
      <c r="CH18" s="5" t="str">
        <f t="shared" si="159"/>
        <v>1</v>
      </c>
      <c r="CI18" s="5" t="str">
        <f t="shared" si="73"/>
        <v/>
      </c>
      <c r="CJ18" s="21"/>
      <c r="CK18" s="1"/>
      <c r="CL18" s="1">
        <f t="shared" si="74"/>
        <v>0</v>
      </c>
      <c r="CM18" s="1">
        <f t="shared" si="75"/>
        <v>6.9999999999999994E-5</v>
      </c>
      <c r="CN18" s="1">
        <f t="shared" si="76"/>
        <v>6.00007</v>
      </c>
      <c r="CO18" s="1">
        <f t="shared" si="17"/>
        <v>6</v>
      </c>
      <c r="CP18" s="1">
        <f t="shared" si="77"/>
        <v>0</v>
      </c>
      <c r="CQ18" s="1">
        <f t="shared" si="78"/>
        <v>5.0000000000000002E-5</v>
      </c>
      <c r="CR18" s="1">
        <f t="shared" si="79"/>
        <v>6.0000499999999999</v>
      </c>
      <c r="CS18" s="1">
        <f t="shared" si="18"/>
        <v>6</v>
      </c>
      <c r="CT18" s="1">
        <f t="shared" si="80"/>
        <v>0</v>
      </c>
      <c r="CU18" s="1">
        <f t="shared" si="81"/>
        <v>5.0000000000000001E-4</v>
      </c>
      <c r="CV18" s="1">
        <f t="shared" si="82"/>
        <v>6.0004999999999997</v>
      </c>
      <c r="CW18" s="1">
        <f t="shared" si="19"/>
        <v>6</v>
      </c>
      <c r="CX18" s="1">
        <f t="shared" si="83"/>
        <v>0</v>
      </c>
      <c r="CY18" s="1">
        <f t="shared" si="84"/>
        <v>4.0000000000000002E-4</v>
      </c>
      <c r="CZ18" s="1">
        <f t="shared" si="85"/>
        <v>6.0004</v>
      </c>
      <c r="DA18" s="1">
        <f t="shared" si="20"/>
        <v>6</v>
      </c>
      <c r="DB18" s="1">
        <f t="shared" si="86"/>
        <v>0</v>
      </c>
      <c r="DC18" s="1">
        <f t="shared" si="87"/>
        <v>5.0000000000000001E-4</v>
      </c>
      <c r="DD18" s="1">
        <f t="shared" si="88"/>
        <v>6.0004999999999997</v>
      </c>
      <c r="DE18" s="1">
        <f t="shared" si="21"/>
        <v>6</v>
      </c>
      <c r="DF18" s="1">
        <f t="shared" si="89"/>
        <v>0</v>
      </c>
      <c r="DG18" s="1">
        <f t="shared" si="90"/>
        <v>5.0000000000000001E-4</v>
      </c>
      <c r="DH18" s="1">
        <f t="shared" si="91"/>
        <v>6.0004999999999997</v>
      </c>
      <c r="DI18" s="1">
        <f t="shared" si="22"/>
        <v>6</v>
      </c>
      <c r="DJ18" s="1">
        <f t="shared" si="92"/>
        <v>0</v>
      </c>
      <c r="DK18" s="1">
        <f t="shared" si="93"/>
        <v>5.9999999999999995E-4</v>
      </c>
      <c r="DL18" s="1">
        <f t="shared" si="94"/>
        <v>6.0006000000000004</v>
      </c>
      <c r="DM18" s="1">
        <f t="shared" si="95"/>
        <v>6</v>
      </c>
      <c r="DQ18">
        <f t="shared" si="96"/>
        <v>600</v>
      </c>
      <c r="DR18" t="str">
        <f t="shared" si="97"/>
        <v>NO</v>
      </c>
      <c r="DS18">
        <f t="shared" si="98"/>
        <v>600</v>
      </c>
      <c r="DT18" t="str">
        <f t="shared" si="99"/>
        <v>NO</v>
      </c>
      <c r="DV18" s="1">
        <f t="shared" si="100"/>
        <v>0</v>
      </c>
      <c r="DW18" s="1">
        <f t="shared" si="101"/>
        <v>6.9999999999999999E-4</v>
      </c>
      <c r="DX18" s="1">
        <f t="shared" si="102"/>
        <v>6.0007000000000001</v>
      </c>
      <c r="DY18" s="1">
        <f t="shared" si="23"/>
        <v>6</v>
      </c>
      <c r="DZ18" s="1">
        <f t="shared" si="103"/>
        <v>0</v>
      </c>
      <c r="EA18" s="1">
        <f t="shared" si="104"/>
        <v>5.0000000000000001E-4</v>
      </c>
      <c r="EB18" s="1">
        <f t="shared" si="105"/>
        <v>6.0004999999999997</v>
      </c>
      <c r="EC18" s="1">
        <f t="shared" si="24"/>
        <v>6</v>
      </c>
      <c r="ED18" s="1">
        <f t="shared" si="106"/>
        <v>0</v>
      </c>
      <c r="EE18" s="1">
        <f t="shared" si="107"/>
        <v>5.0000000000000001E-4</v>
      </c>
      <c r="EF18" s="1">
        <f t="shared" si="108"/>
        <v>6.0004999999999997</v>
      </c>
      <c r="EG18" s="1">
        <f t="shared" si="25"/>
        <v>6</v>
      </c>
      <c r="EH18" s="1">
        <f t="shared" si="109"/>
        <v>0</v>
      </c>
      <c r="EI18" s="1">
        <f t="shared" si="110"/>
        <v>4.0000000000000002E-4</v>
      </c>
      <c r="EJ18" s="1">
        <f t="shared" si="111"/>
        <v>6.0004</v>
      </c>
      <c r="EK18" s="1">
        <f t="shared" si="26"/>
        <v>6</v>
      </c>
      <c r="EL18" s="1">
        <f t="shared" si="112"/>
        <v>0</v>
      </c>
      <c r="EM18" s="1">
        <f t="shared" si="113"/>
        <v>5.0000000000000001E-4</v>
      </c>
      <c r="EN18" s="1">
        <f t="shared" si="114"/>
        <v>6.0004999999999997</v>
      </c>
      <c r="EO18" s="1">
        <f t="shared" si="27"/>
        <v>6</v>
      </c>
      <c r="EP18" s="1">
        <f t="shared" si="115"/>
        <v>0</v>
      </c>
      <c r="EQ18" s="1">
        <f t="shared" si="116"/>
        <v>5.0000000000000001E-4</v>
      </c>
      <c r="ER18" s="1">
        <f t="shared" si="117"/>
        <v>6.0004999999999997</v>
      </c>
      <c r="ES18" s="1">
        <f t="shared" si="28"/>
        <v>6</v>
      </c>
      <c r="ET18" s="1">
        <f t="shared" si="118"/>
        <v>0</v>
      </c>
      <c r="EU18" s="1">
        <f t="shared" si="119"/>
        <v>5.9999999999999995E-4</v>
      </c>
      <c r="EV18" s="1">
        <f t="shared" si="120"/>
        <v>6.0006000000000004</v>
      </c>
      <c r="EW18" s="1">
        <f t="shared" si="121"/>
        <v>6</v>
      </c>
      <c r="EX18" s="1"/>
      <c r="EY18" s="1">
        <f t="shared" si="122"/>
        <v>0</v>
      </c>
      <c r="EZ18" s="1">
        <f t="shared" si="123"/>
        <v>6.9999999999999999E-4</v>
      </c>
      <c r="FA18" s="1">
        <f t="shared" si="29"/>
        <v>6.0007000000000001</v>
      </c>
      <c r="FB18" s="1">
        <f t="shared" si="30"/>
        <v>6</v>
      </c>
      <c r="FC18" s="1">
        <f t="shared" si="124"/>
        <v>0</v>
      </c>
      <c r="FD18" s="1">
        <f t="shared" si="125"/>
        <v>4.0000000000000002E-4</v>
      </c>
      <c r="FE18" s="1">
        <f t="shared" si="126"/>
        <v>6.0004</v>
      </c>
      <c r="FF18" s="1">
        <f t="shared" si="31"/>
        <v>6</v>
      </c>
      <c r="FG18" s="1">
        <f t="shared" si="127"/>
        <v>0</v>
      </c>
      <c r="FH18" s="1">
        <f t="shared" si="128"/>
        <v>4.0000000000000002E-4</v>
      </c>
      <c r="FI18" s="1">
        <f t="shared" si="129"/>
        <v>6.0004</v>
      </c>
      <c r="FJ18" s="1">
        <f t="shared" si="32"/>
        <v>6</v>
      </c>
      <c r="FK18" s="1">
        <f t="shared" si="130"/>
        <v>0</v>
      </c>
      <c r="FL18" s="1">
        <f t="shared" si="131"/>
        <v>2.9999999999999997E-4</v>
      </c>
      <c r="FM18" s="1">
        <f t="shared" si="132"/>
        <v>6.0003000000000002</v>
      </c>
      <c r="FN18" s="1">
        <f t="shared" si="33"/>
        <v>6</v>
      </c>
      <c r="FO18" s="1">
        <f t="shared" si="133"/>
        <v>0</v>
      </c>
      <c r="FP18" s="1">
        <f t="shared" si="134"/>
        <v>4.0000000000000002E-4</v>
      </c>
      <c r="FQ18" s="1">
        <f t="shared" si="135"/>
        <v>6.0004</v>
      </c>
      <c r="FR18" s="1">
        <f t="shared" si="34"/>
        <v>6</v>
      </c>
      <c r="FS18" s="1">
        <f t="shared" si="136"/>
        <v>0</v>
      </c>
      <c r="FT18" s="1">
        <f t="shared" si="137"/>
        <v>4.0000000000000002E-4</v>
      </c>
      <c r="FU18" s="1">
        <f t="shared" si="138"/>
        <v>6.0004</v>
      </c>
      <c r="FV18" s="1">
        <f t="shared" si="35"/>
        <v>6</v>
      </c>
      <c r="FW18" s="1">
        <f t="shared" si="139"/>
        <v>0</v>
      </c>
      <c r="FX18" s="1">
        <f t="shared" si="140"/>
        <v>5.9999999999999995E-4</v>
      </c>
      <c r="FY18" s="1">
        <f t="shared" si="141"/>
        <v>6.0006000000000004</v>
      </c>
      <c r="FZ18" s="1">
        <f t="shared" si="36"/>
        <v>6</v>
      </c>
      <c r="GC18" s="1">
        <f t="shared" si="37"/>
        <v>0</v>
      </c>
      <c r="GD18" s="1">
        <f t="shared" si="142"/>
        <v>0</v>
      </c>
      <c r="GE18" s="1">
        <f t="shared" si="38"/>
        <v>6</v>
      </c>
      <c r="GF18" s="1">
        <f t="shared" si="39"/>
        <v>6</v>
      </c>
      <c r="GG18" s="1">
        <f t="shared" si="40"/>
        <v>0</v>
      </c>
      <c r="GH18" s="1">
        <f t="shared" si="143"/>
        <v>2.9999999999999997E-4</v>
      </c>
      <c r="GI18" s="1">
        <f t="shared" si="144"/>
        <v>6.0003000000000002</v>
      </c>
      <c r="GJ18" s="1">
        <f t="shared" si="41"/>
        <v>6</v>
      </c>
      <c r="GK18" s="1">
        <f t="shared" si="42"/>
        <v>0</v>
      </c>
      <c r="GL18" s="1">
        <f t="shared" si="145"/>
        <v>2.0000000000000001E-4</v>
      </c>
      <c r="GM18" s="1">
        <f t="shared" si="146"/>
        <v>6.0002000000000004</v>
      </c>
      <c r="GN18" s="1">
        <f t="shared" si="43"/>
        <v>6</v>
      </c>
      <c r="GO18" s="1">
        <f t="shared" si="44"/>
        <v>0</v>
      </c>
      <c r="GP18" s="1">
        <f t="shared" si="147"/>
        <v>2.0000000000000001E-4</v>
      </c>
      <c r="GQ18" s="1">
        <f t="shared" si="148"/>
        <v>6.0002000000000004</v>
      </c>
      <c r="GR18" s="1">
        <f t="shared" si="45"/>
        <v>6</v>
      </c>
      <c r="GS18" s="1">
        <f t="shared" si="46"/>
        <v>0</v>
      </c>
      <c r="GT18" s="1">
        <f t="shared" si="149"/>
        <v>1E-4</v>
      </c>
      <c r="GU18" s="1">
        <f t="shared" si="150"/>
        <v>6.0000999999999998</v>
      </c>
      <c r="GV18" s="1">
        <f t="shared" si="47"/>
        <v>6</v>
      </c>
      <c r="GW18" s="1">
        <f t="shared" si="48"/>
        <v>0</v>
      </c>
      <c r="GX18" s="1">
        <f t="shared" si="151"/>
        <v>4.0000000000000002E-4</v>
      </c>
      <c r="GY18" s="1">
        <f t="shared" si="152"/>
        <v>6.0004</v>
      </c>
      <c r="GZ18" s="1">
        <f t="shared" si="49"/>
        <v>6</v>
      </c>
      <c r="HA18" s="1">
        <f t="shared" si="50"/>
        <v>0</v>
      </c>
      <c r="HB18" s="1">
        <f t="shared" si="153"/>
        <v>5.9999999999999995E-4</v>
      </c>
      <c r="HC18" s="1">
        <f t="shared" si="154"/>
        <v>6.0006000000000004</v>
      </c>
      <c r="HD18" s="1">
        <f t="shared" si="51"/>
        <v>6</v>
      </c>
    </row>
    <row r="19" spans="1:212" customFormat="1" x14ac:dyDescent="0.3">
      <c r="A19" t="str">
        <f t="shared" si="52"/>
        <v>BlueLive1</v>
      </c>
      <c r="B19" s="13">
        <f>'Running Order'!B23</f>
        <v>17</v>
      </c>
      <c r="C19" s="13" t="str">
        <f>'Running Order'!C23</f>
        <v>Phil Blagden</v>
      </c>
      <c r="D19" s="13" t="str">
        <f>'Running Order'!D23</f>
        <v>Neil Williams</v>
      </c>
      <c r="E19" s="13" t="str">
        <f>'Running Order'!E23</f>
        <v>Trialsmaster</v>
      </c>
      <c r="F19" s="13">
        <f>'Running Order'!F23</f>
        <v>1335</v>
      </c>
      <c r="G19" s="13" t="str">
        <f>'Running Order'!G23</f>
        <v>Live</v>
      </c>
      <c r="H19" s="13">
        <f>'Running Order'!H23</f>
        <v>4</v>
      </c>
      <c r="I19" s="13">
        <f>'Running Order'!I23</f>
        <v>0</v>
      </c>
      <c r="J19" s="13">
        <f>'Running Order'!J23</f>
        <v>0</v>
      </c>
      <c r="K19" s="13">
        <f>'Running Order'!K23</f>
        <v>0</v>
      </c>
      <c r="L19" s="13" t="str">
        <f>'Running Order'!L23</f>
        <v>Blue</v>
      </c>
      <c r="M19" s="13">
        <f>IF('Running Order'!$HF23="CLUB",'Running Order'!M23,20)</f>
        <v>20</v>
      </c>
      <c r="N19" s="13">
        <f>IF('Running Order'!$HF23="CLUB",'Running Order'!N23,20)</f>
        <v>20</v>
      </c>
      <c r="O19" s="13">
        <f>IF('Running Order'!$HF23="CLUB",'Running Order'!O23,20)</f>
        <v>20</v>
      </c>
      <c r="P19" s="13">
        <f>IF('Running Order'!$HF23="CLUB",'Running Order'!P23,20)</f>
        <v>20</v>
      </c>
      <c r="Q19" s="13">
        <f>IF('Running Order'!$HF23="CLUB",'Running Order'!Q23,20)</f>
        <v>20</v>
      </c>
      <c r="R19" s="13">
        <f>IF('Running Order'!$HF23="CLUB",'Running Order'!R23,20)</f>
        <v>20</v>
      </c>
      <c r="S19" s="13">
        <f>IF('Running Order'!$HF23="CLUB",'Running Order'!S23,20)</f>
        <v>20</v>
      </c>
      <c r="T19" s="13">
        <f>IF('Running Order'!$HF23="CLUB",'Running Order'!T23,20)</f>
        <v>20</v>
      </c>
      <c r="U19" s="13">
        <f>IF('Running Order'!$HF23="CLUB",'Running Order'!U23,20)</f>
        <v>20</v>
      </c>
      <c r="V19" s="13">
        <f>IF('Running Order'!$HF23="CLUB",'Running Order'!V23,20)</f>
        <v>20</v>
      </c>
      <c r="W19" s="5">
        <f t="shared" si="53"/>
        <v>200</v>
      </c>
      <c r="X19" s="13">
        <f>IF('Running Order'!$HF23="CLUB",'Running Order'!X23,20)</f>
        <v>20</v>
      </c>
      <c r="Y19" s="13">
        <f>IF('Running Order'!$HF23="CLUB",'Running Order'!Y23,20)</f>
        <v>20</v>
      </c>
      <c r="Z19" s="13">
        <f>IF('Running Order'!$HF23="CLUB",'Running Order'!Z23,20)</f>
        <v>20</v>
      </c>
      <c r="AA19" s="13">
        <f>IF('Running Order'!$HF23="CLUB",'Running Order'!AA23,20)</f>
        <v>20</v>
      </c>
      <c r="AB19" s="13">
        <f>IF('Running Order'!$HF23="CLUB",'Running Order'!AB23,20)</f>
        <v>20</v>
      </c>
      <c r="AC19" s="13">
        <f>IF('Running Order'!$HF23="CLUB",'Running Order'!AC23,20)</f>
        <v>20</v>
      </c>
      <c r="AD19" s="13">
        <f>IF('Running Order'!$HF23="CLUB",'Running Order'!AD23,20)</f>
        <v>20</v>
      </c>
      <c r="AE19" s="13">
        <f>IF('Running Order'!$HF23="CLUB",'Running Order'!AE23,20)</f>
        <v>20</v>
      </c>
      <c r="AF19" s="13">
        <f>IF('Running Order'!$HF23="CLUB",'Running Order'!AF23,20)</f>
        <v>20</v>
      </c>
      <c r="AG19" s="13">
        <f>IF('Running Order'!$HF23="CLUB",'Running Order'!AG23,20)</f>
        <v>20</v>
      </c>
      <c r="AH19" s="5">
        <f t="shared" si="54"/>
        <v>200</v>
      </c>
      <c r="AI19" s="5">
        <f t="shared" si="55"/>
        <v>400</v>
      </c>
      <c r="AJ19" s="13">
        <f>IF('Running Order'!$HF23="CLUB",'Running Order'!AJ23,20)</f>
        <v>20</v>
      </c>
      <c r="AK19" s="13">
        <f>IF('Running Order'!$HF23="CLUB",'Running Order'!AK23,20)</f>
        <v>20</v>
      </c>
      <c r="AL19" s="13">
        <f>IF('Running Order'!$HF23="CLUB",'Running Order'!AL23,20)</f>
        <v>20</v>
      </c>
      <c r="AM19" s="13">
        <f>IF('Running Order'!$HF23="CLUB",'Running Order'!AM23,20)</f>
        <v>20</v>
      </c>
      <c r="AN19" s="13">
        <f>IF('Running Order'!$HF23="CLUB",'Running Order'!AN23,20)</f>
        <v>20</v>
      </c>
      <c r="AO19" s="13">
        <f>IF('Running Order'!$HF23="CLUB",'Running Order'!AO23,20)</f>
        <v>20</v>
      </c>
      <c r="AP19" s="13">
        <f>IF('Running Order'!$HF23="CLUB",'Running Order'!AP23,20)</f>
        <v>20</v>
      </c>
      <c r="AQ19" s="13">
        <f>IF('Running Order'!$HF23="CLUB",'Running Order'!AQ23,20)</f>
        <v>20</v>
      </c>
      <c r="AR19" s="13">
        <f>IF('Running Order'!$HF23="CLUB",'Running Order'!AR23,20)</f>
        <v>20</v>
      </c>
      <c r="AS19" s="13">
        <f>IF('Running Order'!$HF23="CLUB",'Running Order'!AS23,20)</f>
        <v>20</v>
      </c>
      <c r="AT19" s="5">
        <f t="shared" si="56"/>
        <v>200</v>
      </c>
      <c r="AU19" s="5">
        <f t="shared" si="57"/>
        <v>600</v>
      </c>
      <c r="AV19" s="13">
        <f>IF('Running Order'!$HF23="CLUB",'Running Order'!AV23,20)</f>
        <v>20</v>
      </c>
      <c r="AW19" s="13">
        <f>IF('Running Order'!$HF23="CLUB",'Running Order'!AW23,20)</f>
        <v>20</v>
      </c>
      <c r="AX19" s="13">
        <f>IF('Running Order'!$HF23="CLUB",'Running Order'!AX23,20)</f>
        <v>20</v>
      </c>
      <c r="AY19" s="13">
        <f>IF('Running Order'!$HF23="CLUB",'Running Order'!AY23,20)</f>
        <v>20</v>
      </c>
      <c r="AZ19" s="13">
        <f>IF('Running Order'!$HF23="CLUB",'Running Order'!AZ23,20)</f>
        <v>20</v>
      </c>
      <c r="BA19" s="13">
        <f>IF('Running Order'!$HF23="CLUB",'Running Order'!BA23,20)</f>
        <v>20</v>
      </c>
      <c r="BB19" s="13">
        <f>IF('Running Order'!$HF23="CLUB",'Running Order'!BB23,20)</f>
        <v>20</v>
      </c>
      <c r="BC19" s="13">
        <f>IF('Running Order'!$HF23="CLUB",'Running Order'!BC23,20)</f>
        <v>20</v>
      </c>
      <c r="BD19" s="13">
        <f>IF('Running Order'!$HF23="CLUB",'Running Order'!BD23,20)</f>
        <v>20</v>
      </c>
      <c r="BE19" s="13">
        <f>IF('Running Order'!$HF23="CLUB",'Running Order'!BE23,20)</f>
        <v>20</v>
      </c>
      <c r="BF19" s="5">
        <f t="shared" si="58"/>
        <v>200</v>
      </c>
      <c r="BG19" s="5">
        <f t="shared" si="59"/>
        <v>800</v>
      </c>
      <c r="BH19" s="5">
        <f t="shared" si="155"/>
        <v>6</v>
      </c>
      <c r="BI19" s="5">
        <f t="shared" si="156"/>
        <v>6</v>
      </c>
      <c r="BJ19" s="5">
        <f t="shared" si="157"/>
        <v>6</v>
      </c>
      <c r="BK19" s="5">
        <f>DM19</f>
        <v>6</v>
      </c>
      <c r="BL19" s="5">
        <f t="shared" si="60"/>
        <v>6</v>
      </c>
      <c r="BM19" s="5">
        <f t="shared" si="61"/>
        <v>6</v>
      </c>
      <c r="BN19" s="5">
        <f t="shared" si="8"/>
        <v>6</v>
      </c>
      <c r="BO19" s="5">
        <f t="shared" si="9"/>
        <v>6</v>
      </c>
      <c r="BP19" s="3" t="str">
        <f t="shared" si="10"/>
        <v>-</v>
      </c>
      <c r="BQ19" s="3" t="str">
        <f t="shared" si="62"/>
        <v/>
      </c>
      <c r="BR19" s="3" t="str">
        <f t="shared" si="11"/>
        <v>-</v>
      </c>
      <c r="BS19" s="3" t="str">
        <f t="shared" si="63"/>
        <v/>
      </c>
      <c r="BT19" s="3">
        <f t="shared" si="12"/>
        <v>6</v>
      </c>
      <c r="BU19" s="3">
        <f t="shared" si="64"/>
        <v>1</v>
      </c>
      <c r="BV19" s="3" t="str">
        <f t="shared" si="13"/>
        <v>-</v>
      </c>
      <c r="BW19" s="3" t="str">
        <f t="shared" si="65"/>
        <v/>
      </c>
      <c r="BX19" s="3" t="str">
        <f t="shared" si="14"/>
        <v>-</v>
      </c>
      <c r="BY19" s="3" t="str">
        <f t="shared" si="66"/>
        <v/>
      </c>
      <c r="BZ19" s="3" t="str">
        <f t="shared" si="15"/>
        <v>-</v>
      </c>
      <c r="CA19" s="3" t="str">
        <f t="shared" si="67"/>
        <v/>
      </c>
      <c r="CB19" s="3" t="str">
        <f t="shared" si="16"/>
        <v>-</v>
      </c>
      <c r="CC19" s="3" t="str">
        <f t="shared" si="68"/>
        <v/>
      </c>
      <c r="CD19" s="3">
        <f t="shared" si="69"/>
        <v>6</v>
      </c>
      <c r="CE19" s="3">
        <f t="shared" si="70"/>
        <v>5</v>
      </c>
      <c r="CF19" s="3" t="str">
        <f t="shared" si="71"/>
        <v>-</v>
      </c>
      <c r="CG19" s="3" t="str">
        <f t="shared" si="72"/>
        <v/>
      </c>
      <c r="CH19" s="5" t="str">
        <f t="shared" si="159"/>
        <v>1</v>
      </c>
      <c r="CI19" s="5">
        <f t="shared" si="73"/>
        <v>5</v>
      </c>
      <c r="CJ19" s="21"/>
      <c r="CK19" s="1"/>
      <c r="CL19" s="1">
        <f t="shared" si="74"/>
        <v>0</v>
      </c>
      <c r="CM19" s="1">
        <f t="shared" si="75"/>
        <v>6.9999999999999994E-5</v>
      </c>
      <c r="CN19" s="1">
        <f t="shared" si="76"/>
        <v>6.00007</v>
      </c>
      <c r="CO19" s="1">
        <f t="shared" si="17"/>
        <v>6</v>
      </c>
      <c r="CP19" s="1">
        <f t="shared" si="77"/>
        <v>0</v>
      </c>
      <c r="CQ19" s="1">
        <f t="shared" si="78"/>
        <v>5.0000000000000002E-5</v>
      </c>
      <c r="CR19" s="1">
        <f t="shared" si="79"/>
        <v>6.0000499999999999</v>
      </c>
      <c r="CS19" s="1">
        <f t="shared" si="18"/>
        <v>6</v>
      </c>
      <c r="CT19" s="1">
        <f t="shared" si="80"/>
        <v>0</v>
      </c>
      <c r="CU19" s="1">
        <f t="shared" si="81"/>
        <v>5.0000000000000001E-4</v>
      </c>
      <c r="CV19" s="1">
        <f t="shared" si="82"/>
        <v>6.0004999999999997</v>
      </c>
      <c r="CW19" s="1">
        <f t="shared" si="19"/>
        <v>6</v>
      </c>
      <c r="CX19" s="1">
        <f t="shared" si="83"/>
        <v>0</v>
      </c>
      <c r="CY19" s="1">
        <f t="shared" si="84"/>
        <v>4.0000000000000002E-4</v>
      </c>
      <c r="CZ19" s="1">
        <f t="shared" si="85"/>
        <v>6.0004</v>
      </c>
      <c r="DA19" s="1">
        <f t="shared" si="20"/>
        <v>6</v>
      </c>
      <c r="DB19" s="1">
        <f t="shared" si="86"/>
        <v>0</v>
      </c>
      <c r="DC19" s="1">
        <f t="shared" si="87"/>
        <v>5.0000000000000001E-4</v>
      </c>
      <c r="DD19" s="1">
        <f t="shared" si="88"/>
        <v>6.0004999999999997</v>
      </c>
      <c r="DE19" s="1">
        <f t="shared" si="21"/>
        <v>6</v>
      </c>
      <c r="DF19" s="1">
        <f t="shared" si="89"/>
        <v>0</v>
      </c>
      <c r="DG19" s="1">
        <f t="shared" si="90"/>
        <v>5.0000000000000001E-4</v>
      </c>
      <c r="DH19" s="1">
        <f t="shared" si="91"/>
        <v>6.0004999999999997</v>
      </c>
      <c r="DI19" s="1">
        <f t="shared" si="22"/>
        <v>6</v>
      </c>
      <c r="DJ19" s="1">
        <f t="shared" si="92"/>
        <v>0</v>
      </c>
      <c r="DK19" s="1">
        <f t="shared" si="93"/>
        <v>5.9999999999999995E-4</v>
      </c>
      <c r="DL19" s="1">
        <f t="shared" si="94"/>
        <v>6.0006000000000004</v>
      </c>
      <c r="DM19" s="1">
        <f t="shared" si="95"/>
        <v>6</v>
      </c>
      <c r="DQ19">
        <f t="shared" si="96"/>
        <v>600</v>
      </c>
      <c r="DR19" t="str">
        <f t="shared" si="97"/>
        <v>NO</v>
      </c>
      <c r="DS19">
        <f t="shared" si="98"/>
        <v>600</v>
      </c>
      <c r="DT19" t="str">
        <f t="shared" si="99"/>
        <v>NO</v>
      </c>
      <c r="DV19" s="1">
        <f t="shared" si="100"/>
        <v>0</v>
      </c>
      <c r="DW19" s="1">
        <f t="shared" si="101"/>
        <v>6.9999999999999999E-4</v>
      </c>
      <c r="DX19" s="1">
        <f t="shared" si="102"/>
        <v>6.0007000000000001</v>
      </c>
      <c r="DY19" s="1">
        <f t="shared" si="23"/>
        <v>6</v>
      </c>
      <c r="DZ19" s="1">
        <f t="shared" si="103"/>
        <v>0</v>
      </c>
      <c r="EA19" s="1">
        <f t="shared" si="104"/>
        <v>5.0000000000000001E-4</v>
      </c>
      <c r="EB19" s="1">
        <f t="shared" si="105"/>
        <v>6.0004999999999997</v>
      </c>
      <c r="EC19" s="1">
        <f t="shared" si="24"/>
        <v>6</v>
      </c>
      <c r="ED19" s="1">
        <f t="shared" si="106"/>
        <v>0</v>
      </c>
      <c r="EE19" s="1">
        <f t="shared" si="107"/>
        <v>5.0000000000000001E-4</v>
      </c>
      <c r="EF19" s="1">
        <f t="shared" si="108"/>
        <v>6.0004999999999997</v>
      </c>
      <c r="EG19" s="1">
        <f t="shared" si="25"/>
        <v>6</v>
      </c>
      <c r="EH19" s="1">
        <f t="shared" si="109"/>
        <v>0</v>
      </c>
      <c r="EI19" s="1">
        <f t="shared" si="110"/>
        <v>4.0000000000000002E-4</v>
      </c>
      <c r="EJ19" s="1">
        <f t="shared" si="111"/>
        <v>6.0004</v>
      </c>
      <c r="EK19" s="1">
        <f t="shared" si="26"/>
        <v>6</v>
      </c>
      <c r="EL19" s="1">
        <f t="shared" si="112"/>
        <v>0</v>
      </c>
      <c r="EM19" s="1">
        <f t="shared" si="113"/>
        <v>5.0000000000000001E-4</v>
      </c>
      <c r="EN19" s="1">
        <f t="shared" si="114"/>
        <v>6.0004999999999997</v>
      </c>
      <c r="EO19" s="1">
        <f t="shared" si="27"/>
        <v>6</v>
      </c>
      <c r="EP19" s="1">
        <f t="shared" si="115"/>
        <v>0</v>
      </c>
      <c r="EQ19" s="1">
        <f t="shared" si="116"/>
        <v>5.0000000000000001E-4</v>
      </c>
      <c r="ER19" s="1">
        <f t="shared" si="117"/>
        <v>6.0004999999999997</v>
      </c>
      <c r="ES19" s="1">
        <f t="shared" si="28"/>
        <v>6</v>
      </c>
      <c r="ET19" s="1">
        <f t="shared" si="118"/>
        <v>0</v>
      </c>
      <c r="EU19" s="1">
        <f t="shared" si="119"/>
        <v>5.9999999999999995E-4</v>
      </c>
      <c r="EV19" s="1">
        <f t="shared" si="120"/>
        <v>6.0006000000000004</v>
      </c>
      <c r="EW19" s="1">
        <f t="shared" si="121"/>
        <v>6</v>
      </c>
      <c r="EX19" s="1"/>
      <c r="EY19" s="1">
        <f t="shared" si="122"/>
        <v>0</v>
      </c>
      <c r="EZ19" s="1">
        <f t="shared" si="123"/>
        <v>6.9999999999999999E-4</v>
      </c>
      <c r="FA19" s="1">
        <f t="shared" si="29"/>
        <v>6.0007000000000001</v>
      </c>
      <c r="FB19" s="1">
        <f t="shared" si="30"/>
        <v>6</v>
      </c>
      <c r="FC19" s="1">
        <f t="shared" si="124"/>
        <v>0</v>
      </c>
      <c r="FD19" s="1">
        <f t="shared" si="125"/>
        <v>4.0000000000000002E-4</v>
      </c>
      <c r="FE19" s="1">
        <f t="shared" si="126"/>
        <v>6.0004</v>
      </c>
      <c r="FF19" s="1">
        <f t="shared" si="31"/>
        <v>6</v>
      </c>
      <c r="FG19" s="1">
        <f t="shared" si="127"/>
        <v>0</v>
      </c>
      <c r="FH19" s="1">
        <f t="shared" si="128"/>
        <v>4.0000000000000002E-4</v>
      </c>
      <c r="FI19" s="1">
        <f t="shared" si="129"/>
        <v>6.0004</v>
      </c>
      <c r="FJ19" s="1">
        <f t="shared" si="32"/>
        <v>6</v>
      </c>
      <c r="FK19" s="1">
        <f t="shared" si="130"/>
        <v>0</v>
      </c>
      <c r="FL19" s="1">
        <f t="shared" si="131"/>
        <v>2.9999999999999997E-4</v>
      </c>
      <c r="FM19" s="1">
        <f t="shared" si="132"/>
        <v>6.0003000000000002</v>
      </c>
      <c r="FN19" s="1">
        <f t="shared" si="33"/>
        <v>6</v>
      </c>
      <c r="FO19" s="1">
        <f t="shared" si="133"/>
        <v>0</v>
      </c>
      <c r="FP19" s="1">
        <f t="shared" si="134"/>
        <v>4.0000000000000002E-4</v>
      </c>
      <c r="FQ19" s="1">
        <f t="shared" si="135"/>
        <v>6.0004</v>
      </c>
      <c r="FR19" s="1">
        <f t="shared" si="34"/>
        <v>6</v>
      </c>
      <c r="FS19" s="1">
        <f t="shared" si="136"/>
        <v>0</v>
      </c>
      <c r="FT19" s="1">
        <f t="shared" si="137"/>
        <v>4.0000000000000002E-4</v>
      </c>
      <c r="FU19" s="1">
        <f t="shared" si="138"/>
        <v>6.0004</v>
      </c>
      <c r="FV19" s="1">
        <f t="shared" si="35"/>
        <v>6</v>
      </c>
      <c r="FW19" s="1">
        <f t="shared" si="139"/>
        <v>0</v>
      </c>
      <c r="FX19" s="1">
        <f t="shared" si="140"/>
        <v>5.9999999999999995E-4</v>
      </c>
      <c r="FY19" s="1">
        <f t="shared" si="141"/>
        <v>6.0006000000000004</v>
      </c>
      <c r="FZ19" s="1">
        <f t="shared" si="36"/>
        <v>6</v>
      </c>
      <c r="GC19" s="1">
        <f t="shared" si="37"/>
        <v>0</v>
      </c>
      <c r="GD19" s="1">
        <f t="shared" si="142"/>
        <v>0</v>
      </c>
      <c r="GE19" s="1">
        <f t="shared" si="38"/>
        <v>6</v>
      </c>
      <c r="GF19" s="1">
        <f t="shared" si="39"/>
        <v>6</v>
      </c>
      <c r="GG19" s="1">
        <f t="shared" si="40"/>
        <v>0</v>
      </c>
      <c r="GH19" s="1">
        <f t="shared" si="143"/>
        <v>2.9999999999999997E-4</v>
      </c>
      <c r="GI19" s="1">
        <f t="shared" si="144"/>
        <v>6.0003000000000002</v>
      </c>
      <c r="GJ19" s="1">
        <f t="shared" si="41"/>
        <v>6</v>
      </c>
      <c r="GK19" s="1">
        <f t="shared" si="42"/>
        <v>0</v>
      </c>
      <c r="GL19" s="1">
        <f t="shared" si="145"/>
        <v>2.0000000000000001E-4</v>
      </c>
      <c r="GM19" s="1">
        <f t="shared" si="146"/>
        <v>6.0002000000000004</v>
      </c>
      <c r="GN19" s="1">
        <f t="shared" si="43"/>
        <v>6</v>
      </c>
      <c r="GO19" s="1">
        <f t="shared" si="44"/>
        <v>0</v>
      </c>
      <c r="GP19" s="1">
        <f t="shared" si="147"/>
        <v>2.0000000000000001E-4</v>
      </c>
      <c r="GQ19" s="1">
        <f t="shared" si="148"/>
        <v>6.0002000000000004</v>
      </c>
      <c r="GR19" s="1">
        <f t="shared" si="45"/>
        <v>6</v>
      </c>
      <c r="GS19" s="1">
        <f t="shared" si="46"/>
        <v>0</v>
      </c>
      <c r="GT19" s="1">
        <f t="shared" si="149"/>
        <v>1E-4</v>
      </c>
      <c r="GU19" s="1">
        <f t="shared" si="150"/>
        <v>6.0000999999999998</v>
      </c>
      <c r="GV19" s="1">
        <f t="shared" si="47"/>
        <v>6</v>
      </c>
      <c r="GW19" s="1">
        <f t="shared" si="48"/>
        <v>0</v>
      </c>
      <c r="GX19" s="1">
        <f t="shared" si="151"/>
        <v>4.0000000000000002E-4</v>
      </c>
      <c r="GY19" s="1">
        <f t="shared" si="152"/>
        <v>6.0004</v>
      </c>
      <c r="GZ19" s="1">
        <f t="shared" si="49"/>
        <v>6</v>
      </c>
      <c r="HA19" s="1">
        <f t="shared" si="50"/>
        <v>0</v>
      </c>
      <c r="HB19" s="1">
        <f t="shared" si="153"/>
        <v>5.9999999999999995E-4</v>
      </c>
      <c r="HC19" s="1">
        <f t="shared" si="154"/>
        <v>6.0006000000000004</v>
      </c>
      <c r="HD19" s="1">
        <f t="shared" si="51"/>
        <v>6</v>
      </c>
    </row>
    <row r="20" spans="1:212" customFormat="1" x14ac:dyDescent="0.3">
      <c r="A20" t="str">
        <f t="shared" si="52"/>
        <v>RedIRS1</v>
      </c>
      <c r="B20" s="13">
        <f>'Running Order'!B24</f>
        <v>18</v>
      </c>
      <c r="C20" s="13" t="str">
        <f>'Running Order'!C24</f>
        <v>Ian Wright</v>
      </c>
      <c r="D20" s="13" t="str">
        <f>'Running Order'!D24</f>
        <v>Jon Bunden</v>
      </c>
      <c r="E20" s="13" t="str">
        <f>'Running Order'!E24</f>
        <v>Sherpa Indy</v>
      </c>
      <c r="F20" s="13">
        <f>'Running Order'!F24</f>
        <v>1540</v>
      </c>
      <c r="G20" s="13" t="str">
        <f>'Running Order'!G24</f>
        <v>IRS</v>
      </c>
      <c r="H20" s="13">
        <f>'Running Order'!H24</f>
        <v>4</v>
      </c>
      <c r="I20" s="13">
        <f>'Running Order'!I24</f>
        <v>0</v>
      </c>
      <c r="J20" s="13">
        <f>'Running Order'!J24</f>
        <v>0</v>
      </c>
      <c r="K20" s="13">
        <f>'Running Order'!K24</f>
        <v>0</v>
      </c>
      <c r="L20" s="13" t="str">
        <f>'Running Order'!L24</f>
        <v>Red</v>
      </c>
      <c r="M20" s="13">
        <f>IF('Running Order'!$HF24="CLUB",'Running Order'!M24,20)</f>
        <v>20</v>
      </c>
      <c r="N20" s="13">
        <f>IF('Running Order'!$HF24="CLUB",'Running Order'!N24,20)</f>
        <v>20</v>
      </c>
      <c r="O20" s="13">
        <f>IF('Running Order'!$HF24="CLUB",'Running Order'!O24,20)</f>
        <v>20</v>
      </c>
      <c r="P20" s="13">
        <f>IF('Running Order'!$HF24="CLUB",'Running Order'!P24,20)</f>
        <v>20</v>
      </c>
      <c r="Q20" s="13">
        <f>IF('Running Order'!$HF24="CLUB",'Running Order'!Q24,20)</f>
        <v>20</v>
      </c>
      <c r="R20" s="13">
        <f>IF('Running Order'!$HF24="CLUB",'Running Order'!R24,20)</f>
        <v>20</v>
      </c>
      <c r="S20" s="13">
        <f>IF('Running Order'!$HF24="CLUB",'Running Order'!S24,20)</f>
        <v>20</v>
      </c>
      <c r="T20" s="13">
        <f>IF('Running Order'!$HF24="CLUB",'Running Order'!T24,20)</f>
        <v>20</v>
      </c>
      <c r="U20" s="13">
        <f>IF('Running Order'!$HF24="CLUB",'Running Order'!U24,20)</f>
        <v>20</v>
      </c>
      <c r="V20" s="13">
        <f>IF('Running Order'!$HF24="CLUB",'Running Order'!V24,20)</f>
        <v>20</v>
      </c>
      <c r="W20" s="5">
        <f t="shared" si="53"/>
        <v>200</v>
      </c>
      <c r="X20" s="13">
        <f>IF('Running Order'!$HF24="CLUB",'Running Order'!X24,20)</f>
        <v>20</v>
      </c>
      <c r="Y20" s="13">
        <f>IF('Running Order'!$HF24="CLUB",'Running Order'!Y24,20)</f>
        <v>20</v>
      </c>
      <c r="Z20" s="13">
        <f>IF('Running Order'!$HF24="CLUB",'Running Order'!Z24,20)</f>
        <v>20</v>
      </c>
      <c r="AA20" s="13">
        <f>IF('Running Order'!$HF24="CLUB",'Running Order'!AA24,20)</f>
        <v>20</v>
      </c>
      <c r="AB20" s="13">
        <f>IF('Running Order'!$HF24="CLUB",'Running Order'!AB24,20)</f>
        <v>20</v>
      </c>
      <c r="AC20" s="13">
        <f>IF('Running Order'!$HF24="CLUB",'Running Order'!AC24,20)</f>
        <v>20</v>
      </c>
      <c r="AD20" s="13">
        <f>IF('Running Order'!$HF24="CLUB",'Running Order'!AD24,20)</f>
        <v>20</v>
      </c>
      <c r="AE20" s="13">
        <f>IF('Running Order'!$HF24="CLUB",'Running Order'!AE24,20)</f>
        <v>20</v>
      </c>
      <c r="AF20" s="13">
        <f>IF('Running Order'!$HF24="CLUB",'Running Order'!AF24,20)</f>
        <v>20</v>
      </c>
      <c r="AG20" s="13">
        <f>IF('Running Order'!$HF24="CLUB",'Running Order'!AG24,20)</f>
        <v>20</v>
      </c>
      <c r="AH20" s="5">
        <f t="shared" si="54"/>
        <v>200</v>
      </c>
      <c r="AI20" s="5">
        <f t="shared" si="55"/>
        <v>400</v>
      </c>
      <c r="AJ20" s="13">
        <f>IF('Running Order'!$HF24="CLUB",'Running Order'!AJ24,20)</f>
        <v>20</v>
      </c>
      <c r="AK20" s="13">
        <f>IF('Running Order'!$HF24="CLUB",'Running Order'!AK24,20)</f>
        <v>20</v>
      </c>
      <c r="AL20" s="13">
        <f>IF('Running Order'!$HF24="CLUB",'Running Order'!AL24,20)</f>
        <v>20</v>
      </c>
      <c r="AM20" s="13">
        <f>IF('Running Order'!$HF24="CLUB",'Running Order'!AM24,20)</f>
        <v>20</v>
      </c>
      <c r="AN20" s="13">
        <f>IF('Running Order'!$HF24="CLUB",'Running Order'!AN24,20)</f>
        <v>20</v>
      </c>
      <c r="AO20" s="13">
        <f>IF('Running Order'!$HF24="CLUB",'Running Order'!AO24,20)</f>
        <v>20</v>
      </c>
      <c r="AP20" s="13">
        <f>IF('Running Order'!$HF24="CLUB",'Running Order'!AP24,20)</f>
        <v>20</v>
      </c>
      <c r="AQ20" s="13">
        <f>IF('Running Order'!$HF24="CLUB",'Running Order'!AQ24,20)</f>
        <v>20</v>
      </c>
      <c r="AR20" s="13">
        <f>IF('Running Order'!$HF24="CLUB",'Running Order'!AR24,20)</f>
        <v>20</v>
      </c>
      <c r="AS20" s="13">
        <f>IF('Running Order'!$HF24="CLUB",'Running Order'!AS24,20)</f>
        <v>20</v>
      </c>
      <c r="AT20" s="5">
        <f t="shared" si="56"/>
        <v>200</v>
      </c>
      <c r="AU20" s="5">
        <f t="shared" si="57"/>
        <v>600</v>
      </c>
      <c r="AV20" s="13">
        <f>IF('Running Order'!$HF24="CLUB",'Running Order'!AV24,20)</f>
        <v>20</v>
      </c>
      <c r="AW20" s="13">
        <f>IF('Running Order'!$HF24="CLUB",'Running Order'!AW24,20)</f>
        <v>20</v>
      </c>
      <c r="AX20" s="13">
        <f>IF('Running Order'!$HF24="CLUB",'Running Order'!AX24,20)</f>
        <v>20</v>
      </c>
      <c r="AY20" s="13">
        <f>IF('Running Order'!$HF24="CLUB",'Running Order'!AY24,20)</f>
        <v>20</v>
      </c>
      <c r="AZ20" s="13">
        <f>IF('Running Order'!$HF24="CLUB",'Running Order'!AZ24,20)</f>
        <v>20</v>
      </c>
      <c r="BA20" s="13">
        <f>IF('Running Order'!$HF24="CLUB",'Running Order'!BA24,20)</f>
        <v>20</v>
      </c>
      <c r="BB20" s="13">
        <f>IF('Running Order'!$HF24="CLUB",'Running Order'!BB24,20)</f>
        <v>20</v>
      </c>
      <c r="BC20" s="13">
        <f>IF('Running Order'!$HF24="CLUB",'Running Order'!BC24,20)</f>
        <v>20</v>
      </c>
      <c r="BD20" s="13">
        <f>IF('Running Order'!$HF24="CLUB",'Running Order'!BD24,20)</f>
        <v>20</v>
      </c>
      <c r="BE20" s="13">
        <f>IF('Running Order'!$HF24="CLUB",'Running Order'!BE24,20)</f>
        <v>20</v>
      </c>
      <c r="BF20" s="5">
        <f t="shared" si="58"/>
        <v>200</v>
      </c>
      <c r="BG20" s="5">
        <f t="shared" si="59"/>
        <v>800</v>
      </c>
      <c r="BH20" s="5">
        <f>HD20</f>
        <v>6</v>
      </c>
      <c r="BI20" s="5">
        <f t="shared" si="156"/>
        <v>6</v>
      </c>
      <c r="BJ20" s="5">
        <f>EW20</f>
        <v>6</v>
      </c>
      <c r="BK20" s="5">
        <f t="shared" si="158"/>
        <v>6</v>
      </c>
      <c r="BL20" s="5">
        <f t="shared" si="60"/>
        <v>6</v>
      </c>
      <c r="BM20" s="5">
        <f t="shared" si="61"/>
        <v>6</v>
      </c>
      <c r="BN20" s="5">
        <f t="shared" si="8"/>
        <v>6</v>
      </c>
      <c r="BO20" s="5">
        <f t="shared" si="9"/>
        <v>6</v>
      </c>
      <c r="BP20" s="3" t="str">
        <f t="shared" si="10"/>
        <v>-</v>
      </c>
      <c r="BQ20" s="3" t="str">
        <f t="shared" si="62"/>
        <v/>
      </c>
      <c r="BR20" s="3">
        <f t="shared" si="11"/>
        <v>6</v>
      </c>
      <c r="BS20" s="3">
        <f t="shared" si="63"/>
        <v>1</v>
      </c>
      <c r="BT20" s="3" t="str">
        <f t="shared" si="12"/>
        <v>-</v>
      </c>
      <c r="BU20" s="3" t="str">
        <f t="shared" si="64"/>
        <v/>
      </c>
      <c r="BV20" s="3" t="str">
        <f t="shared" si="13"/>
        <v>-</v>
      </c>
      <c r="BW20" s="3" t="str">
        <f t="shared" si="65"/>
        <v/>
      </c>
      <c r="BX20" s="3" t="str">
        <f t="shared" si="14"/>
        <v>-</v>
      </c>
      <c r="BY20" s="3" t="str">
        <f t="shared" si="66"/>
        <v/>
      </c>
      <c r="BZ20" s="3" t="str">
        <f t="shared" si="15"/>
        <v>-</v>
      </c>
      <c r="CA20" s="3" t="str">
        <f t="shared" si="67"/>
        <v/>
      </c>
      <c r="CB20" s="3" t="str">
        <f t="shared" si="16"/>
        <v>-</v>
      </c>
      <c r="CC20" s="3" t="str">
        <f t="shared" si="68"/>
        <v/>
      </c>
      <c r="CD20" s="3" t="str">
        <f t="shared" si="69"/>
        <v>-</v>
      </c>
      <c r="CE20" s="3" t="str">
        <f t="shared" si="70"/>
        <v/>
      </c>
      <c r="CF20" s="3" t="str">
        <f t="shared" si="71"/>
        <v>-</v>
      </c>
      <c r="CG20" s="3" t="str">
        <f t="shared" si="72"/>
        <v/>
      </c>
      <c r="CH20" s="5" t="str">
        <f t="shared" si="159"/>
        <v>1</v>
      </c>
      <c r="CI20" s="5" t="str">
        <f t="shared" si="73"/>
        <v/>
      </c>
      <c r="CJ20" s="21"/>
      <c r="CK20" s="1"/>
      <c r="CL20" s="1">
        <f t="shared" si="74"/>
        <v>0</v>
      </c>
      <c r="CM20" s="1">
        <f t="shared" si="75"/>
        <v>6.9999999999999994E-5</v>
      </c>
      <c r="CN20" s="1">
        <f t="shared" si="76"/>
        <v>6.00007</v>
      </c>
      <c r="CO20" s="1">
        <f t="shared" si="17"/>
        <v>6</v>
      </c>
      <c r="CP20" s="1">
        <f t="shared" si="77"/>
        <v>0</v>
      </c>
      <c r="CQ20" s="1">
        <f t="shared" si="78"/>
        <v>5.0000000000000002E-5</v>
      </c>
      <c r="CR20" s="1">
        <f t="shared" si="79"/>
        <v>6.0000499999999999</v>
      </c>
      <c r="CS20" s="1">
        <f t="shared" si="18"/>
        <v>6</v>
      </c>
      <c r="CT20" s="1">
        <f t="shared" si="80"/>
        <v>0</v>
      </c>
      <c r="CU20" s="1">
        <f t="shared" si="81"/>
        <v>5.0000000000000001E-4</v>
      </c>
      <c r="CV20" s="1">
        <f t="shared" si="82"/>
        <v>6.0004999999999997</v>
      </c>
      <c r="CW20" s="1">
        <f t="shared" si="19"/>
        <v>6</v>
      </c>
      <c r="CX20" s="1">
        <f t="shared" si="83"/>
        <v>0</v>
      </c>
      <c r="CY20" s="1">
        <f t="shared" si="84"/>
        <v>4.0000000000000002E-4</v>
      </c>
      <c r="CZ20" s="1">
        <f t="shared" si="85"/>
        <v>6.0004</v>
      </c>
      <c r="DA20" s="1">
        <f t="shared" si="20"/>
        <v>6</v>
      </c>
      <c r="DB20" s="1">
        <f t="shared" si="86"/>
        <v>0</v>
      </c>
      <c r="DC20" s="1">
        <f t="shared" si="87"/>
        <v>5.0000000000000001E-4</v>
      </c>
      <c r="DD20" s="1">
        <f t="shared" si="88"/>
        <v>6.0004999999999997</v>
      </c>
      <c r="DE20" s="1">
        <f t="shared" si="21"/>
        <v>6</v>
      </c>
      <c r="DF20" s="1">
        <f t="shared" si="89"/>
        <v>0</v>
      </c>
      <c r="DG20" s="1">
        <f t="shared" si="90"/>
        <v>5.0000000000000001E-4</v>
      </c>
      <c r="DH20" s="1">
        <f t="shared" si="91"/>
        <v>6.0004999999999997</v>
      </c>
      <c r="DI20" s="1">
        <f t="shared" si="22"/>
        <v>6</v>
      </c>
      <c r="DJ20" s="1">
        <f t="shared" si="92"/>
        <v>0</v>
      </c>
      <c r="DK20" s="1">
        <f t="shared" si="93"/>
        <v>5.9999999999999995E-4</v>
      </c>
      <c r="DL20" s="1">
        <f t="shared" si="94"/>
        <v>6.0006000000000004</v>
      </c>
      <c r="DM20" s="1">
        <f t="shared" si="95"/>
        <v>6</v>
      </c>
      <c r="DQ20">
        <f t="shared" si="96"/>
        <v>600</v>
      </c>
      <c r="DR20" t="str">
        <f t="shared" si="97"/>
        <v>NO</v>
      </c>
      <c r="DS20">
        <f t="shared" si="98"/>
        <v>600</v>
      </c>
      <c r="DT20" t="str">
        <f t="shared" si="99"/>
        <v>NO</v>
      </c>
      <c r="DV20" s="1">
        <f t="shared" si="100"/>
        <v>0</v>
      </c>
      <c r="DW20" s="1">
        <f t="shared" si="101"/>
        <v>6.9999999999999999E-4</v>
      </c>
      <c r="DX20" s="1">
        <f t="shared" si="102"/>
        <v>6.0007000000000001</v>
      </c>
      <c r="DY20" s="1">
        <f t="shared" si="23"/>
        <v>6</v>
      </c>
      <c r="DZ20" s="1">
        <f t="shared" si="103"/>
        <v>0</v>
      </c>
      <c r="EA20" s="1">
        <f t="shared" si="104"/>
        <v>5.0000000000000001E-4</v>
      </c>
      <c r="EB20" s="1">
        <f t="shared" si="105"/>
        <v>6.0004999999999997</v>
      </c>
      <c r="EC20" s="1">
        <f t="shared" si="24"/>
        <v>6</v>
      </c>
      <c r="ED20" s="1">
        <f t="shared" si="106"/>
        <v>0</v>
      </c>
      <c r="EE20" s="1">
        <f t="shared" si="107"/>
        <v>5.0000000000000001E-4</v>
      </c>
      <c r="EF20" s="1">
        <f t="shared" si="108"/>
        <v>6.0004999999999997</v>
      </c>
      <c r="EG20" s="1">
        <f t="shared" si="25"/>
        <v>6</v>
      </c>
      <c r="EH20" s="1">
        <f t="shared" si="109"/>
        <v>0</v>
      </c>
      <c r="EI20" s="1">
        <f t="shared" si="110"/>
        <v>4.0000000000000002E-4</v>
      </c>
      <c r="EJ20" s="1">
        <f t="shared" si="111"/>
        <v>6.0004</v>
      </c>
      <c r="EK20" s="1">
        <f t="shared" si="26"/>
        <v>6</v>
      </c>
      <c r="EL20" s="1">
        <f t="shared" si="112"/>
        <v>0</v>
      </c>
      <c r="EM20" s="1">
        <f t="shared" si="113"/>
        <v>5.0000000000000001E-4</v>
      </c>
      <c r="EN20" s="1">
        <f t="shared" si="114"/>
        <v>6.0004999999999997</v>
      </c>
      <c r="EO20" s="1">
        <f t="shared" si="27"/>
        <v>6</v>
      </c>
      <c r="EP20" s="1">
        <f t="shared" si="115"/>
        <v>0</v>
      </c>
      <c r="EQ20" s="1">
        <f t="shared" si="116"/>
        <v>5.0000000000000001E-4</v>
      </c>
      <c r="ER20" s="1">
        <f t="shared" si="117"/>
        <v>6.0004999999999997</v>
      </c>
      <c r="ES20" s="1">
        <f t="shared" si="28"/>
        <v>6</v>
      </c>
      <c r="ET20" s="1">
        <f t="shared" si="118"/>
        <v>0</v>
      </c>
      <c r="EU20" s="1">
        <f t="shared" si="119"/>
        <v>5.9999999999999995E-4</v>
      </c>
      <c r="EV20" s="1">
        <f t="shared" si="120"/>
        <v>6.0006000000000004</v>
      </c>
      <c r="EW20" s="1">
        <f t="shared" si="121"/>
        <v>6</v>
      </c>
      <c r="EX20" s="1"/>
      <c r="EY20" s="1">
        <f t="shared" si="122"/>
        <v>0</v>
      </c>
      <c r="EZ20" s="1">
        <f t="shared" si="123"/>
        <v>6.9999999999999999E-4</v>
      </c>
      <c r="FA20" s="1">
        <f t="shared" si="29"/>
        <v>6.0007000000000001</v>
      </c>
      <c r="FB20" s="1">
        <f t="shared" si="30"/>
        <v>6</v>
      </c>
      <c r="FC20" s="1">
        <f t="shared" si="124"/>
        <v>0</v>
      </c>
      <c r="FD20" s="1">
        <f t="shared" si="125"/>
        <v>4.0000000000000002E-4</v>
      </c>
      <c r="FE20" s="1">
        <f t="shared" si="126"/>
        <v>6.0004</v>
      </c>
      <c r="FF20" s="1">
        <f t="shared" si="31"/>
        <v>6</v>
      </c>
      <c r="FG20" s="1">
        <f t="shared" si="127"/>
        <v>0</v>
      </c>
      <c r="FH20" s="1">
        <f t="shared" si="128"/>
        <v>4.0000000000000002E-4</v>
      </c>
      <c r="FI20" s="1">
        <f t="shared" si="129"/>
        <v>6.0004</v>
      </c>
      <c r="FJ20" s="1">
        <f t="shared" si="32"/>
        <v>6</v>
      </c>
      <c r="FK20" s="1">
        <f t="shared" si="130"/>
        <v>0</v>
      </c>
      <c r="FL20" s="1">
        <f t="shared" si="131"/>
        <v>2.9999999999999997E-4</v>
      </c>
      <c r="FM20" s="1">
        <f t="shared" si="132"/>
        <v>6.0003000000000002</v>
      </c>
      <c r="FN20" s="1">
        <f t="shared" si="33"/>
        <v>6</v>
      </c>
      <c r="FO20" s="1">
        <f t="shared" si="133"/>
        <v>0</v>
      </c>
      <c r="FP20" s="1">
        <f t="shared" si="134"/>
        <v>4.0000000000000002E-4</v>
      </c>
      <c r="FQ20" s="1">
        <f t="shared" si="135"/>
        <v>6.0004</v>
      </c>
      <c r="FR20" s="1">
        <f t="shared" si="34"/>
        <v>6</v>
      </c>
      <c r="FS20" s="1">
        <f t="shared" si="136"/>
        <v>0</v>
      </c>
      <c r="FT20" s="1">
        <f t="shared" si="137"/>
        <v>4.0000000000000002E-4</v>
      </c>
      <c r="FU20" s="1">
        <f t="shared" si="138"/>
        <v>6.0004</v>
      </c>
      <c r="FV20" s="1">
        <f t="shared" si="35"/>
        <v>6</v>
      </c>
      <c r="FW20" s="1">
        <f t="shared" si="139"/>
        <v>0</v>
      </c>
      <c r="FX20" s="1">
        <f t="shared" si="140"/>
        <v>5.9999999999999995E-4</v>
      </c>
      <c r="FY20" s="1">
        <f t="shared" si="141"/>
        <v>6.0006000000000004</v>
      </c>
      <c r="FZ20" s="1">
        <f t="shared" si="36"/>
        <v>6</v>
      </c>
      <c r="GC20" s="1">
        <f t="shared" si="37"/>
        <v>0</v>
      </c>
      <c r="GD20" s="1">
        <f t="shared" si="142"/>
        <v>0</v>
      </c>
      <c r="GE20" s="1">
        <f t="shared" si="38"/>
        <v>6</v>
      </c>
      <c r="GF20" s="1">
        <f t="shared" si="39"/>
        <v>6</v>
      </c>
      <c r="GG20" s="1">
        <f t="shared" si="40"/>
        <v>0</v>
      </c>
      <c r="GH20" s="1">
        <f t="shared" si="143"/>
        <v>2.9999999999999997E-4</v>
      </c>
      <c r="GI20" s="1">
        <f t="shared" si="144"/>
        <v>6.0003000000000002</v>
      </c>
      <c r="GJ20" s="1">
        <f t="shared" si="41"/>
        <v>6</v>
      </c>
      <c r="GK20" s="1">
        <f t="shared" si="42"/>
        <v>0</v>
      </c>
      <c r="GL20" s="1">
        <f t="shared" si="145"/>
        <v>2.0000000000000001E-4</v>
      </c>
      <c r="GM20" s="1">
        <f t="shared" si="146"/>
        <v>6.0002000000000004</v>
      </c>
      <c r="GN20" s="1">
        <f t="shared" si="43"/>
        <v>6</v>
      </c>
      <c r="GO20" s="1">
        <f t="shared" si="44"/>
        <v>0</v>
      </c>
      <c r="GP20" s="1">
        <f t="shared" si="147"/>
        <v>2.0000000000000001E-4</v>
      </c>
      <c r="GQ20" s="1">
        <f t="shared" si="148"/>
        <v>6.0002000000000004</v>
      </c>
      <c r="GR20" s="1">
        <f t="shared" si="45"/>
        <v>6</v>
      </c>
      <c r="GS20" s="1">
        <f t="shared" si="46"/>
        <v>0</v>
      </c>
      <c r="GT20" s="1">
        <f t="shared" si="149"/>
        <v>1E-4</v>
      </c>
      <c r="GU20" s="1">
        <f t="shared" si="150"/>
        <v>6.0000999999999998</v>
      </c>
      <c r="GV20" s="1">
        <f t="shared" si="47"/>
        <v>6</v>
      </c>
      <c r="GW20" s="1">
        <f t="shared" si="48"/>
        <v>0</v>
      </c>
      <c r="GX20" s="1">
        <f t="shared" si="151"/>
        <v>4.0000000000000002E-4</v>
      </c>
      <c r="GY20" s="1">
        <f t="shared" si="152"/>
        <v>6.0004</v>
      </c>
      <c r="GZ20" s="1">
        <f t="shared" si="49"/>
        <v>6</v>
      </c>
      <c r="HA20" s="1">
        <f t="shared" si="50"/>
        <v>0</v>
      </c>
      <c r="HB20" s="1">
        <f t="shared" si="153"/>
        <v>5.9999999999999995E-4</v>
      </c>
      <c r="HC20" s="1">
        <f t="shared" si="154"/>
        <v>6.0006000000000004</v>
      </c>
      <c r="HD20" s="1">
        <f t="shared" si="51"/>
        <v>6</v>
      </c>
    </row>
    <row r="21" spans="1:212" customFormat="1" x14ac:dyDescent="0.3">
      <c r="A21" t="str">
        <f t="shared" si="52"/>
        <v>RedIRS1</v>
      </c>
      <c r="B21" s="13">
        <f>'Running Order'!B25</f>
        <v>19</v>
      </c>
      <c r="C21" s="13" t="str">
        <f>'Running Order'!C25</f>
        <v>Boyd Webster</v>
      </c>
      <c r="D21" s="13" t="str">
        <f>'Running Order'!D25</f>
        <v>Tim Barrington</v>
      </c>
      <c r="E21" s="13" t="str">
        <f>'Running Order'!E25</f>
        <v>Crossle</v>
      </c>
      <c r="F21" s="13">
        <f>'Running Order'!F25</f>
        <v>1500</v>
      </c>
      <c r="G21" s="13" t="str">
        <f>'Running Order'!G25</f>
        <v>IRS</v>
      </c>
      <c r="H21" s="13">
        <f>'Running Order'!H25</f>
        <v>3</v>
      </c>
      <c r="I21" s="13">
        <f>'Running Order'!I25</f>
        <v>0</v>
      </c>
      <c r="J21" s="13">
        <f>'Running Order'!J25</f>
        <v>0</v>
      </c>
      <c r="K21" s="13">
        <f>'Running Order'!K25</f>
        <v>0</v>
      </c>
      <c r="L21" s="13" t="str">
        <f>'Running Order'!L25</f>
        <v>Red</v>
      </c>
      <c r="M21" s="13">
        <f>IF('Running Order'!$HF25="CLUB",'Running Order'!M25,20)</f>
        <v>20</v>
      </c>
      <c r="N21" s="13">
        <f>IF('Running Order'!$HF25="CLUB",'Running Order'!N25,20)</f>
        <v>20</v>
      </c>
      <c r="O21" s="13">
        <f>IF('Running Order'!$HF25="CLUB",'Running Order'!O25,20)</f>
        <v>20</v>
      </c>
      <c r="P21" s="13">
        <f>IF('Running Order'!$HF25="CLUB",'Running Order'!P25,20)</f>
        <v>20</v>
      </c>
      <c r="Q21" s="13">
        <f>IF('Running Order'!$HF25="CLUB",'Running Order'!Q25,20)</f>
        <v>20</v>
      </c>
      <c r="R21" s="13">
        <f>IF('Running Order'!$HF25="CLUB",'Running Order'!R25,20)</f>
        <v>20</v>
      </c>
      <c r="S21" s="13">
        <f>IF('Running Order'!$HF25="CLUB",'Running Order'!S25,20)</f>
        <v>20</v>
      </c>
      <c r="T21" s="13">
        <f>IF('Running Order'!$HF25="CLUB",'Running Order'!T25,20)</f>
        <v>20</v>
      </c>
      <c r="U21" s="13">
        <f>IF('Running Order'!$HF25="CLUB",'Running Order'!U25,20)</f>
        <v>20</v>
      </c>
      <c r="V21" s="13">
        <f>IF('Running Order'!$HF25="CLUB",'Running Order'!V25,20)</f>
        <v>20</v>
      </c>
      <c r="W21" s="5">
        <f>IF(K21="Ret/NS",1000,IF(C21="",1000,SUM(M21:V21)))</f>
        <v>200</v>
      </c>
      <c r="X21" s="13">
        <f>IF('Running Order'!$HF25="CLUB",'Running Order'!X25,20)</f>
        <v>20</v>
      </c>
      <c r="Y21" s="13">
        <f>IF('Running Order'!$HF25="CLUB",'Running Order'!Y25,20)</f>
        <v>20</v>
      </c>
      <c r="Z21" s="13">
        <f>IF('Running Order'!$HF25="CLUB",'Running Order'!Z25,20)</f>
        <v>20</v>
      </c>
      <c r="AA21" s="13">
        <f>IF('Running Order'!$HF25="CLUB",'Running Order'!AA25,20)</f>
        <v>20</v>
      </c>
      <c r="AB21" s="13">
        <f>IF('Running Order'!$HF25="CLUB",'Running Order'!AB25,20)</f>
        <v>20</v>
      </c>
      <c r="AC21" s="13">
        <f>IF('Running Order'!$HF25="CLUB",'Running Order'!AC25,20)</f>
        <v>20</v>
      </c>
      <c r="AD21" s="13">
        <f>IF('Running Order'!$HF25="CLUB",'Running Order'!AD25,20)</f>
        <v>20</v>
      </c>
      <c r="AE21" s="13">
        <f>IF('Running Order'!$HF25="CLUB",'Running Order'!AE25,20)</f>
        <v>20</v>
      </c>
      <c r="AF21" s="13">
        <f>IF('Running Order'!$HF25="CLUB",'Running Order'!AF25,20)</f>
        <v>20</v>
      </c>
      <c r="AG21" s="13">
        <f>IF('Running Order'!$HF25="CLUB",'Running Order'!AG25,20)</f>
        <v>20</v>
      </c>
      <c r="AH21" s="5">
        <f t="shared" si="54"/>
        <v>200</v>
      </c>
      <c r="AI21" s="5">
        <f t="shared" si="55"/>
        <v>400</v>
      </c>
      <c r="AJ21" s="13">
        <f>IF('Running Order'!$HF25="CLUB",'Running Order'!AJ25,20)</f>
        <v>20</v>
      </c>
      <c r="AK21" s="13">
        <f>IF('Running Order'!$HF25="CLUB",'Running Order'!AK25,20)</f>
        <v>20</v>
      </c>
      <c r="AL21" s="13">
        <f>IF('Running Order'!$HF25="CLUB",'Running Order'!AL25,20)</f>
        <v>20</v>
      </c>
      <c r="AM21" s="13">
        <f>IF('Running Order'!$HF25="CLUB",'Running Order'!AM25,20)</f>
        <v>20</v>
      </c>
      <c r="AN21" s="13">
        <f>IF('Running Order'!$HF25="CLUB",'Running Order'!AN25,20)</f>
        <v>20</v>
      </c>
      <c r="AO21" s="13">
        <f>IF('Running Order'!$HF25="CLUB",'Running Order'!AO25,20)</f>
        <v>20</v>
      </c>
      <c r="AP21" s="13">
        <f>IF('Running Order'!$HF25="CLUB",'Running Order'!AP25,20)</f>
        <v>20</v>
      </c>
      <c r="AQ21" s="13">
        <f>IF('Running Order'!$HF25="CLUB",'Running Order'!AQ25,20)</f>
        <v>20</v>
      </c>
      <c r="AR21" s="13">
        <f>IF('Running Order'!$HF25="CLUB",'Running Order'!AR25,20)</f>
        <v>20</v>
      </c>
      <c r="AS21" s="13">
        <f>IF('Running Order'!$HF25="CLUB",'Running Order'!AS25,20)</f>
        <v>20</v>
      </c>
      <c r="AT21" s="5">
        <f t="shared" si="56"/>
        <v>200</v>
      </c>
      <c r="AU21" s="5">
        <f t="shared" si="57"/>
        <v>600</v>
      </c>
      <c r="AV21" s="13">
        <f>IF('Running Order'!$HF25="CLUB",'Running Order'!AV25,20)</f>
        <v>20</v>
      </c>
      <c r="AW21" s="13">
        <f>IF('Running Order'!$HF25="CLUB",'Running Order'!AW25,20)</f>
        <v>20</v>
      </c>
      <c r="AX21" s="13">
        <f>IF('Running Order'!$HF25="CLUB",'Running Order'!AX25,20)</f>
        <v>20</v>
      </c>
      <c r="AY21" s="13">
        <f>IF('Running Order'!$HF25="CLUB",'Running Order'!AY25,20)</f>
        <v>20</v>
      </c>
      <c r="AZ21" s="13">
        <f>IF('Running Order'!$HF25="CLUB",'Running Order'!AZ25,20)</f>
        <v>20</v>
      </c>
      <c r="BA21" s="13">
        <f>IF('Running Order'!$HF25="CLUB",'Running Order'!BA25,20)</f>
        <v>20</v>
      </c>
      <c r="BB21" s="13">
        <f>IF('Running Order'!$HF25="CLUB",'Running Order'!BB25,20)</f>
        <v>20</v>
      </c>
      <c r="BC21" s="13">
        <f>IF('Running Order'!$HF25="CLUB",'Running Order'!BC25,20)</f>
        <v>20</v>
      </c>
      <c r="BD21" s="13">
        <f>IF('Running Order'!$HF25="CLUB",'Running Order'!BD25,20)</f>
        <v>20</v>
      </c>
      <c r="BE21" s="13">
        <f>IF('Running Order'!$HF25="CLUB",'Running Order'!BE25,20)</f>
        <v>20</v>
      </c>
      <c r="BF21" s="5">
        <f t="shared" si="58"/>
        <v>200</v>
      </c>
      <c r="BG21" s="5">
        <f t="shared" si="59"/>
        <v>800</v>
      </c>
      <c r="BH21" s="5">
        <f t="shared" si="155"/>
        <v>6</v>
      </c>
      <c r="BI21" s="5">
        <f t="shared" si="156"/>
        <v>6</v>
      </c>
      <c r="BJ21" s="5">
        <f t="shared" si="157"/>
        <v>6</v>
      </c>
      <c r="BK21" s="5">
        <f t="shared" si="158"/>
        <v>6</v>
      </c>
      <c r="BL21" s="5">
        <f t="shared" si="60"/>
        <v>6</v>
      </c>
      <c r="BM21" s="5">
        <f t="shared" si="61"/>
        <v>6</v>
      </c>
      <c r="BN21" s="5">
        <f t="shared" si="8"/>
        <v>6</v>
      </c>
      <c r="BO21" s="5">
        <f t="shared" si="9"/>
        <v>6</v>
      </c>
      <c r="BP21" s="3" t="str">
        <f t="shared" si="10"/>
        <v>-</v>
      </c>
      <c r="BQ21" s="3" t="str">
        <f t="shared" si="62"/>
        <v/>
      </c>
      <c r="BR21" s="3">
        <f t="shared" si="11"/>
        <v>6</v>
      </c>
      <c r="BS21" s="3">
        <f t="shared" si="63"/>
        <v>1</v>
      </c>
      <c r="BT21" s="3" t="str">
        <f t="shared" si="12"/>
        <v>-</v>
      </c>
      <c r="BU21" s="3" t="str">
        <f t="shared" si="64"/>
        <v/>
      </c>
      <c r="BV21" s="3" t="str">
        <f t="shared" si="13"/>
        <v>-</v>
      </c>
      <c r="BW21" s="3" t="str">
        <f t="shared" si="65"/>
        <v/>
      </c>
      <c r="BX21" s="3" t="str">
        <f t="shared" si="14"/>
        <v>-</v>
      </c>
      <c r="BY21" s="3" t="str">
        <f t="shared" si="66"/>
        <v/>
      </c>
      <c r="BZ21" s="3" t="str">
        <f t="shared" si="15"/>
        <v>-</v>
      </c>
      <c r="CA21" s="3" t="str">
        <f t="shared" si="67"/>
        <v/>
      </c>
      <c r="CB21" s="3" t="str">
        <f t="shared" si="16"/>
        <v>-</v>
      </c>
      <c r="CC21" s="3" t="str">
        <f t="shared" si="68"/>
        <v/>
      </c>
      <c r="CD21" s="3" t="str">
        <f t="shared" si="69"/>
        <v>-</v>
      </c>
      <c r="CE21" s="3" t="str">
        <f t="shared" si="70"/>
        <v/>
      </c>
      <c r="CF21" s="3" t="str">
        <f t="shared" si="71"/>
        <v>-</v>
      </c>
      <c r="CG21" s="3" t="str">
        <f t="shared" si="72"/>
        <v/>
      </c>
      <c r="CH21" s="5" t="str">
        <f t="shared" si="159"/>
        <v>1</v>
      </c>
      <c r="CI21" s="5" t="str">
        <f t="shared" si="73"/>
        <v/>
      </c>
      <c r="CJ21" s="22"/>
      <c r="CK21" s="1"/>
      <c r="CL21" s="1">
        <f t="shared" si="74"/>
        <v>0</v>
      </c>
      <c r="CM21" s="1">
        <f t="shared" si="75"/>
        <v>6.9999999999999994E-5</v>
      </c>
      <c r="CN21" s="1">
        <f t="shared" si="76"/>
        <v>6.00007</v>
      </c>
      <c r="CO21" s="1">
        <f t="shared" si="17"/>
        <v>6</v>
      </c>
      <c r="CP21" s="1">
        <f t="shared" si="77"/>
        <v>0</v>
      </c>
      <c r="CQ21" s="1">
        <f t="shared" si="78"/>
        <v>5.0000000000000002E-5</v>
      </c>
      <c r="CR21" s="1">
        <f t="shared" si="79"/>
        <v>6.0000499999999999</v>
      </c>
      <c r="CS21" s="1">
        <f t="shared" si="18"/>
        <v>6</v>
      </c>
      <c r="CT21" s="1">
        <f t="shared" si="80"/>
        <v>0</v>
      </c>
      <c r="CU21" s="1">
        <f t="shared" si="81"/>
        <v>5.0000000000000001E-4</v>
      </c>
      <c r="CV21" s="1">
        <f t="shared" si="82"/>
        <v>6.0004999999999997</v>
      </c>
      <c r="CW21" s="1">
        <f t="shared" si="19"/>
        <v>6</v>
      </c>
      <c r="CX21" s="1">
        <f t="shared" si="83"/>
        <v>0</v>
      </c>
      <c r="CY21" s="1">
        <f t="shared" si="84"/>
        <v>4.0000000000000002E-4</v>
      </c>
      <c r="CZ21" s="1">
        <f t="shared" si="85"/>
        <v>6.0004</v>
      </c>
      <c r="DA21" s="1">
        <f t="shared" si="20"/>
        <v>6</v>
      </c>
      <c r="DB21" s="1">
        <f t="shared" si="86"/>
        <v>0</v>
      </c>
      <c r="DC21" s="1">
        <f t="shared" si="87"/>
        <v>5.0000000000000001E-4</v>
      </c>
      <c r="DD21" s="1">
        <f t="shared" si="88"/>
        <v>6.0004999999999997</v>
      </c>
      <c r="DE21" s="1">
        <f t="shared" si="21"/>
        <v>6</v>
      </c>
      <c r="DF21" s="1">
        <f t="shared" si="89"/>
        <v>0</v>
      </c>
      <c r="DG21" s="1">
        <f t="shared" si="90"/>
        <v>5.0000000000000001E-4</v>
      </c>
      <c r="DH21" s="1">
        <f t="shared" si="91"/>
        <v>6.0004999999999997</v>
      </c>
      <c r="DI21" s="1">
        <f t="shared" si="22"/>
        <v>6</v>
      </c>
      <c r="DJ21" s="1">
        <f t="shared" si="92"/>
        <v>0</v>
      </c>
      <c r="DK21" s="1">
        <f t="shared" si="93"/>
        <v>5.9999999999999995E-4</v>
      </c>
      <c r="DL21" s="1">
        <f t="shared" si="94"/>
        <v>6.0006000000000004</v>
      </c>
      <c r="DM21" s="1">
        <f t="shared" si="95"/>
        <v>6</v>
      </c>
      <c r="DQ21">
        <f t="shared" si="96"/>
        <v>600</v>
      </c>
      <c r="DR21" t="str">
        <f t="shared" si="97"/>
        <v>NO</v>
      </c>
      <c r="DS21">
        <f t="shared" si="98"/>
        <v>600</v>
      </c>
      <c r="DT21" t="str">
        <f t="shared" si="99"/>
        <v>NO</v>
      </c>
      <c r="DV21" s="1">
        <f t="shared" si="100"/>
        <v>0</v>
      </c>
      <c r="DW21" s="1">
        <f t="shared" si="101"/>
        <v>6.9999999999999999E-4</v>
      </c>
      <c r="DX21" s="1">
        <f t="shared" si="102"/>
        <v>6.0007000000000001</v>
      </c>
      <c r="DY21" s="1">
        <f t="shared" si="23"/>
        <v>6</v>
      </c>
      <c r="DZ21" s="1">
        <f t="shared" si="103"/>
        <v>0</v>
      </c>
      <c r="EA21" s="1">
        <f t="shared" si="104"/>
        <v>5.0000000000000001E-4</v>
      </c>
      <c r="EB21" s="1">
        <f t="shared" si="105"/>
        <v>6.0004999999999997</v>
      </c>
      <c r="EC21" s="1">
        <f t="shared" si="24"/>
        <v>6</v>
      </c>
      <c r="ED21" s="1">
        <f t="shared" si="106"/>
        <v>0</v>
      </c>
      <c r="EE21" s="1">
        <f t="shared" si="107"/>
        <v>5.0000000000000001E-4</v>
      </c>
      <c r="EF21" s="1">
        <f t="shared" si="108"/>
        <v>6.0004999999999997</v>
      </c>
      <c r="EG21" s="1">
        <f t="shared" si="25"/>
        <v>6</v>
      </c>
      <c r="EH21" s="1">
        <f t="shared" si="109"/>
        <v>0</v>
      </c>
      <c r="EI21" s="1">
        <f t="shared" si="110"/>
        <v>4.0000000000000002E-4</v>
      </c>
      <c r="EJ21" s="1">
        <f t="shared" si="111"/>
        <v>6.0004</v>
      </c>
      <c r="EK21" s="1">
        <f t="shared" si="26"/>
        <v>6</v>
      </c>
      <c r="EL21" s="1">
        <f t="shared" si="112"/>
        <v>0</v>
      </c>
      <c r="EM21" s="1">
        <f t="shared" si="113"/>
        <v>5.0000000000000001E-4</v>
      </c>
      <c r="EN21" s="1">
        <f t="shared" si="114"/>
        <v>6.0004999999999997</v>
      </c>
      <c r="EO21" s="1">
        <f t="shared" si="27"/>
        <v>6</v>
      </c>
      <c r="EP21" s="1">
        <f t="shared" si="115"/>
        <v>0</v>
      </c>
      <c r="EQ21" s="1">
        <f t="shared" si="116"/>
        <v>5.0000000000000001E-4</v>
      </c>
      <c r="ER21" s="1">
        <f t="shared" si="117"/>
        <v>6.0004999999999997</v>
      </c>
      <c r="ES21" s="1">
        <f t="shared" si="28"/>
        <v>6</v>
      </c>
      <c r="ET21" s="1">
        <f t="shared" si="118"/>
        <v>0</v>
      </c>
      <c r="EU21" s="1">
        <f t="shared" si="119"/>
        <v>5.9999999999999995E-4</v>
      </c>
      <c r="EV21" s="1">
        <f t="shared" si="120"/>
        <v>6.0006000000000004</v>
      </c>
      <c r="EW21" s="1">
        <f t="shared" si="121"/>
        <v>6</v>
      </c>
      <c r="EX21" s="1"/>
      <c r="EY21" s="1">
        <f t="shared" si="122"/>
        <v>0</v>
      </c>
      <c r="EZ21" s="1">
        <f t="shared" si="123"/>
        <v>6.9999999999999999E-4</v>
      </c>
      <c r="FA21" s="1">
        <f t="shared" si="29"/>
        <v>6.0007000000000001</v>
      </c>
      <c r="FB21" s="1">
        <f t="shared" si="30"/>
        <v>6</v>
      </c>
      <c r="FC21" s="1">
        <f t="shared" si="124"/>
        <v>0</v>
      </c>
      <c r="FD21" s="1">
        <f t="shared" si="125"/>
        <v>4.0000000000000002E-4</v>
      </c>
      <c r="FE21" s="1">
        <f t="shared" si="126"/>
        <v>6.0004</v>
      </c>
      <c r="FF21" s="1">
        <f t="shared" si="31"/>
        <v>6</v>
      </c>
      <c r="FG21" s="1">
        <f t="shared" si="127"/>
        <v>0</v>
      </c>
      <c r="FH21" s="1">
        <f t="shared" si="128"/>
        <v>4.0000000000000002E-4</v>
      </c>
      <c r="FI21" s="1">
        <f t="shared" si="129"/>
        <v>6.0004</v>
      </c>
      <c r="FJ21" s="1">
        <f t="shared" si="32"/>
        <v>6</v>
      </c>
      <c r="FK21" s="1">
        <f t="shared" si="130"/>
        <v>0</v>
      </c>
      <c r="FL21" s="1">
        <f t="shared" si="131"/>
        <v>2.9999999999999997E-4</v>
      </c>
      <c r="FM21" s="1">
        <f t="shared" si="132"/>
        <v>6.0003000000000002</v>
      </c>
      <c r="FN21" s="1">
        <f t="shared" si="33"/>
        <v>6</v>
      </c>
      <c r="FO21" s="1">
        <f t="shared" si="133"/>
        <v>0</v>
      </c>
      <c r="FP21" s="1">
        <f t="shared" si="134"/>
        <v>4.0000000000000002E-4</v>
      </c>
      <c r="FQ21" s="1">
        <f t="shared" si="135"/>
        <v>6.0004</v>
      </c>
      <c r="FR21" s="1">
        <f t="shared" si="34"/>
        <v>6</v>
      </c>
      <c r="FS21" s="1">
        <f t="shared" si="136"/>
        <v>0</v>
      </c>
      <c r="FT21" s="1">
        <f t="shared" si="137"/>
        <v>4.0000000000000002E-4</v>
      </c>
      <c r="FU21" s="1">
        <f t="shared" si="138"/>
        <v>6.0004</v>
      </c>
      <c r="FV21" s="1">
        <f t="shared" si="35"/>
        <v>6</v>
      </c>
      <c r="FW21" s="1">
        <f t="shared" si="139"/>
        <v>0</v>
      </c>
      <c r="FX21" s="1">
        <f t="shared" si="140"/>
        <v>5.9999999999999995E-4</v>
      </c>
      <c r="FY21" s="1">
        <f t="shared" si="141"/>
        <v>6.0006000000000004</v>
      </c>
      <c r="FZ21" s="1">
        <f t="shared" si="36"/>
        <v>6</v>
      </c>
      <c r="GC21" s="1">
        <f t="shared" si="37"/>
        <v>0</v>
      </c>
      <c r="GD21" s="1">
        <f t="shared" si="142"/>
        <v>0</v>
      </c>
      <c r="GE21" s="1">
        <f t="shared" si="38"/>
        <v>6</v>
      </c>
      <c r="GF21" s="1">
        <f t="shared" si="39"/>
        <v>6</v>
      </c>
      <c r="GG21" s="1">
        <f t="shared" si="40"/>
        <v>0</v>
      </c>
      <c r="GH21" s="1">
        <f t="shared" si="143"/>
        <v>2.9999999999999997E-4</v>
      </c>
      <c r="GI21" s="1">
        <f t="shared" si="144"/>
        <v>6.0003000000000002</v>
      </c>
      <c r="GJ21" s="1">
        <f t="shared" si="41"/>
        <v>6</v>
      </c>
      <c r="GK21" s="1">
        <f t="shared" si="42"/>
        <v>0</v>
      </c>
      <c r="GL21" s="1">
        <f t="shared" si="145"/>
        <v>2.0000000000000001E-4</v>
      </c>
      <c r="GM21" s="1">
        <f t="shared" si="146"/>
        <v>6.0002000000000004</v>
      </c>
      <c r="GN21" s="1">
        <f t="shared" si="43"/>
        <v>6</v>
      </c>
      <c r="GO21" s="1">
        <f t="shared" si="44"/>
        <v>0</v>
      </c>
      <c r="GP21" s="1">
        <f t="shared" si="147"/>
        <v>2.0000000000000001E-4</v>
      </c>
      <c r="GQ21" s="1">
        <f t="shared" si="148"/>
        <v>6.0002000000000004</v>
      </c>
      <c r="GR21" s="1">
        <f t="shared" si="45"/>
        <v>6</v>
      </c>
      <c r="GS21" s="1">
        <f t="shared" si="46"/>
        <v>0</v>
      </c>
      <c r="GT21" s="1">
        <f t="shared" si="149"/>
        <v>1E-4</v>
      </c>
      <c r="GU21" s="1">
        <f t="shared" si="150"/>
        <v>6.0000999999999998</v>
      </c>
      <c r="GV21" s="1">
        <f t="shared" si="47"/>
        <v>6</v>
      </c>
      <c r="GW21" s="1">
        <f t="shared" si="48"/>
        <v>0</v>
      </c>
      <c r="GX21" s="1">
        <f t="shared" si="151"/>
        <v>4.0000000000000002E-4</v>
      </c>
      <c r="GY21" s="1">
        <f t="shared" si="152"/>
        <v>6.0004</v>
      </c>
      <c r="GZ21" s="1">
        <f t="shared" si="49"/>
        <v>6</v>
      </c>
      <c r="HA21" s="1">
        <f t="shared" si="50"/>
        <v>0</v>
      </c>
      <c r="HB21" s="1">
        <f t="shared" si="153"/>
        <v>5.9999999999999995E-4</v>
      </c>
      <c r="HC21" s="1">
        <f t="shared" si="154"/>
        <v>6.0006000000000004</v>
      </c>
      <c r="HD21" s="1">
        <f t="shared" si="51"/>
        <v>6</v>
      </c>
    </row>
    <row r="22" spans="1:212" customFormat="1" x14ac:dyDescent="0.3">
      <c r="A22" t="str">
        <f t="shared" si="52"/>
        <v>PH2</v>
      </c>
      <c r="B22" s="13">
        <f>'Running Order'!B26</f>
        <v>20</v>
      </c>
      <c r="C22" s="13" t="str">
        <f>'Running Order'!C26</f>
        <v>Frank Wilson</v>
      </c>
      <c r="D22" s="13" t="str">
        <f>'Running Order'!D26</f>
        <v>Graham Wilson</v>
      </c>
      <c r="E22" s="13" t="str">
        <f>'Running Order'!E26</f>
        <v>FRS765</v>
      </c>
      <c r="F22" s="13">
        <f>'Running Order'!F26</f>
        <v>1565</v>
      </c>
      <c r="G22" s="13" t="str">
        <f>'Running Order'!G26</f>
        <v>Live</v>
      </c>
      <c r="H22" s="13">
        <f>'Running Order'!H26</f>
        <v>3</v>
      </c>
      <c r="I22" s="13">
        <f>'Running Order'!I26</f>
        <v>0</v>
      </c>
      <c r="J22" s="13">
        <f>'Running Order'!J26</f>
        <v>0</v>
      </c>
      <c r="K22" s="13">
        <f>'Running Order'!K26</f>
        <v>0</v>
      </c>
      <c r="L22" s="13" t="str">
        <f>'Running Order'!L26</f>
        <v>PH</v>
      </c>
      <c r="M22" s="13">
        <f>IF('Running Order'!$HF26="CLUB",'Running Order'!M26,20)</f>
        <v>7</v>
      </c>
      <c r="N22" s="13">
        <f>IF('Running Order'!$HF26="CLUB",'Running Order'!N26,20)</f>
        <v>0</v>
      </c>
      <c r="O22" s="13">
        <f>IF('Running Order'!$HF26="CLUB",'Running Order'!O26,20)</f>
        <v>9</v>
      </c>
      <c r="P22" s="13">
        <f>IF('Running Order'!$HF26="CLUB",'Running Order'!P26,20)</f>
        <v>6</v>
      </c>
      <c r="Q22" s="13">
        <f>IF('Running Order'!$HF26="CLUB",'Running Order'!Q26,20)</f>
        <v>6</v>
      </c>
      <c r="R22" s="13">
        <f>IF('Running Order'!$HF26="CLUB",'Running Order'!R26,20)</f>
        <v>8</v>
      </c>
      <c r="S22" s="13">
        <f>IF('Running Order'!$HF26="CLUB",'Running Order'!S26,20)</f>
        <v>8</v>
      </c>
      <c r="T22" s="13">
        <f>IF('Running Order'!$HF26="CLUB",'Running Order'!T26,20)</f>
        <v>5</v>
      </c>
      <c r="U22" s="13">
        <f>IF('Running Order'!$HF26="CLUB",'Running Order'!U26,20)</f>
        <v>0</v>
      </c>
      <c r="V22" s="13">
        <f>IF('Running Order'!$HF26="CLUB",'Running Order'!V26,20)</f>
        <v>0</v>
      </c>
      <c r="W22" s="5">
        <f t="shared" si="53"/>
        <v>49</v>
      </c>
      <c r="X22" s="13">
        <f>IF('Running Order'!$HF26="CLUB",'Running Order'!X26,20)</f>
        <v>5</v>
      </c>
      <c r="Y22" s="13">
        <f>IF('Running Order'!$HF26="CLUB",'Running Order'!Y26,20)</f>
        <v>5</v>
      </c>
      <c r="Z22" s="13">
        <f>IF('Running Order'!$HF26="CLUB",'Running Order'!Z26,20)</f>
        <v>2</v>
      </c>
      <c r="AA22" s="13">
        <f>IF('Running Order'!$HF26="CLUB",'Running Order'!AA26,20)</f>
        <v>6</v>
      </c>
      <c r="AB22" s="13">
        <f>IF('Running Order'!$HF26="CLUB",'Running Order'!AB26,20)</f>
        <v>1</v>
      </c>
      <c r="AC22" s="13">
        <f>IF('Running Order'!$HF26="CLUB",'Running Order'!AC26,20)</f>
        <v>4</v>
      </c>
      <c r="AD22" s="13">
        <f>IF('Running Order'!$HF26="CLUB",'Running Order'!AD26,20)</f>
        <v>9</v>
      </c>
      <c r="AE22" s="13">
        <f>IF('Running Order'!$HF26="CLUB",'Running Order'!AE26,20)</f>
        <v>0</v>
      </c>
      <c r="AF22" s="13">
        <f>IF('Running Order'!$HF26="CLUB",'Running Order'!AF26,20)</f>
        <v>0</v>
      </c>
      <c r="AG22" s="13">
        <f>IF('Running Order'!$HF26="CLUB",'Running Order'!AG26,20)</f>
        <v>0</v>
      </c>
      <c r="AH22" s="5">
        <f t="shared" si="54"/>
        <v>32</v>
      </c>
      <c r="AI22" s="5">
        <f t="shared" si="55"/>
        <v>81</v>
      </c>
      <c r="AJ22" s="13">
        <f>IF('Running Order'!$HF26="CLUB",'Running Order'!AJ26,20)</f>
        <v>2</v>
      </c>
      <c r="AK22" s="13">
        <f>IF('Running Order'!$HF26="CLUB",'Running Order'!AK26,20)</f>
        <v>3</v>
      </c>
      <c r="AL22" s="13">
        <f>IF('Running Order'!$HF26="CLUB",'Running Order'!AL26,20)</f>
        <v>6</v>
      </c>
      <c r="AM22" s="13">
        <f>IF('Running Order'!$HF26="CLUB",'Running Order'!AM26,20)</f>
        <v>5</v>
      </c>
      <c r="AN22" s="13">
        <f>IF('Running Order'!$HF26="CLUB",'Running Order'!AN26,20)</f>
        <v>1</v>
      </c>
      <c r="AO22" s="13">
        <f>IF('Running Order'!$HF26="CLUB",'Running Order'!AO26,20)</f>
        <v>1</v>
      </c>
      <c r="AP22" s="13">
        <f>IF('Running Order'!$HF26="CLUB",'Running Order'!AP26,20)</f>
        <v>8</v>
      </c>
      <c r="AQ22" s="13">
        <f>IF('Running Order'!$HF26="CLUB",'Running Order'!AQ26,20)</f>
        <v>0</v>
      </c>
      <c r="AR22" s="13">
        <f>IF('Running Order'!$HF26="CLUB",'Running Order'!AR26,20)</f>
        <v>0</v>
      </c>
      <c r="AS22" s="13">
        <f>IF('Running Order'!$HF26="CLUB",'Running Order'!AS26,20)</f>
        <v>0</v>
      </c>
      <c r="AT22" s="5">
        <f t="shared" si="56"/>
        <v>26</v>
      </c>
      <c r="AU22" s="5">
        <f t="shared" si="57"/>
        <v>107</v>
      </c>
      <c r="AV22" s="13">
        <f>IF('Running Order'!$HF26="CLUB",'Running Order'!AV26,20)</f>
        <v>0</v>
      </c>
      <c r="AW22" s="13">
        <f>IF('Running Order'!$HF26="CLUB",'Running Order'!AW26,20)</f>
        <v>0</v>
      </c>
      <c r="AX22" s="13">
        <f>IF('Running Order'!$HF26="CLUB",'Running Order'!AX26,20)</f>
        <v>0</v>
      </c>
      <c r="AY22" s="13">
        <f>IF('Running Order'!$HF26="CLUB",'Running Order'!AY26,20)</f>
        <v>0</v>
      </c>
      <c r="AZ22" s="13">
        <f>IF('Running Order'!$HF26="CLUB",'Running Order'!AZ26,20)</f>
        <v>0</v>
      </c>
      <c r="BA22" s="13">
        <f>IF('Running Order'!$HF26="CLUB",'Running Order'!BA26,20)</f>
        <v>0</v>
      </c>
      <c r="BB22" s="13">
        <f>IF('Running Order'!$HF26="CLUB",'Running Order'!BB26,20)</f>
        <v>0</v>
      </c>
      <c r="BC22" s="13">
        <f>IF('Running Order'!$HF26="CLUB",'Running Order'!BC26,20)</f>
        <v>0</v>
      </c>
      <c r="BD22" s="13">
        <f>IF('Running Order'!$HF26="CLUB",'Running Order'!BD26,20)</f>
        <v>0</v>
      </c>
      <c r="BE22" s="13">
        <f>IF('Running Order'!$HF26="CLUB",'Running Order'!BE26,20)</f>
        <v>0</v>
      </c>
      <c r="BF22" s="5">
        <f t="shared" si="58"/>
        <v>0</v>
      </c>
      <c r="BG22" s="5">
        <f t="shared" si="59"/>
        <v>107</v>
      </c>
      <c r="BH22" s="5">
        <f t="shared" si="155"/>
        <v>3</v>
      </c>
      <c r="BI22" s="5">
        <f t="shared" si="156"/>
        <v>3</v>
      </c>
      <c r="BJ22" s="5">
        <f t="shared" si="157"/>
        <v>3</v>
      </c>
      <c r="BK22" s="5">
        <f t="shared" si="158"/>
        <v>3</v>
      </c>
      <c r="BL22" s="5">
        <f t="shared" si="60"/>
        <v>3</v>
      </c>
      <c r="BM22" s="5">
        <f t="shared" si="61"/>
        <v>3</v>
      </c>
      <c r="BN22" s="5">
        <f t="shared" si="8"/>
        <v>3</v>
      </c>
      <c r="BO22" s="5">
        <f t="shared" si="9"/>
        <v>3</v>
      </c>
      <c r="BP22" s="3" t="str">
        <f t="shared" si="10"/>
        <v>-</v>
      </c>
      <c r="BQ22" s="3" t="str">
        <f t="shared" si="62"/>
        <v/>
      </c>
      <c r="BR22" s="3" t="str">
        <f t="shared" si="11"/>
        <v>-</v>
      </c>
      <c r="BS22" s="3" t="str">
        <f t="shared" si="63"/>
        <v/>
      </c>
      <c r="BT22" s="3" t="str">
        <f t="shared" si="12"/>
        <v>-</v>
      </c>
      <c r="BU22" s="3" t="str">
        <f t="shared" si="64"/>
        <v/>
      </c>
      <c r="BV22" s="3" t="str">
        <f t="shared" si="13"/>
        <v>-</v>
      </c>
      <c r="BW22" s="3" t="str">
        <f t="shared" si="65"/>
        <v/>
      </c>
      <c r="BX22" s="3" t="str">
        <f t="shared" si="14"/>
        <v>-</v>
      </c>
      <c r="BY22" s="3" t="str">
        <f t="shared" si="66"/>
        <v/>
      </c>
      <c r="BZ22" s="3" t="str">
        <f t="shared" si="15"/>
        <v>-</v>
      </c>
      <c r="CA22" s="3" t="str">
        <f t="shared" si="67"/>
        <v/>
      </c>
      <c r="CB22" s="3">
        <f t="shared" si="16"/>
        <v>3</v>
      </c>
      <c r="CC22" s="3">
        <f t="shared" si="68"/>
        <v>2</v>
      </c>
      <c r="CD22" s="3">
        <f t="shared" si="69"/>
        <v>3</v>
      </c>
      <c r="CE22" s="3">
        <f t="shared" si="70"/>
        <v>2</v>
      </c>
      <c r="CF22" s="3" t="str">
        <f t="shared" si="71"/>
        <v>-</v>
      </c>
      <c r="CG22" s="3" t="str">
        <f t="shared" si="72"/>
        <v/>
      </c>
      <c r="CH22" s="5" t="str">
        <f t="shared" si="159"/>
        <v>2</v>
      </c>
      <c r="CI22" s="5">
        <f t="shared" si="73"/>
        <v>2</v>
      </c>
      <c r="CJ22" s="21"/>
      <c r="CK22" s="1"/>
      <c r="CL22" s="1">
        <f t="shared" si="74"/>
        <v>19</v>
      </c>
      <c r="CM22" s="1">
        <f t="shared" si="75"/>
        <v>0</v>
      </c>
      <c r="CN22" s="1">
        <f t="shared" si="76"/>
        <v>3</v>
      </c>
      <c r="CO22" s="1">
        <f t="shared" si="17"/>
        <v>3</v>
      </c>
      <c r="CP22" s="1">
        <f t="shared" si="77"/>
        <v>3</v>
      </c>
      <c r="CQ22" s="1">
        <f t="shared" si="78"/>
        <v>0</v>
      </c>
      <c r="CR22" s="1">
        <f t="shared" si="79"/>
        <v>3</v>
      </c>
      <c r="CS22" s="1">
        <f t="shared" si="18"/>
        <v>3</v>
      </c>
      <c r="CT22" s="1">
        <f t="shared" si="80"/>
        <v>2</v>
      </c>
      <c r="CU22" s="1">
        <f t="shared" si="81"/>
        <v>0</v>
      </c>
      <c r="CV22" s="1">
        <f t="shared" si="82"/>
        <v>3</v>
      </c>
      <c r="CW22" s="1">
        <f t="shared" si="19"/>
        <v>3</v>
      </c>
      <c r="CX22" s="1">
        <f t="shared" si="83"/>
        <v>1</v>
      </c>
      <c r="CY22" s="1">
        <f t="shared" si="84"/>
        <v>0</v>
      </c>
      <c r="CZ22" s="1">
        <f t="shared" si="85"/>
        <v>3</v>
      </c>
      <c r="DA22" s="1">
        <f t="shared" si="20"/>
        <v>3</v>
      </c>
      <c r="DB22" s="1">
        <f t="shared" si="86"/>
        <v>1</v>
      </c>
      <c r="DC22" s="1">
        <f t="shared" si="87"/>
        <v>0</v>
      </c>
      <c r="DD22" s="1">
        <f t="shared" si="88"/>
        <v>3</v>
      </c>
      <c r="DE22" s="1">
        <f t="shared" si="21"/>
        <v>3</v>
      </c>
      <c r="DF22" s="1">
        <f t="shared" si="89"/>
        <v>4</v>
      </c>
      <c r="DG22" s="1">
        <f t="shared" si="90"/>
        <v>0</v>
      </c>
      <c r="DH22" s="1">
        <f t="shared" si="91"/>
        <v>3</v>
      </c>
      <c r="DI22" s="1">
        <f t="shared" si="22"/>
        <v>3</v>
      </c>
      <c r="DJ22" s="1">
        <f t="shared" si="92"/>
        <v>4</v>
      </c>
      <c r="DK22" s="1">
        <f t="shared" si="93"/>
        <v>0</v>
      </c>
      <c r="DL22" s="1">
        <f t="shared" si="94"/>
        <v>3</v>
      </c>
      <c r="DM22" s="1">
        <f t="shared" si="95"/>
        <v>3</v>
      </c>
      <c r="DQ22">
        <f t="shared" si="96"/>
        <v>107</v>
      </c>
      <c r="DR22" t="str">
        <f t="shared" si="97"/>
        <v>YES</v>
      </c>
      <c r="DS22">
        <f t="shared" si="98"/>
        <v>107</v>
      </c>
      <c r="DT22" t="str">
        <f t="shared" si="99"/>
        <v>YES</v>
      </c>
      <c r="DV22" s="1">
        <f t="shared" si="100"/>
        <v>9</v>
      </c>
      <c r="DW22" s="1">
        <f t="shared" si="101"/>
        <v>0</v>
      </c>
      <c r="DX22" s="1">
        <f t="shared" si="102"/>
        <v>3</v>
      </c>
      <c r="DY22" s="1">
        <f t="shared" si="23"/>
        <v>3</v>
      </c>
      <c r="DZ22" s="1">
        <f t="shared" si="103"/>
        <v>3</v>
      </c>
      <c r="EA22" s="1">
        <f t="shared" si="104"/>
        <v>0</v>
      </c>
      <c r="EB22" s="1">
        <f t="shared" si="105"/>
        <v>3</v>
      </c>
      <c r="EC22" s="1">
        <f t="shared" si="24"/>
        <v>3</v>
      </c>
      <c r="ED22" s="1">
        <f t="shared" si="106"/>
        <v>2</v>
      </c>
      <c r="EE22" s="1">
        <f t="shared" si="107"/>
        <v>0</v>
      </c>
      <c r="EF22" s="1">
        <f t="shared" si="108"/>
        <v>3</v>
      </c>
      <c r="EG22" s="1">
        <f t="shared" si="25"/>
        <v>3</v>
      </c>
      <c r="EH22" s="1">
        <f t="shared" si="109"/>
        <v>1</v>
      </c>
      <c r="EI22" s="1">
        <f t="shared" si="110"/>
        <v>0</v>
      </c>
      <c r="EJ22" s="1">
        <f t="shared" si="111"/>
        <v>3</v>
      </c>
      <c r="EK22" s="1">
        <f t="shared" si="26"/>
        <v>3</v>
      </c>
      <c r="EL22" s="1">
        <f t="shared" si="112"/>
        <v>1</v>
      </c>
      <c r="EM22" s="1">
        <f t="shared" si="113"/>
        <v>0</v>
      </c>
      <c r="EN22" s="1">
        <f t="shared" si="114"/>
        <v>3</v>
      </c>
      <c r="EO22" s="1">
        <f t="shared" si="27"/>
        <v>3</v>
      </c>
      <c r="EP22" s="1">
        <f t="shared" si="115"/>
        <v>4</v>
      </c>
      <c r="EQ22" s="1">
        <f t="shared" si="116"/>
        <v>0</v>
      </c>
      <c r="ER22" s="1">
        <f t="shared" si="117"/>
        <v>3</v>
      </c>
      <c r="ES22" s="1">
        <f t="shared" si="28"/>
        <v>3</v>
      </c>
      <c r="ET22" s="1">
        <f t="shared" si="118"/>
        <v>4</v>
      </c>
      <c r="EU22" s="1">
        <f t="shared" si="119"/>
        <v>0</v>
      </c>
      <c r="EV22" s="1">
        <f t="shared" si="120"/>
        <v>3</v>
      </c>
      <c r="EW22" s="1">
        <f t="shared" si="121"/>
        <v>3</v>
      </c>
      <c r="EX22" s="1"/>
      <c r="EY22" s="1">
        <f t="shared" si="122"/>
        <v>6</v>
      </c>
      <c r="EZ22" s="1">
        <f t="shared" si="123"/>
        <v>0</v>
      </c>
      <c r="FA22" s="1">
        <f t="shared" si="29"/>
        <v>3</v>
      </c>
      <c r="FB22" s="1">
        <f t="shared" si="30"/>
        <v>3</v>
      </c>
      <c r="FC22" s="1">
        <f t="shared" si="124"/>
        <v>1</v>
      </c>
      <c r="FD22" s="1">
        <f t="shared" si="125"/>
        <v>0</v>
      </c>
      <c r="FE22" s="1">
        <f t="shared" si="126"/>
        <v>3</v>
      </c>
      <c r="FF22" s="1">
        <f t="shared" si="31"/>
        <v>3</v>
      </c>
      <c r="FG22" s="1">
        <f t="shared" si="127"/>
        <v>1</v>
      </c>
      <c r="FH22" s="1">
        <f t="shared" si="128"/>
        <v>0</v>
      </c>
      <c r="FI22" s="1">
        <f t="shared" si="129"/>
        <v>3</v>
      </c>
      <c r="FJ22" s="1">
        <f t="shared" si="32"/>
        <v>3</v>
      </c>
      <c r="FK22" s="1">
        <f t="shared" si="130"/>
        <v>0</v>
      </c>
      <c r="FL22" s="1">
        <f t="shared" si="131"/>
        <v>0</v>
      </c>
      <c r="FM22" s="1">
        <f t="shared" si="132"/>
        <v>3</v>
      </c>
      <c r="FN22" s="1">
        <f t="shared" si="33"/>
        <v>3</v>
      </c>
      <c r="FO22" s="1">
        <f t="shared" si="133"/>
        <v>1</v>
      </c>
      <c r="FP22" s="1">
        <f t="shared" si="134"/>
        <v>0</v>
      </c>
      <c r="FQ22" s="1">
        <f t="shared" si="135"/>
        <v>3</v>
      </c>
      <c r="FR22" s="1">
        <f t="shared" si="34"/>
        <v>3</v>
      </c>
      <c r="FS22" s="1">
        <f t="shared" si="136"/>
        <v>3</v>
      </c>
      <c r="FT22" s="1">
        <f t="shared" si="137"/>
        <v>0</v>
      </c>
      <c r="FU22" s="1">
        <f t="shared" si="138"/>
        <v>3</v>
      </c>
      <c r="FV22" s="1">
        <f t="shared" si="35"/>
        <v>3</v>
      </c>
      <c r="FW22" s="1">
        <f t="shared" si="139"/>
        <v>3</v>
      </c>
      <c r="FX22" s="1">
        <f t="shared" si="140"/>
        <v>0</v>
      </c>
      <c r="FY22" s="1">
        <f t="shared" si="141"/>
        <v>3</v>
      </c>
      <c r="FZ22" s="1">
        <f t="shared" si="36"/>
        <v>3</v>
      </c>
      <c r="GC22" s="1">
        <f t="shared" si="37"/>
        <v>3</v>
      </c>
      <c r="GD22" s="1">
        <f t="shared" si="142"/>
        <v>0</v>
      </c>
      <c r="GE22" s="1">
        <f t="shared" si="38"/>
        <v>3</v>
      </c>
      <c r="GF22" s="1">
        <f t="shared" si="39"/>
        <v>3</v>
      </c>
      <c r="GG22" s="1">
        <f t="shared" si="40"/>
        <v>0</v>
      </c>
      <c r="GH22" s="1">
        <f t="shared" si="143"/>
        <v>0</v>
      </c>
      <c r="GI22" s="1">
        <f t="shared" si="144"/>
        <v>3</v>
      </c>
      <c r="GJ22" s="1">
        <f t="shared" si="41"/>
        <v>3</v>
      </c>
      <c r="GK22" s="1">
        <f t="shared" si="42"/>
        <v>0</v>
      </c>
      <c r="GL22" s="1">
        <f t="shared" si="145"/>
        <v>0</v>
      </c>
      <c r="GM22" s="1">
        <f t="shared" si="146"/>
        <v>3</v>
      </c>
      <c r="GN22" s="1">
        <f t="shared" si="43"/>
        <v>3</v>
      </c>
      <c r="GO22" s="1">
        <f t="shared" si="44"/>
        <v>0</v>
      </c>
      <c r="GP22" s="1">
        <f t="shared" si="147"/>
        <v>0</v>
      </c>
      <c r="GQ22" s="1">
        <f t="shared" si="148"/>
        <v>3</v>
      </c>
      <c r="GR22" s="1">
        <f t="shared" si="45"/>
        <v>3</v>
      </c>
      <c r="GS22" s="1">
        <f t="shared" si="46"/>
        <v>0</v>
      </c>
      <c r="GT22" s="1">
        <f t="shared" si="149"/>
        <v>0</v>
      </c>
      <c r="GU22" s="1">
        <f t="shared" si="150"/>
        <v>3</v>
      </c>
      <c r="GV22" s="1">
        <f t="shared" si="47"/>
        <v>3</v>
      </c>
      <c r="GW22" s="1">
        <f t="shared" si="48"/>
        <v>1</v>
      </c>
      <c r="GX22" s="1">
        <f t="shared" si="151"/>
        <v>0</v>
      </c>
      <c r="GY22" s="1">
        <f t="shared" si="152"/>
        <v>3</v>
      </c>
      <c r="GZ22" s="1">
        <f t="shared" si="49"/>
        <v>3</v>
      </c>
      <c r="HA22" s="1">
        <f t="shared" si="50"/>
        <v>2</v>
      </c>
      <c r="HB22" s="1">
        <f t="shared" si="153"/>
        <v>0</v>
      </c>
      <c r="HC22" s="1">
        <f t="shared" si="154"/>
        <v>3</v>
      </c>
      <c r="HD22" s="1">
        <f t="shared" si="51"/>
        <v>3</v>
      </c>
    </row>
    <row r="23" spans="1:212" customFormat="1" x14ac:dyDescent="0.3">
      <c r="A23" t="str">
        <f t="shared" si="52"/>
        <v>BlueLive1</v>
      </c>
      <c r="B23" s="13">
        <f>'Running Order'!B27</f>
        <v>21</v>
      </c>
      <c r="C23" s="13" t="str">
        <f>'Running Order'!C27</f>
        <v>Ian Fullwood</v>
      </c>
      <c r="D23" s="13" t="str">
        <f>'Running Order'!D27</f>
        <v>Janette Fullwood</v>
      </c>
      <c r="E23" s="13" t="str">
        <f>'Running Order'!E27</f>
        <v>CAP</v>
      </c>
      <c r="F23" s="13">
        <f>'Running Order'!F27</f>
        <v>1440</v>
      </c>
      <c r="G23" s="13" t="str">
        <f>'Running Order'!G27</f>
        <v>Live</v>
      </c>
      <c r="H23" s="13">
        <f>'Running Order'!H27</f>
        <v>3</v>
      </c>
      <c r="I23" s="13">
        <f>'Running Order'!I27</f>
        <v>0</v>
      </c>
      <c r="J23" s="13">
        <f>'Running Order'!J27</f>
        <v>0</v>
      </c>
      <c r="K23" s="13">
        <f>'Running Order'!K27</f>
        <v>0</v>
      </c>
      <c r="L23" s="13" t="str">
        <f>'Running Order'!L27</f>
        <v>Blue</v>
      </c>
      <c r="M23" s="13">
        <f>IF('Running Order'!$HF27="CLUB",'Running Order'!M27,20)</f>
        <v>20</v>
      </c>
      <c r="N23" s="13">
        <f>IF('Running Order'!$HF27="CLUB",'Running Order'!N27,20)</f>
        <v>20</v>
      </c>
      <c r="O23" s="13">
        <f>IF('Running Order'!$HF27="CLUB",'Running Order'!O27,20)</f>
        <v>20</v>
      </c>
      <c r="P23" s="13">
        <f>IF('Running Order'!$HF27="CLUB",'Running Order'!P27,20)</f>
        <v>20</v>
      </c>
      <c r="Q23" s="13">
        <f>IF('Running Order'!$HF27="CLUB",'Running Order'!Q27,20)</f>
        <v>20</v>
      </c>
      <c r="R23" s="13">
        <f>IF('Running Order'!$HF27="CLUB",'Running Order'!R27,20)</f>
        <v>20</v>
      </c>
      <c r="S23" s="13">
        <f>IF('Running Order'!$HF27="CLUB",'Running Order'!S27,20)</f>
        <v>20</v>
      </c>
      <c r="T23" s="13">
        <f>IF('Running Order'!$HF27="CLUB",'Running Order'!T27,20)</f>
        <v>20</v>
      </c>
      <c r="U23" s="13">
        <f>IF('Running Order'!$HF27="CLUB",'Running Order'!U27,20)</f>
        <v>20</v>
      </c>
      <c r="V23" s="13">
        <f>IF('Running Order'!$HF27="CLUB",'Running Order'!V27,20)</f>
        <v>20</v>
      </c>
      <c r="W23" s="5">
        <f t="shared" si="53"/>
        <v>200</v>
      </c>
      <c r="X23" s="13">
        <f>IF('Running Order'!$HF27="CLUB",'Running Order'!X27,20)</f>
        <v>20</v>
      </c>
      <c r="Y23" s="13">
        <f>IF('Running Order'!$HF27="CLUB",'Running Order'!Y27,20)</f>
        <v>20</v>
      </c>
      <c r="Z23" s="13">
        <f>IF('Running Order'!$HF27="CLUB",'Running Order'!Z27,20)</f>
        <v>20</v>
      </c>
      <c r="AA23" s="13">
        <f>IF('Running Order'!$HF27="CLUB",'Running Order'!AA27,20)</f>
        <v>20</v>
      </c>
      <c r="AB23" s="13">
        <f>IF('Running Order'!$HF27="CLUB",'Running Order'!AB27,20)</f>
        <v>20</v>
      </c>
      <c r="AC23" s="13">
        <f>IF('Running Order'!$HF27="CLUB",'Running Order'!AC27,20)</f>
        <v>20</v>
      </c>
      <c r="AD23" s="13">
        <f>IF('Running Order'!$HF27="CLUB",'Running Order'!AD27,20)</f>
        <v>20</v>
      </c>
      <c r="AE23" s="13">
        <f>IF('Running Order'!$HF27="CLUB",'Running Order'!AE27,20)</f>
        <v>20</v>
      </c>
      <c r="AF23" s="13">
        <f>IF('Running Order'!$HF27="CLUB",'Running Order'!AF27,20)</f>
        <v>20</v>
      </c>
      <c r="AG23" s="13">
        <f>IF('Running Order'!$HF27="CLUB",'Running Order'!AG27,20)</f>
        <v>20</v>
      </c>
      <c r="AH23" s="5">
        <f t="shared" si="54"/>
        <v>200</v>
      </c>
      <c r="AI23" s="5">
        <f t="shared" si="55"/>
        <v>400</v>
      </c>
      <c r="AJ23" s="13">
        <f>IF('Running Order'!$HF27="CLUB",'Running Order'!AJ27,20)</f>
        <v>20</v>
      </c>
      <c r="AK23" s="13">
        <f>IF('Running Order'!$HF27="CLUB",'Running Order'!AK27,20)</f>
        <v>20</v>
      </c>
      <c r="AL23" s="13">
        <f>IF('Running Order'!$HF27="CLUB",'Running Order'!AL27,20)</f>
        <v>20</v>
      </c>
      <c r="AM23" s="13">
        <f>IF('Running Order'!$HF27="CLUB",'Running Order'!AM27,20)</f>
        <v>20</v>
      </c>
      <c r="AN23" s="13">
        <f>IF('Running Order'!$HF27="CLUB",'Running Order'!AN27,20)</f>
        <v>20</v>
      </c>
      <c r="AO23" s="13">
        <f>IF('Running Order'!$HF27="CLUB",'Running Order'!AO27,20)</f>
        <v>20</v>
      </c>
      <c r="AP23" s="13">
        <f>IF('Running Order'!$HF27="CLUB",'Running Order'!AP27,20)</f>
        <v>20</v>
      </c>
      <c r="AQ23" s="13">
        <f>IF('Running Order'!$HF27="CLUB",'Running Order'!AQ27,20)</f>
        <v>20</v>
      </c>
      <c r="AR23" s="13">
        <f>IF('Running Order'!$HF27="CLUB",'Running Order'!AR27,20)</f>
        <v>20</v>
      </c>
      <c r="AS23" s="13">
        <f>IF('Running Order'!$HF27="CLUB",'Running Order'!AS27,20)</f>
        <v>20</v>
      </c>
      <c r="AT23" s="5">
        <f t="shared" si="56"/>
        <v>200</v>
      </c>
      <c r="AU23" s="5">
        <f t="shared" si="57"/>
        <v>600</v>
      </c>
      <c r="AV23" s="13">
        <f>IF('Running Order'!$HF27="CLUB",'Running Order'!AV27,20)</f>
        <v>20</v>
      </c>
      <c r="AW23" s="13">
        <f>IF('Running Order'!$HF27="CLUB",'Running Order'!AW27,20)</f>
        <v>20</v>
      </c>
      <c r="AX23" s="13">
        <f>IF('Running Order'!$HF27="CLUB",'Running Order'!AX27,20)</f>
        <v>20</v>
      </c>
      <c r="AY23" s="13">
        <f>IF('Running Order'!$HF27="CLUB",'Running Order'!AY27,20)</f>
        <v>20</v>
      </c>
      <c r="AZ23" s="13">
        <f>IF('Running Order'!$HF27="CLUB",'Running Order'!AZ27,20)</f>
        <v>20</v>
      </c>
      <c r="BA23" s="13">
        <f>IF('Running Order'!$HF27="CLUB",'Running Order'!BA27,20)</f>
        <v>20</v>
      </c>
      <c r="BB23" s="13">
        <f>IF('Running Order'!$HF27="CLUB",'Running Order'!BB27,20)</f>
        <v>20</v>
      </c>
      <c r="BC23" s="13">
        <f>IF('Running Order'!$HF27="CLUB",'Running Order'!BC27,20)</f>
        <v>20</v>
      </c>
      <c r="BD23" s="13">
        <f>IF('Running Order'!$HF27="CLUB",'Running Order'!BD27,20)</f>
        <v>20</v>
      </c>
      <c r="BE23" s="13">
        <f>IF('Running Order'!$HF27="CLUB",'Running Order'!BE27,20)</f>
        <v>20</v>
      </c>
      <c r="BF23" s="5">
        <f t="shared" si="58"/>
        <v>200</v>
      </c>
      <c r="BG23" s="5">
        <f t="shared" si="59"/>
        <v>800</v>
      </c>
      <c r="BH23" s="5">
        <f t="shared" si="155"/>
        <v>6</v>
      </c>
      <c r="BI23" s="5">
        <f t="shared" si="156"/>
        <v>6</v>
      </c>
      <c r="BJ23" s="5">
        <f t="shared" si="157"/>
        <v>6</v>
      </c>
      <c r="BK23" s="5">
        <f t="shared" si="158"/>
        <v>6</v>
      </c>
      <c r="BL23" s="5">
        <f t="shared" si="60"/>
        <v>6</v>
      </c>
      <c r="BM23" s="5">
        <f t="shared" si="61"/>
        <v>6</v>
      </c>
      <c r="BN23" s="5">
        <f t="shared" si="8"/>
        <v>6</v>
      </c>
      <c r="BO23" s="5">
        <f t="shared" si="9"/>
        <v>6</v>
      </c>
      <c r="BP23" s="3" t="str">
        <f t="shared" si="10"/>
        <v>-</v>
      </c>
      <c r="BQ23" s="3" t="str">
        <f t="shared" si="62"/>
        <v/>
      </c>
      <c r="BR23" s="3" t="str">
        <f t="shared" si="11"/>
        <v>-</v>
      </c>
      <c r="BS23" s="3" t="str">
        <f t="shared" si="63"/>
        <v/>
      </c>
      <c r="BT23" s="3">
        <f t="shared" si="12"/>
        <v>6</v>
      </c>
      <c r="BU23" s="3">
        <f t="shared" si="64"/>
        <v>1</v>
      </c>
      <c r="BV23" s="3" t="str">
        <f t="shared" si="13"/>
        <v>-</v>
      </c>
      <c r="BW23" s="3" t="str">
        <f t="shared" si="65"/>
        <v/>
      </c>
      <c r="BX23" s="3" t="str">
        <f t="shared" si="14"/>
        <v>-</v>
      </c>
      <c r="BY23" s="3" t="str">
        <f t="shared" si="66"/>
        <v/>
      </c>
      <c r="BZ23" s="3" t="str">
        <f t="shared" si="15"/>
        <v>-</v>
      </c>
      <c r="CA23" s="3" t="str">
        <f t="shared" si="67"/>
        <v/>
      </c>
      <c r="CB23" s="3" t="str">
        <f t="shared" si="16"/>
        <v>-</v>
      </c>
      <c r="CC23" s="3" t="str">
        <f t="shared" si="68"/>
        <v/>
      </c>
      <c r="CD23" s="3">
        <f t="shared" si="69"/>
        <v>6</v>
      </c>
      <c r="CE23" s="3">
        <f t="shared" si="70"/>
        <v>5</v>
      </c>
      <c r="CF23" s="3" t="str">
        <f t="shared" si="71"/>
        <v>-</v>
      </c>
      <c r="CG23" s="3" t="str">
        <f t="shared" si="72"/>
        <v/>
      </c>
      <c r="CH23" s="5" t="str">
        <f t="shared" si="159"/>
        <v>1</v>
      </c>
      <c r="CI23" s="5">
        <f t="shared" si="73"/>
        <v>5</v>
      </c>
      <c r="CJ23" s="24"/>
      <c r="CK23" s="1"/>
      <c r="CL23" s="1">
        <f t="shared" si="74"/>
        <v>0</v>
      </c>
      <c r="CM23" s="1">
        <f t="shared" si="75"/>
        <v>6.9999999999999994E-5</v>
      </c>
      <c r="CN23" s="1">
        <f t="shared" si="76"/>
        <v>6.00007</v>
      </c>
      <c r="CO23" s="1">
        <f t="shared" si="17"/>
        <v>6</v>
      </c>
      <c r="CP23" s="1">
        <f t="shared" si="77"/>
        <v>0</v>
      </c>
      <c r="CQ23" s="1">
        <f t="shared" si="78"/>
        <v>5.0000000000000002E-5</v>
      </c>
      <c r="CR23" s="1">
        <f t="shared" si="79"/>
        <v>6.0000499999999999</v>
      </c>
      <c r="CS23" s="1">
        <f t="shared" si="18"/>
        <v>6</v>
      </c>
      <c r="CT23" s="1">
        <f t="shared" si="80"/>
        <v>0</v>
      </c>
      <c r="CU23" s="1">
        <f t="shared" si="81"/>
        <v>5.0000000000000001E-4</v>
      </c>
      <c r="CV23" s="1">
        <f t="shared" si="82"/>
        <v>6.0004999999999997</v>
      </c>
      <c r="CW23" s="1">
        <f t="shared" si="19"/>
        <v>6</v>
      </c>
      <c r="CX23" s="1">
        <f t="shared" si="83"/>
        <v>0</v>
      </c>
      <c r="CY23" s="1">
        <f t="shared" si="84"/>
        <v>4.0000000000000002E-4</v>
      </c>
      <c r="CZ23" s="1">
        <f t="shared" si="85"/>
        <v>6.0004</v>
      </c>
      <c r="DA23" s="1">
        <f t="shared" si="20"/>
        <v>6</v>
      </c>
      <c r="DB23" s="1">
        <f t="shared" si="86"/>
        <v>0</v>
      </c>
      <c r="DC23" s="1">
        <f t="shared" si="87"/>
        <v>5.0000000000000001E-4</v>
      </c>
      <c r="DD23" s="1">
        <f t="shared" si="88"/>
        <v>6.0004999999999997</v>
      </c>
      <c r="DE23" s="1">
        <f t="shared" si="21"/>
        <v>6</v>
      </c>
      <c r="DF23" s="1">
        <f t="shared" si="89"/>
        <v>0</v>
      </c>
      <c r="DG23" s="1">
        <f t="shared" si="90"/>
        <v>5.0000000000000001E-4</v>
      </c>
      <c r="DH23" s="1">
        <f t="shared" si="91"/>
        <v>6.0004999999999997</v>
      </c>
      <c r="DI23" s="1">
        <f t="shared" si="22"/>
        <v>6</v>
      </c>
      <c r="DJ23" s="1">
        <f t="shared" si="92"/>
        <v>0</v>
      </c>
      <c r="DK23" s="1">
        <f t="shared" si="93"/>
        <v>5.9999999999999995E-4</v>
      </c>
      <c r="DL23" s="1">
        <f t="shared" si="94"/>
        <v>6.0006000000000004</v>
      </c>
      <c r="DM23" s="1">
        <f t="shared" si="95"/>
        <v>6</v>
      </c>
      <c r="DQ23">
        <f t="shared" si="96"/>
        <v>600</v>
      </c>
      <c r="DR23" t="str">
        <f t="shared" si="97"/>
        <v>NO</v>
      </c>
      <c r="DS23">
        <f t="shared" si="98"/>
        <v>600</v>
      </c>
      <c r="DT23" t="str">
        <f t="shared" si="99"/>
        <v>NO</v>
      </c>
      <c r="DV23" s="1">
        <f t="shared" si="100"/>
        <v>0</v>
      </c>
      <c r="DW23" s="1">
        <f t="shared" si="101"/>
        <v>6.9999999999999999E-4</v>
      </c>
      <c r="DX23" s="1">
        <f t="shared" si="102"/>
        <v>6.0007000000000001</v>
      </c>
      <c r="DY23" s="1">
        <f t="shared" si="23"/>
        <v>6</v>
      </c>
      <c r="DZ23" s="1">
        <f t="shared" si="103"/>
        <v>0</v>
      </c>
      <c r="EA23" s="1">
        <f t="shared" si="104"/>
        <v>5.0000000000000001E-4</v>
      </c>
      <c r="EB23" s="1">
        <f t="shared" si="105"/>
        <v>6.0004999999999997</v>
      </c>
      <c r="EC23" s="1">
        <f t="shared" si="24"/>
        <v>6</v>
      </c>
      <c r="ED23" s="1">
        <f t="shared" si="106"/>
        <v>0</v>
      </c>
      <c r="EE23" s="1">
        <f t="shared" si="107"/>
        <v>5.0000000000000001E-4</v>
      </c>
      <c r="EF23" s="1">
        <f t="shared" si="108"/>
        <v>6.0004999999999997</v>
      </c>
      <c r="EG23" s="1">
        <f t="shared" si="25"/>
        <v>6</v>
      </c>
      <c r="EH23" s="1">
        <f t="shared" si="109"/>
        <v>0</v>
      </c>
      <c r="EI23" s="1">
        <f t="shared" si="110"/>
        <v>4.0000000000000002E-4</v>
      </c>
      <c r="EJ23" s="1">
        <f t="shared" si="111"/>
        <v>6.0004</v>
      </c>
      <c r="EK23" s="1">
        <f t="shared" si="26"/>
        <v>6</v>
      </c>
      <c r="EL23" s="1">
        <f t="shared" si="112"/>
        <v>0</v>
      </c>
      <c r="EM23" s="1">
        <f t="shared" si="113"/>
        <v>5.0000000000000001E-4</v>
      </c>
      <c r="EN23" s="1">
        <f t="shared" si="114"/>
        <v>6.0004999999999997</v>
      </c>
      <c r="EO23" s="1">
        <f t="shared" si="27"/>
        <v>6</v>
      </c>
      <c r="EP23" s="1">
        <f t="shared" si="115"/>
        <v>0</v>
      </c>
      <c r="EQ23" s="1">
        <f t="shared" si="116"/>
        <v>5.0000000000000001E-4</v>
      </c>
      <c r="ER23" s="1">
        <f t="shared" si="117"/>
        <v>6.0004999999999997</v>
      </c>
      <c r="ES23" s="1">
        <f t="shared" si="28"/>
        <v>6</v>
      </c>
      <c r="ET23" s="1">
        <f t="shared" si="118"/>
        <v>0</v>
      </c>
      <c r="EU23" s="1">
        <f t="shared" si="119"/>
        <v>5.9999999999999995E-4</v>
      </c>
      <c r="EV23" s="1">
        <f t="shared" si="120"/>
        <v>6.0006000000000004</v>
      </c>
      <c r="EW23" s="1">
        <f t="shared" si="121"/>
        <v>6</v>
      </c>
      <c r="EX23" s="1"/>
      <c r="EY23" s="1">
        <f t="shared" si="122"/>
        <v>0</v>
      </c>
      <c r="EZ23" s="1">
        <f t="shared" si="123"/>
        <v>6.9999999999999999E-4</v>
      </c>
      <c r="FA23" s="1">
        <f t="shared" si="29"/>
        <v>6.0007000000000001</v>
      </c>
      <c r="FB23" s="1">
        <f t="shared" si="30"/>
        <v>6</v>
      </c>
      <c r="FC23" s="1">
        <f t="shared" si="124"/>
        <v>0</v>
      </c>
      <c r="FD23" s="1">
        <f t="shared" si="125"/>
        <v>4.0000000000000002E-4</v>
      </c>
      <c r="FE23" s="1">
        <f t="shared" si="126"/>
        <v>6.0004</v>
      </c>
      <c r="FF23" s="1">
        <f t="shared" si="31"/>
        <v>6</v>
      </c>
      <c r="FG23" s="1">
        <f t="shared" si="127"/>
        <v>0</v>
      </c>
      <c r="FH23" s="1">
        <f t="shared" si="128"/>
        <v>4.0000000000000002E-4</v>
      </c>
      <c r="FI23" s="1">
        <f t="shared" si="129"/>
        <v>6.0004</v>
      </c>
      <c r="FJ23" s="1">
        <f t="shared" si="32"/>
        <v>6</v>
      </c>
      <c r="FK23" s="1">
        <f t="shared" si="130"/>
        <v>0</v>
      </c>
      <c r="FL23" s="1">
        <f t="shared" si="131"/>
        <v>2.9999999999999997E-4</v>
      </c>
      <c r="FM23" s="1">
        <f t="shared" si="132"/>
        <v>6.0003000000000002</v>
      </c>
      <c r="FN23" s="1">
        <f t="shared" si="33"/>
        <v>6</v>
      </c>
      <c r="FO23" s="1">
        <f t="shared" si="133"/>
        <v>0</v>
      </c>
      <c r="FP23" s="1">
        <f t="shared" si="134"/>
        <v>4.0000000000000002E-4</v>
      </c>
      <c r="FQ23" s="1">
        <f t="shared" si="135"/>
        <v>6.0004</v>
      </c>
      <c r="FR23" s="1">
        <f t="shared" si="34"/>
        <v>6</v>
      </c>
      <c r="FS23" s="1">
        <f t="shared" si="136"/>
        <v>0</v>
      </c>
      <c r="FT23" s="1">
        <f t="shared" si="137"/>
        <v>4.0000000000000002E-4</v>
      </c>
      <c r="FU23" s="1">
        <f t="shared" si="138"/>
        <v>6.0004</v>
      </c>
      <c r="FV23" s="1">
        <f t="shared" si="35"/>
        <v>6</v>
      </c>
      <c r="FW23" s="1">
        <f t="shared" si="139"/>
        <v>0</v>
      </c>
      <c r="FX23" s="1">
        <f t="shared" si="140"/>
        <v>5.9999999999999995E-4</v>
      </c>
      <c r="FY23" s="1">
        <f t="shared" si="141"/>
        <v>6.0006000000000004</v>
      </c>
      <c r="FZ23" s="1">
        <f t="shared" si="36"/>
        <v>6</v>
      </c>
      <c r="GC23" s="1">
        <f t="shared" si="37"/>
        <v>0</v>
      </c>
      <c r="GD23" s="1">
        <f t="shared" si="142"/>
        <v>0</v>
      </c>
      <c r="GE23" s="1">
        <f t="shared" si="38"/>
        <v>6</v>
      </c>
      <c r="GF23" s="1">
        <f t="shared" si="39"/>
        <v>6</v>
      </c>
      <c r="GG23" s="1">
        <f t="shared" si="40"/>
        <v>0</v>
      </c>
      <c r="GH23" s="1">
        <f t="shared" si="143"/>
        <v>2.9999999999999997E-4</v>
      </c>
      <c r="GI23" s="1">
        <f t="shared" si="144"/>
        <v>6.0003000000000002</v>
      </c>
      <c r="GJ23" s="1">
        <f t="shared" si="41"/>
        <v>6</v>
      </c>
      <c r="GK23" s="1">
        <f t="shared" si="42"/>
        <v>0</v>
      </c>
      <c r="GL23" s="1">
        <f t="shared" si="145"/>
        <v>2.0000000000000001E-4</v>
      </c>
      <c r="GM23" s="1">
        <f t="shared" si="146"/>
        <v>6.0002000000000004</v>
      </c>
      <c r="GN23" s="1">
        <f t="shared" si="43"/>
        <v>6</v>
      </c>
      <c r="GO23" s="1">
        <f t="shared" si="44"/>
        <v>0</v>
      </c>
      <c r="GP23" s="1">
        <f t="shared" si="147"/>
        <v>2.0000000000000001E-4</v>
      </c>
      <c r="GQ23" s="1">
        <f t="shared" si="148"/>
        <v>6.0002000000000004</v>
      </c>
      <c r="GR23" s="1">
        <f t="shared" si="45"/>
        <v>6</v>
      </c>
      <c r="GS23" s="1">
        <f t="shared" si="46"/>
        <v>0</v>
      </c>
      <c r="GT23" s="1">
        <f t="shared" si="149"/>
        <v>1E-4</v>
      </c>
      <c r="GU23" s="1">
        <f t="shared" si="150"/>
        <v>6.0000999999999998</v>
      </c>
      <c r="GV23" s="1">
        <f t="shared" si="47"/>
        <v>6</v>
      </c>
      <c r="GW23" s="1">
        <f t="shared" si="48"/>
        <v>0</v>
      </c>
      <c r="GX23" s="1">
        <f t="shared" si="151"/>
        <v>4.0000000000000002E-4</v>
      </c>
      <c r="GY23" s="1">
        <f t="shared" si="152"/>
        <v>6.0004</v>
      </c>
      <c r="GZ23" s="1">
        <f t="shared" si="49"/>
        <v>6</v>
      </c>
      <c r="HA23" s="1">
        <f t="shared" si="50"/>
        <v>0</v>
      </c>
      <c r="HB23" s="1">
        <f t="shared" si="153"/>
        <v>5.9999999999999995E-4</v>
      </c>
      <c r="HC23" s="1">
        <f t="shared" si="154"/>
        <v>6.0006000000000004</v>
      </c>
      <c r="HD23" s="1">
        <f t="shared" si="51"/>
        <v>6</v>
      </c>
    </row>
    <row r="24" spans="1:212" customFormat="1" x14ac:dyDescent="0.3">
      <c r="A24" t="str">
        <f t="shared" si="52"/>
        <v>PH1</v>
      </c>
      <c r="B24" s="13">
        <f>'Running Order'!B28</f>
        <v>22</v>
      </c>
      <c r="C24" s="13" t="str">
        <f>'Running Order'!C28</f>
        <v>Graham Wilson</v>
      </c>
      <c r="D24" s="13" t="str">
        <f>'Running Order'!D28</f>
        <v>Frank Wilson</v>
      </c>
      <c r="E24" s="13" t="str">
        <f>'Running Order'!E28</f>
        <v>FRS765</v>
      </c>
      <c r="F24" s="13">
        <f>'Running Order'!F28</f>
        <v>1565</v>
      </c>
      <c r="G24" s="13" t="str">
        <f>'Running Order'!G28</f>
        <v>Live</v>
      </c>
      <c r="H24" s="13">
        <f>'Running Order'!H28</f>
        <v>3</v>
      </c>
      <c r="I24" s="13">
        <f>'Running Order'!I28</f>
        <v>0</v>
      </c>
      <c r="J24" s="13">
        <f>'Running Order'!J28</f>
        <v>0</v>
      </c>
      <c r="K24" s="13">
        <f>'Running Order'!K28</f>
        <v>0</v>
      </c>
      <c r="L24" s="13" t="str">
        <f>'Running Order'!L28</f>
        <v>PH</v>
      </c>
      <c r="M24" s="13">
        <f>IF('Running Order'!$HF28="CLUB",'Running Order'!M28,20)</f>
        <v>6</v>
      </c>
      <c r="N24" s="13">
        <f>IF('Running Order'!$HF28="CLUB",'Running Order'!N28,20)</f>
        <v>1</v>
      </c>
      <c r="O24" s="13">
        <f>IF('Running Order'!$HF28="CLUB",'Running Order'!O28,20)</f>
        <v>7</v>
      </c>
      <c r="P24" s="13">
        <f>IF('Running Order'!$HF28="CLUB",'Running Order'!P28,20)</f>
        <v>7</v>
      </c>
      <c r="Q24" s="13">
        <f>IF('Running Order'!$HF28="CLUB",'Running Order'!Q28,20)</f>
        <v>6</v>
      </c>
      <c r="R24" s="13">
        <f>IF('Running Order'!$HF28="CLUB",'Running Order'!R28,20)</f>
        <v>6</v>
      </c>
      <c r="S24" s="13">
        <f>IF('Running Order'!$HF28="CLUB",'Running Order'!S28,20)</f>
        <v>6</v>
      </c>
      <c r="T24" s="13">
        <f>IF('Running Order'!$HF28="CLUB",'Running Order'!T28,20)</f>
        <v>1</v>
      </c>
      <c r="U24" s="13">
        <f>IF('Running Order'!$HF28="CLUB",'Running Order'!U28,20)</f>
        <v>0</v>
      </c>
      <c r="V24" s="13">
        <f>IF('Running Order'!$HF28="CLUB",'Running Order'!V28,20)</f>
        <v>0</v>
      </c>
      <c r="W24" s="5">
        <f t="shared" si="53"/>
        <v>40</v>
      </c>
      <c r="X24" s="13">
        <f>IF('Running Order'!$HF28="CLUB",'Running Order'!X28,20)</f>
        <v>2</v>
      </c>
      <c r="Y24" s="13">
        <f>IF('Running Order'!$HF28="CLUB",'Running Order'!Y28,20)</f>
        <v>3</v>
      </c>
      <c r="Z24" s="13">
        <f>IF('Running Order'!$HF28="CLUB",'Running Order'!Z28,20)</f>
        <v>3</v>
      </c>
      <c r="AA24" s="13">
        <f>IF('Running Order'!$HF28="CLUB",'Running Order'!AA28,20)</f>
        <v>2</v>
      </c>
      <c r="AB24" s="13">
        <f>IF('Running Order'!$HF28="CLUB",'Running Order'!AB28,20)</f>
        <v>3</v>
      </c>
      <c r="AC24" s="13">
        <f>IF('Running Order'!$HF28="CLUB",'Running Order'!AC28,20)</f>
        <v>4</v>
      </c>
      <c r="AD24" s="13">
        <f>IF('Running Order'!$HF28="CLUB",'Running Order'!AD28,20)</f>
        <v>7</v>
      </c>
      <c r="AE24" s="13">
        <f>IF('Running Order'!$HF28="CLUB",'Running Order'!AE28,20)</f>
        <v>0</v>
      </c>
      <c r="AF24" s="13">
        <f>IF('Running Order'!$HF28="CLUB",'Running Order'!AF28,20)</f>
        <v>0</v>
      </c>
      <c r="AG24" s="13">
        <f>IF('Running Order'!$HF28="CLUB",'Running Order'!AG28,20)</f>
        <v>0</v>
      </c>
      <c r="AH24" s="5">
        <f t="shared" si="54"/>
        <v>24</v>
      </c>
      <c r="AI24" s="5">
        <f t="shared" si="55"/>
        <v>64</v>
      </c>
      <c r="AJ24" s="13">
        <f>IF('Running Order'!$HF28="CLUB",'Running Order'!AJ28,20)</f>
        <v>2</v>
      </c>
      <c r="AK24" s="13">
        <f>IF('Running Order'!$HF28="CLUB",'Running Order'!AK28,20)</f>
        <v>5</v>
      </c>
      <c r="AL24" s="13">
        <f>IF('Running Order'!$HF28="CLUB",'Running Order'!AL28,20)</f>
        <v>2</v>
      </c>
      <c r="AM24" s="13">
        <f>IF('Running Order'!$HF28="CLUB",'Running Order'!AM28,20)</f>
        <v>6</v>
      </c>
      <c r="AN24" s="13">
        <f>IF('Running Order'!$HF28="CLUB",'Running Order'!AN28,20)</f>
        <v>1</v>
      </c>
      <c r="AO24" s="13">
        <f>IF('Running Order'!$HF28="CLUB",'Running Order'!AO28,20)</f>
        <v>3</v>
      </c>
      <c r="AP24" s="13">
        <f>IF('Running Order'!$HF28="CLUB",'Running Order'!AP28,20)</f>
        <v>7</v>
      </c>
      <c r="AQ24" s="13">
        <f>IF('Running Order'!$HF28="CLUB",'Running Order'!AQ28,20)</f>
        <v>0</v>
      </c>
      <c r="AR24" s="13">
        <f>IF('Running Order'!$HF28="CLUB",'Running Order'!AR28,20)</f>
        <v>0</v>
      </c>
      <c r="AS24" s="13">
        <f>IF('Running Order'!$HF28="CLUB",'Running Order'!AS28,20)</f>
        <v>0</v>
      </c>
      <c r="AT24" s="5">
        <f t="shared" si="56"/>
        <v>26</v>
      </c>
      <c r="AU24" s="5">
        <f t="shared" si="57"/>
        <v>90</v>
      </c>
      <c r="AV24" s="13">
        <f>IF('Running Order'!$HF28="CLUB",'Running Order'!AV28,20)</f>
        <v>0</v>
      </c>
      <c r="AW24" s="13">
        <f>IF('Running Order'!$HF28="CLUB",'Running Order'!AW28,20)</f>
        <v>0</v>
      </c>
      <c r="AX24" s="13">
        <f>IF('Running Order'!$HF28="CLUB",'Running Order'!AX28,20)</f>
        <v>0</v>
      </c>
      <c r="AY24" s="13">
        <f>IF('Running Order'!$HF28="CLUB",'Running Order'!AY28,20)</f>
        <v>0</v>
      </c>
      <c r="AZ24" s="13">
        <f>IF('Running Order'!$HF28="CLUB",'Running Order'!AZ28,20)</f>
        <v>0</v>
      </c>
      <c r="BA24" s="13">
        <f>IF('Running Order'!$HF28="CLUB",'Running Order'!BA28,20)</f>
        <v>0</v>
      </c>
      <c r="BB24" s="13">
        <f>IF('Running Order'!$HF28="CLUB",'Running Order'!BB28,20)</f>
        <v>0</v>
      </c>
      <c r="BC24" s="13">
        <f>IF('Running Order'!$HF28="CLUB",'Running Order'!BC28,20)</f>
        <v>0</v>
      </c>
      <c r="BD24" s="13">
        <f>IF('Running Order'!$HF28="CLUB",'Running Order'!BD28,20)</f>
        <v>0</v>
      </c>
      <c r="BE24" s="13">
        <f>IF('Running Order'!$HF28="CLUB",'Running Order'!BE28,20)</f>
        <v>0</v>
      </c>
      <c r="BF24" s="5">
        <f t="shared" si="58"/>
        <v>0</v>
      </c>
      <c r="BG24" s="5">
        <f t="shared" si="59"/>
        <v>90</v>
      </c>
      <c r="BH24" s="5">
        <f t="shared" si="155"/>
        <v>2</v>
      </c>
      <c r="BI24" s="5">
        <f t="shared" si="156"/>
        <v>2</v>
      </c>
      <c r="BJ24" s="5">
        <f t="shared" si="157"/>
        <v>2</v>
      </c>
      <c r="BK24" s="5">
        <f t="shared" si="158"/>
        <v>2</v>
      </c>
      <c r="BL24" s="5">
        <f t="shared" si="60"/>
        <v>2</v>
      </c>
      <c r="BM24" s="5">
        <f t="shared" si="61"/>
        <v>2</v>
      </c>
      <c r="BN24" s="5">
        <f t="shared" si="8"/>
        <v>2</v>
      </c>
      <c r="BO24" s="5">
        <f t="shared" si="9"/>
        <v>2</v>
      </c>
      <c r="BP24" s="3" t="str">
        <f t="shared" si="10"/>
        <v>-</v>
      </c>
      <c r="BQ24" s="3" t="str">
        <f t="shared" si="62"/>
        <v/>
      </c>
      <c r="BR24" s="3" t="str">
        <f t="shared" si="11"/>
        <v>-</v>
      </c>
      <c r="BS24" s="3" t="str">
        <f t="shared" si="63"/>
        <v/>
      </c>
      <c r="BT24" s="3" t="str">
        <f t="shared" si="12"/>
        <v>-</v>
      </c>
      <c r="BU24" s="3" t="str">
        <f t="shared" si="64"/>
        <v/>
      </c>
      <c r="BV24" s="3" t="str">
        <f t="shared" si="13"/>
        <v>-</v>
      </c>
      <c r="BW24" s="3" t="str">
        <f t="shared" si="65"/>
        <v/>
      </c>
      <c r="BX24" s="3" t="str">
        <f t="shared" si="14"/>
        <v>-</v>
      </c>
      <c r="BY24" s="3" t="str">
        <f t="shared" si="66"/>
        <v/>
      </c>
      <c r="BZ24" s="3" t="str">
        <f t="shared" si="15"/>
        <v>-</v>
      </c>
      <c r="CA24" s="3" t="str">
        <f t="shared" si="67"/>
        <v/>
      </c>
      <c r="CB24" s="3">
        <f t="shared" si="16"/>
        <v>2</v>
      </c>
      <c r="CC24" s="3">
        <f t="shared" si="68"/>
        <v>1</v>
      </c>
      <c r="CD24" s="3">
        <f t="shared" si="69"/>
        <v>2</v>
      </c>
      <c r="CE24" s="3">
        <f t="shared" si="70"/>
        <v>1</v>
      </c>
      <c r="CF24" s="3" t="str">
        <f t="shared" si="71"/>
        <v>-</v>
      </c>
      <c r="CG24" s="3" t="str">
        <f t="shared" si="72"/>
        <v/>
      </c>
      <c r="CH24" s="5" t="str">
        <f t="shared" si="159"/>
        <v>1</v>
      </c>
      <c r="CI24" s="5">
        <f t="shared" si="73"/>
        <v>1</v>
      </c>
      <c r="CJ24" s="22"/>
      <c r="CK24" s="1"/>
      <c r="CL24" s="1">
        <f t="shared" si="74"/>
        <v>18</v>
      </c>
      <c r="CM24" s="1">
        <f t="shared" si="75"/>
        <v>0</v>
      </c>
      <c r="CN24" s="1">
        <f t="shared" si="76"/>
        <v>2</v>
      </c>
      <c r="CO24" s="1">
        <f t="shared" si="17"/>
        <v>2</v>
      </c>
      <c r="CP24" s="1">
        <f t="shared" si="77"/>
        <v>3</v>
      </c>
      <c r="CQ24" s="1">
        <f t="shared" si="78"/>
        <v>0</v>
      </c>
      <c r="CR24" s="1">
        <f t="shared" si="79"/>
        <v>2</v>
      </c>
      <c r="CS24" s="1">
        <f t="shared" si="18"/>
        <v>2</v>
      </c>
      <c r="CT24" s="1">
        <f t="shared" si="80"/>
        <v>4</v>
      </c>
      <c r="CU24" s="1">
        <f t="shared" si="81"/>
        <v>0</v>
      </c>
      <c r="CV24" s="1">
        <f t="shared" si="82"/>
        <v>2</v>
      </c>
      <c r="CW24" s="1">
        <f t="shared" si="19"/>
        <v>2</v>
      </c>
      <c r="CX24" s="1">
        <f t="shared" si="83"/>
        <v>4</v>
      </c>
      <c r="CY24" s="1">
        <f t="shared" si="84"/>
        <v>0</v>
      </c>
      <c r="CZ24" s="1">
        <f t="shared" si="85"/>
        <v>2</v>
      </c>
      <c r="DA24" s="1">
        <f t="shared" si="20"/>
        <v>2</v>
      </c>
      <c r="DB24" s="1">
        <f t="shared" si="86"/>
        <v>1</v>
      </c>
      <c r="DC24" s="1">
        <f t="shared" si="87"/>
        <v>0</v>
      </c>
      <c r="DD24" s="1">
        <f t="shared" si="88"/>
        <v>2</v>
      </c>
      <c r="DE24" s="1">
        <f t="shared" si="21"/>
        <v>2</v>
      </c>
      <c r="DF24" s="1">
        <f t="shared" si="89"/>
        <v>1</v>
      </c>
      <c r="DG24" s="1">
        <f t="shared" si="90"/>
        <v>0</v>
      </c>
      <c r="DH24" s="1">
        <f t="shared" si="91"/>
        <v>2</v>
      </c>
      <c r="DI24" s="1">
        <f t="shared" si="22"/>
        <v>2</v>
      </c>
      <c r="DJ24" s="1">
        <f t="shared" si="92"/>
        <v>5</v>
      </c>
      <c r="DK24" s="1">
        <f t="shared" si="93"/>
        <v>0</v>
      </c>
      <c r="DL24" s="1">
        <f t="shared" si="94"/>
        <v>2</v>
      </c>
      <c r="DM24" s="1">
        <f t="shared" si="95"/>
        <v>2</v>
      </c>
      <c r="DQ24">
        <f t="shared" si="96"/>
        <v>90</v>
      </c>
      <c r="DR24" t="str">
        <f t="shared" si="97"/>
        <v>YES</v>
      </c>
      <c r="DS24">
        <f t="shared" si="98"/>
        <v>90</v>
      </c>
      <c r="DT24" t="str">
        <f t="shared" si="99"/>
        <v>YES</v>
      </c>
      <c r="DV24" s="1">
        <f t="shared" si="100"/>
        <v>8</v>
      </c>
      <c r="DW24" s="1">
        <f t="shared" si="101"/>
        <v>0</v>
      </c>
      <c r="DX24" s="1">
        <f t="shared" si="102"/>
        <v>2</v>
      </c>
      <c r="DY24" s="1">
        <f t="shared" si="23"/>
        <v>2</v>
      </c>
      <c r="DZ24" s="1">
        <f t="shared" si="103"/>
        <v>3</v>
      </c>
      <c r="EA24" s="1">
        <f t="shared" si="104"/>
        <v>0</v>
      </c>
      <c r="EB24" s="1">
        <f t="shared" si="105"/>
        <v>2</v>
      </c>
      <c r="EC24" s="1">
        <f t="shared" si="24"/>
        <v>2</v>
      </c>
      <c r="ED24" s="1">
        <f t="shared" si="106"/>
        <v>4</v>
      </c>
      <c r="EE24" s="1">
        <f t="shared" si="107"/>
        <v>0</v>
      </c>
      <c r="EF24" s="1">
        <f t="shared" si="108"/>
        <v>2</v>
      </c>
      <c r="EG24" s="1">
        <f t="shared" si="25"/>
        <v>2</v>
      </c>
      <c r="EH24" s="1">
        <f t="shared" si="109"/>
        <v>4</v>
      </c>
      <c r="EI24" s="1">
        <f t="shared" si="110"/>
        <v>0</v>
      </c>
      <c r="EJ24" s="1">
        <f t="shared" si="111"/>
        <v>2</v>
      </c>
      <c r="EK24" s="1">
        <f t="shared" si="26"/>
        <v>2</v>
      </c>
      <c r="EL24" s="1">
        <f t="shared" si="112"/>
        <v>1</v>
      </c>
      <c r="EM24" s="1">
        <f t="shared" si="113"/>
        <v>0</v>
      </c>
      <c r="EN24" s="1">
        <f t="shared" si="114"/>
        <v>2</v>
      </c>
      <c r="EO24" s="1">
        <f t="shared" si="27"/>
        <v>2</v>
      </c>
      <c r="EP24" s="1">
        <f t="shared" si="115"/>
        <v>1</v>
      </c>
      <c r="EQ24" s="1">
        <f t="shared" si="116"/>
        <v>0</v>
      </c>
      <c r="ER24" s="1">
        <f t="shared" si="117"/>
        <v>2</v>
      </c>
      <c r="ES24" s="1">
        <f t="shared" si="28"/>
        <v>2</v>
      </c>
      <c r="ET24" s="1">
        <f t="shared" si="118"/>
        <v>5</v>
      </c>
      <c r="EU24" s="1">
        <f t="shared" si="119"/>
        <v>0</v>
      </c>
      <c r="EV24" s="1">
        <f t="shared" si="120"/>
        <v>2</v>
      </c>
      <c r="EW24" s="1">
        <f t="shared" si="121"/>
        <v>2</v>
      </c>
      <c r="EX24" s="1"/>
      <c r="EY24" s="1">
        <f t="shared" si="122"/>
        <v>5</v>
      </c>
      <c r="EZ24" s="1">
        <f t="shared" si="123"/>
        <v>0</v>
      </c>
      <c r="FA24" s="1">
        <f t="shared" si="29"/>
        <v>2</v>
      </c>
      <c r="FB24" s="1">
        <f t="shared" si="30"/>
        <v>2</v>
      </c>
      <c r="FC24" s="1">
        <f t="shared" si="124"/>
        <v>2</v>
      </c>
      <c r="FD24" s="1">
        <f t="shared" si="125"/>
        <v>0</v>
      </c>
      <c r="FE24" s="1">
        <f t="shared" si="126"/>
        <v>2</v>
      </c>
      <c r="FF24" s="1">
        <f t="shared" si="31"/>
        <v>2</v>
      </c>
      <c r="FG24" s="1">
        <f t="shared" si="127"/>
        <v>2</v>
      </c>
      <c r="FH24" s="1">
        <f t="shared" si="128"/>
        <v>0</v>
      </c>
      <c r="FI24" s="1">
        <f t="shared" si="129"/>
        <v>2</v>
      </c>
      <c r="FJ24" s="1">
        <f t="shared" si="32"/>
        <v>2</v>
      </c>
      <c r="FK24" s="1">
        <f t="shared" si="130"/>
        <v>3</v>
      </c>
      <c r="FL24" s="1">
        <f t="shared" si="131"/>
        <v>0</v>
      </c>
      <c r="FM24" s="1">
        <f t="shared" si="132"/>
        <v>2</v>
      </c>
      <c r="FN24" s="1">
        <f t="shared" si="33"/>
        <v>2</v>
      </c>
      <c r="FO24" s="1">
        <f t="shared" si="133"/>
        <v>1</v>
      </c>
      <c r="FP24" s="1">
        <f t="shared" si="134"/>
        <v>0</v>
      </c>
      <c r="FQ24" s="1">
        <f t="shared" si="135"/>
        <v>2</v>
      </c>
      <c r="FR24" s="1">
        <f t="shared" si="34"/>
        <v>2</v>
      </c>
      <c r="FS24" s="1">
        <f t="shared" si="136"/>
        <v>0</v>
      </c>
      <c r="FT24" s="1">
        <f t="shared" si="137"/>
        <v>0</v>
      </c>
      <c r="FU24" s="1">
        <f t="shared" si="138"/>
        <v>2</v>
      </c>
      <c r="FV24" s="1">
        <f t="shared" si="35"/>
        <v>2</v>
      </c>
      <c r="FW24" s="1">
        <f t="shared" si="139"/>
        <v>4</v>
      </c>
      <c r="FX24" s="1">
        <f t="shared" si="140"/>
        <v>0</v>
      </c>
      <c r="FY24" s="1">
        <f t="shared" si="141"/>
        <v>2</v>
      </c>
      <c r="FZ24" s="1">
        <f t="shared" si="36"/>
        <v>2</v>
      </c>
      <c r="GC24" s="1">
        <f t="shared" si="37"/>
        <v>2</v>
      </c>
      <c r="GD24" s="1">
        <f t="shared" si="142"/>
        <v>0</v>
      </c>
      <c r="GE24" s="1">
        <f t="shared" si="38"/>
        <v>2</v>
      </c>
      <c r="GF24" s="1">
        <f t="shared" si="39"/>
        <v>2</v>
      </c>
      <c r="GG24" s="1">
        <f t="shared" si="40"/>
        <v>2</v>
      </c>
      <c r="GH24" s="1">
        <f t="shared" si="143"/>
        <v>0</v>
      </c>
      <c r="GI24" s="1">
        <f t="shared" si="144"/>
        <v>2</v>
      </c>
      <c r="GJ24" s="1">
        <f t="shared" si="41"/>
        <v>2</v>
      </c>
      <c r="GK24" s="1">
        <f t="shared" si="42"/>
        <v>0</v>
      </c>
      <c r="GL24" s="1">
        <f t="shared" si="145"/>
        <v>0</v>
      </c>
      <c r="GM24" s="1">
        <f t="shared" si="146"/>
        <v>2</v>
      </c>
      <c r="GN24" s="1">
        <f t="shared" si="43"/>
        <v>2</v>
      </c>
      <c r="GO24" s="1">
        <f t="shared" si="44"/>
        <v>0</v>
      </c>
      <c r="GP24" s="1">
        <f t="shared" si="147"/>
        <v>0</v>
      </c>
      <c r="GQ24" s="1">
        <f t="shared" si="148"/>
        <v>2</v>
      </c>
      <c r="GR24" s="1">
        <f t="shared" si="45"/>
        <v>2</v>
      </c>
      <c r="GS24" s="1">
        <f t="shared" si="46"/>
        <v>0</v>
      </c>
      <c r="GT24" s="1">
        <f t="shared" si="149"/>
        <v>0</v>
      </c>
      <c r="GU24" s="1">
        <f t="shared" si="150"/>
        <v>2</v>
      </c>
      <c r="GV24" s="1">
        <f t="shared" si="47"/>
        <v>2</v>
      </c>
      <c r="GW24" s="1">
        <f t="shared" si="48"/>
        <v>0</v>
      </c>
      <c r="GX24" s="1">
        <f t="shared" si="151"/>
        <v>0</v>
      </c>
      <c r="GY24" s="1">
        <f t="shared" si="152"/>
        <v>2</v>
      </c>
      <c r="GZ24" s="1">
        <f t="shared" si="49"/>
        <v>2</v>
      </c>
      <c r="HA24" s="1">
        <f t="shared" si="50"/>
        <v>4</v>
      </c>
      <c r="HB24" s="1">
        <f t="shared" si="153"/>
        <v>0</v>
      </c>
      <c r="HC24" s="1">
        <f t="shared" si="154"/>
        <v>2</v>
      </c>
      <c r="HD24" s="1">
        <f t="shared" si="51"/>
        <v>2</v>
      </c>
    </row>
    <row r="25" spans="1:212" customFormat="1" x14ac:dyDescent="0.3">
      <c r="A25" t="str">
        <f t="shared" si="52"/>
        <v>RedIRS1</v>
      </c>
      <c r="B25" s="13">
        <f>'Running Order'!B29</f>
        <v>23</v>
      </c>
      <c r="C25" s="13" t="str">
        <f>'Running Order'!C29</f>
        <v>Ian Veale</v>
      </c>
      <c r="D25" s="13" t="str">
        <f>'Running Order'!D29</f>
        <v>Andy Wyatt</v>
      </c>
      <c r="E25" s="13" t="str">
        <f>'Running Order'!E29</f>
        <v>Sherpa</v>
      </c>
      <c r="F25" s="13">
        <f>'Running Order'!F29</f>
        <v>1410</v>
      </c>
      <c r="G25" s="13" t="str">
        <f>'Running Order'!G29</f>
        <v>IRS</v>
      </c>
      <c r="H25" s="13">
        <f>'Running Order'!H29</f>
        <v>2</v>
      </c>
      <c r="I25" s="13">
        <f>'Running Order'!I29</f>
        <v>0</v>
      </c>
      <c r="J25" s="13">
        <f>'Running Order'!J29</f>
        <v>0</v>
      </c>
      <c r="K25" s="13">
        <f>'Running Order'!K29</f>
        <v>0</v>
      </c>
      <c r="L25" s="13" t="str">
        <f>'Running Order'!L29</f>
        <v>Red</v>
      </c>
      <c r="M25" s="13">
        <f>IF('Running Order'!$HF29="CLUB",'Running Order'!M29,20)</f>
        <v>20</v>
      </c>
      <c r="N25" s="13">
        <f>IF('Running Order'!$HF29="CLUB",'Running Order'!N29,20)</f>
        <v>20</v>
      </c>
      <c r="O25" s="13">
        <f>IF('Running Order'!$HF29="CLUB",'Running Order'!O29,20)</f>
        <v>20</v>
      </c>
      <c r="P25" s="13">
        <f>IF('Running Order'!$HF29="CLUB",'Running Order'!P29,20)</f>
        <v>20</v>
      </c>
      <c r="Q25" s="13">
        <f>IF('Running Order'!$HF29="CLUB",'Running Order'!Q29,20)</f>
        <v>20</v>
      </c>
      <c r="R25" s="13">
        <f>IF('Running Order'!$HF29="CLUB",'Running Order'!R29,20)</f>
        <v>20</v>
      </c>
      <c r="S25" s="13">
        <f>IF('Running Order'!$HF29="CLUB",'Running Order'!S29,20)</f>
        <v>20</v>
      </c>
      <c r="T25" s="13">
        <f>IF('Running Order'!$HF29="CLUB",'Running Order'!T29,20)</f>
        <v>20</v>
      </c>
      <c r="U25" s="13">
        <f>IF('Running Order'!$HF29="CLUB",'Running Order'!U29,20)</f>
        <v>20</v>
      </c>
      <c r="V25" s="13">
        <f>IF('Running Order'!$HF29="CLUB",'Running Order'!V29,20)</f>
        <v>20</v>
      </c>
      <c r="W25" s="5">
        <f t="shared" si="53"/>
        <v>200</v>
      </c>
      <c r="X25" s="13">
        <f>IF('Running Order'!$HF29="CLUB",'Running Order'!X29,20)</f>
        <v>20</v>
      </c>
      <c r="Y25" s="13">
        <f>IF('Running Order'!$HF29="CLUB",'Running Order'!Y29,20)</f>
        <v>20</v>
      </c>
      <c r="Z25" s="13">
        <f>IF('Running Order'!$HF29="CLUB",'Running Order'!Z29,20)</f>
        <v>20</v>
      </c>
      <c r="AA25" s="13">
        <f>IF('Running Order'!$HF29="CLUB",'Running Order'!AA29,20)</f>
        <v>20</v>
      </c>
      <c r="AB25" s="13">
        <f>IF('Running Order'!$HF29="CLUB",'Running Order'!AB29,20)</f>
        <v>20</v>
      </c>
      <c r="AC25" s="13">
        <f>IF('Running Order'!$HF29="CLUB",'Running Order'!AC29,20)</f>
        <v>20</v>
      </c>
      <c r="AD25" s="13">
        <f>IF('Running Order'!$HF29="CLUB",'Running Order'!AD29,20)</f>
        <v>20</v>
      </c>
      <c r="AE25" s="13">
        <f>IF('Running Order'!$HF29="CLUB",'Running Order'!AE29,20)</f>
        <v>20</v>
      </c>
      <c r="AF25" s="13">
        <f>IF('Running Order'!$HF29="CLUB",'Running Order'!AF29,20)</f>
        <v>20</v>
      </c>
      <c r="AG25" s="13">
        <f>IF('Running Order'!$HF29="CLUB",'Running Order'!AG29,20)</f>
        <v>20</v>
      </c>
      <c r="AH25" s="5">
        <f t="shared" si="54"/>
        <v>200</v>
      </c>
      <c r="AI25" s="5">
        <f t="shared" si="55"/>
        <v>400</v>
      </c>
      <c r="AJ25" s="13">
        <f>IF('Running Order'!$HF29="CLUB",'Running Order'!AJ29,20)</f>
        <v>20</v>
      </c>
      <c r="AK25" s="13">
        <f>IF('Running Order'!$HF29="CLUB",'Running Order'!AK29,20)</f>
        <v>20</v>
      </c>
      <c r="AL25" s="13">
        <f>IF('Running Order'!$HF29="CLUB",'Running Order'!AL29,20)</f>
        <v>20</v>
      </c>
      <c r="AM25" s="13">
        <f>IF('Running Order'!$HF29="CLUB",'Running Order'!AM29,20)</f>
        <v>20</v>
      </c>
      <c r="AN25" s="13">
        <f>IF('Running Order'!$HF29="CLUB",'Running Order'!AN29,20)</f>
        <v>20</v>
      </c>
      <c r="AO25" s="13">
        <f>IF('Running Order'!$HF29="CLUB",'Running Order'!AO29,20)</f>
        <v>20</v>
      </c>
      <c r="AP25" s="13">
        <f>IF('Running Order'!$HF29="CLUB",'Running Order'!AP29,20)</f>
        <v>20</v>
      </c>
      <c r="AQ25" s="13">
        <f>IF('Running Order'!$HF29="CLUB",'Running Order'!AQ29,20)</f>
        <v>20</v>
      </c>
      <c r="AR25" s="13">
        <f>IF('Running Order'!$HF29="CLUB",'Running Order'!AR29,20)</f>
        <v>20</v>
      </c>
      <c r="AS25" s="13">
        <f>IF('Running Order'!$HF29="CLUB",'Running Order'!AS29,20)</f>
        <v>20</v>
      </c>
      <c r="AT25" s="5">
        <f t="shared" si="56"/>
        <v>200</v>
      </c>
      <c r="AU25" s="5">
        <f t="shared" si="57"/>
        <v>600</v>
      </c>
      <c r="AV25" s="13">
        <f>IF('Running Order'!$HF29="CLUB",'Running Order'!AV29,20)</f>
        <v>20</v>
      </c>
      <c r="AW25" s="13">
        <f>IF('Running Order'!$HF29="CLUB",'Running Order'!AW29,20)</f>
        <v>20</v>
      </c>
      <c r="AX25" s="13">
        <f>IF('Running Order'!$HF29="CLUB",'Running Order'!AX29,20)</f>
        <v>20</v>
      </c>
      <c r="AY25" s="13">
        <f>IF('Running Order'!$HF29="CLUB",'Running Order'!AY29,20)</f>
        <v>20</v>
      </c>
      <c r="AZ25" s="13">
        <f>IF('Running Order'!$HF29="CLUB",'Running Order'!AZ29,20)</f>
        <v>20</v>
      </c>
      <c r="BA25" s="13">
        <f>IF('Running Order'!$HF29="CLUB",'Running Order'!BA29,20)</f>
        <v>20</v>
      </c>
      <c r="BB25" s="13">
        <f>IF('Running Order'!$HF29="CLUB",'Running Order'!BB29,20)</f>
        <v>20</v>
      </c>
      <c r="BC25" s="13">
        <f>IF('Running Order'!$HF29="CLUB",'Running Order'!BC29,20)</f>
        <v>20</v>
      </c>
      <c r="BD25" s="13">
        <f>IF('Running Order'!$HF29="CLUB",'Running Order'!BD29,20)</f>
        <v>20</v>
      </c>
      <c r="BE25" s="13">
        <f>IF('Running Order'!$HF29="CLUB",'Running Order'!BE29,20)</f>
        <v>20</v>
      </c>
      <c r="BF25" s="5">
        <f t="shared" si="58"/>
        <v>200</v>
      </c>
      <c r="BG25" s="5">
        <f t="shared" si="59"/>
        <v>800</v>
      </c>
      <c r="BH25" s="5">
        <f t="shared" si="155"/>
        <v>6</v>
      </c>
      <c r="BI25" s="5">
        <f t="shared" si="156"/>
        <v>6</v>
      </c>
      <c r="BJ25" s="5">
        <f t="shared" si="157"/>
        <v>6</v>
      </c>
      <c r="BK25" s="5">
        <f t="shared" si="158"/>
        <v>6</v>
      </c>
      <c r="BL25" s="5">
        <f t="shared" si="60"/>
        <v>6</v>
      </c>
      <c r="BM25" s="5">
        <f t="shared" si="61"/>
        <v>6</v>
      </c>
      <c r="BN25" s="5">
        <f t="shared" si="8"/>
        <v>6</v>
      </c>
      <c r="BO25" s="5">
        <f t="shared" si="9"/>
        <v>6</v>
      </c>
      <c r="BP25" s="3" t="str">
        <f t="shared" si="10"/>
        <v>-</v>
      </c>
      <c r="BQ25" s="3" t="str">
        <f t="shared" si="62"/>
        <v/>
      </c>
      <c r="BR25" s="3">
        <f t="shared" si="11"/>
        <v>6</v>
      </c>
      <c r="BS25" s="3">
        <f t="shared" si="63"/>
        <v>1</v>
      </c>
      <c r="BT25" s="3" t="str">
        <f t="shared" si="12"/>
        <v>-</v>
      </c>
      <c r="BU25" s="3" t="str">
        <f t="shared" si="64"/>
        <v/>
      </c>
      <c r="BV25" s="3" t="str">
        <f t="shared" si="13"/>
        <v>-</v>
      </c>
      <c r="BW25" s="3" t="str">
        <f t="shared" si="65"/>
        <v/>
      </c>
      <c r="BX25" s="3" t="str">
        <f t="shared" si="14"/>
        <v>-</v>
      </c>
      <c r="BY25" s="3" t="str">
        <f t="shared" si="66"/>
        <v/>
      </c>
      <c r="BZ25" s="3" t="str">
        <f t="shared" si="15"/>
        <v>-</v>
      </c>
      <c r="CA25" s="3" t="str">
        <f t="shared" si="67"/>
        <v/>
      </c>
      <c r="CB25" s="3" t="str">
        <f t="shared" si="16"/>
        <v>-</v>
      </c>
      <c r="CC25" s="3" t="str">
        <f t="shared" si="68"/>
        <v/>
      </c>
      <c r="CD25" s="3" t="str">
        <f t="shared" si="69"/>
        <v>-</v>
      </c>
      <c r="CE25" s="3" t="str">
        <f t="shared" si="70"/>
        <v/>
      </c>
      <c r="CF25" s="3" t="str">
        <f t="shared" si="71"/>
        <v>-</v>
      </c>
      <c r="CG25" s="3" t="str">
        <f t="shared" si="72"/>
        <v/>
      </c>
      <c r="CH25" s="5" t="str">
        <f t="shared" si="159"/>
        <v>1</v>
      </c>
      <c r="CI25" s="5" t="str">
        <f t="shared" si="73"/>
        <v/>
      </c>
      <c r="CK25" s="1"/>
      <c r="CL25" s="1">
        <f t="shared" si="74"/>
        <v>0</v>
      </c>
      <c r="CM25" s="1">
        <f t="shared" si="75"/>
        <v>6.9999999999999994E-5</v>
      </c>
      <c r="CN25" s="1">
        <f t="shared" si="76"/>
        <v>6.00007</v>
      </c>
      <c r="CO25" s="1">
        <f t="shared" si="17"/>
        <v>6</v>
      </c>
      <c r="CP25" s="1">
        <f t="shared" si="77"/>
        <v>0</v>
      </c>
      <c r="CQ25" s="1">
        <f t="shared" si="78"/>
        <v>5.0000000000000002E-5</v>
      </c>
      <c r="CR25" s="1">
        <f t="shared" si="79"/>
        <v>6.0000499999999999</v>
      </c>
      <c r="CS25" s="1">
        <f t="shared" si="18"/>
        <v>6</v>
      </c>
      <c r="CT25" s="1">
        <f t="shared" si="80"/>
        <v>0</v>
      </c>
      <c r="CU25" s="1">
        <f t="shared" si="81"/>
        <v>5.0000000000000001E-4</v>
      </c>
      <c r="CV25" s="1">
        <f t="shared" si="82"/>
        <v>6.0004999999999997</v>
      </c>
      <c r="CW25" s="1">
        <f t="shared" si="19"/>
        <v>6</v>
      </c>
      <c r="CX25" s="1">
        <f t="shared" si="83"/>
        <v>0</v>
      </c>
      <c r="CY25" s="1">
        <f t="shared" si="84"/>
        <v>4.0000000000000002E-4</v>
      </c>
      <c r="CZ25" s="1">
        <f t="shared" si="85"/>
        <v>6.0004</v>
      </c>
      <c r="DA25" s="1">
        <f t="shared" si="20"/>
        <v>6</v>
      </c>
      <c r="DB25" s="1">
        <f t="shared" si="86"/>
        <v>0</v>
      </c>
      <c r="DC25" s="1">
        <f t="shared" si="87"/>
        <v>5.0000000000000001E-4</v>
      </c>
      <c r="DD25" s="1">
        <f t="shared" si="88"/>
        <v>6.0004999999999997</v>
      </c>
      <c r="DE25" s="1">
        <f t="shared" si="21"/>
        <v>6</v>
      </c>
      <c r="DF25" s="1">
        <f t="shared" si="89"/>
        <v>0</v>
      </c>
      <c r="DG25" s="1">
        <f t="shared" si="90"/>
        <v>5.0000000000000001E-4</v>
      </c>
      <c r="DH25" s="1">
        <f t="shared" si="91"/>
        <v>6.0004999999999997</v>
      </c>
      <c r="DI25" s="1">
        <f t="shared" si="22"/>
        <v>6</v>
      </c>
      <c r="DJ25" s="1">
        <f t="shared" si="92"/>
        <v>0</v>
      </c>
      <c r="DK25" s="1">
        <f t="shared" si="93"/>
        <v>5.9999999999999995E-4</v>
      </c>
      <c r="DL25" s="1">
        <f t="shared" si="94"/>
        <v>6.0006000000000004</v>
      </c>
      <c r="DM25" s="1">
        <f t="shared" si="95"/>
        <v>6</v>
      </c>
      <c r="DQ25">
        <f t="shared" si="96"/>
        <v>600</v>
      </c>
      <c r="DR25" t="str">
        <f t="shared" si="97"/>
        <v>NO</v>
      </c>
      <c r="DS25">
        <f t="shared" si="98"/>
        <v>600</v>
      </c>
      <c r="DT25" t="str">
        <f t="shared" si="99"/>
        <v>NO</v>
      </c>
      <c r="DV25" s="1">
        <f t="shared" si="100"/>
        <v>0</v>
      </c>
      <c r="DW25" s="1">
        <f t="shared" si="101"/>
        <v>6.9999999999999999E-4</v>
      </c>
      <c r="DX25" s="1">
        <f t="shared" si="102"/>
        <v>6.0007000000000001</v>
      </c>
      <c r="DY25" s="1">
        <f t="shared" si="23"/>
        <v>6</v>
      </c>
      <c r="DZ25" s="1">
        <f t="shared" si="103"/>
        <v>0</v>
      </c>
      <c r="EA25" s="1">
        <f t="shared" si="104"/>
        <v>5.0000000000000001E-4</v>
      </c>
      <c r="EB25" s="1">
        <f t="shared" si="105"/>
        <v>6.0004999999999997</v>
      </c>
      <c r="EC25" s="1">
        <f t="shared" si="24"/>
        <v>6</v>
      </c>
      <c r="ED25" s="1">
        <f t="shared" si="106"/>
        <v>0</v>
      </c>
      <c r="EE25" s="1">
        <f t="shared" si="107"/>
        <v>5.0000000000000001E-4</v>
      </c>
      <c r="EF25" s="1">
        <f t="shared" si="108"/>
        <v>6.0004999999999997</v>
      </c>
      <c r="EG25" s="1">
        <f t="shared" si="25"/>
        <v>6</v>
      </c>
      <c r="EH25" s="1">
        <f t="shared" si="109"/>
        <v>0</v>
      </c>
      <c r="EI25" s="1">
        <f t="shared" si="110"/>
        <v>4.0000000000000002E-4</v>
      </c>
      <c r="EJ25" s="1">
        <f t="shared" si="111"/>
        <v>6.0004</v>
      </c>
      <c r="EK25" s="1">
        <f t="shared" si="26"/>
        <v>6</v>
      </c>
      <c r="EL25" s="1">
        <f t="shared" si="112"/>
        <v>0</v>
      </c>
      <c r="EM25" s="1">
        <f t="shared" si="113"/>
        <v>5.0000000000000001E-4</v>
      </c>
      <c r="EN25" s="1">
        <f t="shared" si="114"/>
        <v>6.0004999999999997</v>
      </c>
      <c r="EO25" s="1">
        <f t="shared" si="27"/>
        <v>6</v>
      </c>
      <c r="EP25" s="1">
        <f t="shared" si="115"/>
        <v>0</v>
      </c>
      <c r="EQ25" s="1">
        <f t="shared" si="116"/>
        <v>5.0000000000000001E-4</v>
      </c>
      <c r="ER25" s="1">
        <f t="shared" si="117"/>
        <v>6.0004999999999997</v>
      </c>
      <c r="ES25" s="1">
        <f t="shared" si="28"/>
        <v>6</v>
      </c>
      <c r="ET25" s="1">
        <f t="shared" si="118"/>
        <v>0</v>
      </c>
      <c r="EU25" s="1">
        <f t="shared" si="119"/>
        <v>5.9999999999999995E-4</v>
      </c>
      <c r="EV25" s="1">
        <f t="shared" si="120"/>
        <v>6.0006000000000004</v>
      </c>
      <c r="EW25" s="1">
        <f t="shared" si="121"/>
        <v>6</v>
      </c>
      <c r="EX25" s="1"/>
      <c r="EY25" s="1">
        <f t="shared" si="122"/>
        <v>0</v>
      </c>
      <c r="EZ25" s="1">
        <f t="shared" si="123"/>
        <v>6.9999999999999999E-4</v>
      </c>
      <c r="FA25" s="1">
        <f t="shared" si="29"/>
        <v>6.0007000000000001</v>
      </c>
      <c r="FB25" s="1">
        <f t="shared" si="30"/>
        <v>6</v>
      </c>
      <c r="FC25" s="1">
        <f t="shared" si="124"/>
        <v>0</v>
      </c>
      <c r="FD25" s="1">
        <f t="shared" si="125"/>
        <v>4.0000000000000002E-4</v>
      </c>
      <c r="FE25" s="1">
        <f t="shared" si="126"/>
        <v>6.0004</v>
      </c>
      <c r="FF25" s="1">
        <f t="shared" si="31"/>
        <v>6</v>
      </c>
      <c r="FG25" s="1">
        <f t="shared" si="127"/>
        <v>0</v>
      </c>
      <c r="FH25" s="1">
        <f t="shared" si="128"/>
        <v>4.0000000000000002E-4</v>
      </c>
      <c r="FI25" s="1">
        <f t="shared" si="129"/>
        <v>6.0004</v>
      </c>
      <c r="FJ25" s="1">
        <f t="shared" si="32"/>
        <v>6</v>
      </c>
      <c r="FK25" s="1">
        <f t="shared" si="130"/>
        <v>0</v>
      </c>
      <c r="FL25" s="1">
        <f t="shared" si="131"/>
        <v>2.9999999999999997E-4</v>
      </c>
      <c r="FM25" s="1">
        <f t="shared" si="132"/>
        <v>6.0003000000000002</v>
      </c>
      <c r="FN25" s="1">
        <f t="shared" si="33"/>
        <v>6</v>
      </c>
      <c r="FO25" s="1">
        <f t="shared" si="133"/>
        <v>0</v>
      </c>
      <c r="FP25" s="1">
        <f t="shared" si="134"/>
        <v>4.0000000000000002E-4</v>
      </c>
      <c r="FQ25" s="1">
        <f t="shared" si="135"/>
        <v>6.0004</v>
      </c>
      <c r="FR25" s="1">
        <f t="shared" si="34"/>
        <v>6</v>
      </c>
      <c r="FS25" s="1">
        <f t="shared" si="136"/>
        <v>0</v>
      </c>
      <c r="FT25" s="1">
        <f t="shared" si="137"/>
        <v>4.0000000000000002E-4</v>
      </c>
      <c r="FU25" s="1">
        <f t="shared" si="138"/>
        <v>6.0004</v>
      </c>
      <c r="FV25" s="1">
        <f t="shared" si="35"/>
        <v>6</v>
      </c>
      <c r="FW25" s="1">
        <f t="shared" si="139"/>
        <v>0</v>
      </c>
      <c r="FX25" s="1">
        <f t="shared" si="140"/>
        <v>5.9999999999999995E-4</v>
      </c>
      <c r="FY25" s="1">
        <f t="shared" si="141"/>
        <v>6.0006000000000004</v>
      </c>
      <c r="FZ25" s="1">
        <f t="shared" si="36"/>
        <v>6</v>
      </c>
      <c r="GC25" s="1">
        <f t="shared" si="37"/>
        <v>0</v>
      </c>
      <c r="GD25" s="1">
        <f t="shared" si="142"/>
        <v>0</v>
      </c>
      <c r="GE25" s="1">
        <f t="shared" si="38"/>
        <v>6</v>
      </c>
      <c r="GF25" s="1">
        <f t="shared" si="39"/>
        <v>6</v>
      </c>
      <c r="GG25" s="1">
        <f t="shared" si="40"/>
        <v>0</v>
      </c>
      <c r="GH25" s="1">
        <f t="shared" si="143"/>
        <v>2.9999999999999997E-4</v>
      </c>
      <c r="GI25" s="1">
        <f t="shared" si="144"/>
        <v>6.0003000000000002</v>
      </c>
      <c r="GJ25" s="1">
        <f t="shared" si="41"/>
        <v>6</v>
      </c>
      <c r="GK25" s="1">
        <f t="shared" si="42"/>
        <v>0</v>
      </c>
      <c r="GL25" s="1">
        <f t="shared" si="145"/>
        <v>2.0000000000000001E-4</v>
      </c>
      <c r="GM25" s="1">
        <f t="shared" si="146"/>
        <v>6.0002000000000004</v>
      </c>
      <c r="GN25" s="1">
        <f t="shared" si="43"/>
        <v>6</v>
      </c>
      <c r="GO25" s="1">
        <f t="shared" si="44"/>
        <v>0</v>
      </c>
      <c r="GP25" s="1">
        <f t="shared" si="147"/>
        <v>2.0000000000000001E-4</v>
      </c>
      <c r="GQ25" s="1">
        <f t="shared" si="148"/>
        <v>6.0002000000000004</v>
      </c>
      <c r="GR25" s="1">
        <f t="shared" si="45"/>
        <v>6</v>
      </c>
      <c r="GS25" s="1">
        <f t="shared" si="46"/>
        <v>0</v>
      </c>
      <c r="GT25" s="1">
        <f t="shared" si="149"/>
        <v>1E-4</v>
      </c>
      <c r="GU25" s="1">
        <f t="shared" si="150"/>
        <v>6.0000999999999998</v>
      </c>
      <c r="GV25" s="1">
        <f t="shared" si="47"/>
        <v>6</v>
      </c>
      <c r="GW25" s="1">
        <f t="shared" si="48"/>
        <v>0</v>
      </c>
      <c r="GX25" s="1">
        <f t="shared" si="151"/>
        <v>4.0000000000000002E-4</v>
      </c>
      <c r="GY25" s="1">
        <f t="shared" si="152"/>
        <v>6.0004</v>
      </c>
      <c r="GZ25" s="1">
        <f t="shared" si="49"/>
        <v>6</v>
      </c>
      <c r="HA25" s="1">
        <f t="shared" si="50"/>
        <v>0</v>
      </c>
      <c r="HB25" s="1">
        <f t="shared" si="153"/>
        <v>5.9999999999999995E-4</v>
      </c>
      <c r="HC25" s="1">
        <f t="shared" si="154"/>
        <v>6.0006000000000004</v>
      </c>
      <c r="HD25" s="1">
        <f t="shared" si="51"/>
        <v>6</v>
      </c>
    </row>
    <row r="26" spans="1:212" customFormat="1" x14ac:dyDescent="0.3">
      <c r="A26" t="str">
        <f t="shared" si="52"/>
        <v>RedIRS1</v>
      </c>
      <c r="B26" s="13">
        <f>'Running Order'!B30</f>
        <v>24</v>
      </c>
      <c r="C26" s="13" t="str">
        <f>'Running Order'!C30</f>
        <v>George Watson</v>
      </c>
      <c r="D26" s="13" t="str">
        <f>'Running Order'!D30</f>
        <v>Victoria Watson</v>
      </c>
      <c r="E26" s="13" t="str">
        <f>'Running Order'!E30</f>
        <v>Hamilton</v>
      </c>
      <c r="F26" s="13">
        <f>'Running Order'!F30</f>
        <v>1600</v>
      </c>
      <c r="G26" s="13" t="str">
        <f>'Running Order'!G30</f>
        <v>IRS</v>
      </c>
      <c r="H26" s="13">
        <f>'Running Order'!H30</f>
        <v>2</v>
      </c>
      <c r="I26" s="13">
        <f>'Running Order'!I30</f>
        <v>0</v>
      </c>
      <c r="J26" s="13">
        <f>'Running Order'!J30</f>
        <v>0</v>
      </c>
      <c r="K26" s="13">
        <f>'Running Order'!K30</f>
        <v>0</v>
      </c>
      <c r="L26" s="13" t="str">
        <f>'Running Order'!L30</f>
        <v>Red</v>
      </c>
      <c r="M26" s="13">
        <f>IF('Running Order'!$HF30="CLUB",'Running Order'!M30,20)</f>
        <v>20</v>
      </c>
      <c r="N26" s="13">
        <f>IF('Running Order'!$HF30="CLUB",'Running Order'!N30,20)</f>
        <v>20</v>
      </c>
      <c r="O26" s="13">
        <f>IF('Running Order'!$HF30="CLUB",'Running Order'!O30,20)</f>
        <v>20</v>
      </c>
      <c r="P26" s="13">
        <f>IF('Running Order'!$HF30="CLUB",'Running Order'!P30,20)</f>
        <v>20</v>
      </c>
      <c r="Q26" s="13">
        <f>IF('Running Order'!$HF30="CLUB",'Running Order'!Q30,20)</f>
        <v>20</v>
      </c>
      <c r="R26" s="13">
        <f>IF('Running Order'!$HF30="CLUB",'Running Order'!R30,20)</f>
        <v>20</v>
      </c>
      <c r="S26" s="13">
        <f>IF('Running Order'!$HF30="CLUB",'Running Order'!S30,20)</f>
        <v>20</v>
      </c>
      <c r="T26" s="13">
        <f>IF('Running Order'!$HF30="CLUB",'Running Order'!T30,20)</f>
        <v>20</v>
      </c>
      <c r="U26" s="13">
        <f>IF('Running Order'!$HF30="CLUB",'Running Order'!U30,20)</f>
        <v>20</v>
      </c>
      <c r="V26" s="13">
        <f>IF('Running Order'!$HF30="CLUB",'Running Order'!V30,20)</f>
        <v>20</v>
      </c>
      <c r="W26" s="5">
        <f t="shared" si="53"/>
        <v>200</v>
      </c>
      <c r="X26" s="13">
        <f>IF('Running Order'!$HF30="CLUB",'Running Order'!X30,20)</f>
        <v>20</v>
      </c>
      <c r="Y26" s="13">
        <f>IF('Running Order'!$HF30="CLUB",'Running Order'!Y30,20)</f>
        <v>20</v>
      </c>
      <c r="Z26" s="13">
        <f>IF('Running Order'!$HF30="CLUB",'Running Order'!Z30,20)</f>
        <v>20</v>
      </c>
      <c r="AA26" s="13">
        <f>IF('Running Order'!$HF30="CLUB",'Running Order'!AA30,20)</f>
        <v>20</v>
      </c>
      <c r="AB26" s="13">
        <f>IF('Running Order'!$HF30="CLUB",'Running Order'!AB30,20)</f>
        <v>20</v>
      </c>
      <c r="AC26" s="13">
        <f>IF('Running Order'!$HF30="CLUB",'Running Order'!AC30,20)</f>
        <v>20</v>
      </c>
      <c r="AD26" s="13">
        <f>IF('Running Order'!$HF30="CLUB",'Running Order'!AD30,20)</f>
        <v>20</v>
      </c>
      <c r="AE26" s="13">
        <f>IF('Running Order'!$HF30="CLUB",'Running Order'!AE30,20)</f>
        <v>20</v>
      </c>
      <c r="AF26" s="13">
        <f>IF('Running Order'!$HF30="CLUB",'Running Order'!AF30,20)</f>
        <v>20</v>
      </c>
      <c r="AG26" s="13">
        <f>IF('Running Order'!$HF30="CLUB",'Running Order'!AG30,20)</f>
        <v>20</v>
      </c>
      <c r="AH26" s="5">
        <f t="shared" si="54"/>
        <v>200</v>
      </c>
      <c r="AI26" s="5">
        <f t="shared" si="55"/>
        <v>400</v>
      </c>
      <c r="AJ26" s="13">
        <f>IF('Running Order'!$HF30="CLUB",'Running Order'!AJ30,20)</f>
        <v>20</v>
      </c>
      <c r="AK26" s="13">
        <f>IF('Running Order'!$HF30="CLUB",'Running Order'!AK30,20)</f>
        <v>20</v>
      </c>
      <c r="AL26" s="13">
        <f>IF('Running Order'!$HF30="CLUB",'Running Order'!AL30,20)</f>
        <v>20</v>
      </c>
      <c r="AM26" s="13">
        <f>IF('Running Order'!$HF30="CLUB",'Running Order'!AM30,20)</f>
        <v>20</v>
      </c>
      <c r="AN26" s="13">
        <f>IF('Running Order'!$HF30="CLUB",'Running Order'!AN30,20)</f>
        <v>20</v>
      </c>
      <c r="AO26" s="13">
        <f>IF('Running Order'!$HF30="CLUB",'Running Order'!AO30,20)</f>
        <v>20</v>
      </c>
      <c r="AP26" s="13">
        <f>IF('Running Order'!$HF30="CLUB",'Running Order'!AP30,20)</f>
        <v>20</v>
      </c>
      <c r="AQ26" s="13">
        <f>IF('Running Order'!$HF30="CLUB",'Running Order'!AQ30,20)</f>
        <v>20</v>
      </c>
      <c r="AR26" s="13">
        <f>IF('Running Order'!$HF30="CLUB",'Running Order'!AR30,20)</f>
        <v>20</v>
      </c>
      <c r="AS26" s="13">
        <f>IF('Running Order'!$HF30="CLUB",'Running Order'!AS30,20)</f>
        <v>20</v>
      </c>
      <c r="AT26" s="5">
        <f t="shared" si="56"/>
        <v>200</v>
      </c>
      <c r="AU26" s="5">
        <f t="shared" si="57"/>
        <v>600</v>
      </c>
      <c r="AV26" s="13">
        <f>IF('Running Order'!$HF30="CLUB",'Running Order'!AV30,20)</f>
        <v>20</v>
      </c>
      <c r="AW26" s="13">
        <f>IF('Running Order'!$HF30="CLUB",'Running Order'!AW30,20)</f>
        <v>20</v>
      </c>
      <c r="AX26" s="13">
        <f>IF('Running Order'!$HF30="CLUB",'Running Order'!AX30,20)</f>
        <v>20</v>
      </c>
      <c r="AY26" s="13">
        <f>IF('Running Order'!$HF30="CLUB",'Running Order'!AY30,20)</f>
        <v>20</v>
      </c>
      <c r="AZ26" s="13">
        <f>IF('Running Order'!$HF30="CLUB",'Running Order'!AZ30,20)</f>
        <v>20</v>
      </c>
      <c r="BA26" s="13">
        <f>IF('Running Order'!$HF30="CLUB",'Running Order'!BA30,20)</f>
        <v>20</v>
      </c>
      <c r="BB26" s="13">
        <f>IF('Running Order'!$HF30="CLUB",'Running Order'!BB30,20)</f>
        <v>20</v>
      </c>
      <c r="BC26" s="13">
        <f>IF('Running Order'!$HF30="CLUB",'Running Order'!BC30,20)</f>
        <v>20</v>
      </c>
      <c r="BD26" s="13">
        <f>IF('Running Order'!$HF30="CLUB",'Running Order'!BD30,20)</f>
        <v>20</v>
      </c>
      <c r="BE26" s="13">
        <f>IF('Running Order'!$HF30="CLUB",'Running Order'!BE30,20)</f>
        <v>20</v>
      </c>
      <c r="BF26" s="5">
        <f t="shared" si="58"/>
        <v>200</v>
      </c>
      <c r="BG26" s="5">
        <f t="shared" si="59"/>
        <v>800</v>
      </c>
      <c r="BH26" s="5">
        <f t="shared" si="155"/>
        <v>6</v>
      </c>
      <c r="BI26" s="5">
        <f t="shared" si="156"/>
        <v>6</v>
      </c>
      <c r="BJ26" s="5">
        <f t="shared" si="157"/>
        <v>6</v>
      </c>
      <c r="BK26" s="5">
        <f t="shared" si="158"/>
        <v>6</v>
      </c>
      <c r="BL26" s="5">
        <f t="shared" si="60"/>
        <v>6</v>
      </c>
      <c r="BM26" s="5">
        <f t="shared" si="61"/>
        <v>6</v>
      </c>
      <c r="BN26" s="5">
        <f t="shared" si="8"/>
        <v>6</v>
      </c>
      <c r="BO26" s="5">
        <f t="shared" si="9"/>
        <v>6</v>
      </c>
      <c r="BP26" s="3" t="str">
        <f t="shared" si="10"/>
        <v>-</v>
      </c>
      <c r="BQ26" s="3" t="str">
        <f t="shared" si="62"/>
        <v/>
      </c>
      <c r="BR26" s="3">
        <f t="shared" si="11"/>
        <v>6</v>
      </c>
      <c r="BS26" s="3">
        <f t="shared" si="63"/>
        <v>1</v>
      </c>
      <c r="BT26" s="3" t="str">
        <f t="shared" si="12"/>
        <v>-</v>
      </c>
      <c r="BU26" s="3" t="str">
        <f t="shared" si="64"/>
        <v/>
      </c>
      <c r="BV26" s="3" t="str">
        <f t="shared" si="13"/>
        <v>-</v>
      </c>
      <c r="BW26" s="3" t="str">
        <f t="shared" si="65"/>
        <v/>
      </c>
      <c r="BX26" s="3" t="str">
        <f t="shared" si="14"/>
        <v>-</v>
      </c>
      <c r="BY26" s="3" t="str">
        <f t="shared" si="66"/>
        <v/>
      </c>
      <c r="BZ26" s="3" t="str">
        <f t="shared" si="15"/>
        <v>-</v>
      </c>
      <c r="CA26" s="3" t="str">
        <f t="shared" si="67"/>
        <v/>
      </c>
      <c r="CB26" s="3" t="str">
        <f t="shared" si="16"/>
        <v>-</v>
      </c>
      <c r="CC26" s="3" t="str">
        <f t="shared" si="68"/>
        <v/>
      </c>
      <c r="CD26" s="3" t="str">
        <f t="shared" si="69"/>
        <v>-</v>
      </c>
      <c r="CE26" s="3" t="str">
        <f t="shared" si="70"/>
        <v/>
      </c>
      <c r="CF26" s="3" t="str">
        <f t="shared" si="71"/>
        <v>-</v>
      </c>
      <c r="CG26" s="3" t="str">
        <f t="shared" si="72"/>
        <v/>
      </c>
      <c r="CH26" s="5" t="str">
        <f t="shared" si="159"/>
        <v>1</v>
      </c>
      <c r="CI26" s="5" t="str">
        <f t="shared" si="73"/>
        <v/>
      </c>
      <c r="CJ26" s="24"/>
      <c r="CK26" s="1"/>
      <c r="CL26" s="1">
        <f t="shared" si="74"/>
        <v>0</v>
      </c>
      <c r="CM26" s="1">
        <f t="shared" si="75"/>
        <v>6.9999999999999994E-5</v>
      </c>
      <c r="CN26" s="1">
        <f t="shared" si="76"/>
        <v>6.00007</v>
      </c>
      <c r="CO26" s="1">
        <f t="shared" si="17"/>
        <v>6</v>
      </c>
      <c r="CP26" s="1">
        <f t="shared" si="77"/>
        <v>0</v>
      </c>
      <c r="CQ26" s="1">
        <f t="shared" si="78"/>
        <v>5.0000000000000002E-5</v>
      </c>
      <c r="CR26" s="1">
        <f t="shared" si="79"/>
        <v>6.0000499999999999</v>
      </c>
      <c r="CS26" s="1">
        <f t="shared" si="18"/>
        <v>6</v>
      </c>
      <c r="CT26" s="1">
        <f t="shared" si="80"/>
        <v>0</v>
      </c>
      <c r="CU26" s="1">
        <f t="shared" si="81"/>
        <v>5.0000000000000001E-4</v>
      </c>
      <c r="CV26" s="1">
        <f t="shared" si="82"/>
        <v>6.0004999999999997</v>
      </c>
      <c r="CW26" s="1">
        <f t="shared" si="19"/>
        <v>6</v>
      </c>
      <c r="CX26" s="1">
        <f t="shared" si="83"/>
        <v>0</v>
      </c>
      <c r="CY26" s="1">
        <f t="shared" si="84"/>
        <v>4.0000000000000002E-4</v>
      </c>
      <c r="CZ26" s="1">
        <f t="shared" si="85"/>
        <v>6.0004</v>
      </c>
      <c r="DA26" s="1">
        <f t="shared" si="20"/>
        <v>6</v>
      </c>
      <c r="DB26" s="1">
        <f t="shared" si="86"/>
        <v>0</v>
      </c>
      <c r="DC26" s="1">
        <f t="shared" si="87"/>
        <v>5.0000000000000001E-4</v>
      </c>
      <c r="DD26" s="1">
        <f t="shared" si="88"/>
        <v>6.0004999999999997</v>
      </c>
      <c r="DE26" s="1">
        <f t="shared" si="21"/>
        <v>6</v>
      </c>
      <c r="DF26" s="1">
        <f t="shared" si="89"/>
        <v>0</v>
      </c>
      <c r="DG26" s="1">
        <f t="shared" si="90"/>
        <v>5.0000000000000001E-4</v>
      </c>
      <c r="DH26" s="1">
        <f t="shared" si="91"/>
        <v>6.0004999999999997</v>
      </c>
      <c r="DI26" s="1">
        <f t="shared" si="22"/>
        <v>6</v>
      </c>
      <c r="DJ26" s="1">
        <f t="shared" si="92"/>
        <v>0</v>
      </c>
      <c r="DK26" s="1">
        <f t="shared" si="93"/>
        <v>5.9999999999999995E-4</v>
      </c>
      <c r="DL26" s="1">
        <f t="shared" si="94"/>
        <v>6.0006000000000004</v>
      </c>
      <c r="DM26" s="1">
        <f t="shared" si="95"/>
        <v>6</v>
      </c>
      <c r="DQ26">
        <f t="shared" si="96"/>
        <v>600</v>
      </c>
      <c r="DR26" t="str">
        <f t="shared" si="97"/>
        <v>NO</v>
      </c>
      <c r="DS26">
        <f t="shared" si="98"/>
        <v>600</v>
      </c>
      <c r="DT26" t="str">
        <f t="shared" si="99"/>
        <v>NO</v>
      </c>
      <c r="DV26" s="1">
        <f t="shared" si="100"/>
        <v>0</v>
      </c>
      <c r="DW26" s="1">
        <f t="shared" si="101"/>
        <v>6.9999999999999999E-4</v>
      </c>
      <c r="DX26" s="1">
        <f t="shared" si="102"/>
        <v>6.0007000000000001</v>
      </c>
      <c r="DY26" s="1">
        <f t="shared" si="23"/>
        <v>6</v>
      </c>
      <c r="DZ26" s="1">
        <f t="shared" si="103"/>
        <v>0</v>
      </c>
      <c r="EA26" s="1">
        <f t="shared" si="104"/>
        <v>5.0000000000000001E-4</v>
      </c>
      <c r="EB26" s="1">
        <f t="shared" si="105"/>
        <v>6.0004999999999997</v>
      </c>
      <c r="EC26" s="1">
        <f t="shared" si="24"/>
        <v>6</v>
      </c>
      <c r="ED26" s="1">
        <f t="shared" si="106"/>
        <v>0</v>
      </c>
      <c r="EE26" s="1">
        <f t="shared" si="107"/>
        <v>5.0000000000000001E-4</v>
      </c>
      <c r="EF26" s="1">
        <f t="shared" si="108"/>
        <v>6.0004999999999997</v>
      </c>
      <c r="EG26" s="1">
        <f t="shared" si="25"/>
        <v>6</v>
      </c>
      <c r="EH26" s="1">
        <f t="shared" si="109"/>
        <v>0</v>
      </c>
      <c r="EI26" s="1">
        <f t="shared" si="110"/>
        <v>4.0000000000000002E-4</v>
      </c>
      <c r="EJ26" s="1">
        <f t="shared" si="111"/>
        <v>6.0004</v>
      </c>
      <c r="EK26" s="1">
        <f t="shared" si="26"/>
        <v>6</v>
      </c>
      <c r="EL26" s="1">
        <f t="shared" si="112"/>
        <v>0</v>
      </c>
      <c r="EM26" s="1">
        <f t="shared" si="113"/>
        <v>5.0000000000000001E-4</v>
      </c>
      <c r="EN26" s="1">
        <f t="shared" si="114"/>
        <v>6.0004999999999997</v>
      </c>
      <c r="EO26" s="1">
        <f t="shared" si="27"/>
        <v>6</v>
      </c>
      <c r="EP26" s="1">
        <f t="shared" si="115"/>
        <v>0</v>
      </c>
      <c r="EQ26" s="1">
        <f t="shared" si="116"/>
        <v>5.0000000000000001E-4</v>
      </c>
      <c r="ER26" s="1">
        <f t="shared" si="117"/>
        <v>6.0004999999999997</v>
      </c>
      <c r="ES26" s="1">
        <f t="shared" si="28"/>
        <v>6</v>
      </c>
      <c r="ET26" s="1">
        <f t="shared" si="118"/>
        <v>0</v>
      </c>
      <c r="EU26" s="1">
        <f t="shared" si="119"/>
        <v>5.9999999999999995E-4</v>
      </c>
      <c r="EV26" s="1">
        <f t="shared" si="120"/>
        <v>6.0006000000000004</v>
      </c>
      <c r="EW26" s="1">
        <f t="shared" si="121"/>
        <v>6</v>
      </c>
      <c r="EX26" s="1"/>
      <c r="EY26" s="1">
        <f t="shared" si="122"/>
        <v>0</v>
      </c>
      <c r="EZ26" s="1">
        <f t="shared" si="123"/>
        <v>6.9999999999999999E-4</v>
      </c>
      <c r="FA26" s="1">
        <f t="shared" si="29"/>
        <v>6.0007000000000001</v>
      </c>
      <c r="FB26" s="1">
        <f t="shared" si="30"/>
        <v>6</v>
      </c>
      <c r="FC26" s="1">
        <f t="shared" si="124"/>
        <v>0</v>
      </c>
      <c r="FD26" s="1">
        <f t="shared" si="125"/>
        <v>4.0000000000000002E-4</v>
      </c>
      <c r="FE26" s="1">
        <f t="shared" si="126"/>
        <v>6.0004</v>
      </c>
      <c r="FF26" s="1">
        <f t="shared" si="31"/>
        <v>6</v>
      </c>
      <c r="FG26" s="1">
        <f t="shared" si="127"/>
        <v>0</v>
      </c>
      <c r="FH26" s="1">
        <f t="shared" si="128"/>
        <v>4.0000000000000002E-4</v>
      </c>
      <c r="FI26" s="1">
        <f t="shared" si="129"/>
        <v>6.0004</v>
      </c>
      <c r="FJ26" s="1">
        <f t="shared" si="32"/>
        <v>6</v>
      </c>
      <c r="FK26" s="1">
        <f t="shared" si="130"/>
        <v>0</v>
      </c>
      <c r="FL26" s="1">
        <f t="shared" si="131"/>
        <v>2.9999999999999997E-4</v>
      </c>
      <c r="FM26" s="1">
        <f t="shared" si="132"/>
        <v>6.0003000000000002</v>
      </c>
      <c r="FN26" s="1">
        <f t="shared" si="33"/>
        <v>6</v>
      </c>
      <c r="FO26" s="1">
        <f t="shared" si="133"/>
        <v>0</v>
      </c>
      <c r="FP26" s="1">
        <f t="shared" si="134"/>
        <v>4.0000000000000002E-4</v>
      </c>
      <c r="FQ26" s="1">
        <f t="shared" si="135"/>
        <v>6.0004</v>
      </c>
      <c r="FR26" s="1">
        <f t="shared" si="34"/>
        <v>6</v>
      </c>
      <c r="FS26" s="1">
        <f t="shared" si="136"/>
        <v>0</v>
      </c>
      <c r="FT26" s="1">
        <f t="shared" si="137"/>
        <v>4.0000000000000002E-4</v>
      </c>
      <c r="FU26" s="1">
        <f t="shared" si="138"/>
        <v>6.0004</v>
      </c>
      <c r="FV26" s="1">
        <f t="shared" si="35"/>
        <v>6</v>
      </c>
      <c r="FW26" s="1">
        <f t="shared" si="139"/>
        <v>0</v>
      </c>
      <c r="FX26" s="1">
        <f t="shared" si="140"/>
        <v>5.9999999999999995E-4</v>
      </c>
      <c r="FY26" s="1">
        <f t="shared" si="141"/>
        <v>6.0006000000000004</v>
      </c>
      <c r="FZ26" s="1">
        <f t="shared" si="36"/>
        <v>6</v>
      </c>
      <c r="GC26" s="1">
        <f t="shared" si="37"/>
        <v>0</v>
      </c>
      <c r="GD26" s="1">
        <f t="shared" si="142"/>
        <v>0</v>
      </c>
      <c r="GE26" s="1">
        <f t="shared" si="38"/>
        <v>6</v>
      </c>
      <c r="GF26" s="1">
        <f t="shared" si="39"/>
        <v>6</v>
      </c>
      <c r="GG26" s="1">
        <f t="shared" si="40"/>
        <v>0</v>
      </c>
      <c r="GH26" s="1">
        <f t="shared" si="143"/>
        <v>2.9999999999999997E-4</v>
      </c>
      <c r="GI26" s="1">
        <f t="shared" si="144"/>
        <v>6.0003000000000002</v>
      </c>
      <c r="GJ26" s="1">
        <f t="shared" si="41"/>
        <v>6</v>
      </c>
      <c r="GK26" s="1">
        <f t="shared" si="42"/>
        <v>0</v>
      </c>
      <c r="GL26" s="1">
        <f t="shared" si="145"/>
        <v>2.0000000000000001E-4</v>
      </c>
      <c r="GM26" s="1">
        <f t="shared" si="146"/>
        <v>6.0002000000000004</v>
      </c>
      <c r="GN26" s="1">
        <f t="shared" si="43"/>
        <v>6</v>
      </c>
      <c r="GO26" s="1">
        <f t="shared" si="44"/>
        <v>0</v>
      </c>
      <c r="GP26" s="1">
        <f t="shared" si="147"/>
        <v>2.0000000000000001E-4</v>
      </c>
      <c r="GQ26" s="1">
        <f t="shared" si="148"/>
        <v>6.0002000000000004</v>
      </c>
      <c r="GR26" s="1">
        <f t="shared" si="45"/>
        <v>6</v>
      </c>
      <c r="GS26" s="1">
        <f t="shared" si="46"/>
        <v>0</v>
      </c>
      <c r="GT26" s="1">
        <f t="shared" si="149"/>
        <v>1E-4</v>
      </c>
      <c r="GU26" s="1">
        <f t="shared" si="150"/>
        <v>6.0000999999999998</v>
      </c>
      <c r="GV26" s="1">
        <f t="shared" si="47"/>
        <v>6</v>
      </c>
      <c r="GW26" s="1">
        <f t="shared" si="48"/>
        <v>0</v>
      </c>
      <c r="GX26" s="1">
        <f t="shared" si="151"/>
        <v>4.0000000000000002E-4</v>
      </c>
      <c r="GY26" s="1">
        <f t="shared" si="152"/>
        <v>6.0004</v>
      </c>
      <c r="GZ26" s="1">
        <f t="shared" si="49"/>
        <v>6</v>
      </c>
      <c r="HA26" s="1">
        <f t="shared" si="50"/>
        <v>0</v>
      </c>
      <c r="HB26" s="1">
        <f t="shared" si="153"/>
        <v>5.9999999999999995E-4</v>
      </c>
      <c r="HC26" s="1">
        <f t="shared" si="154"/>
        <v>6.0006000000000004</v>
      </c>
      <c r="HD26" s="1">
        <f t="shared" si="51"/>
        <v>6</v>
      </c>
    </row>
    <row r="27" spans="1:212" customFormat="1" x14ac:dyDescent="0.3">
      <c r="A27" t="str">
        <f t="shared" si="52"/>
        <v>BlueLive1</v>
      </c>
      <c r="B27" s="13">
        <f>'Running Order'!B31</f>
        <v>25</v>
      </c>
      <c r="C27" s="13" t="str">
        <f>'Running Order'!C31</f>
        <v>Mark Howse</v>
      </c>
      <c r="D27" s="13" t="str">
        <f>'Running Order'!D31</f>
        <v>Prue Barnes</v>
      </c>
      <c r="E27" s="13" t="str">
        <f>'Running Order'!E31</f>
        <v>Impunity</v>
      </c>
      <c r="F27" s="13">
        <f>'Running Order'!F31</f>
        <v>1200</v>
      </c>
      <c r="G27" s="13" t="str">
        <f>'Running Order'!G31</f>
        <v>Live</v>
      </c>
      <c r="H27" s="13">
        <f>'Running Order'!H31</f>
        <v>2</v>
      </c>
      <c r="I27" s="13">
        <f>'Running Order'!I31</f>
        <v>0</v>
      </c>
      <c r="J27" s="13">
        <f>'Running Order'!J31</f>
        <v>0</v>
      </c>
      <c r="K27" s="13">
        <f>'Running Order'!K31</f>
        <v>0</v>
      </c>
      <c r="L27" s="13" t="str">
        <f>'Running Order'!L31</f>
        <v>Blue</v>
      </c>
      <c r="M27" s="13">
        <f>IF('Running Order'!$HF31="CLUB",'Running Order'!M31,20)</f>
        <v>20</v>
      </c>
      <c r="N27" s="13">
        <f>IF('Running Order'!$HF31="CLUB",'Running Order'!N31,20)</f>
        <v>20</v>
      </c>
      <c r="O27" s="13">
        <f>IF('Running Order'!$HF31="CLUB",'Running Order'!O31,20)</f>
        <v>20</v>
      </c>
      <c r="P27" s="13">
        <f>IF('Running Order'!$HF31="CLUB",'Running Order'!P31,20)</f>
        <v>20</v>
      </c>
      <c r="Q27" s="13">
        <f>IF('Running Order'!$HF31="CLUB",'Running Order'!Q31,20)</f>
        <v>20</v>
      </c>
      <c r="R27" s="13">
        <f>IF('Running Order'!$HF31="CLUB",'Running Order'!R31,20)</f>
        <v>20</v>
      </c>
      <c r="S27" s="13">
        <f>IF('Running Order'!$HF31="CLUB",'Running Order'!S31,20)</f>
        <v>20</v>
      </c>
      <c r="T27" s="13">
        <f>IF('Running Order'!$HF31="CLUB",'Running Order'!T31,20)</f>
        <v>20</v>
      </c>
      <c r="U27" s="13">
        <f>IF('Running Order'!$HF31="CLUB",'Running Order'!U31,20)</f>
        <v>20</v>
      </c>
      <c r="V27" s="13">
        <f>IF('Running Order'!$HF31="CLUB",'Running Order'!V31,20)</f>
        <v>20</v>
      </c>
      <c r="W27" s="5">
        <f t="shared" si="53"/>
        <v>200</v>
      </c>
      <c r="X27" s="13">
        <f>IF('Running Order'!$HF31="CLUB",'Running Order'!X31,20)</f>
        <v>20</v>
      </c>
      <c r="Y27" s="13">
        <f>IF('Running Order'!$HF31="CLUB",'Running Order'!Y31,20)</f>
        <v>20</v>
      </c>
      <c r="Z27" s="13">
        <f>IF('Running Order'!$HF31="CLUB",'Running Order'!Z31,20)</f>
        <v>20</v>
      </c>
      <c r="AA27" s="13">
        <f>IF('Running Order'!$HF31="CLUB",'Running Order'!AA31,20)</f>
        <v>20</v>
      </c>
      <c r="AB27" s="13">
        <f>IF('Running Order'!$HF31="CLUB",'Running Order'!AB31,20)</f>
        <v>20</v>
      </c>
      <c r="AC27" s="13">
        <f>IF('Running Order'!$HF31="CLUB",'Running Order'!AC31,20)</f>
        <v>20</v>
      </c>
      <c r="AD27" s="13">
        <f>IF('Running Order'!$HF31="CLUB",'Running Order'!AD31,20)</f>
        <v>20</v>
      </c>
      <c r="AE27" s="13">
        <f>IF('Running Order'!$HF31="CLUB",'Running Order'!AE31,20)</f>
        <v>20</v>
      </c>
      <c r="AF27" s="13">
        <f>IF('Running Order'!$HF31="CLUB",'Running Order'!AF31,20)</f>
        <v>20</v>
      </c>
      <c r="AG27" s="13">
        <f>IF('Running Order'!$HF31="CLUB",'Running Order'!AG31,20)</f>
        <v>20</v>
      </c>
      <c r="AH27" s="5">
        <f t="shared" si="54"/>
        <v>200</v>
      </c>
      <c r="AI27" s="5">
        <f t="shared" si="55"/>
        <v>400</v>
      </c>
      <c r="AJ27" s="13">
        <f>IF('Running Order'!$HF31="CLUB",'Running Order'!AJ31,20)</f>
        <v>20</v>
      </c>
      <c r="AK27" s="13">
        <f>IF('Running Order'!$HF31="CLUB",'Running Order'!AK31,20)</f>
        <v>20</v>
      </c>
      <c r="AL27" s="13">
        <f>IF('Running Order'!$HF31="CLUB",'Running Order'!AL31,20)</f>
        <v>20</v>
      </c>
      <c r="AM27" s="13">
        <f>IF('Running Order'!$HF31="CLUB",'Running Order'!AM31,20)</f>
        <v>20</v>
      </c>
      <c r="AN27" s="13">
        <f>IF('Running Order'!$HF31="CLUB",'Running Order'!AN31,20)</f>
        <v>20</v>
      </c>
      <c r="AO27" s="13">
        <f>IF('Running Order'!$HF31="CLUB",'Running Order'!AO31,20)</f>
        <v>20</v>
      </c>
      <c r="AP27" s="13">
        <f>IF('Running Order'!$HF31="CLUB",'Running Order'!AP31,20)</f>
        <v>20</v>
      </c>
      <c r="AQ27" s="13">
        <f>IF('Running Order'!$HF31="CLUB",'Running Order'!AQ31,20)</f>
        <v>20</v>
      </c>
      <c r="AR27" s="13">
        <f>IF('Running Order'!$HF31="CLUB",'Running Order'!AR31,20)</f>
        <v>20</v>
      </c>
      <c r="AS27" s="13">
        <f>IF('Running Order'!$HF31="CLUB",'Running Order'!AS31,20)</f>
        <v>20</v>
      </c>
      <c r="AT27" s="5">
        <f t="shared" si="56"/>
        <v>200</v>
      </c>
      <c r="AU27" s="5">
        <f t="shared" si="57"/>
        <v>600</v>
      </c>
      <c r="AV27" s="13">
        <f>IF('Running Order'!$HF31="CLUB",'Running Order'!AV31,20)</f>
        <v>20</v>
      </c>
      <c r="AW27" s="13">
        <f>IF('Running Order'!$HF31="CLUB",'Running Order'!AW31,20)</f>
        <v>20</v>
      </c>
      <c r="AX27" s="13">
        <f>IF('Running Order'!$HF31="CLUB",'Running Order'!AX31,20)</f>
        <v>20</v>
      </c>
      <c r="AY27" s="13">
        <f>IF('Running Order'!$HF31="CLUB",'Running Order'!AY31,20)</f>
        <v>20</v>
      </c>
      <c r="AZ27" s="13">
        <f>IF('Running Order'!$HF31="CLUB",'Running Order'!AZ31,20)</f>
        <v>20</v>
      </c>
      <c r="BA27" s="13">
        <f>IF('Running Order'!$HF31="CLUB",'Running Order'!BA31,20)</f>
        <v>20</v>
      </c>
      <c r="BB27" s="13">
        <f>IF('Running Order'!$HF31="CLUB",'Running Order'!BB31,20)</f>
        <v>20</v>
      </c>
      <c r="BC27" s="13">
        <f>IF('Running Order'!$HF31="CLUB",'Running Order'!BC31,20)</f>
        <v>20</v>
      </c>
      <c r="BD27" s="13">
        <f>IF('Running Order'!$HF31="CLUB",'Running Order'!BD31,20)</f>
        <v>20</v>
      </c>
      <c r="BE27" s="13">
        <f>IF('Running Order'!$HF31="CLUB",'Running Order'!BE31,20)</f>
        <v>20</v>
      </c>
      <c r="BF27" s="5">
        <f t="shared" si="58"/>
        <v>200</v>
      </c>
      <c r="BG27" s="5">
        <f t="shared" si="59"/>
        <v>800</v>
      </c>
      <c r="BH27" s="5">
        <f t="shared" si="155"/>
        <v>6</v>
      </c>
      <c r="BI27" s="5">
        <f t="shared" si="156"/>
        <v>6</v>
      </c>
      <c r="BJ27" s="5">
        <f t="shared" si="157"/>
        <v>6</v>
      </c>
      <c r="BK27" s="5">
        <f>DM27</f>
        <v>6</v>
      </c>
      <c r="BL27" s="5">
        <f t="shared" si="60"/>
        <v>6</v>
      </c>
      <c r="BM27" s="5">
        <f t="shared" si="61"/>
        <v>6</v>
      </c>
      <c r="BN27" s="5">
        <f t="shared" si="8"/>
        <v>6</v>
      </c>
      <c r="BO27" s="5">
        <f t="shared" si="9"/>
        <v>6</v>
      </c>
      <c r="BP27" s="3" t="str">
        <f t="shared" si="10"/>
        <v>-</v>
      </c>
      <c r="BQ27" s="3" t="str">
        <f t="shared" si="62"/>
        <v/>
      </c>
      <c r="BR27" s="3" t="str">
        <f t="shared" si="11"/>
        <v>-</v>
      </c>
      <c r="BS27" s="3" t="str">
        <f t="shared" si="63"/>
        <v/>
      </c>
      <c r="BT27" s="3">
        <f t="shared" si="12"/>
        <v>6</v>
      </c>
      <c r="BU27" s="3">
        <f t="shared" si="64"/>
        <v>1</v>
      </c>
      <c r="BV27" s="3" t="str">
        <f t="shared" si="13"/>
        <v>-</v>
      </c>
      <c r="BW27" s="3" t="str">
        <f t="shared" si="65"/>
        <v/>
      </c>
      <c r="BX27" s="3" t="str">
        <f t="shared" si="14"/>
        <v>-</v>
      </c>
      <c r="BY27" s="3" t="str">
        <f t="shared" si="66"/>
        <v/>
      </c>
      <c r="BZ27" s="3" t="str">
        <f t="shared" si="15"/>
        <v>-</v>
      </c>
      <c r="CA27" s="3" t="str">
        <f t="shared" si="67"/>
        <v/>
      </c>
      <c r="CB27" s="3" t="str">
        <f t="shared" si="16"/>
        <v>-</v>
      </c>
      <c r="CC27" s="3" t="str">
        <f t="shared" si="68"/>
        <v/>
      </c>
      <c r="CD27" s="3">
        <f t="shared" si="69"/>
        <v>6</v>
      </c>
      <c r="CE27" s="3">
        <f t="shared" si="70"/>
        <v>5</v>
      </c>
      <c r="CF27" s="3" t="str">
        <f t="shared" si="71"/>
        <v>-</v>
      </c>
      <c r="CG27" s="3" t="str">
        <f t="shared" si="72"/>
        <v/>
      </c>
      <c r="CH27" s="5" t="str">
        <f t="shared" si="159"/>
        <v>1</v>
      </c>
      <c r="CI27" s="5">
        <f t="shared" si="73"/>
        <v>5</v>
      </c>
      <c r="CJ27" s="1"/>
      <c r="CK27" s="1"/>
      <c r="CL27" s="1">
        <f t="shared" si="74"/>
        <v>0</v>
      </c>
      <c r="CM27" s="1">
        <f t="shared" si="75"/>
        <v>6.9999999999999994E-5</v>
      </c>
      <c r="CN27" s="1">
        <f t="shared" si="76"/>
        <v>6.00007</v>
      </c>
      <c r="CO27" s="1">
        <f t="shared" si="17"/>
        <v>6</v>
      </c>
      <c r="CP27" s="1">
        <f t="shared" si="77"/>
        <v>0</v>
      </c>
      <c r="CQ27" s="1">
        <f t="shared" si="78"/>
        <v>5.0000000000000002E-5</v>
      </c>
      <c r="CR27" s="1">
        <f t="shared" si="79"/>
        <v>6.0000499999999999</v>
      </c>
      <c r="CS27" s="1">
        <f t="shared" si="18"/>
        <v>6</v>
      </c>
      <c r="CT27" s="1">
        <f t="shared" si="80"/>
        <v>0</v>
      </c>
      <c r="CU27" s="1">
        <f t="shared" si="81"/>
        <v>5.0000000000000001E-4</v>
      </c>
      <c r="CV27" s="1">
        <f t="shared" si="82"/>
        <v>6.0004999999999997</v>
      </c>
      <c r="CW27" s="1">
        <f t="shared" si="19"/>
        <v>6</v>
      </c>
      <c r="CX27" s="1">
        <f t="shared" si="83"/>
        <v>0</v>
      </c>
      <c r="CY27" s="1">
        <f t="shared" si="84"/>
        <v>4.0000000000000002E-4</v>
      </c>
      <c r="CZ27" s="1">
        <f t="shared" si="85"/>
        <v>6.0004</v>
      </c>
      <c r="DA27" s="1">
        <f t="shared" si="20"/>
        <v>6</v>
      </c>
      <c r="DB27" s="1">
        <f t="shared" si="86"/>
        <v>0</v>
      </c>
      <c r="DC27" s="1">
        <f t="shared" si="87"/>
        <v>5.0000000000000001E-4</v>
      </c>
      <c r="DD27" s="1">
        <f t="shared" si="88"/>
        <v>6.0004999999999997</v>
      </c>
      <c r="DE27" s="1">
        <f t="shared" si="21"/>
        <v>6</v>
      </c>
      <c r="DF27" s="1">
        <f t="shared" si="89"/>
        <v>0</v>
      </c>
      <c r="DG27" s="1">
        <f t="shared" si="90"/>
        <v>5.0000000000000001E-4</v>
      </c>
      <c r="DH27" s="1">
        <f t="shared" si="91"/>
        <v>6.0004999999999997</v>
      </c>
      <c r="DI27" s="1">
        <f t="shared" si="22"/>
        <v>6</v>
      </c>
      <c r="DJ27" s="1">
        <f t="shared" si="92"/>
        <v>0</v>
      </c>
      <c r="DK27" s="1">
        <f t="shared" si="93"/>
        <v>5.9999999999999995E-4</v>
      </c>
      <c r="DL27" s="1">
        <f t="shared" si="94"/>
        <v>6.0006000000000004</v>
      </c>
      <c r="DM27" s="1">
        <f t="shared" si="95"/>
        <v>6</v>
      </c>
      <c r="DQ27">
        <f t="shared" si="96"/>
        <v>600</v>
      </c>
      <c r="DR27" t="str">
        <f t="shared" si="97"/>
        <v>NO</v>
      </c>
      <c r="DS27">
        <f t="shared" si="98"/>
        <v>600</v>
      </c>
      <c r="DT27" t="str">
        <f t="shared" si="99"/>
        <v>NO</v>
      </c>
      <c r="DV27" s="1">
        <f t="shared" si="100"/>
        <v>0</v>
      </c>
      <c r="DW27" s="1">
        <f t="shared" si="101"/>
        <v>6.9999999999999999E-4</v>
      </c>
      <c r="DX27" s="1">
        <f t="shared" si="102"/>
        <v>6.0007000000000001</v>
      </c>
      <c r="DY27" s="1">
        <f t="shared" si="23"/>
        <v>6</v>
      </c>
      <c r="DZ27" s="1">
        <f t="shared" si="103"/>
        <v>0</v>
      </c>
      <c r="EA27" s="1">
        <f t="shared" si="104"/>
        <v>5.0000000000000001E-4</v>
      </c>
      <c r="EB27" s="1">
        <f t="shared" si="105"/>
        <v>6.0004999999999997</v>
      </c>
      <c r="EC27" s="1">
        <f t="shared" si="24"/>
        <v>6</v>
      </c>
      <c r="ED27" s="1">
        <f t="shared" si="106"/>
        <v>0</v>
      </c>
      <c r="EE27" s="1">
        <f t="shared" si="107"/>
        <v>5.0000000000000001E-4</v>
      </c>
      <c r="EF27" s="1">
        <f t="shared" si="108"/>
        <v>6.0004999999999997</v>
      </c>
      <c r="EG27" s="1">
        <f t="shared" si="25"/>
        <v>6</v>
      </c>
      <c r="EH27" s="1">
        <f t="shared" si="109"/>
        <v>0</v>
      </c>
      <c r="EI27" s="1">
        <f t="shared" si="110"/>
        <v>4.0000000000000002E-4</v>
      </c>
      <c r="EJ27" s="1">
        <f t="shared" si="111"/>
        <v>6.0004</v>
      </c>
      <c r="EK27" s="1">
        <f t="shared" si="26"/>
        <v>6</v>
      </c>
      <c r="EL27" s="1">
        <f t="shared" si="112"/>
        <v>0</v>
      </c>
      <c r="EM27" s="1">
        <f t="shared" si="113"/>
        <v>5.0000000000000001E-4</v>
      </c>
      <c r="EN27" s="1">
        <f t="shared" si="114"/>
        <v>6.0004999999999997</v>
      </c>
      <c r="EO27" s="1">
        <f t="shared" si="27"/>
        <v>6</v>
      </c>
      <c r="EP27" s="1">
        <f t="shared" si="115"/>
        <v>0</v>
      </c>
      <c r="EQ27" s="1">
        <f t="shared" si="116"/>
        <v>5.0000000000000001E-4</v>
      </c>
      <c r="ER27" s="1">
        <f t="shared" si="117"/>
        <v>6.0004999999999997</v>
      </c>
      <c r="ES27" s="1">
        <f t="shared" si="28"/>
        <v>6</v>
      </c>
      <c r="ET27" s="1">
        <f t="shared" si="118"/>
        <v>0</v>
      </c>
      <c r="EU27" s="1">
        <f t="shared" si="119"/>
        <v>5.9999999999999995E-4</v>
      </c>
      <c r="EV27" s="1">
        <f t="shared" si="120"/>
        <v>6.0006000000000004</v>
      </c>
      <c r="EW27" s="1">
        <f t="shared" si="121"/>
        <v>6</v>
      </c>
      <c r="EX27" s="1"/>
      <c r="EY27" s="1">
        <f t="shared" si="122"/>
        <v>0</v>
      </c>
      <c r="EZ27" s="1">
        <f t="shared" si="123"/>
        <v>6.9999999999999999E-4</v>
      </c>
      <c r="FA27" s="1">
        <f t="shared" si="29"/>
        <v>6.0007000000000001</v>
      </c>
      <c r="FB27" s="1">
        <f t="shared" si="30"/>
        <v>6</v>
      </c>
      <c r="FC27" s="1">
        <f t="shared" si="124"/>
        <v>0</v>
      </c>
      <c r="FD27" s="1">
        <f t="shared" si="125"/>
        <v>4.0000000000000002E-4</v>
      </c>
      <c r="FE27" s="1">
        <f t="shared" si="126"/>
        <v>6.0004</v>
      </c>
      <c r="FF27" s="1">
        <f t="shared" si="31"/>
        <v>6</v>
      </c>
      <c r="FG27" s="1">
        <f t="shared" si="127"/>
        <v>0</v>
      </c>
      <c r="FH27" s="1">
        <f t="shared" si="128"/>
        <v>4.0000000000000002E-4</v>
      </c>
      <c r="FI27" s="1">
        <f t="shared" si="129"/>
        <v>6.0004</v>
      </c>
      <c r="FJ27" s="1">
        <f t="shared" si="32"/>
        <v>6</v>
      </c>
      <c r="FK27" s="1">
        <f t="shared" si="130"/>
        <v>0</v>
      </c>
      <c r="FL27" s="1">
        <f t="shared" si="131"/>
        <v>2.9999999999999997E-4</v>
      </c>
      <c r="FM27" s="1">
        <f t="shared" si="132"/>
        <v>6.0003000000000002</v>
      </c>
      <c r="FN27" s="1">
        <f t="shared" si="33"/>
        <v>6</v>
      </c>
      <c r="FO27" s="1">
        <f t="shared" si="133"/>
        <v>0</v>
      </c>
      <c r="FP27" s="1">
        <f t="shared" si="134"/>
        <v>4.0000000000000002E-4</v>
      </c>
      <c r="FQ27" s="1">
        <f t="shared" si="135"/>
        <v>6.0004</v>
      </c>
      <c r="FR27" s="1">
        <f t="shared" si="34"/>
        <v>6</v>
      </c>
      <c r="FS27" s="1">
        <f t="shared" si="136"/>
        <v>0</v>
      </c>
      <c r="FT27" s="1">
        <f t="shared" si="137"/>
        <v>4.0000000000000002E-4</v>
      </c>
      <c r="FU27" s="1">
        <f t="shared" si="138"/>
        <v>6.0004</v>
      </c>
      <c r="FV27" s="1">
        <f t="shared" si="35"/>
        <v>6</v>
      </c>
      <c r="FW27" s="1">
        <f t="shared" si="139"/>
        <v>0</v>
      </c>
      <c r="FX27" s="1">
        <f t="shared" si="140"/>
        <v>5.9999999999999995E-4</v>
      </c>
      <c r="FY27" s="1">
        <f t="shared" si="141"/>
        <v>6.0006000000000004</v>
      </c>
      <c r="FZ27" s="1">
        <f t="shared" si="36"/>
        <v>6</v>
      </c>
      <c r="GC27" s="1">
        <f t="shared" si="37"/>
        <v>0</v>
      </c>
      <c r="GD27" s="1">
        <f t="shared" si="142"/>
        <v>0</v>
      </c>
      <c r="GE27" s="1">
        <f t="shared" si="38"/>
        <v>6</v>
      </c>
      <c r="GF27" s="1">
        <f t="shared" si="39"/>
        <v>6</v>
      </c>
      <c r="GG27" s="1">
        <f t="shared" si="40"/>
        <v>0</v>
      </c>
      <c r="GH27" s="1">
        <f t="shared" si="143"/>
        <v>2.9999999999999997E-4</v>
      </c>
      <c r="GI27" s="1">
        <f t="shared" si="144"/>
        <v>6.0003000000000002</v>
      </c>
      <c r="GJ27" s="1">
        <f t="shared" si="41"/>
        <v>6</v>
      </c>
      <c r="GK27" s="1">
        <f t="shared" si="42"/>
        <v>0</v>
      </c>
      <c r="GL27" s="1">
        <f t="shared" si="145"/>
        <v>2.0000000000000001E-4</v>
      </c>
      <c r="GM27" s="1">
        <f t="shared" si="146"/>
        <v>6.0002000000000004</v>
      </c>
      <c r="GN27" s="1">
        <f t="shared" si="43"/>
        <v>6</v>
      </c>
      <c r="GO27" s="1">
        <f t="shared" si="44"/>
        <v>0</v>
      </c>
      <c r="GP27" s="1">
        <f t="shared" si="147"/>
        <v>2.0000000000000001E-4</v>
      </c>
      <c r="GQ27" s="1">
        <f t="shared" si="148"/>
        <v>6.0002000000000004</v>
      </c>
      <c r="GR27" s="1">
        <f t="shared" si="45"/>
        <v>6</v>
      </c>
      <c r="GS27" s="1">
        <f t="shared" si="46"/>
        <v>0</v>
      </c>
      <c r="GT27" s="1">
        <f t="shared" si="149"/>
        <v>1E-4</v>
      </c>
      <c r="GU27" s="1">
        <f t="shared" si="150"/>
        <v>6.0000999999999998</v>
      </c>
      <c r="GV27" s="1">
        <f t="shared" si="47"/>
        <v>6</v>
      </c>
      <c r="GW27" s="1">
        <f t="shared" si="48"/>
        <v>0</v>
      </c>
      <c r="GX27" s="1">
        <f t="shared" si="151"/>
        <v>4.0000000000000002E-4</v>
      </c>
      <c r="GY27" s="1">
        <f t="shared" si="152"/>
        <v>6.0004</v>
      </c>
      <c r="GZ27" s="1">
        <f t="shared" si="49"/>
        <v>6</v>
      </c>
      <c r="HA27" s="1">
        <f t="shared" si="50"/>
        <v>0</v>
      </c>
      <c r="HB27" s="1">
        <f t="shared" si="153"/>
        <v>5.9999999999999995E-4</v>
      </c>
      <c r="HC27" s="1">
        <f t="shared" si="154"/>
        <v>6.0006000000000004</v>
      </c>
      <c r="HD27" s="1">
        <f t="shared" si="51"/>
        <v>6</v>
      </c>
    </row>
    <row r="28" spans="1:212" customFormat="1" x14ac:dyDescent="0.3">
      <c r="A28" t="str">
        <f t="shared" si="52"/>
        <v>Rookie1</v>
      </c>
      <c r="B28" s="13">
        <f>'Running Order'!B32</f>
        <v>26</v>
      </c>
      <c r="C28" s="13" t="str">
        <f>'Running Order'!C32</f>
        <v>George Barnes</v>
      </c>
      <c r="D28" s="13" t="str">
        <f>'Running Order'!D32</f>
        <v>Prue Barnes</v>
      </c>
      <c r="E28" s="13" t="str">
        <f>'Running Order'!E32</f>
        <v>Sherpa</v>
      </c>
      <c r="F28" s="13">
        <f>'Running Order'!F32</f>
        <v>1340</v>
      </c>
      <c r="G28" s="13" t="str">
        <f>'Running Order'!G32</f>
        <v>Live</v>
      </c>
      <c r="H28" s="13">
        <f>'Running Order'!H32</f>
        <v>2</v>
      </c>
      <c r="I28" s="13">
        <f>'Running Order'!I32</f>
        <v>0</v>
      </c>
      <c r="J28" s="13">
        <f>'Running Order'!J32</f>
        <v>0</v>
      </c>
      <c r="K28" s="13">
        <f>'Running Order'!K32</f>
        <v>0</v>
      </c>
      <c r="L28" s="13" t="str">
        <f>'Running Order'!L32</f>
        <v>Rookie</v>
      </c>
      <c r="M28" s="13">
        <f>IF('Running Order'!$HF32="CLUB",'Running Order'!M32,20)</f>
        <v>20</v>
      </c>
      <c r="N28" s="13">
        <f>IF('Running Order'!$HF32="CLUB",'Running Order'!N32,20)</f>
        <v>20</v>
      </c>
      <c r="O28" s="13">
        <f>IF('Running Order'!$HF32="CLUB",'Running Order'!O32,20)</f>
        <v>20</v>
      </c>
      <c r="P28" s="13">
        <f>IF('Running Order'!$HF32="CLUB",'Running Order'!P32,20)</f>
        <v>20</v>
      </c>
      <c r="Q28" s="13">
        <f>IF('Running Order'!$HF32="CLUB",'Running Order'!Q32,20)</f>
        <v>20</v>
      </c>
      <c r="R28" s="13">
        <f>IF('Running Order'!$HF32="CLUB",'Running Order'!R32,20)</f>
        <v>20</v>
      </c>
      <c r="S28" s="13">
        <f>IF('Running Order'!$HF32="CLUB",'Running Order'!S32,20)</f>
        <v>20</v>
      </c>
      <c r="T28" s="13">
        <f>IF('Running Order'!$HF32="CLUB",'Running Order'!T32,20)</f>
        <v>20</v>
      </c>
      <c r="U28" s="13">
        <f>IF('Running Order'!$HF32="CLUB",'Running Order'!U32,20)</f>
        <v>20</v>
      </c>
      <c r="V28" s="13">
        <f>IF('Running Order'!$HF32="CLUB",'Running Order'!V32,20)</f>
        <v>20</v>
      </c>
      <c r="W28" s="5">
        <f t="shared" si="53"/>
        <v>200</v>
      </c>
      <c r="X28" s="13">
        <f>IF('Running Order'!$HF32="CLUB",'Running Order'!X32,20)</f>
        <v>20</v>
      </c>
      <c r="Y28" s="13">
        <f>IF('Running Order'!$HF32="CLUB",'Running Order'!Y32,20)</f>
        <v>20</v>
      </c>
      <c r="Z28" s="13">
        <f>IF('Running Order'!$HF32="CLUB",'Running Order'!Z32,20)</f>
        <v>20</v>
      </c>
      <c r="AA28" s="13">
        <f>IF('Running Order'!$HF32="CLUB",'Running Order'!AA32,20)</f>
        <v>20</v>
      </c>
      <c r="AB28" s="13">
        <f>IF('Running Order'!$HF32="CLUB",'Running Order'!AB32,20)</f>
        <v>20</v>
      </c>
      <c r="AC28" s="13">
        <f>IF('Running Order'!$HF32="CLUB",'Running Order'!AC32,20)</f>
        <v>20</v>
      </c>
      <c r="AD28" s="13">
        <f>IF('Running Order'!$HF32="CLUB",'Running Order'!AD32,20)</f>
        <v>20</v>
      </c>
      <c r="AE28" s="13">
        <f>IF('Running Order'!$HF32="CLUB",'Running Order'!AE32,20)</f>
        <v>20</v>
      </c>
      <c r="AF28" s="13">
        <f>IF('Running Order'!$HF32="CLUB",'Running Order'!AF32,20)</f>
        <v>20</v>
      </c>
      <c r="AG28" s="13">
        <f>IF('Running Order'!$HF32="CLUB",'Running Order'!AG32,20)</f>
        <v>20</v>
      </c>
      <c r="AH28" s="5">
        <f t="shared" si="54"/>
        <v>200</v>
      </c>
      <c r="AI28" s="5">
        <f t="shared" si="55"/>
        <v>400</v>
      </c>
      <c r="AJ28" s="13">
        <f>IF('Running Order'!$HF32="CLUB",'Running Order'!AJ32,20)</f>
        <v>20</v>
      </c>
      <c r="AK28" s="13">
        <f>IF('Running Order'!$HF32="CLUB",'Running Order'!AK32,20)</f>
        <v>20</v>
      </c>
      <c r="AL28" s="13">
        <f>IF('Running Order'!$HF32="CLUB",'Running Order'!AL32,20)</f>
        <v>20</v>
      </c>
      <c r="AM28" s="13">
        <f>IF('Running Order'!$HF32="CLUB",'Running Order'!AM32,20)</f>
        <v>20</v>
      </c>
      <c r="AN28" s="13">
        <f>IF('Running Order'!$HF32="CLUB",'Running Order'!AN32,20)</f>
        <v>20</v>
      </c>
      <c r="AO28" s="13">
        <f>IF('Running Order'!$HF32="CLUB",'Running Order'!AO32,20)</f>
        <v>20</v>
      </c>
      <c r="AP28" s="13">
        <f>IF('Running Order'!$HF32="CLUB",'Running Order'!AP32,20)</f>
        <v>20</v>
      </c>
      <c r="AQ28" s="13">
        <f>IF('Running Order'!$HF32="CLUB",'Running Order'!AQ32,20)</f>
        <v>20</v>
      </c>
      <c r="AR28" s="13">
        <f>IF('Running Order'!$HF32="CLUB",'Running Order'!AR32,20)</f>
        <v>20</v>
      </c>
      <c r="AS28" s="13">
        <f>IF('Running Order'!$HF32="CLUB",'Running Order'!AS32,20)</f>
        <v>20</v>
      </c>
      <c r="AT28" s="5">
        <f t="shared" si="56"/>
        <v>200</v>
      </c>
      <c r="AU28" s="5">
        <f t="shared" si="57"/>
        <v>600</v>
      </c>
      <c r="AV28" s="13">
        <f>IF('Running Order'!$HF32="CLUB",'Running Order'!AV32,20)</f>
        <v>20</v>
      </c>
      <c r="AW28" s="13">
        <f>IF('Running Order'!$HF32="CLUB",'Running Order'!AW32,20)</f>
        <v>20</v>
      </c>
      <c r="AX28" s="13">
        <f>IF('Running Order'!$HF32="CLUB",'Running Order'!AX32,20)</f>
        <v>20</v>
      </c>
      <c r="AY28" s="13">
        <f>IF('Running Order'!$HF32="CLUB",'Running Order'!AY32,20)</f>
        <v>20</v>
      </c>
      <c r="AZ28" s="13">
        <f>IF('Running Order'!$HF32="CLUB",'Running Order'!AZ32,20)</f>
        <v>20</v>
      </c>
      <c r="BA28" s="13">
        <f>IF('Running Order'!$HF32="CLUB",'Running Order'!BA32,20)</f>
        <v>20</v>
      </c>
      <c r="BB28" s="13">
        <f>IF('Running Order'!$HF32="CLUB",'Running Order'!BB32,20)</f>
        <v>20</v>
      </c>
      <c r="BC28" s="13">
        <f>IF('Running Order'!$HF32="CLUB",'Running Order'!BC32,20)</f>
        <v>20</v>
      </c>
      <c r="BD28" s="13">
        <f>IF('Running Order'!$HF32="CLUB",'Running Order'!BD32,20)</f>
        <v>20</v>
      </c>
      <c r="BE28" s="13">
        <f>IF('Running Order'!$HF32="CLUB",'Running Order'!BE32,20)</f>
        <v>20</v>
      </c>
      <c r="BF28" s="5">
        <f t="shared" si="58"/>
        <v>200</v>
      </c>
      <c r="BG28" s="5">
        <f t="shared" si="59"/>
        <v>800</v>
      </c>
      <c r="BH28" s="5">
        <f>HD28</f>
        <v>6</v>
      </c>
      <c r="BI28" s="5">
        <f t="shared" si="156"/>
        <v>6</v>
      </c>
      <c r="BJ28" s="5">
        <f t="shared" si="157"/>
        <v>6</v>
      </c>
      <c r="BK28" s="5">
        <f t="shared" si="158"/>
        <v>6</v>
      </c>
      <c r="BL28" s="5">
        <f t="shared" si="60"/>
        <v>6</v>
      </c>
      <c r="BM28" s="5">
        <f t="shared" si="61"/>
        <v>6</v>
      </c>
      <c r="BN28" s="5">
        <f t="shared" si="8"/>
        <v>6</v>
      </c>
      <c r="BO28" s="5">
        <f t="shared" si="9"/>
        <v>6</v>
      </c>
      <c r="BP28" s="3" t="str">
        <f t="shared" si="10"/>
        <v>-</v>
      </c>
      <c r="BQ28" s="3" t="str">
        <f t="shared" si="62"/>
        <v/>
      </c>
      <c r="BR28" s="3" t="str">
        <f t="shared" si="11"/>
        <v>-</v>
      </c>
      <c r="BS28" s="3" t="str">
        <f t="shared" si="63"/>
        <v/>
      </c>
      <c r="BT28" s="3" t="str">
        <f t="shared" si="12"/>
        <v>-</v>
      </c>
      <c r="BU28" s="3" t="str">
        <f t="shared" si="64"/>
        <v/>
      </c>
      <c r="BV28" s="3" t="str">
        <f t="shared" si="13"/>
        <v>-</v>
      </c>
      <c r="BW28" s="3" t="str">
        <f t="shared" si="65"/>
        <v/>
      </c>
      <c r="BX28" s="3">
        <f t="shared" si="14"/>
        <v>6</v>
      </c>
      <c r="BY28" s="3">
        <f t="shared" si="66"/>
        <v>1</v>
      </c>
      <c r="BZ28" s="3" t="str">
        <f t="shared" si="15"/>
        <v>-</v>
      </c>
      <c r="CA28" s="3" t="str">
        <f t="shared" si="67"/>
        <v/>
      </c>
      <c r="CB28" s="3" t="str">
        <f t="shared" si="16"/>
        <v>-</v>
      </c>
      <c r="CC28" s="3" t="str">
        <f t="shared" si="68"/>
        <v/>
      </c>
      <c r="CD28" s="3">
        <f t="shared" si="69"/>
        <v>6</v>
      </c>
      <c r="CE28" s="3">
        <f t="shared" si="70"/>
        <v>5</v>
      </c>
      <c r="CF28" s="3" t="str">
        <f t="shared" si="71"/>
        <v>-</v>
      </c>
      <c r="CG28" s="3" t="str">
        <f t="shared" si="72"/>
        <v/>
      </c>
      <c r="CH28" s="5" t="str">
        <f t="shared" si="159"/>
        <v>1</v>
      </c>
      <c r="CI28" s="5">
        <f t="shared" si="73"/>
        <v>5</v>
      </c>
      <c r="CJ28" s="1"/>
      <c r="CK28" s="1"/>
      <c r="CL28" s="1">
        <f t="shared" si="74"/>
        <v>0</v>
      </c>
      <c r="CM28" s="1">
        <f t="shared" si="75"/>
        <v>6.9999999999999994E-5</v>
      </c>
      <c r="CN28" s="1">
        <f t="shared" si="76"/>
        <v>6.00007</v>
      </c>
      <c r="CO28" s="1">
        <f t="shared" si="17"/>
        <v>6</v>
      </c>
      <c r="CP28" s="1">
        <f t="shared" si="77"/>
        <v>0</v>
      </c>
      <c r="CQ28" s="1">
        <f t="shared" si="78"/>
        <v>5.0000000000000002E-5</v>
      </c>
      <c r="CR28" s="1">
        <f t="shared" si="79"/>
        <v>6.0000499999999999</v>
      </c>
      <c r="CS28" s="1">
        <f t="shared" si="18"/>
        <v>6</v>
      </c>
      <c r="CT28" s="1">
        <f t="shared" si="80"/>
        <v>0</v>
      </c>
      <c r="CU28" s="1">
        <f t="shared" si="81"/>
        <v>5.0000000000000001E-4</v>
      </c>
      <c r="CV28" s="1">
        <f t="shared" si="82"/>
        <v>6.0004999999999997</v>
      </c>
      <c r="CW28" s="1">
        <f t="shared" si="19"/>
        <v>6</v>
      </c>
      <c r="CX28" s="1">
        <f t="shared" si="83"/>
        <v>0</v>
      </c>
      <c r="CY28" s="1">
        <f t="shared" si="84"/>
        <v>4.0000000000000002E-4</v>
      </c>
      <c r="CZ28" s="1">
        <f t="shared" si="85"/>
        <v>6.0004</v>
      </c>
      <c r="DA28" s="1">
        <f t="shared" si="20"/>
        <v>6</v>
      </c>
      <c r="DB28" s="1">
        <f t="shared" si="86"/>
        <v>0</v>
      </c>
      <c r="DC28" s="1">
        <f t="shared" si="87"/>
        <v>5.0000000000000001E-4</v>
      </c>
      <c r="DD28" s="1">
        <f t="shared" si="88"/>
        <v>6.0004999999999997</v>
      </c>
      <c r="DE28" s="1">
        <f t="shared" si="21"/>
        <v>6</v>
      </c>
      <c r="DF28" s="1">
        <f t="shared" si="89"/>
        <v>0</v>
      </c>
      <c r="DG28" s="1">
        <f t="shared" si="90"/>
        <v>5.0000000000000001E-4</v>
      </c>
      <c r="DH28" s="1">
        <f t="shared" si="91"/>
        <v>6.0004999999999997</v>
      </c>
      <c r="DI28" s="1">
        <f t="shared" si="22"/>
        <v>6</v>
      </c>
      <c r="DJ28" s="1">
        <f t="shared" si="92"/>
        <v>0</v>
      </c>
      <c r="DK28" s="1">
        <f t="shared" si="93"/>
        <v>5.9999999999999995E-4</v>
      </c>
      <c r="DL28" s="1">
        <f t="shared" si="94"/>
        <v>6.0006000000000004</v>
      </c>
      <c r="DM28" s="1">
        <f t="shared" si="95"/>
        <v>6</v>
      </c>
      <c r="DQ28">
        <f t="shared" si="96"/>
        <v>600</v>
      </c>
      <c r="DR28" t="str">
        <f t="shared" si="97"/>
        <v>NO</v>
      </c>
      <c r="DS28">
        <f t="shared" si="98"/>
        <v>600</v>
      </c>
      <c r="DT28" t="str">
        <f t="shared" si="99"/>
        <v>NO</v>
      </c>
      <c r="DV28" s="1">
        <f t="shared" si="100"/>
        <v>0</v>
      </c>
      <c r="DW28" s="1">
        <f t="shared" si="101"/>
        <v>6.9999999999999999E-4</v>
      </c>
      <c r="DX28" s="1">
        <f t="shared" si="102"/>
        <v>6.0007000000000001</v>
      </c>
      <c r="DY28" s="1">
        <f t="shared" si="23"/>
        <v>6</v>
      </c>
      <c r="DZ28" s="1">
        <f t="shared" si="103"/>
        <v>0</v>
      </c>
      <c r="EA28" s="1">
        <f t="shared" si="104"/>
        <v>5.0000000000000001E-4</v>
      </c>
      <c r="EB28" s="1">
        <f t="shared" si="105"/>
        <v>6.0004999999999997</v>
      </c>
      <c r="EC28" s="1">
        <f t="shared" si="24"/>
        <v>6</v>
      </c>
      <c r="ED28" s="1">
        <f t="shared" si="106"/>
        <v>0</v>
      </c>
      <c r="EE28" s="1">
        <f t="shared" si="107"/>
        <v>5.0000000000000001E-4</v>
      </c>
      <c r="EF28" s="1">
        <f t="shared" si="108"/>
        <v>6.0004999999999997</v>
      </c>
      <c r="EG28" s="1">
        <f t="shared" si="25"/>
        <v>6</v>
      </c>
      <c r="EH28" s="1">
        <f t="shared" si="109"/>
        <v>0</v>
      </c>
      <c r="EI28" s="1">
        <f t="shared" si="110"/>
        <v>4.0000000000000002E-4</v>
      </c>
      <c r="EJ28" s="1">
        <f t="shared" si="111"/>
        <v>6.0004</v>
      </c>
      <c r="EK28" s="1">
        <f t="shared" si="26"/>
        <v>6</v>
      </c>
      <c r="EL28" s="1">
        <f t="shared" si="112"/>
        <v>0</v>
      </c>
      <c r="EM28" s="1">
        <f t="shared" si="113"/>
        <v>5.0000000000000001E-4</v>
      </c>
      <c r="EN28" s="1">
        <f t="shared" si="114"/>
        <v>6.0004999999999997</v>
      </c>
      <c r="EO28" s="1">
        <f t="shared" si="27"/>
        <v>6</v>
      </c>
      <c r="EP28" s="1">
        <f t="shared" si="115"/>
        <v>0</v>
      </c>
      <c r="EQ28" s="1">
        <f t="shared" si="116"/>
        <v>5.0000000000000001E-4</v>
      </c>
      <c r="ER28" s="1">
        <f t="shared" si="117"/>
        <v>6.0004999999999997</v>
      </c>
      <c r="ES28" s="1">
        <f t="shared" si="28"/>
        <v>6</v>
      </c>
      <c r="ET28" s="1">
        <f t="shared" si="118"/>
        <v>0</v>
      </c>
      <c r="EU28" s="1">
        <f t="shared" si="119"/>
        <v>5.9999999999999995E-4</v>
      </c>
      <c r="EV28" s="1">
        <f t="shared" si="120"/>
        <v>6.0006000000000004</v>
      </c>
      <c r="EW28" s="1">
        <f t="shared" si="121"/>
        <v>6</v>
      </c>
      <c r="EX28" s="1"/>
      <c r="EY28" s="1">
        <f t="shared" si="122"/>
        <v>0</v>
      </c>
      <c r="EZ28" s="1">
        <f t="shared" si="123"/>
        <v>6.9999999999999999E-4</v>
      </c>
      <c r="FA28" s="1">
        <f t="shared" si="29"/>
        <v>6.0007000000000001</v>
      </c>
      <c r="FB28" s="1">
        <f t="shared" si="30"/>
        <v>6</v>
      </c>
      <c r="FC28" s="1">
        <f t="shared" si="124"/>
        <v>0</v>
      </c>
      <c r="FD28" s="1">
        <f t="shared" si="125"/>
        <v>4.0000000000000002E-4</v>
      </c>
      <c r="FE28" s="1">
        <f t="shared" si="126"/>
        <v>6.0004</v>
      </c>
      <c r="FF28" s="1">
        <f t="shared" si="31"/>
        <v>6</v>
      </c>
      <c r="FG28" s="1">
        <f t="shared" si="127"/>
        <v>0</v>
      </c>
      <c r="FH28" s="1">
        <f t="shared" si="128"/>
        <v>4.0000000000000002E-4</v>
      </c>
      <c r="FI28" s="1">
        <f t="shared" si="129"/>
        <v>6.0004</v>
      </c>
      <c r="FJ28" s="1">
        <f t="shared" si="32"/>
        <v>6</v>
      </c>
      <c r="FK28" s="1">
        <f t="shared" si="130"/>
        <v>0</v>
      </c>
      <c r="FL28" s="1">
        <f t="shared" si="131"/>
        <v>2.9999999999999997E-4</v>
      </c>
      <c r="FM28" s="1">
        <f t="shared" si="132"/>
        <v>6.0003000000000002</v>
      </c>
      <c r="FN28" s="1">
        <f t="shared" si="33"/>
        <v>6</v>
      </c>
      <c r="FO28" s="1">
        <f t="shared" si="133"/>
        <v>0</v>
      </c>
      <c r="FP28" s="1">
        <f t="shared" si="134"/>
        <v>4.0000000000000002E-4</v>
      </c>
      <c r="FQ28" s="1">
        <f t="shared" si="135"/>
        <v>6.0004</v>
      </c>
      <c r="FR28" s="1">
        <f t="shared" si="34"/>
        <v>6</v>
      </c>
      <c r="FS28" s="1">
        <f t="shared" si="136"/>
        <v>0</v>
      </c>
      <c r="FT28" s="1">
        <f t="shared" si="137"/>
        <v>4.0000000000000002E-4</v>
      </c>
      <c r="FU28" s="1">
        <f t="shared" si="138"/>
        <v>6.0004</v>
      </c>
      <c r="FV28" s="1">
        <f t="shared" si="35"/>
        <v>6</v>
      </c>
      <c r="FW28" s="1">
        <f t="shared" si="139"/>
        <v>0</v>
      </c>
      <c r="FX28" s="1">
        <f t="shared" si="140"/>
        <v>5.9999999999999995E-4</v>
      </c>
      <c r="FY28" s="1">
        <f t="shared" si="141"/>
        <v>6.0006000000000004</v>
      </c>
      <c r="FZ28" s="1">
        <f t="shared" si="36"/>
        <v>6</v>
      </c>
      <c r="GC28" s="1">
        <f t="shared" si="37"/>
        <v>0</v>
      </c>
      <c r="GD28" s="1">
        <f t="shared" si="142"/>
        <v>0</v>
      </c>
      <c r="GE28" s="1">
        <f t="shared" si="38"/>
        <v>6</v>
      </c>
      <c r="GF28" s="1">
        <f t="shared" si="39"/>
        <v>6</v>
      </c>
      <c r="GG28" s="1">
        <f t="shared" si="40"/>
        <v>0</v>
      </c>
      <c r="GH28" s="1">
        <f t="shared" si="143"/>
        <v>2.9999999999999997E-4</v>
      </c>
      <c r="GI28" s="1">
        <f t="shared" si="144"/>
        <v>6.0003000000000002</v>
      </c>
      <c r="GJ28" s="1">
        <f t="shared" si="41"/>
        <v>6</v>
      </c>
      <c r="GK28" s="1">
        <f t="shared" si="42"/>
        <v>0</v>
      </c>
      <c r="GL28" s="1">
        <f t="shared" si="145"/>
        <v>2.0000000000000001E-4</v>
      </c>
      <c r="GM28" s="1">
        <f t="shared" si="146"/>
        <v>6.0002000000000004</v>
      </c>
      <c r="GN28" s="1">
        <f t="shared" si="43"/>
        <v>6</v>
      </c>
      <c r="GO28" s="1">
        <f t="shared" si="44"/>
        <v>0</v>
      </c>
      <c r="GP28" s="1">
        <f t="shared" si="147"/>
        <v>2.0000000000000001E-4</v>
      </c>
      <c r="GQ28" s="1">
        <f t="shared" si="148"/>
        <v>6.0002000000000004</v>
      </c>
      <c r="GR28" s="1">
        <f t="shared" si="45"/>
        <v>6</v>
      </c>
      <c r="GS28" s="1">
        <f t="shared" si="46"/>
        <v>0</v>
      </c>
      <c r="GT28" s="1">
        <f t="shared" si="149"/>
        <v>1E-4</v>
      </c>
      <c r="GU28" s="1">
        <f t="shared" si="150"/>
        <v>6.0000999999999998</v>
      </c>
      <c r="GV28" s="1">
        <f t="shared" si="47"/>
        <v>6</v>
      </c>
      <c r="GW28" s="1">
        <f t="shared" si="48"/>
        <v>0</v>
      </c>
      <c r="GX28" s="1">
        <f t="shared" si="151"/>
        <v>4.0000000000000002E-4</v>
      </c>
      <c r="GY28" s="1">
        <f t="shared" si="152"/>
        <v>6.0004</v>
      </c>
      <c r="GZ28" s="1">
        <f t="shared" si="49"/>
        <v>6</v>
      </c>
      <c r="HA28" s="1">
        <f t="shared" si="50"/>
        <v>0</v>
      </c>
      <c r="HB28" s="1">
        <f t="shared" si="153"/>
        <v>5.9999999999999995E-4</v>
      </c>
      <c r="HC28" s="1">
        <f t="shared" si="154"/>
        <v>6.0006000000000004</v>
      </c>
      <c r="HD28" s="1">
        <f t="shared" si="51"/>
        <v>6</v>
      </c>
    </row>
    <row r="29" spans="1:212" customFormat="1" x14ac:dyDescent="0.3">
      <c r="A29" t="str">
        <f t="shared" si="52"/>
        <v>RedIRS1</v>
      </c>
      <c r="B29" s="13">
        <f>'Running Order'!B33</f>
        <v>27</v>
      </c>
      <c r="C29" s="13" t="str">
        <f>'Running Order'!C33</f>
        <v>Josh Veale</v>
      </c>
      <c r="D29" s="13" t="str">
        <f>'Running Order'!D33</f>
        <v>Elaine Smyth</v>
      </c>
      <c r="E29" s="13" t="str">
        <f>'Running Order'!E33</f>
        <v>Sherpa</v>
      </c>
      <c r="F29" s="13">
        <f>'Running Order'!F33</f>
        <v>1490</v>
      </c>
      <c r="G29" s="13" t="str">
        <f>'Running Order'!G33</f>
        <v>IRS</v>
      </c>
      <c r="H29" s="13">
        <f>'Running Order'!H33</f>
        <v>1</v>
      </c>
      <c r="I29" s="13">
        <f>'Running Order'!I33</f>
        <v>0</v>
      </c>
      <c r="J29" s="13">
        <f>'Running Order'!J33</f>
        <v>0</v>
      </c>
      <c r="K29" s="13">
        <f>'Running Order'!K33</f>
        <v>0</v>
      </c>
      <c r="L29" s="13" t="str">
        <f>'Running Order'!L33</f>
        <v>Red</v>
      </c>
      <c r="M29" s="13">
        <f>IF('Running Order'!$HF33="CLUB",'Running Order'!M33,20)</f>
        <v>20</v>
      </c>
      <c r="N29" s="13">
        <f>IF('Running Order'!$HF33="CLUB",'Running Order'!N33,20)</f>
        <v>20</v>
      </c>
      <c r="O29" s="13">
        <f>IF('Running Order'!$HF33="CLUB",'Running Order'!O33,20)</f>
        <v>20</v>
      </c>
      <c r="P29" s="13">
        <f>IF('Running Order'!$HF33="CLUB",'Running Order'!P33,20)</f>
        <v>20</v>
      </c>
      <c r="Q29" s="13">
        <f>IF('Running Order'!$HF33="CLUB",'Running Order'!Q33,20)</f>
        <v>20</v>
      </c>
      <c r="R29" s="13">
        <f>IF('Running Order'!$HF33="CLUB",'Running Order'!R33,20)</f>
        <v>20</v>
      </c>
      <c r="S29" s="13">
        <f>IF('Running Order'!$HF33="CLUB",'Running Order'!S33,20)</f>
        <v>20</v>
      </c>
      <c r="T29" s="13">
        <f>IF('Running Order'!$HF33="CLUB",'Running Order'!T33,20)</f>
        <v>20</v>
      </c>
      <c r="U29" s="13">
        <f>IF('Running Order'!$HF33="CLUB",'Running Order'!U33,20)</f>
        <v>20</v>
      </c>
      <c r="V29" s="13">
        <f>IF('Running Order'!$HF33="CLUB",'Running Order'!V33,20)</f>
        <v>20</v>
      </c>
      <c r="W29" s="5">
        <f t="shared" si="53"/>
        <v>200</v>
      </c>
      <c r="X29" s="13">
        <f>IF('Running Order'!$HF33="CLUB",'Running Order'!X33,20)</f>
        <v>20</v>
      </c>
      <c r="Y29" s="13">
        <f>IF('Running Order'!$HF33="CLUB",'Running Order'!Y33,20)</f>
        <v>20</v>
      </c>
      <c r="Z29" s="13">
        <f>IF('Running Order'!$HF33="CLUB",'Running Order'!Z33,20)</f>
        <v>20</v>
      </c>
      <c r="AA29" s="13">
        <f>IF('Running Order'!$HF33="CLUB",'Running Order'!AA33,20)</f>
        <v>20</v>
      </c>
      <c r="AB29" s="13">
        <f>IF('Running Order'!$HF33="CLUB",'Running Order'!AB33,20)</f>
        <v>20</v>
      </c>
      <c r="AC29" s="13">
        <f>IF('Running Order'!$HF33="CLUB",'Running Order'!AC33,20)</f>
        <v>20</v>
      </c>
      <c r="AD29" s="13">
        <f>IF('Running Order'!$HF33="CLUB",'Running Order'!AD33,20)</f>
        <v>20</v>
      </c>
      <c r="AE29" s="13">
        <f>IF('Running Order'!$HF33="CLUB",'Running Order'!AE33,20)</f>
        <v>20</v>
      </c>
      <c r="AF29" s="13">
        <f>IF('Running Order'!$HF33="CLUB",'Running Order'!AF33,20)</f>
        <v>20</v>
      </c>
      <c r="AG29" s="13">
        <f>IF('Running Order'!$HF33="CLUB",'Running Order'!AG33,20)</f>
        <v>20</v>
      </c>
      <c r="AH29" s="5">
        <f t="shared" si="54"/>
        <v>200</v>
      </c>
      <c r="AI29" s="5">
        <f t="shared" si="55"/>
        <v>400</v>
      </c>
      <c r="AJ29" s="13">
        <f>IF('Running Order'!$HF33="CLUB",'Running Order'!AJ33,20)</f>
        <v>20</v>
      </c>
      <c r="AK29" s="13">
        <f>IF('Running Order'!$HF33="CLUB",'Running Order'!AK33,20)</f>
        <v>20</v>
      </c>
      <c r="AL29" s="13">
        <f>IF('Running Order'!$HF33="CLUB",'Running Order'!AL33,20)</f>
        <v>20</v>
      </c>
      <c r="AM29" s="13">
        <f>IF('Running Order'!$HF33="CLUB",'Running Order'!AM33,20)</f>
        <v>20</v>
      </c>
      <c r="AN29" s="13">
        <f>IF('Running Order'!$HF33="CLUB",'Running Order'!AN33,20)</f>
        <v>20</v>
      </c>
      <c r="AO29" s="13">
        <f>IF('Running Order'!$HF33="CLUB",'Running Order'!AO33,20)</f>
        <v>20</v>
      </c>
      <c r="AP29" s="13">
        <f>IF('Running Order'!$HF33="CLUB",'Running Order'!AP33,20)</f>
        <v>20</v>
      </c>
      <c r="AQ29" s="13">
        <f>IF('Running Order'!$HF33="CLUB",'Running Order'!AQ33,20)</f>
        <v>20</v>
      </c>
      <c r="AR29" s="13">
        <f>IF('Running Order'!$HF33="CLUB",'Running Order'!AR33,20)</f>
        <v>20</v>
      </c>
      <c r="AS29" s="13">
        <f>IF('Running Order'!$HF33="CLUB",'Running Order'!AS33,20)</f>
        <v>20</v>
      </c>
      <c r="AT29" s="5">
        <f t="shared" si="56"/>
        <v>200</v>
      </c>
      <c r="AU29" s="5">
        <f t="shared" si="57"/>
        <v>600</v>
      </c>
      <c r="AV29" s="13">
        <f>IF('Running Order'!$HF33="CLUB",'Running Order'!AV33,20)</f>
        <v>20</v>
      </c>
      <c r="AW29" s="13">
        <f>IF('Running Order'!$HF33="CLUB",'Running Order'!AW33,20)</f>
        <v>20</v>
      </c>
      <c r="AX29" s="13">
        <f>IF('Running Order'!$HF33="CLUB",'Running Order'!AX33,20)</f>
        <v>20</v>
      </c>
      <c r="AY29" s="13">
        <f>IF('Running Order'!$HF33="CLUB",'Running Order'!AY33,20)</f>
        <v>20</v>
      </c>
      <c r="AZ29" s="13">
        <f>IF('Running Order'!$HF33="CLUB",'Running Order'!AZ33,20)</f>
        <v>20</v>
      </c>
      <c r="BA29" s="13">
        <f>IF('Running Order'!$HF33="CLUB",'Running Order'!BA33,20)</f>
        <v>20</v>
      </c>
      <c r="BB29" s="13">
        <f>IF('Running Order'!$HF33="CLUB",'Running Order'!BB33,20)</f>
        <v>20</v>
      </c>
      <c r="BC29" s="13">
        <f>IF('Running Order'!$HF33="CLUB",'Running Order'!BC33,20)</f>
        <v>20</v>
      </c>
      <c r="BD29" s="13">
        <f>IF('Running Order'!$HF33="CLUB",'Running Order'!BD33,20)</f>
        <v>20</v>
      </c>
      <c r="BE29" s="13">
        <f>IF('Running Order'!$HF33="CLUB",'Running Order'!BE33,20)</f>
        <v>20</v>
      </c>
      <c r="BF29" s="5">
        <f t="shared" si="58"/>
        <v>200</v>
      </c>
      <c r="BG29" s="5">
        <f t="shared" si="59"/>
        <v>800</v>
      </c>
      <c r="BH29" s="5">
        <f t="shared" si="155"/>
        <v>6</v>
      </c>
      <c r="BI29" s="5">
        <f t="shared" si="156"/>
        <v>6</v>
      </c>
      <c r="BJ29" s="5">
        <f t="shared" si="157"/>
        <v>6</v>
      </c>
      <c r="BK29" s="5">
        <f t="shared" si="158"/>
        <v>6</v>
      </c>
      <c r="BL29" s="5">
        <f t="shared" si="60"/>
        <v>6</v>
      </c>
      <c r="BM29" s="5">
        <f t="shared" si="61"/>
        <v>6</v>
      </c>
      <c r="BN29" s="5">
        <f t="shared" si="8"/>
        <v>6</v>
      </c>
      <c r="BO29" s="5">
        <f t="shared" si="9"/>
        <v>6</v>
      </c>
      <c r="BP29" s="3" t="str">
        <f t="shared" si="10"/>
        <v>-</v>
      </c>
      <c r="BQ29" s="3" t="str">
        <f t="shared" si="62"/>
        <v/>
      </c>
      <c r="BR29" s="3">
        <f t="shared" si="11"/>
        <v>6</v>
      </c>
      <c r="BS29" s="3">
        <f t="shared" si="63"/>
        <v>1</v>
      </c>
      <c r="BT29" s="3" t="str">
        <f t="shared" si="12"/>
        <v>-</v>
      </c>
      <c r="BU29" s="3" t="str">
        <f t="shared" si="64"/>
        <v/>
      </c>
      <c r="BV29" s="3" t="str">
        <f t="shared" si="13"/>
        <v>-</v>
      </c>
      <c r="BW29" s="3" t="str">
        <f t="shared" si="65"/>
        <v/>
      </c>
      <c r="BX29" s="3" t="str">
        <f t="shared" si="14"/>
        <v>-</v>
      </c>
      <c r="BY29" s="3" t="str">
        <f t="shared" si="66"/>
        <v/>
      </c>
      <c r="BZ29" s="3" t="str">
        <f t="shared" si="15"/>
        <v>-</v>
      </c>
      <c r="CA29" s="3" t="str">
        <f t="shared" si="67"/>
        <v/>
      </c>
      <c r="CB29" s="3" t="str">
        <f t="shared" si="16"/>
        <v>-</v>
      </c>
      <c r="CC29" s="3" t="str">
        <f t="shared" si="68"/>
        <v/>
      </c>
      <c r="CD29" s="3" t="str">
        <f t="shared" si="69"/>
        <v>-</v>
      </c>
      <c r="CE29" s="3" t="str">
        <f t="shared" si="70"/>
        <v/>
      </c>
      <c r="CF29" s="3" t="str">
        <f t="shared" si="71"/>
        <v>-</v>
      </c>
      <c r="CG29" s="3" t="str">
        <f t="shared" si="72"/>
        <v/>
      </c>
      <c r="CH29" s="5" t="str">
        <f t="shared" si="159"/>
        <v>1</v>
      </c>
      <c r="CI29" s="5" t="str">
        <f t="shared" si="73"/>
        <v/>
      </c>
      <c r="CJ29" s="1"/>
      <c r="CK29" s="1"/>
      <c r="CL29" s="1">
        <f t="shared" si="74"/>
        <v>0</v>
      </c>
      <c r="CM29" s="1">
        <f t="shared" si="75"/>
        <v>6.9999999999999994E-5</v>
      </c>
      <c r="CN29" s="1">
        <f t="shared" si="76"/>
        <v>6.00007</v>
      </c>
      <c r="CO29" s="1">
        <f t="shared" si="17"/>
        <v>6</v>
      </c>
      <c r="CP29" s="1">
        <f t="shared" si="77"/>
        <v>0</v>
      </c>
      <c r="CQ29" s="1">
        <f t="shared" si="78"/>
        <v>5.0000000000000002E-5</v>
      </c>
      <c r="CR29" s="1">
        <f t="shared" si="79"/>
        <v>6.0000499999999999</v>
      </c>
      <c r="CS29" s="1">
        <f t="shared" si="18"/>
        <v>6</v>
      </c>
      <c r="CT29" s="1">
        <f t="shared" si="80"/>
        <v>0</v>
      </c>
      <c r="CU29" s="1">
        <f t="shared" si="81"/>
        <v>5.0000000000000001E-4</v>
      </c>
      <c r="CV29" s="1">
        <f t="shared" si="82"/>
        <v>6.0004999999999997</v>
      </c>
      <c r="CW29" s="1">
        <f t="shared" si="19"/>
        <v>6</v>
      </c>
      <c r="CX29" s="1">
        <f t="shared" si="83"/>
        <v>0</v>
      </c>
      <c r="CY29" s="1">
        <f t="shared" si="84"/>
        <v>4.0000000000000002E-4</v>
      </c>
      <c r="CZ29" s="1">
        <f t="shared" si="85"/>
        <v>6.0004</v>
      </c>
      <c r="DA29" s="1">
        <f t="shared" si="20"/>
        <v>6</v>
      </c>
      <c r="DB29" s="1">
        <f t="shared" si="86"/>
        <v>0</v>
      </c>
      <c r="DC29" s="1">
        <f t="shared" si="87"/>
        <v>5.0000000000000001E-4</v>
      </c>
      <c r="DD29" s="1">
        <f t="shared" si="88"/>
        <v>6.0004999999999997</v>
      </c>
      <c r="DE29" s="1">
        <f t="shared" si="21"/>
        <v>6</v>
      </c>
      <c r="DF29" s="1">
        <f t="shared" si="89"/>
        <v>0</v>
      </c>
      <c r="DG29" s="1">
        <f t="shared" si="90"/>
        <v>5.0000000000000001E-4</v>
      </c>
      <c r="DH29" s="1">
        <f t="shared" si="91"/>
        <v>6.0004999999999997</v>
      </c>
      <c r="DI29" s="1">
        <f t="shared" si="22"/>
        <v>6</v>
      </c>
      <c r="DJ29" s="1">
        <f t="shared" si="92"/>
        <v>0</v>
      </c>
      <c r="DK29" s="1">
        <f t="shared" si="93"/>
        <v>5.9999999999999995E-4</v>
      </c>
      <c r="DL29" s="1">
        <f t="shared" si="94"/>
        <v>6.0006000000000004</v>
      </c>
      <c r="DM29" s="1">
        <f t="shared" si="95"/>
        <v>6</v>
      </c>
      <c r="DQ29">
        <f t="shared" si="96"/>
        <v>600</v>
      </c>
      <c r="DR29" t="str">
        <f t="shared" si="97"/>
        <v>NO</v>
      </c>
      <c r="DS29">
        <f t="shared" si="98"/>
        <v>600</v>
      </c>
      <c r="DT29" t="str">
        <f t="shared" si="99"/>
        <v>NO</v>
      </c>
      <c r="DV29" s="1">
        <f t="shared" si="100"/>
        <v>0</v>
      </c>
      <c r="DW29" s="1">
        <f t="shared" si="101"/>
        <v>6.9999999999999999E-4</v>
      </c>
      <c r="DX29" s="1">
        <f t="shared" si="102"/>
        <v>6.0007000000000001</v>
      </c>
      <c r="DY29" s="1">
        <f t="shared" si="23"/>
        <v>6</v>
      </c>
      <c r="DZ29" s="1">
        <f t="shared" si="103"/>
        <v>0</v>
      </c>
      <c r="EA29" s="1">
        <f t="shared" si="104"/>
        <v>5.0000000000000001E-4</v>
      </c>
      <c r="EB29" s="1">
        <f t="shared" si="105"/>
        <v>6.0004999999999997</v>
      </c>
      <c r="EC29" s="1">
        <f t="shared" si="24"/>
        <v>6</v>
      </c>
      <c r="ED29" s="1">
        <f t="shared" si="106"/>
        <v>0</v>
      </c>
      <c r="EE29" s="1">
        <f t="shared" si="107"/>
        <v>5.0000000000000001E-4</v>
      </c>
      <c r="EF29" s="1">
        <f t="shared" si="108"/>
        <v>6.0004999999999997</v>
      </c>
      <c r="EG29" s="1">
        <f t="shared" si="25"/>
        <v>6</v>
      </c>
      <c r="EH29" s="1">
        <f t="shared" si="109"/>
        <v>0</v>
      </c>
      <c r="EI29" s="1">
        <f t="shared" si="110"/>
        <v>4.0000000000000002E-4</v>
      </c>
      <c r="EJ29" s="1">
        <f t="shared" si="111"/>
        <v>6.0004</v>
      </c>
      <c r="EK29" s="1">
        <f t="shared" si="26"/>
        <v>6</v>
      </c>
      <c r="EL29" s="1">
        <f t="shared" si="112"/>
        <v>0</v>
      </c>
      <c r="EM29" s="1">
        <f t="shared" si="113"/>
        <v>5.0000000000000001E-4</v>
      </c>
      <c r="EN29" s="1">
        <f t="shared" si="114"/>
        <v>6.0004999999999997</v>
      </c>
      <c r="EO29" s="1">
        <f t="shared" si="27"/>
        <v>6</v>
      </c>
      <c r="EP29" s="1">
        <f t="shared" si="115"/>
        <v>0</v>
      </c>
      <c r="EQ29" s="1">
        <f t="shared" si="116"/>
        <v>5.0000000000000001E-4</v>
      </c>
      <c r="ER29" s="1">
        <f t="shared" si="117"/>
        <v>6.0004999999999997</v>
      </c>
      <c r="ES29" s="1">
        <f t="shared" si="28"/>
        <v>6</v>
      </c>
      <c r="ET29" s="1">
        <f t="shared" si="118"/>
        <v>0</v>
      </c>
      <c r="EU29" s="1">
        <f t="shared" si="119"/>
        <v>5.9999999999999995E-4</v>
      </c>
      <c r="EV29" s="1">
        <f t="shared" si="120"/>
        <v>6.0006000000000004</v>
      </c>
      <c r="EW29" s="1">
        <f t="shared" si="121"/>
        <v>6</v>
      </c>
      <c r="EX29" s="1"/>
      <c r="EY29" s="1">
        <f t="shared" si="122"/>
        <v>0</v>
      </c>
      <c r="EZ29" s="1">
        <f t="shared" si="123"/>
        <v>6.9999999999999999E-4</v>
      </c>
      <c r="FA29" s="1">
        <f t="shared" si="29"/>
        <v>6.0007000000000001</v>
      </c>
      <c r="FB29" s="1">
        <f t="shared" si="30"/>
        <v>6</v>
      </c>
      <c r="FC29" s="1">
        <f t="shared" si="124"/>
        <v>0</v>
      </c>
      <c r="FD29" s="1">
        <f t="shared" si="125"/>
        <v>4.0000000000000002E-4</v>
      </c>
      <c r="FE29" s="1">
        <f t="shared" si="126"/>
        <v>6.0004</v>
      </c>
      <c r="FF29" s="1">
        <f t="shared" si="31"/>
        <v>6</v>
      </c>
      <c r="FG29" s="1">
        <f t="shared" si="127"/>
        <v>0</v>
      </c>
      <c r="FH29" s="1">
        <f t="shared" si="128"/>
        <v>4.0000000000000002E-4</v>
      </c>
      <c r="FI29" s="1">
        <f t="shared" si="129"/>
        <v>6.0004</v>
      </c>
      <c r="FJ29" s="1">
        <f t="shared" si="32"/>
        <v>6</v>
      </c>
      <c r="FK29" s="1">
        <f t="shared" si="130"/>
        <v>0</v>
      </c>
      <c r="FL29" s="1">
        <f t="shared" si="131"/>
        <v>2.9999999999999997E-4</v>
      </c>
      <c r="FM29" s="1">
        <f t="shared" si="132"/>
        <v>6.0003000000000002</v>
      </c>
      <c r="FN29" s="1">
        <f t="shared" si="33"/>
        <v>6</v>
      </c>
      <c r="FO29" s="1">
        <f t="shared" si="133"/>
        <v>0</v>
      </c>
      <c r="FP29" s="1">
        <f t="shared" si="134"/>
        <v>4.0000000000000002E-4</v>
      </c>
      <c r="FQ29" s="1">
        <f t="shared" si="135"/>
        <v>6.0004</v>
      </c>
      <c r="FR29" s="1">
        <f t="shared" si="34"/>
        <v>6</v>
      </c>
      <c r="FS29" s="1">
        <f t="shared" si="136"/>
        <v>0</v>
      </c>
      <c r="FT29" s="1">
        <f t="shared" si="137"/>
        <v>4.0000000000000002E-4</v>
      </c>
      <c r="FU29" s="1">
        <f t="shared" si="138"/>
        <v>6.0004</v>
      </c>
      <c r="FV29" s="1">
        <f t="shared" si="35"/>
        <v>6</v>
      </c>
      <c r="FW29" s="1">
        <f t="shared" si="139"/>
        <v>0</v>
      </c>
      <c r="FX29" s="1">
        <f t="shared" si="140"/>
        <v>5.9999999999999995E-4</v>
      </c>
      <c r="FY29" s="1">
        <f t="shared" si="141"/>
        <v>6.0006000000000004</v>
      </c>
      <c r="FZ29" s="1">
        <f t="shared" si="36"/>
        <v>6</v>
      </c>
      <c r="GC29" s="1">
        <f t="shared" si="37"/>
        <v>0</v>
      </c>
      <c r="GD29" s="1">
        <f t="shared" si="142"/>
        <v>0</v>
      </c>
      <c r="GE29" s="1">
        <f t="shared" si="38"/>
        <v>6</v>
      </c>
      <c r="GF29" s="1">
        <f t="shared" si="39"/>
        <v>6</v>
      </c>
      <c r="GG29" s="1">
        <f t="shared" si="40"/>
        <v>0</v>
      </c>
      <c r="GH29" s="1">
        <f t="shared" si="143"/>
        <v>2.9999999999999997E-4</v>
      </c>
      <c r="GI29" s="1">
        <f t="shared" si="144"/>
        <v>6.0003000000000002</v>
      </c>
      <c r="GJ29" s="1">
        <f t="shared" si="41"/>
        <v>6</v>
      </c>
      <c r="GK29" s="1">
        <f t="shared" si="42"/>
        <v>0</v>
      </c>
      <c r="GL29" s="1">
        <f t="shared" si="145"/>
        <v>2.0000000000000001E-4</v>
      </c>
      <c r="GM29" s="1">
        <f t="shared" si="146"/>
        <v>6.0002000000000004</v>
      </c>
      <c r="GN29" s="1">
        <f t="shared" si="43"/>
        <v>6</v>
      </c>
      <c r="GO29" s="1">
        <f t="shared" si="44"/>
        <v>0</v>
      </c>
      <c r="GP29" s="1">
        <f t="shared" si="147"/>
        <v>2.0000000000000001E-4</v>
      </c>
      <c r="GQ29" s="1">
        <f t="shared" si="148"/>
        <v>6.0002000000000004</v>
      </c>
      <c r="GR29" s="1">
        <f t="shared" si="45"/>
        <v>6</v>
      </c>
      <c r="GS29" s="1">
        <f t="shared" si="46"/>
        <v>0</v>
      </c>
      <c r="GT29" s="1">
        <f t="shared" si="149"/>
        <v>1E-4</v>
      </c>
      <c r="GU29" s="1">
        <f t="shared" si="150"/>
        <v>6.0000999999999998</v>
      </c>
      <c r="GV29" s="1">
        <f t="shared" si="47"/>
        <v>6</v>
      </c>
      <c r="GW29" s="1">
        <f t="shared" si="48"/>
        <v>0</v>
      </c>
      <c r="GX29" s="1">
        <f t="shared" si="151"/>
        <v>4.0000000000000002E-4</v>
      </c>
      <c r="GY29" s="1">
        <f t="shared" si="152"/>
        <v>6.0004</v>
      </c>
      <c r="GZ29" s="1">
        <f t="shared" si="49"/>
        <v>6</v>
      </c>
      <c r="HA29" s="1">
        <f t="shared" si="50"/>
        <v>0</v>
      </c>
      <c r="HB29" s="1">
        <f t="shared" si="153"/>
        <v>5.9999999999999995E-4</v>
      </c>
      <c r="HC29" s="1">
        <f t="shared" si="154"/>
        <v>6.0006000000000004</v>
      </c>
      <c r="HD29" s="1">
        <f t="shared" si="51"/>
        <v>6</v>
      </c>
    </row>
    <row r="30" spans="1:212" customFormat="1" x14ac:dyDescent="0.3">
      <c r="A30" t="str">
        <f t="shared" si="52"/>
        <v>PH3</v>
      </c>
      <c r="B30" s="13">
        <f>'Running Order'!B34</f>
        <v>28</v>
      </c>
      <c r="C30" s="13" t="str">
        <f>'Running Order'!C34</f>
        <v>Neil Davies</v>
      </c>
      <c r="D30" s="13" t="str">
        <f>'Running Order'!D34</f>
        <v>Jane Pye</v>
      </c>
      <c r="E30" s="13" t="str">
        <f>'Running Order'!E34</f>
        <v>Cannon</v>
      </c>
      <c r="F30" s="13">
        <f>'Running Order'!F34</f>
        <v>948</v>
      </c>
      <c r="G30" s="13" t="str">
        <f>'Running Order'!G34</f>
        <v>Live</v>
      </c>
      <c r="H30" s="13">
        <f>'Running Order'!H34</f>
        <v>1</v>
      </c>
      <c r="I30" s="13">
        <f>'Running Order'!I34</f>
        <v>0</v>
      </c>
      <c r="J30" s="13">
        <f>'Running Order'!J34</f>
        <v>0</v>
      </c>
      <c r="K30" s="13">
        <f>'Running Order'!K34</f>
        <v>0</v>
      </c>
      <c r="L30" s="13" t="str">
        <f>'Running Order'!L34</f>
        <v>PH</v>
      </c>
      <c r="M30" s="13">
        <f>IF('Running Order'!$HF34="CLUB",'Running Order'!M34,20)</f>
        <v>9</v>
      </c>
      <c r="N30" s="13">
        <f>IF('Running Order'!$HF34="CLUB",'Running Order'!N34,20)</f>
        <v>8</v>
      </c>
      <c r="O30" s="13">
        <f>IF('Running Order'!$HF34="CLUB",'Running Order'!O34,20)</f>
        <v>10</v>
      </c>
      <c r="P30" s="13">
        <f>IF('Running Order'!$HF34="CLUB",'Running Order'!P34,20)</f>
        <v>6</v>
      </c>
      <c r="Q30" s="13">
        <f>IF('Running Order'!$HF34="CLUB",'Running Order'!Q34,20)</f>
        <v>9</v>
      </c>
      <c r="R30" s="13">
        <f>IF('Running Order'!$HF34="CLUB",'Running Order'!R34,20)</f>
        <v>9</v>
      </c>
      <c r="S30" s="13">
        <f>IF('Running Order'!$HF34="CLUB",'Running Order'!S34,20)</f>
        <v>9</v>
      </c>
      <c r="T30" s="13">
        <f>IF('Running Order'!$HF34="CLUB",'Running Order'!T34,20)</f>
        <v>9</v>
      </c>
      <c r="U30" s="13">
        <f>IF('Running Order'!$HF34="CLUB",'Running Order'!U34,20)</f>
        <v>0</v>
      </c>
      <c r="V30" s="13">
        <f>IF('Running Order'!$HF34="CLUB",'Running Order'!V34,20)</f>
        <v>0</v>
      </c>
      <c r="W30" s="5">
        <f t="shared" si="53"/>
        <v>69</v>
      </c>
      <c r="X30" s="13">
        <f>IF('Running Order'!$HF34="CLUB",'Running Order'!X34,20)</f>
        <v>7</v>
      </c>
      <c r="Y30" s="13">
        <f>IF('Running Order'!$HF34="CLUB",'Running Order'!Y34,20)</f>
        <v>7</v>
      </c>
      <c r="Z30" s="13">
        <f>IF('Running Order'!$HF34="CLUB",'Running Order'!Z34,20)</f>
        <v>9</v>
      </c>
      <c r="AA30" s="13">
        <f>IF('Running Order'!$HF34="CLUB",'Running Order'!AA34,20)</f>
        <v>6</v>
      </c>
      <c r="AB30" s="13">
        <f>IF('Running Order'!$HF34="CLUB",'Running Order'!AB34,20)</f>
        <v>10</v>
      </c>
      <c r="AC30" s="13">
        <f>IF('Running Order'!$HF34="CLUB",'Running Order'!AC34,20)</f>
        <v>8</v>
      </c>
      <c r="AD30" s="13">
        <f>IF('Running Order'!$HF34="CLUB",'Running Order'!AD34,20)</f>
        <v>9</v>
      </c>
      <c r="AE30" s="13">
        <f>IF('Running Order'!$HF34="CLUB",'Running Order'!AE34,20)</f>
        <v>6</v>
      </c>
      <c r="AF30" s="13">
        <f>IF('Running Order'!$HF34="CLUB",'Running Order'!AF34,20)</f>
        <v>0</v>
      </c>
      <c r="AG30" s="13">
        <f>IF('Running Order'!$HF34="CLUB",'Running Order'!AG34,20)</f>
        <v>0</v>
      </c>
      <c r="AH30" s="5">
        <f t="shared" si="54"/>
        <v>62</v>
      </c>
      <c r="AI30" s="5">
        <f t="shared" si="55"/>
        <v>131</v>
      </c>
      <c r="AJ30" s="13">
        <f>IF('Running Order'!$HF34="CLUB",'Running Order'!AJ34,20)</f>
        <v>7</v>
      </c>
      <c r="AK30" s="13">
        <f>IF('Running Order'!$HF34="CLUB",'Running Order'!AK34,20)</f>
        <v>6</v>
      </c>
      <c r="AL30" s="13">
        <f>IF('Running Order'!$HF34="CLUB",'Running Order'!AL34,20)</f>
        <v>8</v>
      </c>
      <c r="AM30" s="13">
        <f>IF('Running Order'!$HF34="CLUB",'Running Order'!AM34,20)</f>
        <v>7</v>
      </c>
      <c r="AN30" s="13">
        <f>IF('Running Order'!$HF34="CLUB",'Running Order'!AN34,20)</f>
        <v>4</v>
      </c>
      <c r="AO30" s="13">
        <f>IF('Running Order'!$HF34="CLUB",'Running Order'!AO34,20)</f>
        <v>6</v>
      </c>
      <c r="AP30" s="13">
        <f>IF('Running Order'!$HF34="CLUB",'Running Order'!AP34,20)</f>
        <v>9</v>
      </c>
      <c r="AQ30" s="13">
        <f>IF('Running Order'!$HF34="CLUB",'Running Order'!AQ34,20)</f>
        <v>2</v>
      </c>
      <c r="AR30" s="13">
        <f>IF('Running Order'!$HF34="CLUB",'Running Order'!AR34,20)</f>
        <v>0</v>
      </c>
      <c r="AS30" s="13">
        <f>IF('Running Order'!$HF34="CLUB",'Running Order'!AS34,20)</f>
        <v>0</v>
      </c>
      <c r="AT30" s="5">
        <f t="shared" si="56"/>
        <v>49</v>
      </c>
      <c r="AU30" s="5">
        <f t="shared" si="57"/>
        <v>180</v>
      </c>
      <c r="AV30" s="13">
        <f>IF('Running Order'!$HF34="CLUB",'Running Order'!AV34,20)</f>
        <v>0</v>
      </c>
      <c r="AW30" s="13">
        <f>IF('Running Order'!$HF34="CLUB",'Running Order'!AW34,20)</f>
        <v>0</v>
      </c>
      <c r="AX30" s="13">
        <f>IF('Running Order'!$HF34="CLUB",'Running Order'!AX34,20)</f>
        <v>0</v>
      </c>
      <c r="AY30" s="13">
        <f>IF('Running Order'!$HF34="CLUB",'Running Order'!AY34,20)</f>
        <v>0</v>
      </c>
      <c r="AZ30" s="13">
        <f>IF('Running Order'!$HF34="CLUB",'Running Order'!AZ34,20)</f>
        <v>0</v>
      </c>
      <c r="BA30" s="13">
        <f>IF('Running Order'!$HF34="CLUB",'Running Order'!BA34,20)</f>
        <v>0</v>
      </c>
      <c r="BB30" s="13">
        <f>IF('Running Order'!$HF34="CLUB",'Running Order'!BB34,20)</f>
        <v>0</v>
      </c>
      <c r="BC30" s="13">
        <f>IF('Running Order'!$HF34="CLUB",'Running Order'!BC34,20)</f>
        <v>0</v>
      </c>
      <c r="BD30" s="13">
        <f>IF('Running Order'!$HF34="CLUB",'Running Order'!BD34,20)</f>
        <v>0</v>
      </c>
      <c r="BE30" s="13">
        <f>IF('Running Order'!$HF34="CLUB",'Running Order'!BE34,20)</f>
        <v>0</v>
      </c>
      <c r="BF30" s="5">
        <f t="shared" si="58"/>
        <v>0</v>
      </c>
      <c r="BG30" s="5">
        <f t="shared" si="59"/>
        <v>180</v>
      </c>
      <c r="BH30" s="5">
        <f t="shared" si="155"/>
        <v>5</v>
      </c>
      <c r="BI30" s="5">
        <f t="shared" si="156"/>
        <v>5</v>
      </c>
      <c r="BJ30" s="5">
        <f t="shared" si="157"/>
        <v>5</v>
      </c>
      <c r="BK30" s="5">
        <f t="shared" si="158"/>
        <v>5</v>
      </c>
      <c r="BL30" s="5">
        <f t="shared" si="60"/>
        <v>5</v>
      </c>
      <c r="BM30" s="5">
        <f t="shared" si="61"/>
        <v>5</v>
      </c>
      <c r="BN30" s="5">
        <f t="shared" si="8"/>
        <v>5</v>
      </c>
      <c r="BO30" s="5">
        <f t="shared" si="9"/>
        <v>5</v>
      </c>
      <c r="BP30" s="3" t="str">
        <f t="shared" si="10"/>
        <v>-</v>
      </c>
      <c r="BQ30" s="3" t="str">
        <f t="shared" si="62"/>
        <v/>
      </c>
      <c r="BR30" s="3" t="str">
        <f t="shared" si="11"/>
        <v>-</v>
      </c>
      <c r="BS30" s="3" t="str">
        <f t="shared" si="63"/>
        <v/>
      </c>
      <c r="BT30" s="3" t="str">
        <f t="shared" si="12"/>
        <v>-</v>
      </c>
      <c r="BU30" s="3" t="str">
        <f t="shared" si="64"/>
        <v/>
      </c>
      <c r="BV30" s="3" t="str">
        <f t="shared" si="13"/>
        <v>-</v>
      </c>
      <c r="BW30" s="3" t="str">
        <f t="shared" si="65"/>
        <v/>
      </c>
      <c r="BX30" s="3" t="str">
        <f t="shared" si="14"/>
        <v>-</v>
      </c>
      <c r="BY30" s="3" t="str">
        <f t="shared" si="66"/>
        <v/>
      </c>
      <c r="BZ30" s="3" t="str">
        <f t="shared" si="15"/>
        <v>-</v>
      </c>
      <c r="CA30" s="3" t="str">
        <f t="shared" si="67"/>
        <v/>
      </c>
      <c r="CB30" s="3">
        <f t="shared" si="16"/>
        <v>5</v>
      </c>
      <c r="CC30" s="3">
        <f t="shared" si="68"/>
        <v>3</v>
      </c>
      <c r="CD30" s="3">
        <f t="shared" si="69"/>
        <v>5</v>
      </c>
      <c r="CE30" s="3">
        <f t="shared" si="70"/>
        <v>4</v>
      </c>
      <c r="CF30" s="3" t="str">
        <f t="shared" si="71"/>
        <v>-</v>
      </c>
      <c r="CG30" s="3" t="str">
        <f t="shared" si="72"/>
        <v/>
      </c>
      <c r="CH30" s="5" t="str">
        <f t="shared" si="159"/>
        <v>3</v>
      </c>
      <c r="CI30" s="5">
        <f t="shared" si="73"/>
        <v>4</v>
      </c>
      <c r="CJ30" s="1"/>
      <c r="CK30" s="1"/>
      <c r="CL30" s="1">
        <f t="shared" si="74"/>
        <v>16</v>
      </c>
      <c r="CM30" s="1">
        <f t="shared" si="75"/>
        <v>0</v>
      </c>
      <c r="CN30" s="1">
        <f t="shared" si="76"/>
        <v>5</v>
      </c>
      <c r="CO30" s="1">
        <f t="shared" si="17"/>
        <v>5</v>
      </c>
      <c r="CP30" s="1">
        <f t="shared" si="77"/>
        <v>0</v>
      </c>
      <c r="CQ30" s="1">
        <f t="shared" si="78"/>
        <v>0</v>
      </c>
      <c r="CR30" s="1">
        <f t="shared" si="79"/>
        <v>5</v>
      </c>
      <c r="CS30" s="1">
        <f t="shared" si="18"/>
        <v>5</v>
      </c>
      <c r="CT30" s="1">
        <f t="shared" si="80"/>
        <v>1</v>
      </c>
      <c r="CU30" s="1">
        <f t="shared" si="81"/>
        <v>0</v>
      </c>
      <c r="CV30" s="1">
        <f t="shared" si="82"/>
        <v>5</v>
      </c>
      <c r="CW30" s="1">
        <f t="shared" si="19"/>
        <v>5</v>
      </c>
      <c r="CX30" s="1">
        <f t="shared" si="83"/>
        <v>0</v>
      </c>
      <c r="CY30" s="1">
        <f t="shared" si="84"/>
        <v>0</v>
      </c>
      <c r="CZ30" s="1">
        <f t="shared" si="85"/>
        <v>5</v>
      </c>
      <c r="DA30" s="1">
        <f t="shared" si="20"/>
        <v>5</v>
      </c>
      <c r="DB30" s="1">
        <f t="shared" si="86"/>
        <v>1</v>
      </c>
      <c r="DC30" s="1">
        <f t="shared" si="87"/>
        <v>0</v>
      </c>
      <c r="DD30" s="1">
        <f t="shared" si="88"/>
        <v>5</v>
      </c>
      <c r="DE30" s="1">
        <f t="shared" si="21"/>
        <v>5</v>
      </c>
      <c r="DF30" s="1">
        <f t="shared" si="89"/>
        <v>0</v>
      </c>
      <c r="DG30" s="1">
        <f t="shared" si="90"/>
        <v>0</v>
      </c>
      <c r="DH30" s="1">
        <f t="shared" si="91"/>
        <v>5</v>
      </c>
      <c r="DI30" s="1">
        <f t="shared" si="22"/>
        <v>5</v>
      </c>
      <c r="DJ30" s="1">
        <f t="shared" si="92"/>
        <v>5</v>
      </c>
      <c r="DK30" s="1">
        <f t="shared" si="93"/>
        <v>0</v>
      </c>
      <c r="DL30" s="1">
        <f t="shared" si="94"/>
        <v>5</v>
      </c>
      <c r="DM30" s="1">
        <f t="shared" si="95"/>
        <v>5</v>
      </c>
      <c r="DQ30">
        <f t="shared" si="96"/>
        <v>180</v>
      </c>
      <c r="DR30" t="str">
        <f t="shared" si="97"/>
        <v>YES</v>
      </c>
      <c r="DS30">
        <f t="shared" si="98"/>
        <v>180</v>
      </c>
      <c r="DT30" t="str">
        <f t="shared" si="99"/>
        <v>YES</v>
      </c>
      <c r="DV30" s="1">
        <f t="shared" si="100"/>
        <v>6</v>
      </c>
      <c r="DW30" s="1">
        <f t="shared" si="101"/>
        <v>0</v>
      </c>
      <c r="DX30" s="1">
        <f t="shared" si="102"/>
        <v>5</v>
      </c>
      <c r="DY30" s="1">
        <f t="shared" si="23"/>
        <v>5</v>
      </c>
      <c r="DZ30" s="1">
        <f t="shared" si="103"/>
        <v>0</v>
      </c>
      <c r="EA30" s="1">
        <f t="shared" si="104"/>
        <v>0</v>
      </c>
      <c r="EB30" s="1">
        <f t="shared" si="105"/>
        <v>5</v>
      </c>
      <c r="EC30" s="1">
        <f t="shared" si="24"/>
        <v>5</v>
      </c>
      <c r="ED30" s="1">
        <f t="shared" si="106"/>
        <v>1</v>
      </c>
      <c r="EE30" s="1">
        <f t="shared" si="107"/>
        <v>0</v>
      </c>
      <c r="EF30" s="1">
        <f t="shared" si="108"/>
        <v>5</v>
      </c>
      <c r="EG30" s="1">
        <f t="shared" si="25"/>
        <v>5</v>
      </c>
      <c r="EH30" s="1">
        <f t="shared" si="109"/>
        <v>0</v>
      </c>
      <c r="EI30" s="1">
        <f t="shared" si="110"/>
        <v>0</v>
      </c>
      <c r="EJ30" s="1">
        <f t="shared" si="111"/>
        <v>5</v>
      </c>
      <c r="EK30" s="1">
        <f t="shared" si="26"/>
        <v>5</v>
      </c>
      <c r="EL30" s="1">
        <f t="shared" si="112"/>
        <v>1</v>
      </c>
      <c r="EM30" s="1">
        <f t="shared" si="113"/>
        <v>0</v>
      </c>
      <c r="EN30" s="1">
        <f t="shared" si="114"/>
        <v>5</v>
      </c>
      <c r="EO30" s="1">
        <f t="shared" si="27"/>
        <v>5</v>
      </c>
      <c r="EP30" s="1">
        <f t="shared" si="115"/>
        <v>0</v>
      </c>
      <c r="EQ30" s="1">
        <f t="shared" si="116"/>
        <v>0</v>
      </c>
      <c r="ER30" s="1">
        <f t="shared" si="117"/>
        <v>5</v>
      </c>
      <c r="ES30" s="1">
        <f t="shared" si="28"/>
        <v>5</v>
      </c>
      <c r="ET30" s="1">
        <f t="shared" si="118"/>
        <v>5</v>
      </c>
      <c r="EU30" s="1">
        <f t="shared" si="119"/>
        <v>0</v>
      </c>
      <c r="EV30" s="1">
        <f t="shared" si="120"/>
        <v>5</v>
      </c>
      <c r="EW30" s="1">
        <f t="shared" si="121"/>
        <v>5</v>
      </c>
      <c r="EX30" s="1"/>
      <c r="EY30" s="1">
        <f t="shared" si="122"/>
        <v>4</v>
      </c>
      <c r="EZ30" s="1">
        <f t="shared" si="123"/>
        <v>0</v>
      </c>
      <c r="FA30" s="1">
        <f t="shared" si="29"/>
        <v>5</v>
      </c>
      <c r="FB30" s="1">
        <f t="shared" si="30"/>
        <v>5</v>
      </c>
      <c r="FC30" s="1">
        <f t="shared" si="124"/>
        <v>0</v>
      </c>
      <c r="FD30" s="1">
        <f t="shared" si="125"/>
        <v>0</v>
      </c>
      <c r="FE30" s="1">
        <f t="shared" si="126"/>
        <v>5</v>
      </c>
      <c r="FF30" s="1">
        <f t="shared" si="31"/>
        <v>5</v>
      </c>
      <c r="FG30" s="1">
        <f t="shared" si="127"/>
        <v>0</v>
      </c>
      <c r="FH30" s="1">
        <f t="shared" si="128"/>
        <v>0</v>
      </c>
      <c r="FI30" s="1">
        <f t="shared" si="129"/>
        <v>5</v>
      </c>
      <c r="FJ30" s="1">
        <f t="shared" si="32"/>
        <v>5</v>
      </c>
      <c r="FK30" s="1">
        <f t="shared" si="130"/>
        <v>0</v>
      </c>
      <c r="FL30" s="1">
        <f t="shared" si="131"/>
        <v>0</v>
      </c>
      <c r="FM30" s="1">
        <f t="shared" si="132"/>
        <v>5</v>
      </c>
      <c r="FN30" s="1">
        <f t="shared" si="33"/>
        <v>5</v>
      </c>
      <c r="FO30" s="1">
        <f t="shared" si="133"/>
        <v>0</v>
      </c>
      <c r="FP30" s="1">
        <f t="shared" si="134"/>
        <v>0</v>
      </c>
      <c r="FQ30" s="1">
        <f t="shared" si="135"/>
        <v>5</v>
      </c>
      <c r="FR30" s="1">
        <f t="shared" si="34"/>
        <v>5</v>
      </c>
      <c r="FS30" s="1">
        <f t="shared" si="136"/>
        <v>0</v>
      </c>
      <c r="FT30" s="1">
        <f t="shared" si="137"/>
        <v>0</v>
      </c>
      <c r="FU30" s="1">
        <f t="shared" si="138"/>
        <v>5</v>
      </c>
      <c r="FV30" s="1">
        <f t="shared" si="35"/>
        <v>5</v>
      </c>
      <c r="FW30" s="1">
        <f t="shared" si="139"/>
        <v>3</v>
      </c>
      <c r="FX30" s="1">
        <f t="shared" si="140"/>
        <v>0</v>
      </c>
      <c r="FY30" s="1">
        <f t="shared" si="141"/>
        <v>5</v>
      </c>
      <c r="FZ30" s="1">
        <f t="shared" si="36"/>
        <v>5</v>
      </c>
      <c r="GC30" s="1">
        <f t="shared" si="37"/>
        <v>2</v>
      </c>
      <c r="GD30" s="1">
        <f t="shared" si="142"/>
        <v>0</v>
      </c>
      <c r="GE30" s="1">
        <f t="shared" si="38"/>
        <v>5</v>
      </c>
      <c r="GF30" s="1">
        <f t="shared" si="39"/>
        <v>5</v>
      </c>
      <c r="GG30" s="1">
        <f t="shared" si="40"/>
        <v>0</v>
      </c>
      <c r="GH30" s="1">
        <f t="shared" si="143"/>
        <v>0</v>
      </c>
      <c r="GI30" s="1">
        <f t="shared" si="144"/>
        <v>5</v>
      </c>
      <c r="GJ30" s="1">
        <f t="shared" si="41"/>
        <v>5</v>
      </c>
      <c r="GK30" s="1">
        <f t="shared" si="42"/>
        <v>0</v>
      </c>
      <c r="GL30" s="1">
        <f t="shared" si="145"/>
        <v>0</v>
      </c>
      <c r="GM30" s="1">
        <f t="shared" si="146"/>
        <v>5</v>
      </c>
      <c r="GN30" s="1">
        <f t="shared" si="43"/>
        <v>5</v>
      </c>
      <c r="GO30" s="1">
        <f t="shared" si="44"/>
        <v>0</v>
      </c>
      <c r="GP30" s="1">
        <f t="shared" si="147"/>
        <v>0</v>
      </c>
      <c r="GQ30" s="1">
        <f t="shared" si="148"/>
        <v>5</v>
      </c>
      <c r="GR30" s="1">
        <f t="shared" si="45"/>
        <v>5</v>
      </c>
      <c r="GS30" s="1">
        <f t="shared" si="46"/>
        <v>0</v>
      </c>
      <c r="GT30" s="1">
        <f t="shared" si="149"/>
        <v>0</v>
      </c>
      <c r="GU30" s="1">
        <f t="shared" si="150"/>
        <v>5</v>
      </c>
      <c r="GV30" s="1">
        <f t="shared" si="47"/>
        <v>5</v>
      </c>
      <c r="GW30" s="1">
        <f t="shared" si="48"/>
        <v>0</v>
      </c>
      <c r="GX30" s="1">
        <f t="shared" si="151"/>
        <v>0</v>
      </c>
      <c r="GY30" s="1">
        <f t="shared" si="152"/>
        <v>5</v>
      </c>
      <c r="GZ30" s="1">
        <f t="shared" si="49"/>
        <v>5</v>
      </c>
      <c r="HA30" s="1">
        <f t="shared" si="50"/>
        <v>1</v>
      </c>
      <c r="HB30" s="1">
        <f t="shared" si="153"/>
        <v>0</v>
      </c>
      <c r="HC30" s="1">
        <f t="shared" si="154"/>
        <v>5</v>
      </c>
      <c r="HD30" s="1">
        <f t="shared" si="51"/>
        <v>5</v>
      </c>
    </row>
    <row r="31" spans="1:212" customFormat="1" x14ac:dyDescent="0.3">
      <c r="A31" t="str">
        <f t="shared" si="52"/>
        <v>Club1</v>
      </c>
      <c r="B31" s="13">
        <f>'Running Order'!B35</f>
        <v>29</v>
      </c>
      <c r="C31" s="13" t="str">
        <f>'Running Order'!C35</f>
        <v>Duncan Stephens</v>
      </c>
      <c r="D31" s="13" t="str">
        <f>'Running Order'!D35</f>
        <v>Adrian Rendell</v>
      </c>
      <c r="E31" s="13" t="str">
        <f>'Running Order'!E35</f>
        <v>Crossle</v>
      </c>
      <c r="F31" s="13">
        <f>'Running Order'!F35</f>
        <v>1500</v>
      </c>
      <c r="G31" s="13" t="str">
        <f>'Running Order'!G35</f>
        <v>IRS</v>
      </c>
      <c r="H31" s="13">
        <f>'Running Order'!H35</f>
        <v>1</v>
      </c>
      <c r="I31" s="13">
        <f>'Running Order'!I35</f>
        <v>0</v>
      </c>
      <c r="J31" s="13">
        <f>'Running Order'!J35</f>
        <v>0</v>
      </c>
      <c r="K31" s="13">
        <f>'Running Order'!K35</f>
        <v>0</v>
      </c>
      <c r="L31" s="13" t="str">
        <f>'Running Order'!L35</f>
        <v>Club</v>
      </c>
      <c r="M31" s="13">
        <f>IF('Running Order'!$HF35="CLUB",'Running Order'!M35,20)</f>
        <v>5</v>
      </c>
      <c r="N31" s="13">
        <f>IF('Running Order'!$HF35="CLUB",'Running Order'!N35,20)</f>
        <v>0</v>
      </c>
      <c r="O31" s="13">
        <f>IF('Running Order'!$HF35="CLUB",'Running Order'!O35,20)</f>
        <v>3</v>
      </c>
      <c r="P31" s="13">
        <f>IF('Running Order'!$HF35="CLUB",'Running Order'!P35,20)</f>
        <v>1</v>
      </c>
      <c r="Q31" s="13">
        <f>IF('Running Order'!$HF35="CLUB",'Running Order'!Q35,20)</f>
        <v>2</v>
      </c>
      <c r="R31" s="13">
        <f>IF('Running Order'!$HF35="CLUB",'Running Order'!R35,20)</f>
        <v>3</v>
      </c>
      <c r="S31" s="13">
        <f>IF('Running Order'!$HF35="CLUB",'Running Order'!S35,20)</f>
        <v>6</v>
      </c>
      <c r="T31" s="13">
        <f>IF('Running Order'!$HF35="CLUB",'Running Order'!T35,20)</f>
        <v>0</v>
      </c>
      <c r="U31" s="13">
        <f>IF('Running Order'!$HF35="CLUB",'Running Order'!U35,20)</f>
        <v>0</v>
      </c>
      <c r="V31" s="13">
        <f>IF('Running Order'!$HF35="CLUB",'Running Order'!V35,20)</f>
        <v>0</v>
      </c>
      <c r="W31" s="5">
        <f t="shared" si="53"/>
        <v>20</v>
      </c>
      <c r="X31" s="13">
        <f>IF('Running Order'!$HF35="CLUB",'Running Order'!X35,20)</f>
        <v>5</v>
      </c>
      <c r="Y31" s="13">
        <f>IF('Running Order'!$HF35="CLUB",'Running Order'!Y35,20)</f>
        <v>0</v>
      </c>
      <c r="Z31" s="13">
        <f>IF('Running Order'!$HF35="CLUB",'Running Order'!Z35,20)</f>
        <v>1</v>
      </c>
      <c r="AA31" s="13">
        <f>IF('Running Order'!$HF35="CLUB",'Running Order'!AA35,20)</f>
        <v>1</v>
      </c>
      <c r="AB31" s="13">
        <f>IF('Running Order'!$HF35="CLUB",'Running Order'!AB35,20)</f>
        <v>1</v>
      </c>
      <c r="AC31" s="13">
        <f>IF('Running Order'!$HF35="CLUB",'Running Order'!AC35,20)</f>
        <v>3</v>
      </c>
      <c r="AD31" s="13">
        <f>IF('Running Order'!$HF35="CLUB",'Running Order'!AD35,20)</f>
        <v>0</v>
      </c>
      <c r="AE31" s="13">
        <f>IF('Running Order'!$HF35="CLUB",'Running Order'!AE35,20)</f>
        <v>0</v>
      </c>
      <c r="AF31" s="13">
        <f>IF('Running Order'!$HF35="CLUB",'Running Order'!AF35,20)</f>
        <v>0</v>
      </c>
      <c r="AG31" s="13">
        <f>IF('Running Order'!$HF35="CLUB",'Running Order'!AG35,20)</f>
        <v>0</v>
      </c>
      <c r="AH31" s="5">
        <f t="shared" si="54"/>
        <v>11</v>
      </c>
      <c r="AI31" s="5">
        <f t="shared" si="55"/>
        <v>31</v>
      </c>
      <c r="AJ31" s="13">
        <f>IF('Running Order'!$HF35="CLUB",'Running Order'!AJ35,20)</f>
        <v>1</v>
      </c>
      <c r="AK31" s="13">
        <f>IF('Running Order'!$HF35="CLUB",'Running Order'!AK35,20)</f>
        <v>0</v>
      </c>
      <c r="AL31" s="13">
        <f>IF('Running Order'!$HF35="CLUB",'Running Order'!AL35,20)</f>
        <v>1</v>
      </c>
      <c r="AM31" s="13">
        <f>IF('Running Order'!$HF35="CLUB",'Running Order'!AM35,20)</f>
        <v>1</v>
      </c>
      <c r="AN31" s="13">
        <f>IF('Running Order'!$HF35="CLUB",'Running Order'!AN35,20)</f>
        <v>0</v>
      </c>
      <c r="AO31" s="13">
        <f>IF('Running Order'!$HF35="CLUB",'Running Order'!AO35,20)</f>
        <v>2</v>
      </c>
      <c r="AP31" s="13">
        <f>IF('Running Order'!$HF35="CLUB",'Running Order'!AP35,20)</f>
        <v>0</v>
      </c>
      <c r="AQ31" s="13">
        <f>IF('Running Order'!$HF35="CLUB",'Running Order'!AQ35,20)</f>
        <v>2</v>
      </c>
      <c r="AR31" s="13">
        <f>IF('Running Order'!$HF35="CLUB",'Running Order'!AR35,20)</f>
        <v>0</v>
      </c>
      <c r="AS31" s="13">
        <f>IF('Running Order'!$HF35="CLUB",'Running Order'!AS35,20)</f>
        <v>0</v>
      </c>
      <c r="AT31" s="5">
        <f t="shared" si="56"/>
        <v>7</v>
      </c>
      <c r="AU31" s="5">
        <f t="shared" si="57"/>
        <v>38</v>
      </c>
      <c r="AV31" s="13">
        <f>IF('Running Order'!$HF35="CLUB",'Running Order'!AV35,20)</f>
        <v>0</v>
      </c>
      <c r="AW31" s="13">
        <f>IF('Running Order'!$HF35="CLUB",'Running Order'!AW35,20)</f>
        <v>0</v>
      </c>
      <c r="AX31" s="13">
        <f>IF('Running Order'!$HF35="CLUB",'Running Order'!AX35,20)</f>
        <v>0</v>
      </c>
      <c r="AY31" s="13">
        <f>IF('Running Order'!$HF35="CLUB",'Running Order'!AY35,20)</f>
        <v>0</v>
      </c>
      <c r="AZ31" s="13">
        <f>IF('Running Order'!$HF35="CLUB",'Running Order'!AZ35,20)</f>
        <v>0</v>
      </c>
      <c r="BA31" s="13">
        <f>IF('Running Order'!$HF35="CLUB",'Running Order'!BA35,20)</f>
        <v>0</v>
      </c>
      <c r="BB31" s="13">
        <f>IF('Running Order'!$HF35="CLUB",'Running Order'!BB35,20)</f>
        <v>0</v>
      </c>
      <c r="BC31" s="13">
        <f>IF('Running Order'!$HF35="CLUB",'Running Order'!BC35,20)</f>
        <v>0</v>
      </c>
      <c r="BD31" s="13">
        <f>IF('Running Order'!$HF35="CLUB",'Running Order'!BD35,20)</f>
        <v>0</v>
      </c>
      <c r="BE31" s="13">
        <f>IF('Running Order'!$HF35="CLUB",'Running Order'!BE35,20)</f>
        <v>0</v>
      </c>
      <c r="BF31" s="5">
        <f t="shared" si="58"/>
        <v>0</v>
      </c>
      <c r="BG31" s="5">
        <f t="shared" si="59"/>
        <v>38</v>
      </c>
      <c r="BH31" s="5">
        <f t="shared" si="155"/>
        <v>1</v>
      </c>
      <c r="BI31" s="5">
        <f t="shared" si="156"/>
        <v>1</v>
      </c>
      <c r="BJ31" s="5">
        <f t="shared" si="157"/>
        <v>1</v>
      </c>
      <c r="BK31" s="5">
        <f t="shared" si="158"/>
        <v>1</v>
      </c>
      <c r="BL31" s="5">
        <f t="shared" si="60"/>
        <v>1</v>
      </c>
      <c r="BM31" s="5">
        <f t="shared" si="61"/>
        <v>1</v>
      </c>
      <c r="BN31" s="5">
        <f t="shared" si="8"/>
        <v>1</v>
      </c>
      <c r="BO31" s="5">
        <f t="shared" si="9"/>
        <v>1</v>
      </c>
      <c r="BP31" s="3" t="str">
        <f t="shared" si="10"/>
        <v>-</v>
      </c>
      <c r="BQ31" s="3" t="str">
        <f t="shared" si="62"/>
        <v/>
      </c>
      <c r="BR31" s="3" t="str">
        <f t="shared" si="11"/>
        <v>-</v>
      </c>
      <c r="BS31" s="3" t="str">
        <f t="shared" si="63"/>
        <v/>
      </c>
      <c r="BT31" s="3" t="str">
        <f t="shared" si="12"/>
        <v>-</v>
      </c>
      <c r="BU31" s="3" t="str">
        <f t="shared" si="64"/>
        <v/>
      </c>
      <c r="BV31" s="3" t="str">
        <f t="shared" si="13"/>
        <v>-</v>
      </c>
      <c r="BW31" s="3" t="str">
        <f t="shared" si="65"/>
        <v/>
      </c>
      <c r="BX31" s="3" t="str">
        <f t="shared" si="14"/>
        <v>-</v>
      </c>
      <c r="BY31" s="3" t="str">
        <f t="shared" si="66"/>
        <v/>
      </c>
      <c r="BZ31" s="3">
        <f t="shared" si="15"/>
        <v>1</v>
      </c>
      <c r="CA31" s="3">
        <f t="shared" si="67"/>
        <v>1</v>
      </c>
      <c r="CB31" s="3" t="str">
        <f t="shared" si="16"/>
        <v>-</v>
      </c>
      <c r="CC31" s="3" t="str">
        <f t="shared" si="68"/>
        <v/>
      </c>
      <c r="CD31" s="3" t="str">
        <f t="shared" si="69"/>
        <v>-</v>
      </c>
      <c r="CE31" s="3" t="str">
        <f t="shared" si="70"/>
        <v/>
      </c>
      <c r="CF31" s="3" t="str">
        <f t="shared" si="71"/>
        <v>-</v>
      </c>
      <c r="CG31" s="3" t="str">
        <f t="shared" si="72"/>
        <v/>
      </c>
      <c r="CH31" s="5" t="str">
        <f t="shared" si="159"/>
        <v>1</v>
      </c>
      <c r="CI31" s="5" t="str">
        <f t="shared" si="73"/>
        <v/>
      </c>
      <c r="CJ31" s="1"/>
      <c r="CK31" s="1"/>
      <c r="CL31" s="1">
        <f t="shared" si="74"/>
        <v>24</v>
      </c>
      <c r="CM31" s="1">
        <f t="shared" si="75"/>
        <v>0</v>
      </c>
      <c r="CN31" s="1">
        <f t="shared" si="76"/>
        <v>1</v>
      </c>
      <c r="CO31" s="1">
        <f t="shared" si="17"/>
        <v>1</v>
      </c>
      <c r="CP31" s="1">
        <f t="shared" si="77"/>
        <v>7</v>
      </c>
      <c r="CQ31" s="1">
        <f t="shared" si="78"/>
        <v>0</v>
      </c>
      <c r="CR31" s="1">
        <f t="shared" si="79"/>
        <v>1</v>
      </c>
      <c r="CS31" s="1">
        <f t="shared" si="18"/>
        <v>1</v>
      </c>
      <c r="CT31" s="1">
        <f t="shared" si="80"/>
        <v>3</v>
      </c>
      <c r="CU31" s="1">
        <f t="shared" si="81"/>
        <v>0</v>
      </c>
      <c r="CV31" s="1">
        <f t="shared" si="82"/>
        <v>1</v>
      </c>
      <c r="CW31" s="1">
        <f t="shared" si="19"/>
        <v>1</v>
      </c>
      <c r="CX31" s="1">
        <f t="shared" si="83"/>
        <v>3</v>
      </c>
      <c r="CY31" s="1">
        <f t="shared" si="84"/>
        <v>0</v>
      </c>
      <c r="CZ31" s="1">
        <f t="shared" si="85"/>
        <v>1</v>
      </c>
      <c r="DA31" s="1">
        <f t="shared" si="20"/>
        <v>1</v>
      </c>
      <c r="DB31" s="1">
        <f t="shared" si="86"/>
        <v>0</v>
      </c>
      <c r="DC31" s="1">
        <f t="shared" si="87"/>
        <v>0</v>
      </c>
      <c r="DD31" s="1">
        <f t="shared" si="88"/>
        <v>1</v>
      </c>
      <c r="DE31" s="1">
        <f t="shared" si="21"/>
        <v>1</v>
      </c>
      <c r="DF31" s="1">
        <f t="shared" si="89"/>
        <v>2</v>
      </c>
      <c r="DG31" s="1">
        <f t="shared" si="90"/>
        <v>0</v>
      </c>
      <c r="DH31" s="1">
        <f t="shared" si="91"/>
        <v>1</v>
      </c>
      <c r="DI31" s="1">
        <f t="shared" si="22"/>
        <v>1</v>
      </c>
      <c r="DJ31" s="1">
        <f t="shared" si="92"/>
        <v>1</v>
      </c>
      <c r="DK31" s="1">
        <f t="shared" si="93"/>
        <v>0</v>
      </c>
      <c r="DL31" s="1">
        <f t="shared" si="94"/>
        <v>1</v>
      </c>
      <c r="DM31" s="1">
        <f t="shared" si="95"/>
        <v>1</v>
      </c>
      <c r="DQ31">
        <f t="shared" si="96"/>
        <v>38</v>
      </c>
      <c r="DR31" t="str">
        <f t="shared" si="97"/>
        <v>YES</v>
      </c>
      <c r="DS31">
        <f t="shared" si="98"/>
        <v>38</v>
      </c>
      <c r="DT31" t="str">
        <f t="shared" si="99"/>
        <v>YES</v>
      </c>
      <c r="DV31" s="1">
        <f t="shared" si="100"/>
        <v>14</v>
      </c>
      <c r="DW31" s="1">
        <f t="shared" si="101"/>
        <v>0</v>
      </c>
      <c r="DX31" s="1">
        <f t="shared" si="102"/>
        <v>1</v>
      </c>
      <c r="DY31" s="1">
        <f t="shared" si="23"/>
        <v>1</v>
      </c>
      <c r="DZ31" s="1">
        <f t="shared" si="103"/>
        <v>7</v>
      </c>
      <c r="EA31" s="1">
        <f t="shared" si="104"/>
        <v>0</v>
      </c>
      <c r="EB31" s="1">
        <f t="shared" si="105"/>
        <v>1</v>
      </c>
      <c r="EC31" s="1">
        <f t="shared" si="24"/>
        <v>1</v>
      </c>
      <c r="ED31" s="1">
        <f t="shared" si="106"/>
        <v>3</v>
      </c>
      <c r="EE31" s="1">
        <f t="shared" si="107"/>
        <v>0</v>
      </c>
      <c r="EF31" s="1">
        <f t="shared" si="108"/>
        <v>1</v>
      </c>
      <c r="EG31" s="1">
        <f t="shared" si="25"/>
        <v>1</v>
      </c>
      <c r="EH31" s="1">
        <f t="shared" si="109"/>
        <v>3</v>
      </c>
      <c r="EI31" s="1">
        <f t="shared" si="110"/>
        <v>0</v>
      </c>
      <c r="EJ31" s="1">
        <f t="shared" si="111"/>
        <v>1</v>
      </c>
      <c r="EK31" s="1">
        <f t="shared" si="26"/>
        <v>1</v>
      </c>
      <c r="EL31" s="1">
        <f t="shared" si="112"/>
        <v>0</v>
      </c>
      <c r="EM31" s="1">
        <f t="shared" si="113"/>
        <v>0</v>
      </c>
      <c r="EN31" s="1">
        <f t="shared" si="114"/>
        <v>1</v>
      </c>
      <c r="EO31" s="1">
        <f t="shared" si="27"/>
        <v>1</v>
      </c>
      <c r="EP31" s="1">
        <f t="shared" si="115"/>
        <v>2</v>
      </c>
      <c r="EQ31" s="1">
        <f t="shared" si="116"/>
        <v>0</v>
      </c>
      <c r="ER31" s="1">
        <f t="shared" si="117"/>
        <v>1</v>
      </c>
      <c r="ES31" s="1">
        <f t="shared" si="28"/>
        <v>1</v>
      </c>
      <c r="ET31" s="1">
        <f t="shared" si="118"/>
        <v>1</v>
      </c>
      <c r="EU31" s="1">
        <f t="shared" si="119"/>
        <v>0</v>
      </c>
      <c r="EV31" s="1">
        <f t="shared" si="120"/>
        <v>1</v>
      </c>
      <c r="EW31" s="1">
        <f t="shared" si="121"/>
        <v>1</v>
      </c>
      <c r="EX31" s="1"/>
      <c r="EY31" s="1">
        <f t="shared" si="122"/>
        <v>9</v>
      </c>
      <c r="EZ31" s="1">
        <f t="shared" si="123"/>
        <v>0</v>
      </c>
      <c r="FA31" s="1">
        <f t="shared" si="29"/>
        <v>1</v>
      </c>
      <c r="FB31" s="1">
        <f t="shared" si="30"/>
        <v>1</v>
      </c>
      <c r="FC31" s="1">
        <f t="shared" si="124"/>
        <v>4</v>
      </c>
      <c r="FD31" s="1">
        <f t="shared" si="125"/>
        <v>0</v>
      </c>
      <c r="FE31" s="1">
        <f t="shared" si="126"/>
        <v>1</v>
      </c>
      <c r="FF31" s="1">
        <f t="shared" si="31"/>
        <v>1</v>
      </c>
      <c r="FG31" s="1">
        <f t="shared" si="127"/>
        <v>1</v>
      </c>
      <c r="FH31" s="1">
        <f t="shared" si="128"/>
        <v>0</v>
      </c>
      <c r="FI31" s="1">
        <f t="shared" si="129"/>
        <v>1</v>
      </c>
      <c r="FJ31" s="1">
        <f t="shared" si="32"/>
        <v>1</v>
      </c>
      <c r="FK31" s="1">
        <f t="shared" si="130"/>
        <v>3</v>
      </c>
      <c r="FL31" s="1">
        <f t="shared" si="131"/>
        <v>0</v>
      </c>
      <c r="FM31" s="1">
        <f t="shared" si="132"/>
        <v>1</v>
      </c>
      <c r="FN31" s="1">
        <f t="shared" si="33"/>
        <v>1</v>
      </c>
      <c r="FO31" s="1">
        <f t="shared" si="133"/>
        <v>0</v>
      </c>
      <c r="FP31" s="1">
        <f t="shared" si="134"/>
        <v>0</v>
      </c>
      <c r="FQ31" s="1">
        <f t="shared" si="135"/>
        <v>1</v>
      </c>
      <c r="FR31" s="1">
        <f t="shared" si="34"/>
        <v>1</v>
      </c>
      <c r="FS31" s="1">
        <f t="shared" si="136"/>
        <v>2</v>
      </c>
      <c r="FT31" s="1">
        <f t="shared" si="137"/>
        <v>0</v>
      </c>
      <c r="FU31" s="1">
        <f t="shared" si="138"/>
        <v>1</v>
      </c>
      <c r="FV31" s="1">
        <f t="shared" si="35"/>
        <v>1</v>
      </c>
      <c r="FW31" s="1">
        <f t="shared" si="139"/>
        <v>1</v>
      </c>
      <c r="FX31" s="1">
        <f t="shared" si="140"/>
        <v>0</v>
      </c>
      <c r="FY31" s="1">
        <f t="shared" si="141"/>
        <v>1</v>
      </c>
      <c r="FZ31" s="1">
        <f t="shared" si="36"/>
        <v>1</v>
      </c>
      <c r="GC31" s="1">
        <f t="shared" si="37"/>
        <v>4</v>
      </c>
      <c r="GD31" s="1">
        <f t="shared" si="142"/>
        <v>0</v>
      </c>
      <c r="GE31" s="1">
        <f t="shared" si="38"/>
        <v>1</v>
      </c>
      <c r="GF31" s="1">
        <f t="shared" si="39"/>
        <v>1</v>
      </c>
      <c r="GG31" s="1">
        <f t="shared" si="40"/>
        <v>1</v>
      </c>
      <c r="GH31" s="1">
        <f t="shared" si="143"/>
        <v>0</v>
      </c>
      <c r="GI31" s="1">
        <f t="shared" si="144"/>
        <v>1</v>
      </c>
      <c r="GJ31" s="1">
        <f t="shared" si="41"/>
        <v>1</v>
      </c>
      <c r="GK31" s="1">
        <f t="shared" si="42"/>
        <v>1</v>
      </c>
      <c r="GL31" s="1">
        <f t="shared" si="145"/>
        <v>0</v>
      </c>
      <c r="GM31" s="1">
        <f t="shared" si="146"/>
        <v>1</v>
      </c>
      <c r="GN31" s="1">
        <f t="shared" si="43"/>
        <v>1</v>
      </c>
      <c r="GO31" s="1">
        <f t="shared" si="44"/>
        <v>2</v>
      </c>
      <c r="GP31" s="1">
        <f t="shared" si="147"/>
        <v>0</v>
      </c>
      <c r="GQ31" s="1">
        <f t="shared" si="148"/>
        <v>1</v>
      </c>
      <c r="GR31" s="1">
        <f t="shared" si="45"/>
        <v>1</v>
      </c>
      <c r="GS31" s="1">
        <f t="shared" si="46"/>
        <v>0</v>
      </c>
      <c r="GT31" s="1">
        <f t="shared" si="149"/>
        <v>0</v>
      </c>
      <c r="GU31" s="1">
        <f t="shared" si="150"/>
        <v>1</v>
      </c>
      <c r="GV31" s="1">
        <f t="shared" si="47"/>
        <v>1</v>
      </c>
      <c r="GW31" s="1">
        <f t="shared" si="48"/>
        <v>1</v>
      </c>
      <c r="GX31" s="1">
        <f t="shared" si="151"/>
        <v>0</v>
      </c>
      <c r="GY31" s="1">
        <f t="shared" si="152"/>
        <v>1</v>
      </c>
      <c r="GZ31" s="1">
        <f t="shared" si="49"/>
        <v>1</v>
      </c>
      <c r="HA31" s="1">
        <f t="shared" si="50"/>
        <v>1</v>
      </c>
      <c r="HB31" s="1">
        <f t="shared" si="153"/>
        <v>0</v>
      </c>
      <c r="HC31" s="1">
        <f t="shared" si="154"/>
        <v>1</v>
      </c>
      <c r="HD31" s="1">
        <f t="shared" si="51"/>
        <v>1</v>
      </c>
    </row>
    <row r="32" spans="1:212" customFormat="1" x14ac:dyDescent="0.3">
      <c r="A32" t="str">
        <f t="shared" si="52"/>
        <v>PH4</v>
      </c>
      <c r="B32" s="13">
        <f>'Running Order'!B36</f>
        <v>30</v>
      </c>
      <c r="C32" s="13" t="str">
        <f>'Running Order'!C36</f>
        <v>Jane Pye</v>
      </c>
      <c r="D32" s="13" t="str">
        <f>'Running Order'!D36</f>
        <v>Neil Davies</v>
      </c>
      <c r="E32" s="13" t="str">
        <f>'Running Order'!E36</f>
        <v>Cannon</v>
      </c>
      <c r="F32" s="13">
        <f>'Running Order'!F36</f>
        <v>948</v>
      </c>
      <c r="G32" s="13" t="str">
        <f>'Running Order'!G36</f>
        <v>Live</v>
      </c>
      <c r="H32" s="13">
        <f>'Running Order'!H36</f>
        <v>1</v>
      </c>
      <c r="I32" s="13">
        <f>'Running Order'!I36</f>
        <v>0</v>
      </c>
      <c r="J32" s="13">
        <f>'Running Order'!J36</f>
        <v>0</v>
      </c>
      <c r="K32" s="13" t="str">
        <f>'Running Order'!K36</f>
        <v>Ret/NS</v>
      </c>
      <c r="L32" s="13" t="str">
        <f>'Running Order'!L36</f>
        <v>PH</v>
      </c>
      <c r="M32" s="13">
        <f>IF('Running Order'!$HF36="CLUB",'Running Order'!M36,20)</f>
        <v>0</v>
      </c>
      <c r="N32" s="13">
        <f>IF('Running Order'!$HF36="CLUB",'Running Order'!N36,20)</f>
        <v>0</v>
      </c>
      <c r="O32" s="13">
        <f>IF('Running Order'!$HF36="CLUB",'Running Order'!O36,20)</f>
        <v>0</v>
      </c>
      <c r="P32" s="13">
        <f>IF('Running Order'!$HF36="CLUB",'Running Order'!P36,20)</f>
        <v>0</v>
      </c>
      <c r="Q32" s="13">
        <f>IF('Running Order'!$HF36="CLUB",'Running Order'!Q36,20)</f>
        <v>0</v>
      </c>
      <c r="R32" s="13">
        <f>IF('Running Order'!$HF36="CLUB",'Running Order'!R36,20)</f>
        <v>0</v>
      </c>
      <c r="S32" s="13">
        <f>IF('Running Order'!$HF36="CLUB",'Running Order'!S36,20)</f>
        <v>0</v>
      </c>
      <c r="T32" s="13">
        <f>IF('Running Order'!$HF36="CLUB",'Running Order'!T36,20)</f>
        <v>0</v>
      </c>
      <c r="U32" s="13">
        <f>IF('Running Order'!$HF36="CLUB",'Running Order'!U36,20)</f>
        <v>0</v>
      </c>
      <c r="V32" s="13">
        <f>IF('Running Order'!$HF36="CLUB",'Running Order'!V36,20)</f>
        <v>0</v>
      </c>
      <c r="W32" s="5">
        <f t="shared" si="53"/>
        <v>1000</v>
      </c>
      <c r="X32" s="13">
        <f>IF('Running Order'!$HF36="CLUB",'Running Order'!X36,20)</f>
        <v>0</v>
      </c>
      <c r="Y32" s="13">
        <f>IF('Running Order'!$HF36="CLUB",'Running Order'!Y36,20)</f>
        <v>0</v>
      </c>
      <c r="Z32" s="13">
        <f>IF('Running Order'!$HF36="CLUB",'Running Order'!Z36,20)</f>
        <v>0</v>
      </c>
      <c r="AA32" s="13">
        <f>IF('Running Order'!$HF36="CLUB",'Running Order'!AA36,20)</f>
        <v>0</v>
      </c>
      <c r="AB32" s="13">
        <f>IF('Running Order'!$HF36="CLUB",'Running Order'!AB36,20)</f>
        <v>0</v>
      </c>
      <c r="AC32" s="13">
        <f>IF('Running Order'!$HF36="CLUB",'Running Order'!AC36,20)</f>
        <v>0</v>
      </c>
      <c r="AD32" s="13">
        <f>IF('Running Order'!$HF36="CLUB",'Running Order'!AD36,20)</f>
        <v>0</v>
      </c>
      <c r="AE32" s="13">
        <f>IF('Running Order'!$HF36="CLUB",'Running Order'!AE36,20)</f>
        <v>0</v>
      </c>
      <c r="AF32" s="13">
        <f>IF('Running Order'!$HF36="CLUB",'Running Order'!AF36,20)</f>
        <v>0</v>
      </c>
      <c r="AG32" s="13">
        <f>IF('Running Order'!$HF36="CLUB",'Running Order'!AG36,20)</f>
        <v>0</v>
      </c>
      <c r="AH32" s="5">
        <f t="shared" si="54"/>
        <v>1000</v>
      </c>
      <c r="AI32" s="5">
        <f t="shared" si="55"/>
        <v>2000</v>
      </c>
      <c r="AJ32" s="13">
        <f>IF('Running Order'!$HF36="CLUB",'Running Order'!AJ36,20)</f>
        <v>0</v>
      </c>
      <c r="AK32" s="13">
        <f>IF('Running Order'!$HF36="CLUB",'Running Order'!AK36,20)</f>
        <v>0</v>
      </c>
      <c r="AL32" s="13">
        <f>IF('Running Order'!$HF36="CLUB",'Running Order'!AL36,20)</f>
        <v>0</v>
      </c>
      <c r="AM32" s="13">
        <f>IF('Running Order'!$HF36="CLUB",'Running Order'!AM36,20)</f>
        <v>0</v>
      </c>
      <c r="AN32" s="13">
        <f>IF('Running Order'!$HF36="CLUB",'Running Order'!AN36,20)</f>
        <v>0</v>
      </c>
      <c r="AO32" s="13">
        <f>IF('Running Order'!$HF36="CLUB",'Running Order'!AO36,20)</f>
        <v>0</v>
      </c>
      <c r="AP32" s="13">
        <f>IF('Running Order'!$HF36="CLUB",'Running Order'!AP36,20)</f>
        <v>0</v>
      </c>
      <c r="AQ32" s="13">
        <f>IF('Running Order'!$HF36="CLUB",'Running Order'!AQ36,20)</f>
        <v>0</v>
      </c>
      <c r="AR32" s="13">
        <f>IF('Running Order'!$HF36="CLUB",'Running Order'!AR36,20)</f>
        <v>0</v>
      </c>
      <c r="AS32" s="13">
        <f>IF('Running Order'!$HF36="CLUB",'Running Order'!AS36,20)</f>
        <v>0</v>
      </c>
      <c r="AT32" s="5">
        <f t="shared" si="56"/>
        <v>1000</v>
      </c>
      <c r="AU32" s="5">
        <f t="shared" si="57"/>
        <v>3000</v>
      </c>
      <c r="AV32" s="13">
        <f>IF('Running Order'!$HF36="CLUB",'Running Order'!AV36,20)</f>
        <v>0</v>
      </c>
      <c r="AW32" s="13">
        <f>IF('Running Order'!$HF36="CLUB",'Running Order'!AW36,20)</f>
        <v>0</v>
      </c>
      <c r="AX32" s="13">
        <f>IF('Running Order'!$HF36="CLUB",'Running Order'!AX36,20)</f>
        <v>0</v>
      </c>
      <c r="AY32" s="13">
        <f>IF('Running Order'!$HF36="CLUB",'Running Order'!AY36,20)</f>
        <v>0</v>
      </c>
      <c r="AZ32" s="13">
        <f>IF('Running Order'!$HF36="CLUB",'Running Order'!AZ36,20)</f>
        <v>0</v>
      </c>
      <c r="BA32" s="13">
        <f>IF('Running Order'!$HF36="CLUB",'Running Order'!BA36,20)</f>
        <v>0</v>
      </c>
      <c r="BB32" s="13">
        <f>IF('Running Order'!$HF36="CLUB",'Running Order'!BB36,20)</f>
        <v>0</v>
      </c>
      <c r="BC32" s="13">
        <f>IF('Running Order'!$HF36="CLUB",'Running Order'!BC36,20)</f>
        <v>0</v>
      </c>
      <c r="BD32" s="13">
        <f>IF('Running Order'!$HF36="CLUB",'Running Order'!BD36,20)</f>
        <v>0</v>
      </c>
      <c r="BE32" s="13">
        <f>IF('Running Order'!$HF36="CLUB",'Running Order'!BE36,20)</f>
        <v>0</v>
      </c>
      <c r="BF32" s="5">
        <f t="shared" si="58"/>
        <v>1000</v>
      </c>
      <c r="BG32" s="5">
        <f t="shared" si="59"/>
        <v>4000</v>
      </c>
      <c r="BH32" s="5">
        <f t="shared" si="155"/>
        <v>56</v>
      </c>
      <c r="BI32" s="5">
        <f t="shared" si="156"/>
        <v>56</v>
      </c>
      <c r="BJ32" s="5">
        <f t="shared" si="157"/>
        <v>56</v>
      </c>
      <c r="BK32" s="5">
        <f t="shared" si="158"/>
        <v>56</v>
      </c>
      <c r="BL32" s="5">
        <f t="shared" si="60"/>
        <v>56</v>
      </c>
      <c r="BM32" s="5">
        <f t="shared" si="61"/>
        <v>56</v>
      </c>
      <c r="BN32" s="5">
        <f t="shared" si="8"/>
        <v>56</v>
      </c>
      <c r="BO32" s="5">
        <f t="shared" si="9"/>
        <v>56</v>
      </c>
      <c r="BP32" s="3" t="str">
        <f t="shared" si="10"/>
        <v>-</v>
      </c>
      <c r="BQ32" s="3" t="str">
        <f t="shared" si="62"/>
        <v/>
      </c>
      <c r="BR32" s="3" t="str">
        <f t="shared" si="11"/>
        <v>-</v>
      </c>
      <c r="BS32" s="3" t="str">
        <f t="shared" si="63"/>
        <v/>
      </c>
      <c r="BT32" s="3" t="str">
        <f t="shared" si="12"/>
        <v>-</v>
      </c>
      <c r="BU32" s="3" t="str">
        <f t="shared" si="64"/>
        <v/>
      </c>
      <c r="BV32" s="3" t="str">
        <f t="shared" si="13"/>
        <v>-</v>
      </c>
      <c r="BW32" s="3" t="str">
        <f t="shared" si="65"/>
        <v/>
      </c>
      <c r="BX32" s="3" t="str">
        <f t="shared" si="14"/>
        <v>-</v>
      </c>
      <c r="BY32" s="3" t="str">
        <f t="shared" si="66"/>
        <v/>
      </c>
      <c r="BZ32" s="3" t="str">
        <f t="shared" si="15"/>
        <v>-</v>
      </c>
      <c r="CA32" s="3" t="str">
        <f t="shared" si="67"/>
        <v/>
      </c>
      <c r="CB32" s="3">
        <f t="shared" si="16"/>
        <v>56</v>
      </c>
      <c r="CC32" s="3">
        <f t="shared" si="68"/>
        <v>4</v>
      </c>
      <c r="CD32" s="3">
        <f t="shared" si="69"/>
        <v>56</v>
      </c>
      <c r="CE32" s="3">
        <f t="shared" si="70"/>
        <v>11</v>
      </c>
      <c r="CF32" s="3" t="str">
        <f t="shared" si="71"/>
        <v>-</v>
      </c>
      <c r="CG32" s="3" t="str">
        <f t="shared" si="72"/>
        <v/>
      </c>
      <c r="CH32" s="5" t="str">
        <f t="shared" si="159"/>
        <v>4</v>
      </c>
      <c r="CI32" s="5">
        <f t="shared" si="73"/>
        <v>11</v>
      </c>
      <c r="CJ32" s="1"/>
      <c r="CK32" s="1"/>
      <c r="CL32" s="1">
        <f t="shared" si="74"/>
        <v>40</v>
      </c>
      <c r="CM32" s="1">
        <f t="shared" si="75"/>
        <v>1.0000000000000001E-5</v>
      </c>
      <c r="CN32" s="1">
        <f t="shared" si="76"/>
        <v>56.000010000000003</v>
      </c>
      <c r="CO32" s="1">
        <f t="shared" si="17"/>
        <v>56</v>
      </c>
      <c r="CP32" s="1">
        <f t="shared" si="77"/>
        <v>0</v>
      </c>
      <c r="CQ32" s="1">
        <f t="shared" si="78"/>
        <v>0</v>
      </c>
      <c r="CR32" s="1">
        <f t="shared" si="79"/>
        <v>56</v>
      </c>
      <c r="CS32" s="1">
        <f t="shared" si="18"/>
        <v>56</v>
      </c>
      <c r="CT32" s="1">
        <f t="shared" si="80"/>
        <v>0</v>
      </c>
      <c r="CU32" s="1">
        <f t="shared" si="81"/>
        <v>0</v>
      </c>
      <c r="CV32" s="1">
        <f t="shared" si="82"/>
        <v>56</v>
      </c>
      <c r="CW32" s="1">
        <f t="shared" si="19"/>
        <v>56</v>
      </c>
      <c r="CX32" s="1">
        <f t="shared" si="83"/>
        <v>0</v>
      </c>
      <c r="CY32" s="1">
        <f t="shared" si="84"/>
        <v>0</v>
      </c>
      <c r="CZ32" s="1">
        <f t="shared" si="85"/>
        <v>56</v>
      </c>
      <c r="DA32" s="1">
        <f t="shared" si="20"/>
        <v>56</v>
      </c>
      <c r="DB32" s="1">
        <f t="shared" si="86"/>
        <v>0</v>
      </c>
      <c r="DC32" s="1">
        <f t="shared" si="87"/>
        <v>0</v>
      </c>
      <c r="DD32" s="1">
        <f t="shared" si="88"/>
        <v>56</v>
      </c>
      <c r="DE32" s="1">
        <f t="shared" si="21"/>
        <v>56</v>
      </c>
      <c r="DF32" s="1">
        <f t="shared" si="89"/>
        <v>0</v>
      </c>
      <c r="DG32" s="1">
        <f t="shared" si="90"/>
        <v>0</v>
      </c>
      <c r="DH32" s="1">
        <f t="shared" si="91"/>
        <v>56</v>
      </c>
      <c r="DI32" s="1">
        <f t="shared" si="22"/>
        <v>56</v>
      </c>
      <c r="DJ32" s="1">
        <f t="shared" si="92"/>
        <v>0</v>
      </c>
      <c r="DK32" s="1">
        <f t="shared" si="93"/>
        <v>0</v>
      </c>
      <c r="DL32" s="1">
        <f t="shared" si="94"/>
        <v>56</v>
      </c>
      <c r="DM32" s="1">
        <f t="shared" si="95"/>
        <v>56</v>
      </c>
      <c r="DQ32">
        <f t="shared" si="96"/>
        <v>0</v>
      </c>
      <c r="DR32" t="str">
        <f t="shared" si="97"/>
        <v>NO</v>
      </c>
      <c r="DS32">
        <f t="shared" si="98"/>
        <v>3000</v>
      </c>
      <c r="DT32" t="str">
        <f t="shared" si="99"/>
        <v>NO</v>
      </c>
      <c r="DV32" s="1">
        <f t="shared" si="100"/>
        <v>30</v>
      </c>
      <c r="DW32" s="1">
        <f t="shared" si="101"/>
        <v>1E-4</v>
      </c>
      <c r="DX32" s="1">
        <f t="shared" si="102"/>
        <v>56.000100000000003</v>
      </c>
      <c r="DY32" s="1">
        <f t="shared" si="23"/>
        <v>56</v>
      </c>
      <c r="DZ32" s="1">
        <f t="shared" si="103"/>
        <v>0</v>
      </c>
      <c r="EA32" s="1">
        <f t="shared" si="104"/>
        <v>0</v>
      </c>
      <c r="EB32" s="1">
        <f t="shared" si="105"/>
        <v>56</v>
      </c>
      <c r="EC32" s="1">
        <f t="shared" si="24"/>
        <v>56</v>
      </c>
      <c r="ED32" s="1">
        <f t="shared" si="106"/>
        <v>0</v>
      </c>
      <c r="EE32" s="1">
        <f t="shared" si="107"/>
        <v>0</v>
      </c>
      <c r="EF32" s="1">
        <f t="shared" si="108"/>
        <v>56</v>
      </c>
      <c r="EG32" s="1">
        <f t="shared" si="25"/>
        <v>56</v>
      </c>
      <c r="EH32" s="1">
        <f t="shared" si="109"/>
        <v>0</v>
      </c>
      <c r="EI32" s="1">
        <f t="shared" si="110"/>
        <v>0</v>
      </c>
      <c r="EJ32" s="1">
        <f t="shared" si="111"/>
        <v>56</v>
      </c>
      <c r="EK32" s="1">
        <f t="shared" si="26"/>
        <v>56</v>
      </c>
      <c r="EL32" s="1">
        <f t="shared" si="112"/>
        <v>0</v>
      </c>
      <c r="EM32" s="1">
        <f t="shared" si="113"/>
        <v>0</v>
      </c>
      <c r="EN32" s="1">
        <f t="shared" si="114"/>
        <v>56</v>
      </c>
      <c r="EO32" s="1">
        <f t="shared" si="27"/>
        <v>56</v>
      </c>
      <c r="EP32" s="1">
        <f t="shared" si="115"/>
        <v>0</v>
      </c>
      <c r="EQ32" s="1">
        <f t="shared" si="116"/>
        <v>0</v>
      </c>
      <c r="ER32" s="1">
        <f t="shared" si="117"/>
        <v>56</v>
      </c>
      <c r="ES32" s="1">
        <f t="shared" si="28"/>
        <v>56</v>
      </c>
      <c r="ET32" s="1">
        <f t="shared" si="118"/>
        <v>0</v>
      </c>
      <c r="EU32" s="1">
        <f t="shared" si="119"/>
        <v>0</v>
      </c>
      <c r="EV32" s="1">
        <f t="shared" si="120"/>
        <v>56</v>
      </c>
      <c r="EW32" s="1">
        <f t="shared" si="121"/>
        <v>56</v>
      </c>
      <c r="EX32" s="1"/>
      <c r="EY32" s="1">
        <f t="shared" si="122"/>
        <v>20</v>
      </c>
      <c r="EZ32" s="1">
        <f t="shared" si="123"/>
        <v>1E-4</v>
      </c>
      <c r="FA32" s="1">
        <f t="shared" si="29"/>
        <v>56.000100000000003</v>
      </c>
      <c r="FB32" s="1">
        <f t="shared" si="30"/>
        <v>56</v>
      </c>
      <c r="FC32" s="1">
        <f t="shared" si="124"/>
        <v>0</v>
      </c>
      <c r="FD32" s="1">
        <f t="shared" si="125"/>
        <v>0</v>
      </c>
      <c r="FE32" s="1">
        <f t="shared" si="126"/>
        <v>56</v>
      </c>
      <c r="FF32" s="1">
        <f t="shared" si="31"/>
        <v>56</v>
      </c>
      <c r="FG32" s="1">
        <f t="shared" si="127"/>
        <v>0</v>
      </c>
      <c r="FH32" s="1">
        <f t="shared" si="128"/>
        <v>0</v>
      </c>
      <c r="FI32" s="1">
        <f t="shared" si="129"/>
        <v>56</v>
      </c>
      <c r="FJ32" s="1">
        <f t="shared" si="32"/>
        <v>56</v>
      </c>
      <c r="FK32" s="1">
        <f t="shared" si="130"/>
        <v>0</v>
      </c>
      <c r="FL32" s="1">
        <f t="shared" si="131"/>
        <v>0</v>
      </c>
      <c r="FM32" s="1">
        <f t="shared" si="132"/>
        <v>56</v>
      </c>
      <c r="FN32" s="1">
        <f t="shared" si="33"/>
        <v>56</v>
      </c>
      <c r="FO32" s="1">
        <f t="shared" si="133"/>
        <v>0</v>
      </c>
      <c r="FP32" s="1">
        <f t="shared" si="134"/>
        <v>0</v>
      </c>
      <c r="FQ32" s="1">
        <f t="shared" si="135"/>
        <v>56</v>
      </c>
      <c r="FR32" s="1">
        <f t="shared" si="34"/>
        <v>56</v>
      </c>
      <c r="FS32" s="1">
        <f t="shared" si="136"/>
        <v>0</v>
      </c>
      <c r="FT32" s="1">
        <f t="shared" si="137"/>
        <v>0</v>
      </c>
      <c r="FU32" s="1">
        <f t="shared" si="138"/>
        <v>56</v>
      </c>
      <c r="FV32" s="1">
        <f t="shared" si="35"/>
        <v>56</v>
      </c>
      <c r="FW32" s="1">
        <f t="shared" si="139"/>
        <v>0</v>
      </c>
      <c r="FX32" s="1">
        <f t="shared" si="140"/>
        <v>0</v>
      </c>
      <c r="FY32" s="1">
        <f t="shared" si="141"/>
        <v>56</v>
      </c>
      <c r="FZ32" s="1">
        <f t="shared" si="36"/>
        <v>56</v>
      </c>
      <c r="GC32" s="1">
        <f t="shared" si="37"/>
        <v>10</v>
      </c>
      <c r="GD32" s="1">
        <f t="shared" si="142"/>
        <v>0</v>
      </c>
      <c r="GE32" s="1">
        <f t="shared" si="38"/>
        <v>56</v>
      </c>
      <c r="GF32" s="1">
        <f t="shared" si="39"/>
        <v>56</v>
      </c>
      <c r="GG32" s="1">
        <f t="shared" si="40"/>
        <v>0</v>
      </c>
      <c r="GH32" s="1">
        <f t="shared" si="143"/>
        <v>2.9999999999999997E-4</v>
      </c>
      <c r="GI32" s="1">
        <f t="shared" si="144"/>
        <v>56.000300000000003</v>
      </c>
      <c r="GJ32" s="1">
        <f t="shared" si="41"/>
        <v>56</v>
      </c>
      <c r="GK32" s="1">
        <f t="shared" si="42"/>
        <v>0</v>
      </c>
      <c r="GL32" s="1">
        <f t="shared" si="145"/>
        <v>2.0000000000000001E-4</v>
      </c>
      <c r="GM32" s="1">
        <f t="shared" si="146"/>
        <v>56.0002</v>
      </c>
      <c r="GN32" s="1">
        <f t="shared" si="43"/>
        <v>56</v>
      </c>
      <c r="GO32" s="1">
        <f t="shared" si="44"/>
        <v>0</v>
      </c>
      <c r="GP32" s="1">
        <f t="shared" si="147"/>
        <v>2.0000000000000001E-4</v>
      </c>
      <c r="GQ32" s="1">
        <f t="shared" si="148"/>
        <v>56.0002</v>
      </c>
      <c r="GR32" s="1">
        <f t="shared" si="45"/>
        <v>56</v>
      </c>
      <c r="GS32" s="1">
        <f t="shared" si="46"/>
        <v>0</v>
      </c>
      <c r="GT32" s="1">
        <f t="shared" si="149"/>
        <v>1E-4</v>
      </c>
      <c r="GU32" s="1">
        <f t="shared" si="150"/>
        <v>56.000100000000003</v>
      </c>
      <c r="GV32" s="1">
        <f t="shared" si="47"/>
        <v>56</v>
      </c>
      <c r="GW32" s="1">
        <f t="shared" si="48"/>
        <v>0</v>
      </c>
      <c r="GX32" s="1">
        <f t="shared" si="151"/>
        <v>4.0000000000000002E-4</v>
      </c>
      <c r="GY32" s="1">
        <f t="shared" si="152"/>
        <v>56.000399999999999</v>
      </c>
      <c r="GZ32" s="1">
        <f t="shared" si="49"/>
        <v>56</v>
      </c>
      <c r="HA32" s="1">
        <f t="shared" si="50"/>
        <v>0</v>
      </c>
      <c r="HB32" s="1">
        <f t="shared" si="153"/>
        <v>5.9999999999999995E-4</v>
      </c>
      <c r="HC32" s="1">
        <f t="shared" si="154"/>
        <v>56.000599999999999</v>
      </c>
      <c r="HD32" s="1">
        <f t="shared" si="51"/>
        <v>56</v>
      </c>
    </row>
    <row r="33" spans="1:212" customFormat="1" x14ac:dyDescent="0.3">
      <c r="A33" t="str">
        <f t="shared" si="52"/>
        <v>00</v>
      </c>
      <c r="B33" s="13">
        <f>'Running Order'!B37</f>
        <v>31</v>
      </c>
      <c r="C33" s="13">
        <f>'Running Order'!C37</f>
        <v>0</v>
      </c>
      <c r="D33" s="13">
        <f>'Running Order'!D37</f>
        <v>0</v>
      </c>
      <c r="E33" s="13">
        <f>'Running Order'!E37</f>
        <v>0</v>
      </c>
      <c r="F33" s="13">
        <f>'Running Order'!F37</f>
        <v>0</v>
      </c>
      <c r="G33" s="13">
        <f>'Running Order'!G37</f>
        <v>0</v>
      </c>
      <c r="H33" s="13">
        <f>'Running Order'!H37</f>
        <v>0</v>
      </c>
      <c r="I33" s="13">
        <f>'Running Order'!I37</f>
        <v>0</v>
      </c>
      <c r="J33" s="13">
        <f>'Running Order'!J37</f>
        <v>0</v>
      </c>
      <c r="K33" s="13">
        <f>'Running Order'!K37</f>
        <v>0</v>
      </c>
      <c r="L33" s="13">
        <f>'Running Order'!L37</f>
        <v>0</v>
      </c>
      <c r="M33" s="13">
        <f>IF('Running Order'!$HF37="CLUB",'Running Order'!M37,20)</f>
        <v>20</v>
      </c>
      <c r="N33" s="13">
        <f>IF('Running Order'!$HF37="CLUB",'Running Order'!N37,20)</f>
        <v>20</v>
      </c>
      <c r="O33" s="13">
        <f>IF('Running Order'!$HF37="CLUB",'Running Order'!O37,20)</f>
        <v>20</v>
      </c>
      <c r="P33" s="13">
        <f>IF('Running Order'!$HF37="CLUB",'Running Order'!P37,20)</f>
        <v>20</v>
      </c>
      <c r="Q33" s="13">
        <f>IF('Running Order'!$HF37="CLUB",'Running Order'!Q37,20)</f>
        <v>20</v>
      </c>
      <c r="R33" s="13">
        <f>IF('Running Order'!$HF37="CLUB",'Running Order'!R37,20)</f>
        <v>20</v>
      </c>
      <c r="S33" s="13">
        <f>IF('Running Order'!$HF37="CLUB",'Running Order'!S37,20)</f>
        <v>20</v>
      </c>
      <c r="T33" s="13">
        <f>IF('Running Order'!$HF37="CLUB",'Running Order'!T37,20)</f>
        <v>20</v>
      </c>
      <c r="U33" s="13">
        <f>IF('Running Order'!$HF37="CLUB",'Running Order'!U37,20)</f>
        <v>20</v>
      </c>
      <c r="V33" s="13">
        <f>IF('Running Order'!$HF37="CLUB",'Running Order'!V37,20)</f>
        <v>20</v>
      </c>
      <c r="W33" s="5">
        <f t="shared" si="53"/>
        <v>200</v>
      </c>
      <c r="X33" s="13">
        <f>IF('Running Order'!$HF37="CLUB",'Running Order'!X37,20)</f>
        <v>20</v>
      </c>
      <c r="Y33" s="13">
        <f>IF('Running Order'!$HF37="CLUB",'Running Order'!Y37,20)</f>
        <v>20</v>
      </c>
      <c r="Z33" s="13">
        <f>IF('Running Order'!$HF37="CLUB",'Running Order'!Z37,20)</f>
        <v>20</v>
      </c>
      <c r="AA33" s="13">
        <f>IF('Running Order'!$HF37="CLUB",'Running Order'!AA37,20)</f>
        <v>20</v>
      </c>
      <c r="AB33" s="13">
        <f>IF('Running Order'!$HF37="CLUB",'Running Order'!AB37,20)</f>
        <v>20</v>
      </c>
      <c r="AC33" s="13">
        <f>IF('Running Order'!$HF37="CLUB",'Running Order'!AC37,20)</f>
        <v>20</v>
      </c>
      <c r="AD33" s="13">
        <f>IF('Running Order'!$HF37="CLUB",'Running Order'!AD37,20)</f>
        <v>20</v>
      </c>
      <c r="AE33" s="13">
        <f>IF('Running Order'!$HF37="CLUB",'Running Order'!AE37,20)</f>
        <v>20</v>
      </c>
      <c r="AF33" s="13">
        <f>IF('Running Order'!$HF37="CLUB",'Running Order'!AF37,20)</f>
        <v>20</v>
      </c>
      <c r="AG33" s="13">
        <f>IF('Running Order'!$HF37="CLUB",'Running Order'!AG37,20)</f>
        <v>20</v>
      </c>
      <c r="AH33" s="5">
        <f t="shared" si="54"/>
        <v>200</v>
      </c>
      <c r="AI33" s="5">
        <f t="shared" si="55"/>
        <v>400</v>
      </c>
      <c r="AJ33" s="13">
        <f>IF('Running Order'!$HF37="CLUB",'Running Order'!AJ37,20)</f>
        <v>20</v>
      </c>
      <c r="AK33" s="13">
        <f>IF('Running Order'!$HF37="CLUB",'Running Order'!AK37,20)</f>
        <v>20</v>
      </c>
      <c r="AL33" s="13">
        <f>IF('Running Order'!$HF37="CLUB",'Running Order'!AL37,20)</f>
        <v>20</v>
      </c>
      <c r="AM33" s="13">
        <f>IF('Running Order'!$HF37="CLUB",'Running Order'!AM37,20)</f>
        <v>20</v>
      </c>
      <c r="AN33" s="13">
        <f>IF('Running Order'!$HF37="CLUB",'Running Order'!AN37,20)</f>
        <v>20</v>
      </c>
      <c r="AO33" s="13">
        <f>IF('Running Order'!$HF37="CLUB",'Running Order'!AO37,20)</f>
        <v>20</v>
      </c>
      <c r="AP33" s="13">
        <f>IF('Running Order'!$HF37="CLUB",'Running Order'!AP37,20)</f>
        <v>20</v>
      </c>
      <c r="AQ33" s="13">
        <f>IF('Running Order'!$HF37="CLUB",'Running Order'!AQ37,20)</f>
        <v>20</v>
      </c>
      <c r="AR33" s="13">
        <f>IF('Running Order'!$HF37="CLUB",'Running Order'!AR37,20)</f>
        <v>20</v>
      </c>
      <c r="AS33" s="13">
        <f>IF('Running Order'!$HF37="CLUB",'Running Order'!AS37,20)</f>
        <v>20</v>
      </c>
      <c r="AT33" s="5">
        <f t="shared" si="56"/>
        <v>200</v>
      </c>
      <c r="AU33" s="5">
        <f t="shared" si="57"/>
        <v>600</v>
      </c>
      <c r="AV33" s="13">
        <f>IF('Running Order'!$HF37="CLUB",'Running Order'!AV37,20)</f>
        <v>20</v>
      </c>
      <c r="AW33" s="13">
        <f>IF('Running Order'!$HF37="CLUB",'Running Order'!AW37,20)</f>
        <v>20</v>
      </c>
      <c r="AX33" s="13">
        <f>IF('Running Order'!$HF37="CLUB",'Running Order'!AX37,20)</f>
        <v>20</v>
      </c>
      <c r="AY33" s="13">
        <f>IF('Running Order'!$HF37="CLUB",'Running Order'!AY37,20)</f>
        <v>20</v>
      </c>
      <c r="AZ33" s="13">
        <f>IF('Running Order'!$HF37="CLUB",'Running Order'!AZ37,20)</f>
        <v>20</v>
      </c>
      <c r="BA33" s="13">
        <f>IF('Running Order'!$HF37="CLUB",'Running Order'!BA37,20)</f>
        <v>20</v>
      </c>
      <c r="BB33" s="13">
        <f>IF('Running Order'!$HF37="CLUB",'Running Order'!BB37,20)</f>
        <v>20</v>
      </c>
      <c r="BC33" s="13">
        <f>IF('Running Order'!$HF37="CLUB",'Running Order'!BC37,20)</f>
        <v>20</v>
      </c>
      <c r="BD33" s="13">
        <f>IF('Running Order'!$HF37="CLUB",'Running Order'!BD37,20)</f>
        <v>20</v>
      </c>
      <c r="BE33" s="13">
        <f>IF('Running Order'!$HF37="CLUB",'Running Order'!BE37,20)</f>
        <v>20</v>
      </c>
      <c r="BF33" s="5">
        <f t="shared" si="58"/>
        <v>200</v>
      </c>
      <c r="BG33" s="5">
        <f t="shared" si="59"/>
        <v>800</v>
      </c>
      <c r="BH33" s="5">
        <f t="shared" si="155"/>
        <v>6</v>
      </c>
      <c r="BI33" s="5">
        <f t="shared" si="156"/>
        <v>6</v>
      </c>
      <c r="BJ33" s="5">
        <f t="shared" si="157"/>
        <v>6</v>
      </c>
      <c r="BK33" s="5">
        <f t="shared" si="158"/>
        <v>6</v>
      </c>
      <c r="BL33" s="5">
        <f t="shared" si="60"/>
        <v>6</v>
      </c>
      <c r="BM33" s="5">
        <f t="shared" si="61"/>
        <v>6</v>
      </c>
      <c r="BN33" s="5">
        <f t="shared" si="8"/>
        <v>6</v>
      </c>
      <c r="BO33" s="5">
        <f t="shared" si="9"/>
        <v>6</v>
      </c>
      <c r="BP33" s="3" t="str">
        <f t="shared" si="10"/>
        <v>-</v>
      </c>
      <c r="BQ33" s="3" t="str">
        <f t="shared" si="62"/>
        <v/>
      </c>
      <c r="BR33" s="3" t="str">
        <f t="shared" si="11"/>
        <v>-</v>
      </c>
      <c r="BS33" s="3" t="str">
        <f t="shared" si="63"/>
        <v/>
      </c>
      <c r="BT33" s="3" t="str">
        <f t="shared" si="12"/>
        <v>-</v>
      </c>
      <c r="BU33" s="3" t="str">
        <f t="shared" si="64"/>
        <v/>
      </c>
      <c r="BV33" s="3" t="str">
        <f t="shared" si="13"/>
        <v>-</v>
      </c>
      <c r="BW33" s="3" t="str">
        <f t="shared" si="65"/>
        <v/>
      </c>
      <c r="BX33" s="3" t="str">
        <f t="shared" si="14"/>
        <v>-</v>
      </c>
      <c r="BY33" s="3" t="str">
        <f t="shared" si="66"/>
        <v/>
      </c>
      <c r="BZ33" s="3" t="str">
        <f t="shared" si="15"/>
        <v>-</v>
      </c>
      <c r="CA33" s="3" t="str">
        <f t="shared" si="67"/>
        <v/>
      </c>
      <c r="CB33" s="3" t="str">
        <f t="shared" si="16"/>
        <v>-</v>
      </c>
      <c r="CC33" s="3" t="str">
        <f t="shared" si="68"/>
        <v/>
      </c>
      <c r="CD33" s="3" t="str">
        <f t="shared" si="69"/>
        <v>-</v>
      </c>
      <c r="CE33" s="3" t="str">
        <f t="shared" si="70"/>
        <v/>
      </c>
      <c r="CF33" s="3" t="str">
        <f t="shared" si="71"/>
        <v>-</v>
      </c>
      <c r="CG33" s="3" t="str">
        <f t="shared" si="72"/>
        <v/>
      </c>
      <c r="CH33" s="5" t="str">
        <f t="shared" si="159"/>
        <v/>
      </c>
      <c r="CI33" s="5" t="str">
        <f t="shared" si="73"/>
        <v/>
      </c>
      <c r="CJ33" s="1"/>
      <c r="CK33" s="1"/>
      <c r="CL33" s="1">
        <f t="shared" si="74"/>
        <v>0</v>
      </c>
      <c r="CM33" s="1">
        <f t="shared" si="75"/>
        <v>6.9999999999999994E-5</v>
      </c>
      <c r="CN33" s="1">
        <f t="shared" si="76"/>
        <v>6.00007</v>
      </c>
      <c r="CO33" s="1">
        <f t="shared" si="17"/>
        <v>6</v>
      </c>
      <c r="CP33" s="1">
        <f t="shared" si="77"/>
        <v>0</v>
      </c>
      <c r="CQ33" s="1">
        <f t="shared" si="78"/>
        <v>5.0000000000000002E-5</v>
      </c>
      <c r="CR33" s="1">
        <f t="shared" si="79"/>
        <v>6.0000499999999999</v>
      </c>
      <c r="CS33" s="1">
        <f t="shared" si="18"/>
        <v>6</v>
      </c>
      <c r="CT33" s="1">
        <f t="shared" si="80"/>
        <v>0</v>
      </c>
      <c r="CU33" s="1">
        <f t="shared" si="81"/>
        <v>5.0000000000000001E-4</v>
      </c>
      <c r="CV33" s="1">
        <f t="shared" si="82"/>
        <v>6.0004999999999997</v>
      </c>
      <c r="CW33" s="1">
        <f t="shared" si="19"/>
        <v>6</v>
      </c>
      <c r="CX33" s="1">
        <f t="shared" si="83"/>
        <v>0</v>
      </c>
      <c r="CY33" s="1">
        <f t="shared" si="84"/>
        <v>4.0000000000000002E-4</v>
      </c>
      <c r="CZ33" s="1">
        <f t="shared" si="85"/>
        <v>6.0004</v>
      </c>
      <c r="DA33" s="1">
        <f t="shared" si="20"/>
        <v>6</v>
      </c>
      <c r="DB33" s="1">
        <f t="shared" si="86"/>
        <v>0</v>
      </c>
      <c r="DC33" s="1">
        <f t="shared" si="87"/>
        <v>5.0000000000000001E-4</v>
      </c>
      <c r="DD33" s="1">
        <f t="shared" si="88"/>
        <v>6.0004999999999997</v>
      </c>
      <c r="DE33" s="1">
        <f t="shared" si="21"/>
        <v>6</v>
      </c>
      <c r="DF33" s="1">
        <f t="shared" si="89"/>
        <v>0</v>
      </c>
      <c r="DG33" s="1">
        <f t="shared" si="90"/>
        <v>5.0000000000000001E-4</v>
      </c>
      <c r="DH33" s="1">
        <f t="shared" si="91"/>
        <v>6.0004999999999997</v>
      </c>
      <c r="DI33" s="1">
        <f t="shared" si="22"/>
        <v>6</v>
      </c>
      <c r="DJ33" s="1">
        <f t="shared" si="92"/>
        <v>0</v>
      </c>
      <c r="DK33" s="1">
        <f t="shared" si="93"/>
        <v>5.9999999999999995E-4</v>
      </c>
      <c r="DL33" s="1">
        <f t="shared" si="94"/>
        <v>6.0006000000000004</v>
      </c>
      <c r="DM33" s="1">
        <f t="shared" si="95"/>
        <v>6</v>
      </c>
      <c r="DQ33">
        <f t="shared" si="96"/>
        <v>600</v>
      </c>
      <c r="DR33" t="str">
        <f t="shared" si="97"/>
        <v>NO</v>
      </c>
      <c r="DS33">
        <f t="shared" si="98"/>
        <v>600</v>
      </c>
      <c r="DT33" t="str">
        <f t="shared" si="99"/>
        <v>NO</v>
      </c>
      <c r="DV33" s="1">
        <f t="shared" si="100"/>
        <v>0</v>
      </c>
      <c r="DW33" s="1">
        <f t="shared" si="101"/>
        <v>6.9999999999999999E-4</v>
      </c>
      <c r="DX33" s="1">
        <f t="shared" si="102"/>
        <v>6.0007000000000001</v>
      </c>
      <c r="DY33" s="1">
        <f t="shared" si="23"/>
        <v>6</v>
      </c>
      <c r="DZ33" s="1">
        <f t="shared" si="103"/>
        <v>0</v>
      </c>
      <c r="EA33" s="1">
        <f t="shared" si="104"/>
        <v>5.0000000000000001E-4</v>
      </c>
      <c r="EB33" s="1">
        <f t="shared" si="105"/>
        <v>6.0004999999999997</v>
      </c>
      <c r="EC33" s="1">
        <f t="shared" si="24"/>
        <v>6</v>
      </c>
      <c r="ED33" s="1">
        <f t="shared" si="106"/>
        <v>0</v>
      </c>
      <c r="EE33" s="1">
        <f t="shared" si="107"/>
        <v>5.0000000000000001E-4</v>
      </c>
      <c r="EF33" s="1">
        <f t="shared" si="108"/>
        <v>6.0004999999999997</v>
      </c>
      <c r="EG33" s="1">
        <f t="shared" si="25"/>
        <v>6</v>
      </c>
      <c r="EH33" s="1">
        <f t="shared" si="109"/>
        <v>0</v>
      </c>
      <c r="EI33" s="1">
        <f t="shared" si="110"/>
        <v>4.0000000000000002E-4</v>
      </c>
      <c r="EJ33" s="1">
        <f t="shared" si="111"/>
        <v>6.0004</v>
      </c>
      <c r="EK33" s="1">
        <f t="shared" si="26"/>
        <v>6</v>
      </c>
      <c r="EL33" s="1">
        <f t="shared" si="112"/>
        <v>0</v>
      </c>
      <c r="EM33" s="1">
        <f t="shared" si="113"/>
        <v>5.0000000000000001E-4</v>
      </c>
      <c r="EN33" s="1">
        <f t="shared" si="114"/>
        <v>6.0004999999999997</v>
      </c>
      <c r="EO33" s="1">
        <f t="shared" si="27"/>
        <v>6</v>
      </c>
      <c r="EP33" s="1">
        <f t="shared" si="115"/>
        <v>0</v>
      </c>
      <c r="EQ33" s="1">
        <f t="shared" si="116"/>
        <v>5.0000000000000001E-4</v>
      </c>
      <c r="ER33" s="1">
        <f t="shared" si="117"/>
        <v>6.0004999999999997</v>
      </c>
      <c r="ES33" s="1">
        <f t="shared" si="28"/>
        <v>6</v>
      </c>
      <c r="ET33" s="1">
        <f t="shared" si="118"/>
        <v>0</v>
      </c>
      <c r="EU33" s="1">
        <f t="shared" si="119"/>
        <v>5.9999999999999995E-4</v>
      </c>
      <c r="EV33" s="1">
        <f t="shared" si="120"/>
        <v>6.0006000000000004</v>
      </c>
      <c r="EW33" s="1">
        <f t="shared" si="121"/>
        <v>6</v>
      </c>
      <c r="EX33" s="1"/>
      <c r="EY33" s="1">
        <f t="shared" si="122"/>
        <v>0</v>
      </c>
      <c r="EZ33" s="1">
        <f t="shared" si="123"/>
        <v>6.9999999999999999E-4</v>
      </c>
      <c r="FA33" s="1">
        <f t="shared" si="29"/>
        <v>6.0007000000000001</v>
      </c>
      <c r="FB33" s="1">
        <f t="shared" si="30"/>
        <v>6</v>
      </c>
      <c r="FC33" s="1">
        <f t="shared" si="124"/>
        <v>0</v>
      </c>
      <c r="FD33" s="1">
        <f t="shared" si="125"/>
        <v>4.0000000000000002E-4</v>
      </c>
      <c r="FE33" s="1">
        <f t="shared" si="126"/>
        <v>6.0004</v>
      </c>
      <c r="FF33" s="1">
        <f t="shared" si="31"/>
        <v>6</v>
      </c>
      <c r="FG33" s="1">
        <f t="shared" si="127"/>
        <v>0</v>
      </c>
      <c r="FH33" s="1">
        <f t="shared" si="128"/>
        <v>4.0000000000000002E-4</v>
      </c>
      <c r="FI33" s="1">
        <f t="shared" si="129"/>
        <v>6.0004</v>
      </c>
      <c r="FJ33" s="1">
        <f t="shared" si="32"/>
        <v>6</v>
      </c>
      <c r="FK33" s="1">
        <f t="shared" si="130"/>
        <v>0</v>
      </c>
      <c r="FL33" s="1">
        <f t="shared" si="131"/>
        <v>2.9999999999999997E-4</v>
      </c>
      <c r="FM33" s="1">
        <f t="shared" si="132"/>
        <v>6.0003000000000002</v>
      </c>
      <c r="FN33" s="1">
        <f t="shared" si="33"/>
        <v>6</v>
      </c>
      <c r="FO33" s="1">
        <f t="shared" si="133"/>
        <v>0</v>
      </c>
      <c r="FP33" s="1">
        <f t="shared" si="134"/>
        <v>4.0000000000000002E-4</v>
      </c>
      <c r="FQ33" s="1">
        <f t="shared" si="135"/>
        <v>6.0004</v>
      </c>
      <c r="FR33" s="1">
        <f t="shared" si="34"/>
        <v>6</v>
      </c>
      <c r="FS33" s="1">
        <f t="shared" si="136"/>
        <v>0</v>
      </c>
      <c r="FT33" s="1">
        <f t="shared" si="137"/>
        <v>4.0000000000000002E-4</v>
      </c>
      <c r="FU33" s="1">
        <f t="shared" si="138"/>
        <v>6.0004</v>
      </c>
      <c r="FV33" s="1">
        <f t="shared" si="35"/>
        <v>6</v>
      </c>
      <c r="FW33" s="1">
        <f t="shared" si="139"/>
        <v>0</v>
      </c>
      <c r="FX33" s="1">
        <f t="shared" si="140"/>
        <v>5.9999999999999995E-4</v>
      </c>
      <c r="FY33" s="1">
        <f t="shared" si="141"/>
        <v>6.0006000000000004</v>
      </c>
      <c r="FZ33" s="1">
        <f t="shared" si="36"/>
        <v>6</v>
      </c>
      <c r="GC33" s="1">
        <f t="shared" si="37"/>
        <v>0</v>
      </c>
      <c r="GD33" s="1">
        <f t="shared" si="142"/>
        <v>0</v>
      </c>
      <c r="GE33" s="1">
        <f t="shared" si="38"/>
        <v>6</v>
      </c>
      <c r="GF33" s="1">
        <f t="shared" si="39"/>
        <v>6</v>
      </c>
      <c r="GG33" s="1">
        <f t="shared" si="40"/>
        <v>0</v>
      </c>
      <c r="GH33" s="1">
        <f t="shared" si="143"/>
        <v>2.9999999999999997E-4</v>
      </c>
      <c r="GI33" s="1">
        <f t="shared" si="144"/>
        <v>6.0003000000000002</v>
      </c>
      <c r="GJ33" s="1">
        <f t="shared" si="41"/>
        <v>6</v>
      </c>
      <c r="GK33" s="1">
        <f t="shared" si="42"/>
        <v>0</v>
      </c>
      <c r="GL33" s="1">
        <f t="shared" si="145"/>
        <v>2.0000000000000001E-4</v>
      </c>
      <c r="GM33" s="1">
        <f t="shared" si="146"/>
        <v>6.0002000000000004</v>
      </c>
      <c r="GN33" s="1">
        <f t="shared" si="43"/>
        <v>6</v>
      </c>
      <c r="GO33" s="1">
        <f t="shared" si="44"/>
        <v>0</v>
      </c>
      <c r="GP33" s="1">
        <f t="shared" si="147"/>
        <v>2.0000000000000001E-4</v>
      </c>
      <c r="GQ33" s="1">
        <f t="shared" si="148"/>
        <v>6.0002000000000004</v>
      </c>
      <c r="GR33" s="1">
        <f t="shared" si="45"/>
        <v>6</v>
      </c>
      <c r="GS33" s="1">
        <f t="shared" si="46"/>
        <v>0</v>
      </c>
      <c r="GT33" s="1">
        <f t="shared" si="149"/>
        <v>1E-4</v>
      </c>
      <c r="GU33" s="1">
        <f t="shared" si="150"/>
        <v>6.0000999999999998</v>
      </c>
      <c r="GV33" s="1">
        <f t="shared" si="47"/>
        <v>6</v>
      </c>
      <c r="GW33" s="1">
        <f t="shared" si="48"/>
        <v>0</v>
      </c>
      <c r="GX33" s="1">
        <f t="shared" si="151"/>
        <v>4.0000000000000002E-4</v>
      </c>
      <c r="GY33" s="1">
        <f t="shared" si="152"/>
        <v>6.0004</v>
      </c>
      <c r="GZ33" s="1">
        <f t="shared" si="49"/>
        <v>6</v>
      </c>
      <c r="HA33" s="1">
        <f t="shared" si="50"/>
        <v>0</v>
      </c>
      <c r="HB33" s="1">
        <f t="shared" si="153"/>
        <v>5.9999999999999995E-4</v>
      </c>
      <c r="HC33" s="1">
        <f t="shared" si="154"/>
        <v>6.0006000000000004</v>
      </c>
      <c r="HD33" s="1">
        <f t="shared" si="51"/>
        <v>6</v>
      </c>
    </row>
    <row r="34" spans="1:212" customFormat="1" x14ac:dyDescent="0.3">
      <c r="A34" t="str">
        <f t="shared" si="52"/>
        <v>00</v>
      </c>
      <c r="B34" s="13">
        <f>'Running Order'!B38</f>
        <v>32</v>
      </c>
      <c r="C34" s="13">
        <f>'Running Order'!C38</f>
        <v>0</v>
      </c>
      <c r="D34" s="13">
        <f>'Running Order'!D38</f>
        <v>0</v>
      </c>
      <c r="E34" s="13">
        <f>'Running Order'!E38</f>
        <v>0</v>
      </c>
      <c r="F34" s="13">
        <f>'Running Order'!F38</f>
        <v>0</v>
      </c>
      <c r="G34" s="13">
        <f>'Running Order'!G38</f>
        <v>0</v>
      </c>
      <c r="H34" s="13">
        <f>'Running Order'!H38</f>
        <v>0</v>
      </c>
      <c r="I34" s="13">
        <f>'Running Order'!I38</f>
        <v>0</v>
      </c>
      <c r="J34" s="13">
        <f>'Running Order'!J38</f>
        <v>0</v>
      </c>
      <c r="K34" s="13">
        <f>'Running Order'!K38</f>
        <v>0</v>
      </c>
      <c r="L34" s="13">
        <f>'Running Order'!L38</f>
        <v>0</v>
      </c>
      <c r="M34" s="13">
        <f>IF('Running Order'!$HF38="CLUB",'Running Order'!M38,20)</f>
        <v>20</v>
      </c>
      <c r="N34" s="13">
        <f>IF('Running Order'!$HF38="CLUB",'Running Order'!N38,20)</f>
        <v>20</v>
      </c>
      <c r="O34" s="13">
        <f>IF('Running Order'!$HF38="CLUB",'Running Order'!O38,20)</f>
        <v>20</v>
      </c>
      <c r="P34" s="13">
        <f>IF('Running Order'!$HF38="CLUB",'Running Order'!P38,20)</f>
        <v>20</v>
      </c>
      <c r="Q34" s="13">
        <f>IF('Running Order'!$HF38="CLUB",'Running Order'!Q38,20)</f>
        <v>20</v>
      </c>
      <c r="R34" s="13">
        <f>IF('Running Order'!$HF38="CLUB",'Running Order'!R38,20)</f>
        <v>20</v>
      </c>
      <c r="S34" s="13">
        <f>IF('Running Order'!$HF38="CLUB",'Running Order'!S38,20)</f>
        <v>20</v>
      </c>
      <c r="T34" s="13">
        <f>IF('Running Order'!$HF38="CLUB",'Running Order'!T38,20)</f>
        <v>20</v>
      </c>
      <c r="U34" s="13">
        <f>IF('Running Order'!$HF38="CLUB",'Running Order'!U38,20)</f>
        <v>20</v>
      </c>
      <c r="V34" s="13">
        <f>IF('Running Order'!$HF38="CLUB",'Running Order'!V38,20)</f>
        <v>20</v>
      </c>
      <c r="W34" s="5">
        <f t="shared" si="53"/>
        <v>200</v>
      </c>
      <c r="X34" s="13">
        <f>IF('Running Order'!$HF38="CLUB",'Running Order'!X38,20)</f>
        <v>20</v>
      </c>
      <c r="Y34" s="13">
        <f>IF('Running Order'!$HF38="CLUB",'Running Order'!Y38,20)</f>
        <v>20</v>
      </c>
      <c r="Z34" s="13">
        <f>IF('Running Order'!$HF38="CLUB",'Running Order'!Z38,20)</f>
        <v>20</v>
      </c>
      <c r="AA34" s="13">
        <f>IF('Running Order'!$HF38="CLUB",'Running Order'!AA38,20)</f>
        <v>20</v>
      </c>
      <c r="AB34" s="13">
        <f>IF('Running Order'!$HF38="CLUB",'Running Order'!AB38,20)</f>
        <v>20</v>
      </c>
      <c r="AC34" s="13">
        <f>IF('Running Order'!$HF38="CLUB",'Running Order'!AC38,20)</f>
        <v>20</v>
      </c>
      <c r="AD34" s="13">
        <f>IF('Running Order'!$HF38="CLUB",'Running Order'!AD38,20)</f>
        <v>20</v>
      </c>
      <c r="AE34" s="13">
        <f>IF('Running Order'!$HF38="CLUB",'Running Order'!AE38,20)</f>
        <v>20</v>
      </c>
      <c r="AF34" s="13">
        <f>IF('Running Order'!$HF38="CLUB",'Running Order'!AF38,20)</f>
        <v>20</v>
      </c>
      <c r="AG34" s="13">
        <f>IF('Running Order'!$HF38="CLUB",'Running Order'!AG38,20)</f>
        <v>20</v>
      </c>
      <c r="AH34" s="5">
        <f t="shared" si="54"/>
        <v>200</v>
      </c>
      <c r="AI34" s="5">
        <f t="shared" si="55"/>
        <v>400</v>
      </c>
      <c r="AJ34" s="13">
        <f>IF('Running Order'!$HF38="CLUB",'Running Order'!AJ38,20)</f>
        <v>20</v>
      </c>
      <c r="AK34" s="13">
        <f>IF('Running Order'!$HF38="CLUB",'Running Order'!AK38,20)</f>
        <v>20</v>
      </c>
      <c r="AL34" s="13">
        <f>IF('Running Order'!$HF38="CLUB",'Running Order'!AL38,20)</f>
        <v>20</v>
      </c>
      <c r="AM34" s="13">
        <f>IF('Running Order'!$HF38="CLUB",'Running Order'!AM38,20)</f>
        <v>20</v>
      </c>
      <c r="AN34" s="13">
        <f>IF('Running Order'!$HF38="CLUB",'Running Order'!AN38,20)</f>
        <v>20</v>
      </c>
      <c r="AO34" s="13">
        <f>IF('Running Order'!$HF38="CLUB",'Running Order'!AO38,20)</f>
        <v>20</v>
      </c>
      <c r="AP34" s="13">
        <f>IF('Running Order'!$HF38="CLUB",'Running Order'!AP38,20)</f>
        <v>20</v>
      </c>
      <c r="AQ34" s="13">
        <f>IF('Running Order'!$HF38="CLUB",'Running Order'!AQ38,20)</f>
        <v>20</v>
      </c>
      <c r="AR34" s="13">
        <f>IF('Running Order'!$HF38="CLUB",'Running Order'!AR38,20)</f>
        <v>20</v>
      </c>
      <c r="AS34" s="13">
        <f>IF('Running Order'!$HF38="CLUB",'Running Order'!AS38,20)</f>
        <v>20</v>
      </c>
      <c r="AT34" s="5">
        <f t="shared" si="56"/>
        <v>200</v>
      </c>
      <c r="AU34" s="5">
        <f t="shared" si="57"/>
        <v>600</v>
      </c>
      <c r="AV34" s="13">
        <f>IF('Running Order'!$HF38="CLUB",'Running Order'!AV38,20)</f>
        <v>20</v>
      </c>
      <c r="AW34" s="13">
        <f>IF('Running Order'!$HF38="CLUB",'Running Order'!AW38,20)</f>
        <v>20</v>
      </c>
      <c r="AX34" s="13">
        <f>IF('Running Order'!$HF38="CLUB",'Running Order'!AX38,20)</f>
        <v>20</v>
      </c>
      <c r="AY34" s="13">
        <f>IF('Running Order'!$HF38="CLUB",'Running Order'!AY38,20)</f>
        <v>20</v>
      </c>
      <c r="AZ34" s="13">
        <f>IF('Running Order'!$HF38="CLUB",'Running Order'!AZ38,20)</f>
        <v>20</v>
      </c>
      <c r="BA34" s="13">
        <f>IF('Running Order'!$HF38="CLUB",'Running Order'!BA38,20)</f>
        <v>20</v>
      </c>
      <c r="BB34" s="13">
        <f>IF('Running Order'!$HF38="CLUB",'Running Order'!BB38,20)</f>
        <v>20</v>
      </c>
      <c r="BC34" s="13">
        <f>IF('Running Order'!$HF38="CLUB",'Running Order'!BC38,20)</f>
        <v>20</v>
      </c>
      <c r="BD34" s="13">
        <f>IF('Running Order'!$HF38="CLUB",'Running Order'!BD38,20)</f>
        <v>20</v>
      </c>
      <c r="BE34" s="13">
        <f>IF('Running Order'!$HF38="CLUB",'Running Order'!BE38,20)</f>
        <v>20</v>
      </c>
      <c r="BF34" s="5">
        <f t="shared" si="58"/>
        <v>200</v>
      </c>
      <c r="BG34" s="5">
        <f t="shared" si="59"/>
        <v>800</v>
      </c>
      <c r="BH34" s="5">
        <f t="shared" si="155"/>
        <v>6</v>
      </c>
      <c r="BI34" s="5">
        <f t="shared" si="156"/>
        <v>6</v>
      </c>
      <c r="BJ34" s="5">
        <f t="shared" si="157"/>
        <v>6</v>
      </c>
      <c r="BK34" s="5">
        <f t="shared" si="158"/>
        <v>6</v>
      </c>
      <c r="BL34" s="5">
        <f t="shared" si="60"/>
        <v>6</v>
      </c>
      <c r="BM34" s="5">
        <f t="shared" si="61"/>
        <v>6</v>
      </c>
      <c r="BN34" s="5">
        <f t="shared" si="8"/>
        <v>6</v>
      </c>
      <c r="BO34" s="5">
        <f t="shared" si="9"/>
        <v>6</v>
      </c>
      <c r="BP34" s="3" t="str">
        <f t="shared" si="10"/>
        <v>-</v>
      </c>
      <c r="BQ34" s="3" t="str">
        <f t="shared" si="62"/>
        <v/>
      </c>
      <c r="BR34" s="3" t="str">
        <f t="shared" si="11"/>
        <v>-</v>
      </c>
      <c r="BS34" s="3" t="str">
        <f t="shared" si="63"/>
        <v/>
      </c>
      <c r="BT34" s="3" t="str">
        <f t="shared" si="12"/>
        <v>-</v>
      </c>
      <c r="BU34" s="3" t="str">
        <f t="shared" si="64"/>
        <v/>
      </c>
      <c r="BV34" s="3" t="str">
        <f t="shared" si="13"/>
        <v>-</v>
      </c>
      <c r="BW34" s="3" t="str">
        <f t="shared" si="65"/>
        <v/>
      </c>
      <c r="BX34" s="3" t="str">
        <f t="shared" si="14"/>
        <v>-</v>
      </c>
      <c r="BY34" s="3" t="str">
        <f t="shared" si="66"/>
        <v/>
      </c>
      <c r="BZ34" s="3" t="str">
        <f t="shared" si="15"/>
        <v>-</v>
      </c>
      <c r="CA34" s="3" t="str">
        <f t="shared" si="67"/>
        <v/>
      </c>
      <c r="CB34" s="3" t="str">
        <f t="shared" si="16"/>
        <v>-</v>
      </c>
      <c r="CC34" s="3" t="str">
        <f t="shared" si="68"/>
        <v/>
      </c>
      <c r="CD34" s="3" t="str">
        <f t="shared" si="69"/>
        <v>-</v>
      </c>
      <c r="CE34" s="3" t="str">
        <f t="shared" si="70"/>
        <v/>
      </c>
      <c r="CF34" s="3" t="str">
        <f t="shared" si="71"/>
        <v>-</v>
      </c>
      <c r="CG34" s="3" t="str">
        <f t="shared" si="72"/>
        <v/>
      </c>
      <c r="CH34" s="5" t="str">
        <f t="shared" si="159"/>
        <v/>
      </c>
      <c r="CI34" s="5" t="str">
        <f t="shared" si="73"/>
        <v/>
      </c>
      <c r="CJ34" s="1"/>
      <c r="CK34" s="1"/>
      <c r="CL34" s="1">
        <f t="shared" si="74"/>
        <v>0</v>
      </c>
      <c r="CM34" s="1">
        <f t="shared" si="75"/>
        <v>6.9999999999999994E-5</v>
      </c>
      <c r="CN34" s="1">
        <f t="shared" si="76"/>
        <v>6.00007</v>
      </c>
      <c r="CO34" s="1">
        <f t="shared" si="17"/>
        <v>6</v>
      </c>
      <c r="CP34" s="1">
        <f t="shared" si="77"/>
        <v>0</v>
      </c>
      <c r="CQ34" s="1">
        <f t="shared" si="78"/>
        <v>5.0000000000000002E-5</v>
      </c>
      <c r="CR34" s="1">
        <f t="shared" si="79"/>
        <v>6.0000499999999999</v>
      </c>
      <c r="CS34" s="1">
        <f t="shared" si="18"/>
        <v>6</v>
      </c>
      <c r="CT34" s="1">
        <f t="shared" si="80"/>
        <v>0</v>
      </c>
      <c r="CU34" s="1">
        <f t="shared" si="81"/>
        <v>5.0000000000000001E-4</v>
      </c>
      <c r="CV34" s="1">
        <f t="shared" si="82"/>
        <v>6.0004999999999997</v>
      </c>
      <c r="CW34" s="1">
        <f t="shared" si="19"/>
        <v>6</v>
      </c>
      <c r="CX34" s="1">
        <f t="shared" si="83"/>
        <v>0</v>
      </c>
      <c r="CY34" s="1">
        <f t="shared" si="84"/>
        <v>4.0000000000000002E-4</v>
      </c>
      <c r="CZ34" s="1">
        <f t="shared" si="85"/>
        <v>6.0004</v>
      </c>
      <c r="DA34" s="1">
        <f t="shared" si="20"/>
        <v>6</v>
      </c>
      <c r="DB34" s="1">
        <f t="shared" si="86"/>
        <v>0</v>
      </c>
      <c r="DC34" s="1">
        <f t="shared" si="87"/>
        <v>5.0000000000000001E-4</v>
      </c>
      <c r="DD34" s="1">
        <f t="shared" si="88"/>
        <v>6.0004999999999997</v>
      </c>
      <c r="DE34" s="1">
        <f t="shared" si="21"/>
        <v>6</v>
      </c>
      <c r="DF34" s="1">
        <f t="shared" si="89"/>
        <v>0</v>
      </c>
      <c r="DG34" s="1">
        <f t="shared" si="90"/>
        <v>5.0000000000000001E-4</v>
      </c>
      <c r="DH34" s="1">
        <f t="shared" si="91"/>
        <v>6.0004999999999997</v>
      </c>
      <c r="DI34" s="1">
        <f t="shared" si="22"/>
        <v>6</v>
      </c>
      <c r="DJ34" s="1">
        <f t="shared" si="92"/>
        <v>0</v>
      </c>
      <c r="DK34" s="1">
        <f t="shared" si="93"/>
        <v>5.9999999999999995E-4</v>
      </c>
      <c r="DL34" s="1">
        <f t="shared" si="94"/>
        <v>6.0006000000000004</v>
      </c>
      <c r="DM34" s="1">
        <f t="shared" si="95"/>
        <v>6</v>
      </c>
      <c r="DQ34">
        <f t="shared" si="96"/>
        <v>600</v>
      </c>
      <c r="DR34" t="str">
        <f t="shared" si="97"/>
        <v>NO</v>
      </c>
      <c r="DS34">
        <f t="shared" si="98"/>
        <v>600</v>
      </c>
      <c r="DT34" t="str">
        <f t="shared" si="99"/>
        <v>NO</v>
      </c>
      <c r="DV34" s="1">
        <f t="shared" si="100"/>
        <v>0</v>
      </c>
      <c r="DW34" s="1">
        <f t="shared" si="101"/>
        <v>6.9999999999999999E-4</v>
      </c>
      <c r="DX34" s="1">
        <f t="shared" si="102"/>
        <v>6.0007000000000001</v>
      </c>
      <c r="DY34" s="1">
        <f t="shared" si="23"/>
        <v>6</v>
      </c>
      <c r="DZ34" s="1">
        <f t="shared" si="103"/>
        <v>0</v>
      </c>
      <c r="EA34" s="1">
        <f t="shared" si="104"/>
        <v>5.0000000000000001E-4</v>
      </c>
      <c r="EB34" s="1">
        <f t="shared" si="105"/>
        <v>6.0004999999999997</v>
      </c>
      <c r="EC34" s="1">
        <f t="shared" si="24"/>
        <v>6</v>
      </c>
      <c r="ED34" s="1">
        <f t="shared" si="106"/>
        <v>0</v>
      </c>
      <c r="EE34" s="1">
        <f t="shared" si="107"/>
        <v>5.0000000000000001E-4</v>
      </c>
      <c r="EF34" s="1">
        <f t="shared" si="108"/>
        <v>6.0004999999999997</v>
      </c>
      <c r="EG34" s="1">
        <f t="shared" si="25"/>
        <v>6</v>
      </c>
      <c r="EH34" s="1">
        <f t="shared" si="109"/>
        <v>0</v>
      </c>
      <c r="EI34" s="1">
        <f t="shared" si="110"/>
        <v>4.0000000000000002E-4</v>
      </c>
      <c r="EJ34" s="1">
        <f t="shared" si="111"/>
        <v>6.0004</v>
      </c>
      <c r="EK34" s="1">
        <f t="shared" si="26"/>
        <v>6</v>
      </c>
      <c r="EL34" s="1">
        <f t="shared" si="112"/>
        <v>0</v>
      </c>
      <c r="EM34" s="1">
        <f t="shared" si="113"/>
        <v>5.0000000000000001E-4</v>
      </c>
      <c r="EN34" s="1">
        <f t="shared" si="114"/>
        <v>6.0004999999999997</v>
      </c>
      <c r="EO34" s="1">
        <f t="shared" si="27"/>
        <v>6</v>
      </c>
      <c r="EP34" s="1">
        <f t="shared" si="115"/>
        <v>0</v>
      </c>
      <c r="EQ34" s="1">
        <f t="shared" si="116"/>
        <v>5.0000000000000001E-4</v>
      </c>
      <c r="ER34" s="1">
        <f t="shared" si="117"/>
        <v>6.0004999999999997</v>
      </c>
      <c r="ES34" s="1">
        <f t="shared" si="28"/>
        <v>6</v>
      </c>
      <c r="ET34" s="1">
        <f t="shared" si="118"/>
        <v>0</v>
      </c>
      <c r="EU34" s="1">
        <f t="shared" si="119"/>
        <v>5.9999999999999995E-4</v>
      </c>
      <c r="EV34" s="1">
        <f t="shared" si="120"/>
        <v>6.0006000000000004</v>
      </c>
      <c r="EW34" s="1">
        <f t="shared" si="121"/>
        <v>6</v>
      </c>
      <c r="EX34" s="1"/>
      <c r="EY34" s="1">
        <f t="shared" si="122"/>
        <v>0</v>
      </c>
      <c r="EZ34" s="1">
        <f t="shared" si="123"/>
        <v>6.9999999999999999E-4</v>
      </c>
      <c r="FA34" s="1">
        <f t="shared" si="29"/>
        <v>6.0007000000000001</v>
      </c>
      <c r="FB34" s="1">
        <f t="shared" si="30"/>
        <v>6</v>
      </c>
      <c r="FC34" s="1">
        <f t="shared" si="124"/>
        <v>0</v>
      </c>
      <c r="FD34" s="1">
        <f t="shared" si="125"/>
        <v>4.0000000000000002E-4</v>
      </c>
      <c r="FE34" s="1">
        <f t="shared" si="126"/>
        <v>6.0004</v>
      </c>
      <c r="FF34" s="1">
        <f t="shared" si="31"/>
        <v>6</v>
      </c>
      <c r="FG34" s="1">
        <f t="shared" si="127"/>
        <v>0</v>
      </c>
      <c r="FH34" s="1">
        <f t="shared" si="128"/>
        <v>4.0000000000000002E-4</v>
      </c>
      <c r="FI34" s="1">
        <f t="shared" si="129"/>
        <v>6.0004</v>
      </c>
      <c r="FJ34" s="1">
        <f t="shared" si="32"/>
        <v>6</v>
      </c>
      <c r="FK34" s="1">
        <f t="shared" si="130"/>
        <v>0</v>
      </c>
      <c r="FL34" s="1">
        <f t="shared" si="131"/>
        <v>2.9999999999999997E-4</v>
      </c>
      <c r="FM34" s="1">
        <f t="shared" si="132"/>
        <v>6.0003000000000002</v>
      </c>
      <c r="FN34" s="1">
        <f t="shared" si="33"/>
        <v>6</v>
      </c>
      <c r="FO34" s="1">
        <f t="shared" si="133"/>
        <v>0</v>
      </c>
      <c r="FP34" s="1">
        <f t="shared" si="134"/>
        <v>4.0000000000000002E-4</v>
      </c>
      <c r="FQ34" s="1">
        <f t="shared" si="135"/>
        <v>6.0004</v>
      </c>
      <c r="FR34" s="1">
        <f t="shared" si="34"/>
        <v>6</v>
      </c>
      <c r="FS34" s="1">
        <f t="shared" si="136"/>
        <v>0</v>
      </c>
      <c r="FT34" s="1">
        <f t="shared" si="137"/>
        <v>4.0000000000000002E-4</v>
      </c>
      <c r="FU34" s="1">
        <f t="shared" si="138"/>
        <v>6.0004</v>
      </c>
      <c r="FV34" s="1">
        <f t="shared" si="35"/>
        <v>6</v>
      </c>
      <c r="FW34" s="1">
        <f t="shared" si="139"/>
        <v>0</v>
      </c>
      <c r="FX34" s="1">
        <f t="shared" si="140"/>
        <v>5.9999999999999995E-4</v>
      </c>
      <c r="FY34" s="1">
        <f t="shared" si="141"/>
        <v>6.0006000000000004</v>
      </c>
      <c r="FZ34" s="1">
        <f t="shared" si="36"/>
        <v>6</v>
      </c>
      <c r="GC34" s="1">
        <f t="shared" si="37"/>
        <v>0</v>
      </c>
      <c r="GD34" s="1">
        <f t="shared" si="142"/>
        <v>0</v>
      </c>
      <c r="GE34" s="1">
        <f t="shared" si="38"/>
        <v>6</v>
      </c>
      <c r="GF34" s="1">
        <f t="shared" si="39"/>
        <v>6</v>
      </c>
      <c r="GG34" s="1">
        <f t="shared" si="40"/>
        <v>0</v>
      </c>
      <c r="GH34" s="1">
        <f t="shared" si="143"/>
        <v>2.9999999999999997E-4</v>
      </c>
      <c r="GI34" s="1">
        <f t="shared" si="144"/>
        <v>6.0003000000000002</v>
      </c>
      <c r="GJ34" s="1">
        <f t="shared" si="41"/>
        <v>6</v>
      </c>
      <c r="GK34" s="1">
        <f t="shared" si="42"/>
        <v>0</v>
      </c>
      <c r="GL34" s="1">
        <f t="shared" si="145"/>
        <v>2.0000000000000001E-4</v>
      </c>
      <c r="GM34" s="1">
        <f t="shared" si="146"/>
        <v>6.0002000000000004</v>
      </c>
      <c r="GN34" s="1">
        <f t="shared" si="43"/>
        <v>6</v>
      </c>
      <c r="GO34" s="1">
        <f t="shared" si="44"/>
        <v>0</v>
      </c>
      <c r="GP34" s="1">
        <f t="shared" si="147"/>
        <v>2.0000000000000001E-4</v>
      </c>
      <c r="GQ34" s="1">
        <f t="shared" si="148"/>
        <v>6.0002000000000004</v>
      </c>
      <c r="GR34" s="1">
        <f t="shared" si="45"/>
        <v>6</v>
      </c>
      <c r="GS34" s="1">
        <f t="shared" si="46"/>
        <v>0</v>
      </c>
      <c r="GT34" s="1">
        <f t="shared" si="149"/>
        <v>1E-4</v>
      </c>
      <c r="GU34" s="1">
        <f t="shared" si="150"/>
        <v>6.0000999999999998</v>
      </c>
      <c r="GV34" s="1">
        <f t="shared" si="47"/>
        <v>6</v>
      </c>
      <c r="GW34" s="1">
        <f t="shared" si="48"/>
        <v>0</v>
      </c>
      <c r="GX34" s="1">
        <f t="shared" si="151"/>
        <v>4.0000000000000002E-4</v>
      </c>
      <c r="GY34" s="1">
        <f t="shared" si="152"/>
        <v>6.0004</v>
      </c>
      <c r="GZ34" s="1">
        <f t="shared" si="49"/>
        <v>6</v>
      </c>
      <c r="HA34" s="1">
        <f t="shared" si="50"/>
        <v>0</v>
      </c>
      <c r="HB34" s="1">
        <f t="shared" si="153"/>
        <v>5.9999999999999995E-4</v>
      </c>
      <c r="HC34" s="1">
        <f t="shared" si="154"/>
        <v>6.0006000000000004</v>
      </c>
      <c r="HD34" s="1">
        <f t="shared" si="51"/>
        <v>6</v>
      </c>
    </row>
    <row r="35" spans="1:212" customFormat="1" x14ac:dyDescent="0.3">
      <c r="A35" t="str">
        <f t="shared" si="52"/>
        <v>00</v>
      </c>
      <c r="B35" s="13">
        <f>'Running Order'!B39</f>
        <v>33</v>
      </c>
      <c r="C35" s="13">
        <f>'Running Order'!C39</f>
        <v>0</v>
      </c>
      <c r="D35" s="13">
        <f>'Running Order'!D39</f>
        <v>0</v>
      </c>
      <c r="E35" s="13">
        <f>'Running Order'!E39</f>
        <v>0</v>
      </c>
      <c r="F35" s="13">
        <f>'Running Order'!F39</f>
        <v>0</v>
      </c>
      <c r="G35" s="13">
        <f>'Running Order'!G39</f>
        <v>0</v>
      </c>
      <c r="H35" s="13">
        <f>'Running Order'!H39</f>
        <v>0</v>
      </c>
      <c r="I35" s="13">
        <f>'Running Order'!I39</f>
        <v>0</v>
      </c>
      <c r="J35" s="13">
        <f>'Running Order'!J39</f>
        <v>0</v>
      </c>
      <c r="K35" s="13">
        <f>'Running Order'!K39</f>
        <v>0</v>
      </c>
      <c r="L35" s="13">
        <f>'Running Order'!L39</f>
        <v>0</v>
      </c>
      <c r="M35" s="13">
        <f>IF('Running Order'!$HF39="CLUB",'Running Order'!M39,20)</f>
        <v>20</v>
      </c>
      <c r="N35" s="13">
        <f>IF('Running Order'!$HF39="CLUB",'Running Order'!N39,20)</f>
        <v>20</v>
      </c>
      <c r="O35" s="13">
        <f>IF('Running Order'!$HF39="CLUB",'Running Order'!O39,20)</f>
        <v>20</v>
      </c>
      <c r="P35" s="13">
        <f>IF('Running Order'!$HF39="CLUB",'Running Order'!P39,20)</f>
        <v>20</v>
      </c>
      <c r="Q35" s="13">
        <f>IF('Running Order'!$HF39="CLUB",'Running Order'!Q39,20)</f>
        <v>20</v>
      </c>
      <c r="R35" s="13">
        <f>IF('Running Order'!$HF39="CLUB",'Running Order'!R39,20)</f>
        <v>20</v>
      </c>
      <c r="S35" s="13">
        <f>IF('Running Order'!$HF39="CLUB",'Running Order'!S39,20)</f>
        <v>20</v>
      </c>
      <c r="T35" s="13">
        <f>IF('Running Order'!$HF39="CLUB",'Running Order'!T39,20)</f>
        <v>20</v>
      </c>
      <c r="U35" s="13">
        <f>IF('Running Order'!$HF39="CLUB",'Running Order'!U39,20)</f>
        <v>20</v>
      </c>
      <c r="V35" s="13">
        <f>IF('Running Order'!$HF39="CLUB",'Running Order'!V39,20)</f>
        <v>20</v>
      </c>
      <c r="W35" s="5">
        <f t="shared" si="53"/>
        <v>200</v>
      </c>
      <c r="X35" s="13">
        <f>IF('Running Order'!$HF39="CLUB",'Running Order'!X39,20)</f>
        <v>20</v>
      </c>
      <c r="Y35" s="13">
        <f>IF('Running Order'!$HF39="CLUB",'Running Order'!Y39,20)</f>
        <v>20</v>
      </c>
      <c r="Z35" s="13">
        <f>IF('Running Order'!$HF39="CLUB",'Running Order'!Z39,20)</f>
        <v>20</v>
      </c>
      <c r="AA35" s="13">
        <f>IF('Running Order'!$HF39="CLUB",'Running Order'!AA39,20)</f>
        <v>20</v>
      </c>
      <c r="AB35" s="13">
        <f>IF('Running Order'!$HF39="CLUB",'Running Order'!AB39,20)</f>
        <v>20</v>
      </c>
      <c r="AC35" s="13">
        <f>IF('Running Order'!$HF39="CLUB",'Running Order'!AC39,20)</f>
        <v>20</v>
      </c>
      <c r="AD35" s="13">
        <f>IF('Running Order'!$HF39="CLUB",'Running Order'!AD39,20)</f>
        <v>20</v>
      </c>
      <c r="AE35" s="13">
        <f>IF('Running Order'!$HF39="CLUB",'Running Order'!AE39,20)</f>
        <v>20</v>
      </c>
      <c r="AF35" s="13">
        <f>IF('Running Order'!$HF39="CLUB",'Running Order'!AF39,20)</f>
        <v>20</v>
      </c>
      <c r="AG35" s="13">
        <f>IF('Running Order'!$HF39="CLUB",'Running Order'!AG39,20)</f>
        <v>20</v>
      </c>
      <c r="AH35" s="5">
        <f t="shared" si="54"/>
        <v>200</v>
      </c>
      <c r="AI35" s="5">
        <f t="shared" si="55"/>
        <v>400</v>
      </c>
      <c r="AJ35" s="13">
        <f>IF('Running Order'!$HF39="CLUB",'Running Order'!AJ39,20)</f>
        <v>20</v>
      </c>
      <c r="AK35" s="13">
        <f>IF('Running Order'!$HF39="CLUB",'Running Order'!AK39,20)</f>
        <v>20</v>
      </c>
      <c r="AL35" s="13">
        <f>IF('Running Order'!$HF39="CLUB",'Running Order'!AL39,20)</f>
        <v>20</v>
      </c>
      <c r="AM35" s="13">
        <f>IF('Running Order'!$HF39="CLUB",'Running Order'!AM39,20)</f>
        <v>20</v>
      </c>
      <c r="AN35" s="13">
        <f>IF('Running Order'!$HF39="CLUB",'Running Order'!AN39,20)</f>
        <v>20</v>
      </c>
      <c r="AO35" s="13">
        <f>IF('Running Order'!$HF39="CLUB",'Running Order'!AO39,20)</f>
        <v>20</v>
      </c>
      <c r="AP35" s="13">
        <f>IF('Running Order'!$HF39="CLUB",'Running Order'!AP39,20)</f>
        <v>20</v>
      </c>
      <c r="AQ35" s="13">
        <f>IF('Running Order'!$HF39="CLUB",'Running Order'!AQ39,20)</f>
        <v>20</v>
      </c>
      <c r="AR35" s="13">
        <f>IF('Running Order'!$HF39="CLUB",'Running Order'!AR39,20)</f>
        <v>20</v>
      </c>
      <c r="AS35" s="13">
        <f>IF('Running Order'!$HF39="CLUB",'Running Order'!AS39,20)</f>
        <v>20</v>
      </c>
      <c r="AT35" s="5">
        <f t="shared" si="56"/>
        <v>200</v>
      </c>
      <c r="AU35" s="5">
        <f t="shared" si="57"/>
        <v>600</v>
      </c>
      <c r="AV35" s="13">
        <f>IF('Running Order'!$HF39="CLUB",'Running Order'!AV39,20)</f>
        <v>20</v>
      </c>
      <c r="AW35" s="13">
        <f>IF('Running Order'!$HF39="CLUB",'Running Order'!AW39,20)</f>
        <v>20</v>
      </c>
      <c r="AX35" s="13">
        <f>IF('Running Order'!$HF39="CLUB",'Running Order'!AX39,20)</f>
        <v>20</v>
      </c>
      <c r="AY35" s="13">
        <f>IF('Running Order'!$HF39="CLUB",'Running Order'!AY39,20)</f>
        <v>20</v>
      </c>
      <c r="AZ35" s="13">
        <f>IF('Running Order'!$HF39="CLUB",'Running Order'!AZ39,20)</f>
        <v>20</v>
      </c>
      <c r="BA35" s="13">
        <f>IF('Running Order'!$HF39="CLUB",'Running Order'!BA39,20)</f>
        <v>20</v>
      </c>
      <c r="BB35" s="13">
        <f>IF('Running Order'!$HF39="CLUB",'Running Order'!BB39,20)</f>
        <v>20</v>
      </c>
      <c r="BC35" s="13">
        <f>IF('Running Order'!$HF39="CLUB",'Running Order'!BC39,20)</f>
        <v>20</v>
      </c>
      <c r="BD35" s="13">
        <f>IF('Running Order'!$HF39="CLUB",'Running Order'!BD39,20)</f>
        <v>20</v>
      </c>
      <c r="BE35" s="13">
        <f>IF('Running Order'!$HF39="CLUB",'Running Order'!BE39,20)</f>
        <v>20</v>
      </c>
      <c r="BF35" s="5">
        <f t="shared" si="58"/>
        <v>200</v>
      </c>
      <c r="BG35" s="5">
        <f t="shared" si="59"/>
        <v>800</v>
      </c>
      <c r="BH35" s="5">
        <f t="shared" si="155"/>
        <v>6</v>
      </c>
      <c r="BI35" s="5">
        <f t="shared" si="156"/>
        <v>6</v>
      </c>
      <c r="BJ35" s="5">
        <f t="shared" si="157"/>
        <v>6</v>
      </c>
      <c r="BK35" s="5">
        <f t="shared" si="158"/>
        <v>6</v>
      </c>
      <c r="BL35" s="5">
        <f t="shared" si="60"/>
        <v>6</v>
      </c>
      <c r="BM35" s="5">
        <f t="shared" si="61"/>
        <v>6</v>
      </c>
      <c r="BN35" s="5">
        <f t="shared" si="8"/>
        <v>6</v>
      </c>
      <c r="BO35" s="5">
        <f t="shared" si="9"/>
        <v>6</v>
      </c>
      <c r="BP35" s="3" t="str">
        <f t="shared" si="10"/>
        <v>-</v>
      </c>
      <c r="BQ35" s="3" t="str">
        <f t="shared" si="62"/>
        <v/>
      </c>
      <c r="BR35" s="3" t="str">
        <f t="shared" si="11"/>
        <v>-</v>
      </c>
      <c r="BS35" s="3" t="str">
        <f t="shared" si="63"/>
        <v/>
      </c>
      <c r="BT35" s="3" t="str">
        <f t="shared" si="12"/>
        <v>-</v>
      </c>
      <c r="BU35" s="3" t="str">
        <f t="shared" si="64"/>
        <v/>
      </c>
      <c r="BV35" s="3" t="str">
        <f t="shared" si="13"/>
        <v>-</v>
      </c>
      <c r="BW35" s="3" t="str">
        <f t="shared" si="65"/>
        <v/>
      </c>
      <c r="BX35" s="3" t="str">
        <f t="shared" si="14"/>
        <v>-</v>
      </c>
      <c r="BY35" s="3" t="str">
        <f t="shared" si="66"/>
        <v/>
      </c>
      <c r="BZ35" s="3" t="str">
        <f t="shared" si="15"/>
        <v>-</v>
      </c>
      <c r="CA35" s="3" t="str">
        <f t="shared" si="67"/>
        <v/>
      </c>
      <c r="CB35" s="3" t="str">
        <f t="shared" si="16"/>
        <v>-</v>
      </c>
      <c r="CC35" s="3" t="str">
        <f t="shared" si="68"/>
        <v/>
      </c>
      <c r="CD35" s="3" t="str">
        <f t="shared" si="69"/>
        <v>-</v>
      </c>
      <c r="CE35" s="3" t="str">
        <f t="shared" si="70"/>
        <v/>
      </c>
      <c r="CF35" s="3" t="str">
        <f t="shared" si="71"/>
        <v>-</v>
      </c>
      <c r="CG35" s="3" t="str">
        <f t="shared" si="72"/>
        <v/>
      </c>
      <c r="CH35" s="5" t="str">
        <f t="shared" si="159"/>
        <v/>
      </c>
      <c r="CI35" s="5" t="str">
        <f t="shared" si="73"/>
        <v/>
      </c>
      <c r="CJ35" s="1"/>
      <c r="CK35" s="1"/>
      <c r="CL35" s="1">
        <f t="shared" si="74"/>
        <v>0</v>
      </c>
      <c r="CM35" s="1">
        <f t="shared" si="75"/>
        <v>6.9999999999999994E-5</v>
      </c>
      <c r="CN35" s="1">
        <f t="shared" si="76"/>
        <v>6.00007</v>
      </c>
      <c r="CO35" s="1">
        <f t="shared" si="17"/>
        <v>6</v>
      </c>
      <c r="CP35" s="1">
        <f t="shared" si="77"/>
        <v>0</v>
      </c>
      <c r="CQ35" s="1">
        <f t="shared" si="78"/>
        <v>5.0000000000000002E-5</v>
      </c>
      <c r="CR35" s="1">
        <f t="shared" si="79"/>
        <v>6.0000499999999999</v>
      </c>
      <c r="CS35" s="1">
        <f t="shared" si="18"/>
        <v>6</v>
      </c>
      <c r="CT35" s="1">
        <f t="shared" si="80"/>
        <v>0</v>
      </c>
      <c r="CU35" s="1">
        <f t="shared" si="81"/>
        <v>5.0000000000000001E-4</v>
      </c>
      <c r="CV35" s="1">
        <f t="shared" si="82"/>
        <v>6.0004999999999997</v>
      </c>
      <c r="CW35" s="1">
        <f t="shared" si="19"/>
        <v>6</v>
      </c>
      <c r="CX35" s="1">
        <f t="shared" si="83"/>
        <v>0</v>
      </c>
      <c r="CY35" s="1">
        <f t="shared" si="84"/>
        <v>4.0000000000000002E-4</v>
      </c>
      <c r="CZ35" s="1">
        <f t="shared" si="85"/>
        <v>6.0004</v>
      </c>
      <c r="DA35" s="1">
        <f t="shared" si="20"/>
        <v>6</v>
      </c>
      <c r="DB35" s="1">
        <f t="shared" si="86"/>
        <v>0</v>
      </c>
      <c r="DC35" s="1">
        <f t="shared" si="87"/>
        <v>5.0000000000000001E-4</v>
      </c>
      <c r="DD35" s="1">
        <f t="shared" si="88"/>
        <v>6.0004999999999997</v>
      </c>
      <c r="DE35" s="1">
        <f t="shared" si="21"/>
        <v>6</v>
      </c>
      <c r="DF35" s="1">
        <f t="shared" si="89"/>
        <v>0</v>
      </c>
      <c r="DG35" s="1">
        <f t="shared" si="90"/>
        <v>5.0000000000000001E-4</v>
      </c>
      <c r="DH35" s="1">
        <f t="shared" si="91"/>
        <v>6.0004999999999997</v>
      </c>
      <c r="DI35" s="1">
        <f t="shared" si="22"/>
        <v>6</v>
      </c>
      <c r="DJ35" s="1">
        <f t="shared" si="92"/>
        <v>0</v>
      </c>
      <c r="DK35" s="1">
        <f t="shared" si="93"/>
        <v>5.9999999999999995E-4</v>
      </c>
      <c r="DL35" s="1">
        <f t="shared" si="94"/>
        <v>6.0006000000000004</v>
      </c>
      <c r="DM35" s="1">
        <f t="shared" si="95"/>
        <v>6</v>
      </c>
      <c r="DQ35">
        <f t="shared" si="96"/>
        <v>600</v>
      </c>
      <c r="DR35" t="str">
        <f t="shared" si="97"/>
        <v>NO</v>
      </c>
      <c r="DS35">
        <f t="shared" si="98"/>
        <v>600</v>
      </c>
      <c r="DT35" t="str">
        <f t="shared" si="99"/>
        <v>NO</v>
      </c>
      <c r="DV35" s="1">
        <f t="shared" si="100"/>
        <v>0</v>
      </c>
      <c r="DW35" s="1">
        <f t="shared" si="101"/>
        <v>6.9999999999999999E-4</v>
      </c>
      <c r="DX35" s="1">
        <f t="shared" si="102"/>
        <v>6.0007000000000001</v>
      </c>
      <c r="DY35" s="1">
        <f t="shared" si="23"/>
        <v>6</v>
      </c>
      <c r="DZ35" s="1">
        <f t="shared" si="103"/>
        <v>0</v>
      </c>
      <c r="EA35" s="1">
        <f t="shared" si="104"/>
        <v>5.0000000000000001E-4</v>
      </c>
      <c r="EB35" s="1">
        <f t="shared" si="105"/>
        <v>6.0004999999999997</v>
      </c>
      <c r="EC35" s="1">
        <f t="shared" si="24"/>
        <v>6</v>
      </c>
      <c r="ED35" s="1">
        <f t="shared" si="106"/>
        <v>0</v>
      </c>
      <c r="EE35" s="1">
        <f t="shared" si="107"/>
        <v>5.0000000000000001E-4</v>
      </c>
      <c r="EF35" s="1">
        <f t="shared" si="108"/>
        <v>6.0004999999999997</v>
      </c>
      <c r="EG35" s="1">
        <f t="shared" si="25"/>
        <v>6</v>
      </c>
      <c r="EH35" s="1">
        <f t="shared" si="109"/>
        <v>0</v>
      </c>
      <c r="EI35" s="1">
        <f t="shared" si="110"/>
        <v>4.0000000000000002E-4</v>
      </c>
      <c r="EJ35" s="1">
        <f t="shared" si="111"/>
        <v>6.0004</v>
      </c>
      <c r="EK35" s="1">
        <f t="shared" si="26"/>
        <v>6</v>
      </c>
      <c r="EL35" s="1">
        <f t="shared" si="112"/>
        <v>0</v>
      </c>
      <c r="EM35" s="1">
        <f t="shared" si="113"/>
        <v>5.0000000000000001E-4</v>
      </c>
      <c r="EN35" s="1">
        <f t="shared" si="114"/>
        <v>6.0004999999999997</v>
      </c>
      <c r="EO35" s="1">
        <f t="shared" si="27"/>
        <v>6</v>
      </c>
      <c r="EP35" s="1">
        <f t="shared" si="115"/>
        <v>0</v>
      </c>
      <c r="EQ35" s="1">
        <f t="shared" si="116"/>
        <v>5.0000000000000001E-4</v>
      </c>
      <c r="ER35" s="1">
        <f t="shared" si="117"/>
        <v>6.0004999999999997</v>
      </c>
      <c r="ES35" s="1">
        <f t="shared" si="28"/>
        <v>6</v>
      </c>
      <c r="ET35" s="1">
        <f t="shared" si="118"/>
        <v>0</v>
      </c>
      <c r="EU35" s="1">
        <f t="shared" si="119"/>
        <v>5.9999999999999995E-4</v>
      </c>
      <c r="EV35" s="1">
        <f t="shared" si="120"/>
        <v>6.0006000000000004</v>
      </c>
      <c r="EW35" s="1">
        <f t="shared" si="121"/>
        <v>6</v>
      </c>
      <c r="EX35" s="1"/>
      <c r="EY35" s="1">
        <f t="shared" si="122"/>
        <v>0</v>
      </c>
      <c r="EZ35" s="1">
        <f t="shared" si="123"/>
        <v>6.9999999999999999E-4</v>
      </c>
      <c r="FA35" s="1">
        <f t="shared" si="29"/>
        <v>6.0007000000000001</v>
      </c>
      <c r="FB35" s="1">
        <f t="shared" si="30"/>
        <v>6</v>
      </c>
      <c r="FC35" s="1">
        <f t="shared" si="124"/>
        <v>0</v>
      </c>
      <c r="FD35" s="1">
        <f t="shared" si="125"/>
        <v>4.0000000000000002E-4</v>
      </c>
      <c r="FE35" s="1">
        <f t="shared" si="126"/>
        <v>6.0004</v>
      </c>
      <c r="FF35" s="1">
        <f t="shared" si="31"/>
        <v>6</v>
      </c>
      <c r="FG35" s="1">
        <f t="shared" si="127"/>
        <v>0</v>
      </c>
      <c r="FH35" s="1">
        <f t="shared" si="128"/>
        <v>4.0000000000000002E-4</v>
      </c>
      <c r="FI35" s="1">
        <f t="shared" si="129"/>
        <v>6.0004</v>
      </c>
      <c r="FJ35" s="1">
        <f t="shared" si="32"/>
        <v>6</v>
      </c>
      <c r="FK35" s="1">
        <f t="shared" si="130"/>
        <v>0</v>
      </c>
      <c r="FL35" s="1">
        <f t="shared" si="131"/>
        <v>2.9999999999999997E-4</v>
      </c>
      <c r="FM35" s="1">
        <f t="shared" si="132"/>
        <v>6.0003000000000002</v>
      </c>
      <c r="FN35" s="1">
        <f t="shared" si="33"/>
        <v>6</v>
      </c>
      <c r="FO35" s="1">
        <f t="shared" si="133"/>
        <v>0</v>
      </c>
      <c r="FP35" s="1">
        <f t="shared" si="134"/>
        <v>4.0000000000000002E-4</v>
      </c>
      <c r="FQ35" s="1">
        <f t="shared" si="135"/>
        <v>6.0004</v>
      </c>
      <c r="FR35" s="1">
        <f t="shared" si="34"/>
        <v>6</v>
      </c>
      <c r="FS35" s="1">
        <f t="shared" si="136"/>
        <v>0</v>
      </c>
      <c r="FT35" s="1">
        <f t="shared" si="137"/>
        <v>4.0000000000000002E-4</v>
      </c>
      <c r="FU35" s="1">
        <f t="shared" si="138"/>
        <v>6.0004</v>
      </c>
      <c r="FV35" s="1">
        <f t="shared" si="35"/>
        <v>6</v>
      </c>
      <c r="FW35" s="1">
        <f t="shared" si="139"/>
        <v>0</v>
      </c>
      <c r="FX35" s="1">
        <f t="shared" si="140"/>
        <v>5.9999999999999995E-4</v>
      </c>
      <c r="FY35" s="1">
        <f t="shared" si="141"/>
        <v>6.0006000000000004</v>
      </c>
      <c r="FZ35" s="1">
        <f t="shared" si="36"/>
        <v>6</v>
      </c>
      <c r="GC35" s="1">
        <f t="shared" si="37"/>
        <v>0</v>
      </c>
      <c r="GD35" s="1">
        <f t="shared" si="142"/>
        <v>0</v>
      </c>
      <c r="GE35" s="1">
        <f t="shared" si="38"/>
        <v>6</v>
      </c>
      <c r="GF35" s="1">
        <f t="shared" si="39"/>
        <v>6</v>
      </c>
      <c r="GG35" s="1">
        <f t="shared" si="40"/>
        <v>0</v>
      </c>
      <c r="GH35" s="1">
        <f t="shared" si="143"/>
        <v>2.9999999999999997E-4</v>
      </c>
      <c r="GI35" s="1">
        <f t="shared" si="144"/>
        <v>6.0003000000000002</v>
      </c>
      <c r="GJ35" s="1">
        <f t="shared" si="41"/>
        <v>6</v>
      </c>
      <c r="GK35" s="1">
        <f t="shared" si="42"/>
        <v>0</v>
      </c>
      <c r="GL35" s="1">
        <f t="shared" si="145"/>
        <v>2.0000000000000001E-4</v>
      </c>
      <c r="GM35" s="1">
        <f t="shared" si="146"/>
        <v>6.0002000000000004</v>
      </c>
      <c r="GN35" s="1">
        <f t="shared" si="43"/>
        <v>6</v>
      </c>
      <c r="GO35" s="1">
        <f t="shared" si="44"/>
        <v>0</v>
      </c>
      <c r="GP35" s="1">
        <f t="shared" si="147"/>
        <v>2.0000000000000001E-4</v>
      </c>
      <c r="GQ35" s="1">
        <f t="shared" si="148"/>
        <v>6.0002000000000004</v>
      </c>
      <c r="GR35" s="1">
        <f t="shared" si="45"/>
        <v>6</v>
      </c>
      <c r="GS35" s="1">
        <f t="shared" si="46"/>
        <v>0</v>
      </c>
      <c r="GT35" s="1">
        <f t="shared" si="149"/>
        <v>1E-4</v>
      </c>
      <c r="GU35" s="1">
        <f t="shared" si="150"/>
        <v>6.0000999999999998</v>
      </c>
      <c r="GV35" s="1">
        <f t="shared" si="47"/>
        <v>6</v>
      </c>
      <c r="GW35" s="1">
        <f t="shared" si="48"/>
        <v>0</v>
      </c>
      <c r="GX35" s="1">
        <f t="shared" si="151"/>
        <v>4.0000000000000002E-4</v>
      </c>
      <c r="GY35" s="1">
        <f t="shared" si="152"/>
        <v>6.0004</v>
      </c>
      <c r="GZ35" s="1">
        <f t="shared" si="49"/>
        <v>6</v>
      </c>
      <c r="HA35" s="1">
        <f t="shared" si="50"/>
        <v>0</v>
      </c>
      <c r="HB35" s="1">
        <f t="shared" si="153"/>
        <v>5.9999999999999995E-4</v>
      </c>
      <c r="HC35" s="1">
        <f t="shared" si="154"/>
        <v>6.0006000000000004</v>
      </c>
      <c r="HD35" s="1">
        <f t="shared" si="51"/>
        <v>6</v>
      </c>
    </row>
    <row r="36" spans="1:212" customFormat="1" x14ac:dyDescent="0.3">
      <c r="A36" t="str">
        <f t="shared" si="52"/>
        <v>00</v>
      </c>
      <c r="B36" s="13">
        <f>'Running Order'!B40</f>
        <v>34</v>
      </c>
      <c r="C36" s="13">
        <f>'Running Order'!C40</f>
        <v>0</v>
      </c>
      <c r="D36" s="13">
        <f>'Running Order'!D40</f>
        <v>0</v>
      </c>
      <c r="E36" s="13">
        <f>'Running Order'!E40</f>
        <v>0</v>
      </c>
      <c r="F36" s="13">
        <f>'Running Order'!F40</f>
        <v>0</v>
      </c>
      <c r="G36" s="13">
        <f>'Running Order'!G40</f>
        <v>0</v>
      </c>
      <c r="H36" s="13">
        <f>'Running Order'!H40</f>
        <v>0</v>
      </c>
      <c r="I36" s="13">
        <f>'Running Order'!I40</f>
        <v>0</v>
      </c>
      <c r="J36" s="13">
        <f>'Running Order'!J40</f>
        <v>0</v>
      </c>
      <c r="K36" s="13">
        <f>'Running Order'!K40</f>
        <v>0</v>
      </c>
      <c r="L36" s="13">
        <f>'Running Order'!L40</f>
        <v>0</v>
      </c>
      <c r="M36" s="13">
        <f>IF('Running Order'!$HF40="CLUB",'Running Order'!M40,20)</f>
        <v>20</v>
      </c>
      <c r="N36" s="13">
        <f>IF('Running Order'!$HF40="CLUB",'Running Order'!N40,20)</f>
        <v>20</v>
      </c>
      <c r="O36" s="13">
        <f>IF('Running Order'!$HF40="CLUB",'Running Order'!O40,20)</f>
        <v>20</v>
      </c>
      <c r="P36" s="13">
        <f>IF('Running Order'!$HF40="CLUB",'Running Order'!P40,20)</f>
        <v>20</v>
      </c>
      <c r="Q36" s="13">
        <f>IF('Running Order'!$HF40="CLUB",'Running Order'!Q40,20)</f>
        <v>20</v>
      </c>
      <c r="R36" s="13">
        <f>IF('Running Order'!$HF40="CLUB",'Running Order'!R40,20)</f>
        <v>20</v>
      </c>
      <c r="S36" s="13">
        <f>IF('Running Order'!$HF40="CLUB",'Running Order'!S40,20)</f>
        <v>20</v>
      </c>
      <c r="T36" s="13">
        <f>IF('Running Order'!$HF40="CLUB",'Running Order'!T40,20)</f>
        <v>20</v>
      </c>
      <c r="U36" s="13">
        <f>IF('Running Order'!$HF40="CLUB",'Running Order'!U40,20)</f>
        <v>20</v>
      </c>
      <c r="V36" s="13">
        <f>IF('Running Order'!$HF40="CLUB",'Running Order'!V40,20)</f>
        <v>20</v>
      </c>
      <c r="W36" s="5">
        <f t="shared" si="53"/>
        <v>200</v>
      </c>
      <c r="X36" s="13">
        <f>IF('Running Order'!$HF40="CLUB",'Running Order'!X40,20)</f>
        <v>20</v>
      </c>
      <c r="Y36" s="13">
        <f>IF('Running Order'!$HF40="CLUB",'Running Order'!Y40,20)</f>
        <v>20</v>
      </c>
      <c r="Z36" s="13">
        <f>IF('Running Order'!$HF40="CLUB",'Running Order'!Z40,20)</f>
        <v>20</v>
      </c>
      <c r="AA36" s="13">
        <f>IF('Running Order'!$HF40="CLUB",'Running Order'!AA40,20)</f>
        <v>20</v>
      </c>
      <c r="AB36" s="13">
        <f>IF('Running Order'!$HF40="CLUB",'Running Order'!AB40,20)</f>
        <v>20</v>
      </c>
      <c r="AC36" s="13">
        <f>IF('Running Order'!$HF40="CLUB",'Running Order'!AC40,20)</f>
        <v>20</v>
      </c>
      <c r="AD36" s="13">
        <f>IF('Running Order'!$HF40="CLUB",'Running Order'!AD40,20)</f>
        <v>20</v>
      </c>
      <c r="AE36" s="13">
        <f>IF('Running Order'!$HF40="CLUB",'Running Order'!AE40,20)</f>
        <v>20</v>
      </c>
      <c r="AF36" s="13">
        <f>IF('Running Order'!$HF40="CLUB",'Running Order'!AF40,20)</f>
        <v>20</v>
      </c>
      <c r="AG36" s="13">
        <f>IF('Running Order'!$HF40="CLUB",'Running Order'!AG40,20)</f>
        <v>20</v>
      </c>
      <c r="AH36" s="5">
        <f t="shared" si="54"/>
        <v>200</v>
      </c>
      <c r="AI36" s="5">
        <f t="shared" si="55"/>
        <v>400</v>
      </c>
      <c r="AJ36" s="13">
        <f>IF('Running Order'!$HF40="CLUB",'Running Order'!AJ40,20)</f>
        <v>20</v>
      </c>
      <c r="AK36" s="13">
        <f>IF('Running Order'!$HF40="CLUB",'Running Order'!AK40,20)</f>
        <v>20</v>
      </c>
      <c r="AL36" s="13">
        <f>IF('Running Order'!$HF40="CLUB",'Running Order'!AL40,20)</f>
        <v>20</v>
      </c>
      <c r="AM36" s="13">
        <f>IF('Running Order'!$HF40="CLUB",'Running Order'!AM40,20)</f>
        <v>20</v>
      </c>
      <c r="AN36" s="13">
        <f>IF('Running Order'!$HF40="CLUB",'Running Order'!AN40,20)</f>
        <v>20</v>
      </c>
      <c r="AO36" s="13">
        <f>IF('Running Order'!$HF40="CLUB",'Running Order'!AO40,20)</f>
        <v>20</v>
      </c>
      <c r="AP36" s="13">
        <f>IF('Running Order'!$HF40="CLUB",'Running Order'!AP40,20)</f>
        <v>20</v>
      </c>
      <c r="AQ36" s="13">
        <f>IF('Running Order'!$HF40="CLUB",'Running Order'!AQ40,20)</f>
        <v>20</v>
      </c>
      <c r="AR36" s="13">
        <f>IF('Running Order'!$HF40="CLUB",'Running Order'!AR40,20)</f>
        <v>20</v>
      </c>
      <c r="AS36" s="13">
        <f>IF('Running Order'!$HF40="CLUB",'Running Order'!AS40,20)</f>
        <v>20</v>
      </c>
      <c r="AT36" s="5">
        <f t="shared" si="56"/>
        <v>200</v>
      </c>
      <c r="AU36" s="5">
        <f t="shared" si="57"/>
        <v>600</v>
      </c>
      <c r="AV36" s="13">
        <f>IF('Running Order'!$HF40="CLUB",'Running Order'!AV40,20)</f>
        <v>20</v>
      </c>
      <c r="AW36" s="13">
        <f>IF('Running Order'!$HF40="CLUB",'Running Order'!AW40,20)</f>
        <v>20</v>
      </c>
      <c r="AX36" s="13">
        <f>IF('Running Order'!$HF40="CLUB",'Running Order'!AX40,20)</f>
        <v>20</v>
      </c>
      <c r="AY36" s="13">
        <f>IF('Running Order'!$HF40="CLUB",'Running Order'!AY40,20)</f>
        <v>20</v>
      </c>
      <c r="AZ36" s="13">
        <f>IF('Running Order'!$HF40="CLUB",'Running Order'!AZ40,20)</f>
        <v>20</v>
      </c>
      <c r="BA36" s="13">
        <f>IF('Running Order'!$HF40="CLUB",'Running Order'!BA40,20)</f>
        <v>20</v>
      </c>
      <c r="BB36" s="13">
        <f>IF('Running Order'!$HF40="CLUB",'Running Order'!BB40,20)</f>
        <v>20</v>
      </c>
      <c r="BC36" s="13">
        <f>IF('Running Order'!$HF40="CLUB",'Running Order'!BC40,20)</f>
        <v>20</v>
      </c>
      <c r="BD36" s="13">
        <f>IF('Running Order'!$HF40="CLUB",'Running Order'!BD40,20)</f>
        <v>20</v>
      </c>
      <c r="BE36" s="13">
        <f>IF('Running Order'!$HF40="CLUB",'Running Order'!BE40,20)</f>
        <v>20</v>
      </c>
      <c r="BF36" s="5">
        <f t="shared" si="58"/>
        <v>200</v>
      </c>
      <c r="BG36" s="5">
        <f t="shared" si="59"/>
        <v>800</v>
      </c>
      <c r="BH36" s="5">
        <f t="shared" si="155"/>
        <v>6</v>
      </c>
      <c r="BI36" s="5">
        <f t="shared" si="156"/>
        <v>6</v>
      </c>
      <c r="BJ36" s="5">
        <f t="shared" si="157"/>
        <v>6</v>
      </c>
      <c r="BK36" s="5">
        <f t="shared" si="158"/>
        <v>6</v>
      </c>
      <c r="BL36" s="5">
        <f t="shared" si="60"/>
        <v>6</v>
      </c>
      <c r="BM36" s="5">
        <f t="shared" si="61"/>
        <v>6</v>
      </c>
      <c r="BN36" s="5">
        <f t="shared" ref="BN36:BN60" si="160">RANK(AU36,$AU$4:$AU$60,1)</f>
        <v>6</v>
      </c>
      <c r="BO36" s="5">
        <f t="shared" ref="BO36:BO60" si="161">RANK(BG36,$BG$4:$BG$60,1)</f>
        <v>6</v>
      </c>
      <c r="BP36" s="3" t="str">
        <f t="shared" ref="BP36:BP60" si="162">IF($L36=$E$1003,IF($G36=$F$1003,RANK($BK36,$BK$4:$BK$60,1),"-"),"-")</f>
        <v>-</v>
      </c>
      <c r="BQ36" s="3" t="str">
        <f t="shared" si="62"/>
        <v/>
      </c>
      <c r="BR36" s="3" t="str">
        <f t="shared" ref="BR36:BR60" si="163">IF($L36=$E$1003,IF($G36=$F$1004,RANK($BK36,$BK$4:$BK$60,1),"-"),"-")</f>
        <v>-</v>
      </c>
      <c r="BS36" s="3" t="str">
        <f t="shared" si="63"/>
        <v/>
      </c>
      <c r="BT36" s="3" t="str">
        <f t="shared" ref="BT36:BT60" si="164">IF($L36=$E$1004,IF($G36=$F$1003,RANK($BK36,$BK$4:$BK$60,1),"-"),"-")</f>
        <v>-</v>
      </c>
      <c r="BU36" s="3" t="str">
        <f t="shared" si="64"/>
        <v/>
      </c>
      <c r="BV36" s="3" t="str">
        <f t="shared" ref="BV36:BV60" si="165">IF($L36=$E$1004,IF($G36=$F$1004,RANK($BK36,$BK$4:$BK$60,1),"-"),"-")</f>
        <v>-</v>
      </c>
      <c r="BW36" s="3" t="str">
        <f t="shared" si="65"/>
        <v/>
      </c>
      <c r="BX36" s="3" t="str">
        <f t="shared" ref="BX36:BX60" si="166">IF($L36=$E$1005,RANK($BK36,$BK$4:$BK$60,1),"-")</f>
        <v>-</v>
      </c>
      <c r="BY36" s="3" t="str">
        <f t="shared" si="66"/>
        <v/>
      </c>
      <c r="BZ36" s="3" t="str">
        <f t="shared" ref="BZ36:BZ60" si="167">IF($L36=$E$1006,RANK($BK36,$BK$4:$BK$60,1),"-")</f>
        <v>-</v>
      </c>
      <c r="CA36" s="3" t="str">
        <f t="shared" si="67"/>
        <v/>
      </c>
      <c r="CB36" s="3" t="str">
        <f t="shared" ref="CB36:CB60" si="168">IF($L36=$E$1007,RANK($BK36,$BK$4:$BK$60,1),"-")</f>
        <v>-</v>
      </c>
      <c r="CC36" s="3" t="str">
        <f t="shared" si="68"/>
        <v/>
      </c>
      <c r="CD36" s="3" t="str">
        <f t="shared" ref="CD36:CD60" si="169">IF($G36=$F$1003,RANK($BK36,$BK$4:$BK$60,1),"-")</f>
        <v>-</v>
      </c>
      <c r="CE36" s="3" t="str">
        <f t="shared" si="70"/>
        <v/>
      </c>
      <c r="CF36" s="3" t="str">
        <f t="shared" si="71"/>
        <v>-</v>
      </c>
      <c r="CG36" s="3" t="str">
        <f t="shared" si="72"/>
        <v/>
      </c>
      <c r="CH36" s="5" t="str">
        <f t="shared" si="159"/>
        <v/>
      </c>
      <c r="CI36" s="5" t="str">
        <f t="shared" si="73"/>
        <v/>
      </c>
      <c r="CJ36" s="1"/>
      <c r="CK36" s="1"/>
      <c r="CL36" s="1">
        <f t="shared" si="74"/>
        <v>0</v>
      </c>
      <c r="CM36" s="1">
        <f t="shared" si="75"/>
        <v>6.9999999999999994E-5</v>
      </c>
      <c r="CN36" s="1">
        <f t="shared" si="76"/>
        <v>6.00007</v>
      </c>
      <c r="CO36" s="1">
        <f t="shared" si="17"/>
        <v>6</v>
      </c>
      <c r="CP36" s="1">
        <f t="shared" si="77"/>
        <v>0</v>
      </c>
      <c r="CQ36" s="1">
        <f t="shared" si="78"/>
        <v>5.0000000000000002E-5</v>
      </c>
      <c r="CR36" s="1">
        <f t="shared" si="79"/>
        <v>6.0000499999999999</v>
      </c>
      <c r="CS36" s="1">
        <f t="shared" si="18"/>
        <v>6</v>
      </c>
      <c r="CT36" s="1">
        <f t="shared" si="80"/>
        <v>0</v>
      </c>
      <c r="CU36" s="1">
        <f t="shared" si="81"/>
        <v>5.0000000000000001E-4</v>
      </c>
      <c r="CV36" s="1">
        <f t="shared" si="82"/>
        <v>6.0004999999999997</v>
      </c>
      <c r="CW36" s="1">
        <f t="shared" si="19"/>
        <v>6</v>
      </c>
      <c r="CX36" s="1">
        <f t="shared" si="83"/>
        <v>0</v>
      </c>
      <c r="CY36" s="1">
        <f t="shared" si="84"/>
        <v>4.0000000000000002E-4</v>
      </c>
      <c r="CZ36" s="1">
        <f t="shared" si="85"/>
        <v>6.0004</v>
      </c>
      <c r="DA36" s="1">
        <f t="shared" si="20"/>
        <v>6</v>
      </c>
      <c r="DB36" s="1">
        <f t="shared" si="86"/>
        <v>0</v>
      </c>
      <c r="DC36" s="1">
        <f t="shared" si="87"/>
        <v>5.0000000000000001E-4</v>
      </c>
      <c r="DD36" s="1">
        <f t="shared" si="88"/>
        <v>6.0004999999999997</v>
      </c>
      <c r="DE36" s="1">
        <f t="shared" si="21"/>
        <v>6</v>
      </c>
      <c r="DF36" s="1">
        <f t="shared" si="89"/>
        <v>0</v>
      </c>
      <c r="DG36" s="1">
        <f t="shared" si="90"/>
        <v>5.0000000000000001E-4</v>
      </c>
      <c r="DH36" s="1">
        <f t="shared" si="91"/>
        <v>6.0004999999999997</v>
      </c>
      <c r="DI36" s="1">
        <f t="shared" si="22"/>
        <v>6</v>
      </c>
      <c r="DJ36" s="1">
        <f t="shared" si="92"/>
        <v>0</v>
      </c>
      <c r="DK36" s="1">
        <f t="shared" si="93"/>
        <v>5.9999999999999995E-4</v>
      </c>
      <c r="DL36" s="1">
        <f t="shared" si="94"/>
        <v>6.0006000000000004</v>
      </c>
      <c r="DM36" s="1">
        <f t="shared" si="95"/>
        <v>6</v>
      </c>
      <c r="DQ36">
        <f t="shared" si="96"/>
        <v>600</v>
      </c>
      <c r="DR36" t="str">
        <f t="shared" si="97"/>
        <v>NO</v>
      </c>
      <c r="DS36">
        <f t="shared" si="98"/>
        <v>600</v>
      </c>
      <c r="DT36" t="str">
        <f t="shared" si="99"/>
        <v>NO</v>
      </c>
      <c r="DV36" s="1">
        <f t="shared" si="100"/>
        <v>0</v>
      </c>
      <c r="DW36" s="1">
        <f t="shared" si="101"/>
        <v>6.9999999999999999E-4</v>
      </c>
      <c r="DX36" s="1">
        <f t="shared" si="102"/>
        <v>6.0007000000000001</v>
      </c>
      <c r="DY36" s="1">
        <f t="shared" si="23"/>
        <v>6</v>
      </c>
      <c r="DZ36" s="1">
        <f t="shared" si="103"/>
        <v>0</v>
      </c>
      <c r="EA36" s="1">
        <f t="shared" si="104"/>
        <v>5.0000000000000001E-4</v>
      </c>
      <c r="EB36" s="1">
        <f t="shared" si="105"/>
        <v>6.0004999999999997</v>
      </c>
      <c r="EC36" s="1">
        <f t="shared" si="24"/>
        <v>6</v>
      </c>
      <c r="ED36" s="1">
        <f t="shared" si="106"/>
        <v>0</v>
      </c>
      <c r="EE36" s="1">
        <f t="shared" si="107"/>
        <v>5.0000000000000001E-4</v>
      </c>
      <c r="EF36" s="1">
        <f t="shared" si="108"/>
        <v>6.0004999999999997</v>
      </c>
      <c r="EG36" s="1">
        <f t="shared" si="25"/>
        <v>6</v>
      </c>
      <c r="EH36" s="1">
        <f t="shared" si="109"/>
        <v>0</v>
      </c>
      <c r="EI36" s="1">
        <f t="shared" si="110"/>
        <v>4.0000000000000002E-4</v>
      </c>
      <c r="EJ36" s="1">
        <f t="shared" si="111"/>
        <v>6.0004</v>
      </c>
      <c r="EK36" s="1">
        <f t="shared" si="26"/>
        <v>6</v>
      </c>
      <c r="EL36" s="1">
        <f t="shared" si="112"/>
        <v>0</v>
      </c>
      <c r="EM36" s="1">
        <f t="shared" si="113"/>
        <v>5.0000000000000001E-4</v>
      </c>
      <c r="EN36" s="1">
        <f t="shared" si="114"/>
        <v>6.0004999999999997</v>
      </c>
      <c r="EO36" s="1">
        <f t="shared" si="27"/>
        <v>6</v>
      </c>
      <c r="EP36" s="1">
        <f t="shared" si="115"/>
        <v>0</v>
      </c>
      <c r="EQ36" s="1">
        <f t="shared" si="116"/>
        <v>5.0000000000000001E-4</v>
      </c>
      <c r="ER36" s="1">
        <f t="shared" si="117"/>
        <v>6.0004999999999997</v>
      </c>
      <c r="ES36" s="1">
        <f t="shared" si="28"/>
        <v>6</v>
      </c>
      <c r="ET36" s="1">
        <f t="shared" si="118"/>
        <v>0</v>
      </c>
      <c r="EU36" s="1">
        <f t="shared" si="119"/>
        <v>5.9999999999999995E-4</v>
      </c>
      <c r="EV36" s="1">
        <f t="shared" si="120"/>
        <v>6.0006000000000004</v>
      </c>
      <c r="EW36" s="1">
        <f t="shared" si="121"/>
        <v>6</v>
      </c>
      <c r="EX36" s="1"/>
      <c r="EY36" s="1">
        <f t="shared" si="122"/>
        <v>0</v>
      </c>
      <c r="EZ36" s="1">
        <f t="shared" si="123"/>
        <v>6.9999999999999999E-4</v>
      </c>
      <c r="FA36" s="1">
        <f t="shared" si="29"/>
        <v>6.0007000000000001</v>
      </c>
      <c r="FB36" s="1">
        <f t="shared" si="30"/>
        <v>6</v>
      </c>
      <c r="FC36" s="1">
        <f t="shared" si="124"/>
        <v>0</v>
      </c>
      <c r="FD36" s="1">
        <f t="shared" si="125"/>
        <v>4.0000000000000002E-4</v>
      </c>
      <c r="FE36" s="1">
        <f t="shared" si="126"/>
        <v>6.0004</v>
      </c>
      <c r="FF36" s="1">
        <f t="shared" si="31"/>
        <v>6</v>
      </c>
      <c r="FG36" s="1">
        <f t="shared" si="127"/>
        <v>0</v>
      </c>
      <c r="FH36" s="1">
        <f t="shared" si="128"/>
        <v>4.0000000000000002E-4</v>
      </c>
      <c r="FI36" s="1">
        <f t="shared" si="129"/>
        <v>6.0004</v>
      </c>
      <c r="FJ36" s="1">
        <f t="shared" si="32"/>
        <v>6</v>
      </c>
      <c r="FK36" s="1">
        <f t="shared" si="130"/>
        <v>0</v>
      </c>
      <c r="FL36" s="1">
        <f t="shared" si="131"/>
        <v>2.9999999999999997E-4</v>
      </c>
      <c r="FM36" s="1">
        <f t="shared" si="132"/>
        <v>6.0003000000000002</v>
      </c>
      <c r="FN36" s="1">
        <f t="shared" si="33"/>
        <v>6</v>
      </c>
      <c r="FO36" s="1">
        <f t="shared" si="133"/>
        <v>0</v>
      </c>
      <c r="FP36" s="1">
        <f t="shared" si="134"/>
        <v>4.0000000000000002E-4</v>
      </c>
      <c r="FQ36" s="1">
        <f t="shared" si="135"/>
        <v>6.0004</v>
      </c>
      <c r="FR36" s="1">
        <f t="shared" si="34"/>
        <v>6</v>
      </c>
      <c r="FS36" s="1">
        <f t="shared" si="136"/>
        <v>0</v>
      </c>
      <c r="FT36" s="1">
        <f t="shared" si="137"/>
        <v>4.0000000000000002E-4</v>
      </c>
      <c r="FU36" s="1">
        <f t="shared" si="138"/>
        <v>6.0004</v>
      </c>
      <c r="FV36" s="1">
        <f t="shared" si="35"/>
        <v>6</v>
      </c>
      <c r="FW36" s="1">
        <f t="shared" si="139"/>
        <v>0</v>
      </c>
      <c r="FX36" s="1">
        <f t="shared" si="140"/>
        <v>5.9999999999999995E-4</v>
      </c>
      <c r="FY36" s="1">
        <f t="shared" si="141"/>
        <v>6.0006000000000004</v>
      </c>
      <c r="FZ36" s="1">
        <f t="shared" si="36"/>
        <v>6</v>
      </c>
      <c r="GC36" s="1">
        <f t="shared" si="37"/>
        <v>0</v>
      </c>
      <c r="GD36" s="1">
        <f t="shared" si="142"/>
        <v>0</v>
      </c>
      <c r="GE36" s="1">
        <f t="shared" si="38"/>
        <v>6</v>
      </c>
      <c r="GF36" s="1">
        <f t="shared" si="39"/>
        <v>6</v>
      </c>
      <c r="GG36" s="1">
        <f t="shared" si="40"/>
        <v>0</v>
      </c>
      <c r="GH36" s="1">
        <f t="shared" si="143"/>
        <v>2.9999999999999997E-4</v>
      </c>
      <c r="GI36" s="1">
        <f t="shared" si="144"/>
        <v>6.0003000000000002</v>
      </c>
      <c r="GJ36" s="1">
        <f t="shared" si="41"/>
        <v>6</v>
      </c>
      <c r="GK36" s="1">
        <f t="shared" si="42"/>
        <v>0</v>
      </c>
      <c r="GL36" s="1">
        <f t="shared" si="145"/>
        <v>2.0000000000000001E-4</v>
      </c>
      <c r="GM36" s="1">
        <f t="shared" si="146"/>
        <v>6.0002000000000004</v>
      </c>
      <c r="GN36" s="1">
        <f t="shared" si="43"/>
        <v>6</v>
      </c>
      <c r="GO36" s="1">
        <f t="shared" si="44"/>
        <v>0</v>
      </c>
      <c r="GP36" s="1">
        <f t="shared" si="147"/>
        <v>2.0000000000000001E-4</v>
      </c>
      <c r="GQ36" s="1">
        <f t="shared" si="148"/>
        <v>6.0002000000000004</v>
      </c>
      <c r="GR36" s="1">
        <f t="shared" si="45"/>
        <v>6</v>
      </c>
      <c r="GS36" s="1">
        <f t="shared" si="46"/>
        <v>0</v>
      </c>
      <c r="GT36" s="1">
        <f t="shared" si="149"/>
        <v>1E-4</v>
      </c>
      <c r="GU36" s="1">
        <f t="shared" si="150"/>
        <v>6.0000999999999998</v>
      </c>
      <c r="GV36" s="1">
        <f t="shared" si="47"/>
        <v>6</v>
      </c>
      <c r="GW36" s="1">
        <f t="shared" si="48"/>
        <v>0</v>
      </c>
      <c r="GX36" s="1">
        <f t="shared" si="151"/>
        <v>4.0000000000000002E-4</v>
      </c>
      <c r="GY36" s="1">
        <f t="shared" si="152"/>
        <v>6.0004</v>
      </c>
      <c r="GZ36" s="1">
        <f t="shared" si="49"/>
        <v>6</v>
      </c>
      <c r="HA36" s="1">
        <f t="shared" si="50"/>
        <v>0</v>
      </c>
      <c r="HB36" s="1">
        <f t="shared" si="153"/>
        <v>5.9999999999999995E-4</v>
      </c>
      <c r="HC36" s="1">
        <f t="shared" si="154"/>
        <v>6.0006000000000004</v>
      </c>
      <c r="HD36" s="1">
        <f t="shared" si="51"/>
        <v>6</v>
      </c>
    </row>
    <row r="37" spans="1:212" customFormat="1" x14ac:dyDescent="0.3">
      <c r="A37" t="str">
        <f t="shared" si="52"/>
        <v>00</v>
      </c>
      <c r="B37" s="13">
        <f>'Running Order'!B41</f>
        <v>35</v>
      </c>
      <c r="C37" s="13">
        <f>'Running Order'!C41</f>
        <v>0</v>
      </c>
      <c r="D37" s="13">
        <f>'Running Order'!D41</f>
        <v>0</v>
      </c>
      <c r="E37" s="13">
        <f>'Running Order'!E41</f>
        <v>0</v>
      </c>
      <c r="F37" s="13">
        <f>'Running Order'!F41</f>
        <v>0</v>
      </c>
      <c r="G37" s="13">
        <f>'Running Order'!G41</f>
        <v>0</v>
      </c>
      <c r="H37" s="13">
        <f>'Running Order'!H41</f>
        <v>0</v>
      </c>
      <c r="I37" s="13">
        <f>'Running Order'!I41</f>
        <v>0</v>
      </c>
      <c r="J37" s="13">
        <f>'Running Order'!J41</f>
        <v>0</v>
      </c>
      <c r="K37" s="13">
        <f>'Running Order'!K41</f>
        <v>0</v>
      </c>
      <c r="L37" s="13">
        <f>'Running Order'!L41</f>
        <v>0</v>
      </c>
      <c r="M37" s="13">
        <f>IF('Running Order'!$HF41="CLUB",'Running Order'!M41,20)</f>
        <v>20</v>
      </c>
      <c r="N37" s="13">
        <f>IF('Running Order'!$HF41="CLUB",'Running Order'!N41,20)</f>
        <v>20</v>
      </c>
      <c r="O37" s="13">
        <f>IF('Running Order'!$HF41="CLUB",'Running Order'!O41,20)</f>
        <v>20</v>
      </c>
      <c r="P37" s="13">
        <f>IF('Running Order'!$HF41="CLUB",'Running Order'!P41,20)</f>
        <v>20</v>
      </c>
      <c r="Q37" s="13">
        <f>IF('Running Order'!$HF41="CLUB",'Running Order'!Q41,20)</f>
        <v>20</v>
      </c>
      <c r="R37" s="13">
        <f>IF('Running Order'!$HF41="CLUB",'Running Order'!R41,20)</f>
        <v>20</v>
      </c>
      <c r="S37" s="13">
        <f>IF('Running Order'!$HF41="CLUB",'Running Order'!S41,20)</f>
        <v>20</v>
      </c>
      <c r="T37" s="13">
        <f>IF('Running Order'!$HF41="CLUB",'Running Order'!T41,20)</f>
        <v>20</v>
      </c>
      <c r="U37" s="13">
        <f>IF('Running Order'!$HF41="CLUB",'Running Order'!U41,20)</f>
        <v>20</v>
      </c>
      <c r="V37" s="13">
        <f>IF('Running Order'!$HF41="CLUB",'Running Order'!V41,20)</f>
        <v>20</v>
      </c>
      <c r="W37" s="5">
        <f t="shared" si="53"/>
        <v>200</v>
      </c>
      <c r="X37" s="13">
        <f>IF('Running Order'!$HF41="CLUB",'Running Order'!X41,20)</f>
        <v>20</v>
      </c>
      <c r="Y37" s="13">
        <f>IF('Running Order'!$HF41="CLUB",'Running Order'!Y41,20)</f>
        <v>20</v>
      </c>
      <c r="Z37" s="13">
        <f>IF('Running Order'!$HF41="CLUB",'Running Order'!Z41,20)</f>
        <v>20</v>
      </c>
      <c r="AA37" s="13">
        <f>IF('Running Order'!$HF41="CLUB",'Running Order'!AA41,20)</f>
        <v>20</v>
      </c>
      <c r="AB37" s="13">
        <f>IF('Running Order'!$HF41="CLUB",'Running Order'!AB41,20)</f>
        <v>20</v>
      </c>
      <c r="AC37" s="13">
        <f>IF('Running Order'!$HF41="CLUB",'Running Order'!AC41,20)</f>
        <v>20</v>
      </c>
      <c r="AD37" s="13">
        <f>IF('Running Order'!$HF41="CLUB",'Running Order'!AD41,20)</f>
        <v>20</v>
      </c>
      <c r="AE37" s="13">
        <f>IF('Running Order'!$HF41="CLUB",'Running Order'!AE41,20)</f>
        <v>20</v>
      </c>
      <c r="AF37" s="13">
        <f>IF('Running Order'!$HF41="CLUB",'Running Order'!AF41,20)</f>
        <v>20</v>
      </c>
      <c r="AG37" s="13">
        <f>IF('Running Order'!$HF41="CLUB",'Running Order'!AG41,20)</f>
        <v>20</v>
      </c>
      <c r="AH37" s="5">
        <f t="shared" si="54"/>
        <v>200</v>
      </c>
      <c r="AI37" s="5">
        <f t="shared" si="55"/>
        <v>400</v>
      </c>
      <c r="AJ37" s="13">
        <f>IF('Running Order'!$HF41="CLUB",'Running Order'!AJ41,20)</f>
        <v>20</v>
      </c>
      <c r="AK37" s="13">
        <f>IF('Running Order'!$HF41="CLUB",'Running Order'!AK41,20)</f>
        <v>20</v>
      </c>
      <c r="AL37" s="13">
        <f>IF('Running Order'!$HF41="CLUB",'Running Order'!AL41,20)</f>
        <v>20</v>
      </c>
      <c r="AM37" s="13">
        <f>IF('Running Order'!$HF41="CLUB",'Running Order'!AM41,20)</f>
        <v>20</v>
      </c>
      <c r="AN37" s="13">
        <f>IF('Running Order'!$HF41="CLUB",'Running Order'!AN41,20)</f>
        <v>20</v>
      </c>
      <c r="AO37" s="13">
        <f>IF('Running Order'!$HF41="CLUB",'Running Order'!AO41,20)</f>
        <v>20</v>
      </c>
      <c r="AP37" s="13">
        <f>IF('Running Order'!$HF41="CLUB",'Running Order'!AP41,20)</f>
        <v>20</v>
      </c>
      <c r="AQ37" s="13">
        <f>IF('Running Order'!$HF41="CLUB",'Running Order'!AQ41,20)</f>
        <v>20</v>
      </c>
      <c r="AR37" s="13">
        <f>IF('Running Order'!$HF41="CLUB",'Running Order'!AR41,20)</f>
        <v>20</v>
      </c>
      <c r="AS37" s="13">
        <f>IF('Running Order'!$HF41="CLUB",'Running Order'!AS41,20)</f>
        <v>20</v>
      </c>
      <c r="AT37" s="5">
        <f t="shared" si="56"/>
        <v>200</v>
      </c>
      <c r="AU37" s="5">
        <f t="shared" si="57"/>
        <v>600</v>
      </c>
      <c r="AV37" s="13">
        <f>IF('Running Order'!$HF41="CLUB",'Running Order'!AV41,20)</f>
        <v>20</v>
      </c>
      <c r="AW37" s="13">
        <f>IF('Running Order'!$HF41="CLUB",'Running Order'!AW41,20)</f>
        <v>20</v>
      </c>
      <c r="AX37" s="13">
        <f>IF('Running Order'!$HF41="CLUB",'Running Order'!AX41,20)</f>
        <v>20</v>
      </c>
      <c r="AY37" s="13">
        <f>IF('Running Order'!$HF41="CLUB",'Running Order'!AY41,20)</f>
        <v>20</v>
      </c>
      <c r="AZ37" s="13">
        <f>IF('Running Order'!$HF41="CLUB",'Running Order'!AZ41,20)</f>
        <v>20</v>
      </c>
      <c r="BA37" s="13">
        <f>IF('Running Order'!$HF41="CLUB",'Running Order'!BA41,20)</f>
        <v>20</v>
      </c>
      <c r="BB37" s="13">
        <f>IF('Running Order'!$HF41="CLUB",'Running Order'!BB41,20)</f>
        <v>20</v>
      </c>
      <c r="BC37" s="13">
        <f>IF('Running Order'!$HF41="CLUB",'Running Order'!BC41,20)</f>
        <v>20</v>
      </c>
      <c r="BD37" s="13">
        <f>IF('Running Order'!$HF41="CLUB",'Running Order'!BD41,20)</f>
        <v>20</v>
      </c>
      <c r="BE37" s="13">
        <f>IF('Running Order'!$HF41="CLUB",'Running Order'!BE41,20)</f>
        <v>20</v>
      </c>
      <c r="BF37" s="5">
        <f t="shared" si="58"/>
        <v>200</v>
      </c>
      <c r="BG37" s="5">
        <f t="shared" si="59"/>
        <v>800</v>
      </c>
      <c r="BH37" s="5">
        <f t="shared" si="155"/>
        <v>6</v>
      </c>
      <c r="BI37" s="5">
        <f t="shared" si="156"/>
        <v>6</v>
      </c>
      <c r="BJ37" s="5">
        <f t="shared" si="157"/>
        <v>6</v>
      </c>
      <c r="BK37" s="5">
        <f t="shared" si="158"/>
        <v>6</v>
      </c>
      <c r="BL37" s="5">
        <f t="shared" si="60"/>
        <v>6</v>
      </c>
      <c r="BM37" s="5">
        <f t="shared" si="61"/>
        <v>6</v>
      </c>
      <c r="BN37" s="5">
        <f t="shared" si="160"/>
        <v>6</v>
      </c>
      <c r="BO37" s="5">
        <f t="shared" si="161"/>
        <v>6</v>
      </c>
      <c r="BP37" s="3" t="str">
        <f t="shared" si="162"/>
        <v>-</v>
      </c>
      <c r="BQ37" s="3" t="str">
        <f t="shared" si="62"/>
        <v/>
      </c>
      <c r="BR37" s="3" t="str">
        <f t="shared" si="163"/>
        <v>-</v>
      </c>
      <c r="BS37" s="3" t="str">
        <f t="shared" si="63"/>
        <v/>
      </c>
      <c r="BT37" s="3" t="str">
        <f t="shared" si="164"/>
        <v>-</v>
      </c>
      <c r="BU37" s="3" t="str">
        <f t="shared" si="64"/>
        <v/>
      </c>
      <c r="BV37" s="3" t="str">
        <f t="shared" si="165"/>
        <v>-</v>
      </c>
      <c r="BW37" s="3" t="str">
        <f t="shared" si="65"/>
        <v/>
      </c>
      <c r="BX37" s="3" t="str">
        <f t="shared" si="166"/>
        <v>-</v>
      </c>
      <c r="BY37" s="3" t="str">
        <f t="shared" si="66"/>
        <v/>
      </c>
      <c r="BZ37" s="3" t="str">
        <f t="shared" si="167"/>
        <v>-</v>
      </c>
      <c r="CA37" s="3" t="str">
        <f t="shared" si="67"/>
        <v/>
      </c>
      <c r="CB37" s="3" t="str">
        <f t="shared" si="168"/>
        <v>-</v>
      </c>
      <c r="CC37" s="3" t="str">
        <f t="shared" si="68"/>
        <v/>
      </c>
      <c r="CD37" s="3" t="str">
        <f t="shared" si="169"/>
        <v>-</v>
      </c>
      <c r="CE37" s="3" t="str">
        <f t="shared" si="70"/>
        <v/>
      </c>
      <c r="CF37" s="3" t="str">
        <f t="shared" si="71"/>
        <v>-</v>
      </c>
      <c r="CG37" s="3" t="str">
        <f t="shared" si="72"/>
        <v/>
      </c>
      <c r="CH37" s="5" t="str">
        <f t="shared" si="159"/>
        <v/>
      </c>
      <c r="CI37" s="5" t="str">
        <f t="shared" si="73"/>
        <v/>
      </c>
      <c r="CJ37" s="1"/>
      <c r="CK37" s="1"/>
      <c r="CL37" s="1">
        <f t="shared" si="74"/>
        <v>0</v>
      </c>
      <c r="CM37" s="1">
        <f t="shared" si="75"/>
        <v>6.9999999999999994E-5</v>
      </c>
      <c r="CN37" s="1">
        <f t="shared" si="76"/>
        <v>6.00007</v>
      </c>
      <c r="CO37" s="1">
        <f t="shared" si="17"/>
        <v>6</v>
      </c>
      <c r="CP37" s="1">
        <f t="shared" si="77"/>
        <v>0</v>
      </c>
      <c r="CQ37" s="1">
        <f t="shared" si="78"/>
        <v>5.0000000000000002E-5</v>
      </c>
      <c r="CR37" s="1">
        <f t="shared" si="79"/>
        <v>6.0000499999999999</v>
      </c>
      <c r="CS37" s="1">
        <f t="shared" si="18"/>
        <v>6</v>
      </c>
      <c r="CT37" s="1">
        <f t="shared" si="80"/>
        <v>0</v>
      </c>
      <c r="CU37" s="1">
        <f t="shared" si="81"/>
        <v>5.0000000000000001E-4</v>
      </c>
      <c r="CV37" s="1">
        <f t="shared" si="82"/>
        <v>6.0004999999999997</v>
      </c>
      <c r="CW37" s="1">
        <f t="shared" si="19"/>
        <v>6</v>
      </c>
      <c r="CX37" s="1">
        <f t="shared" si="83"/>
        <v>0</v>
      </c>
      <c r="CY37" s="1">
        <f t="shared" si="84"/>
        <v>4.0000000000000002E-4</v>
      </c>
      <c r="CZ37" s="1">
        <f t="shared" si="85"/>
        <v>6.0004</v>
      </c>
      <c r="DA37" s="1">
        <f t="shared" si="20"/>
        <v>6</v>
      </c>
      <c r="DB37" s="1">
        <f t="shared" si="86"/>
        <v>0</v>
      </c>
      <c r="DC37" s="1">
        <f t="shared" si="87"/>
        <v>5.0000000000000001E-4</v>
      </c>
      <c r="DD37" s="1">
        <f t="shared" si="88"/>
        <v>6.0004999999999997</v>
      </c>
      <c r="DE37" s="1">
        <f t="shared" si="21"/>
        <v>6</v>
      </c>
      <c r="DF37" s="1">
        <f t="shared" si="89"/>
        <v>0</v>
      </c>
      <c r="DG37" s="1">
        <f t="shared" si="90"/>
        <v>5.0000000000000001E-4</v>
      </c>
      <c r="DH37" s="1">
        <f t="shared" si="91"/>
        <v>6.0004999999999997</v>
      </c>
      <c r="DI37" s="1">
        <f t="shared" si="22"/>
        <v>6</v>
      </c>
      <c r="DJ37" s="1">
        <f t="shared" si="92"/>
        <v>0</v>
      </c>
      <c r="DK37" s="1">
        <f t="shared" si="93"/>
        <v>5.9999999999999995E-4</v>
      </c>
      <c r="DL37" s="1">
        <f t="shared" si="94"/>
        <v>6.0006000000000004</v>
      </c>
      <c r="DM37" s="1">
        <f t="shared" si="95"/>
        <v>6</v>
      </c>
      <c r="DQ37">
        <f t="shared" si="96"/>
        <v>600</v>
      </c>
      <c r="DR37" t="str">
        <f t="shared" si="97"/>
        <v>NO</v>
      </c>
      <c r="DS37">
        <f t="shared" si="98"/>
        <v>600</v>
      </c>
      <c r="DT37" t="str">
        <f t="shared" si="99"/>
        <v>NO</v>
      </c>
      <c r="DV37" s="1">
        <f t="shared" si="100"/>
        <v>0</v>
      </c>
      <c r="DW37" s="1">
        <f t="shared" si="101"/>
        <v>6.9999999999999999E-4</v>
      </c>
      <c r="DX37" s="1">
        <f t="shared" si="102"/>
        <v>6.0007000000000001</v>
      </c>
      <c r="DY37" s="1">
        <f t="shared" si="23"/>
        <v>6</v>
      </c>
      <c r="DZ37" s="1">
        <f t="shared" si="103"/>
        <v>0</v>
      </c>
      <c r="EA37" s="1">
        <f t="shared" si="104"/>
        <v>5.0000000000000001E-4</v>
      </c>
      <c r="EB37" s="1">
        <f t="shared" si="105"/>
        <v>6.0004999999999997</v>
      </c>
      <c r="EC37" s="1">
        <f t="shared" si="24"/>
        <v>6</v>
      </c>
      <c r="ED37" s="1">
        <f t="shared" si="106"/>
        <v>0</v>
      </c>
      <c r="EE37" s="1">
        <f t="shared" si="107"/>
        <v>5.0000000000000001E-4</v>
      </c>
      <c r="EF37" s="1">
        <f t="shared" si="108"/>
        <v>6.0004999999999997</v>
      </c>
      <c r="EG37" s="1">
        <f t="shared" si="25"/>
        <v>6</v>
      </c>
      <c r="EH37" s="1">
        <f t="shared" si="109"/>
        <v>0</v>
      </c>
      <c r="EI37" s="1">
        <f t="shared" si="110"/>
        <v>4.0000000000000002E-4</v>
      </c>
      <c r="EJ37" s="1">
        <f t="shared" si="111"/>
        <v>6.0004</v>
      </c>
      <c r="EK37" s="1">
        <f t="shared" si="26"/>
        <v>6</v>
      </c>
      <c r="EL37" s="1">
        <f t="shared" si="112"/>
        <v>0</v>
      </c>
      <c r="EM37" s="1">
        <f t="shared" si="113"/>
        <v>5.0000000000000001E-4</v>
      </c>
      <c r="EN37" s="1">
        <f t="shared" si="114"/>
        <v>6.0004999999999997</v>
      </c>
      <c r="EO37" s="1">
        <f t="shared" si="27"/>
        <v>6</v>
      </c>
      <c r="EP37" s="1">
        <f t="shared" si="115"/>
        <v>0</v>
      </c>
      <c r="EQ37" s="1">
        <f t="shared" si="116"/>
        <v>5.0000000000000001E-4</v>
      </c>
      <c r="ER37" s="1">
        <f t="shared" si="117"/>
        <v>6.0004999999999997</v>
      </c>
      <c r="ES37" s="1">
        <f t="shared" si="28"/>
        <v>6</v>
      </c>
      <c r="ET37" s="1">
        <f t="shared" si="118"/>
        <v>0</v>
      </c>
      <c r="EU37" s="1">
        <f t="shared" si="119"/>
        <v>5.9999999999999995E-4</v>
      </c>
      <c r="EV37" s="1">
        <f t="shared" si="120"/>
        <v>6.0006000000000004</v>
      </c>
      <c r="EW37" s="1">
        <f t="shared" si="121"/>
        <v>6</v>
      </c>
      <c r="EX37" s="1"/>
      <c r="EY37" s="1">
        <f t="shared" si="122"/>
        <v>0</v>
      </c>
      <c r="EZ37" s="1">
        <f t="shared" si="123"/>
        <v>6.9999999999999999E-4</v>
      </c>
      <c r="FA37" s="1">
        <f t="shared" si="29"/>
        <v>6.0007000000000001</v>
      </c>
      <c r="FB37" s="1">
        <f t="shared" si="30"/>
        <v>6</v>
      </c>
      <c r="FC37" s="1">
        <f t="shared" si="124"/>
        <v>0</v>
      </c>
      <c r="FD37" s="1">
        <f t="shared" si="125"/>
        <v>4.0000000000000002E-4</v>
      </c>
      <c r="FE37" s="1">
        <f t="shared" si="126"/>
        <v>6.0004</v>
      </c>
      <c r="FF37" s="1">
        <f t="shared" si="31"/>
        <v>6</v>
      </c>
      <c r="FG37" s="1">
        <f t="shared" si="127"/>
        <v>0</v>
      </c>
      <c r="FH37" s="1">
        <f t="shared" si="128"/>
        <v>4.0000000000000002E-4</v>
      </c>
      <c r="FI37" s="1">
        <f t="shared" si="129"/>
        <v>6.0004</v>
      </c>
      <c r="FJ37" s="1">
        <f t="shared" si="32"/>
        <v>6</v>
      </c>
      <c r="FK37" s="1">
        <f t="shared" si="130"/>
        <v>0</v>
      </c>
      <c r="FL37" s="1">
        <f t="shared" si="131"/>
        <v>2.9999999999999997E-4</v>
      </c>
      <c r="FM37" s="1">
        <f t="shared" si="132"/>
        <v>6.0003000000000002</v>
      </c>
      <c r="FN37" s="1">
        <f t="shared" si="33"/>
        <v>6</v>
      </c>
      <c r="FO37" s="1">
        <f t="shared" si="133"/>
        <v>0</v>
      </c>
      <c r="FP37" s="1">
        <f t="shared" si="134"/>
        <v>4.0000000000000002E-4</v>
      </c>
      <c r="FQ37" s="1">
        <f t="shared" si="135"/>
        <v>6.0004</v>
      </c>
      <c r="FR37" s="1">
        <f t="shared" si="34"/>
        <v>6</v>
      </c>
      <c r="FS37" s="1">
        <f t="shared" si="136"/>
        <v>0</v>
      </c>
      <c r="FT37" s="1">
        <f t="shared" si="137"/>
        <v>4.0000000000000002E-4</v>
      </c>
      <c r="FU37" s="1">
        <f t="shared" si="138"/>
        <v>6.0004</v>
      </c>
      <c r="FV37" s="1">
        <f t="shared" si="35"/>
        <v>6</v>
      </c>
      <c r="FW37" s="1">
        <f t="shared" si="139"/>
        <v>0</v>
      </c>
      <c r="FX37" s="1">
        <f t="shared" si="140"/>
        <v>5.9999999999999995E-4</v>
      </c>
      <c r="FY37" s="1">
        <f t="shared" si="141"/>
        <v>6.0006000000000004</v>
      </c>
      <c r="FZ37" s="1">
        <f t="shared" si="36"/>
        <v>6</v>
      </c>
      <c r="GC37" s="1">
        <f t="shared" si="37"/>
        <v>0</v>
      </c>
      <c r="GD37" s="1">
        <f t="shared" si="142"/>
        <v>0</v>
      </c>
      <c r="GE37" s="1">
        <f t="shared" si="38"/>
        <v>6</v>
      </c>
      <c r="GF37" s="1">
        <f t="shared" si="39"/>
        <v>6</v>
      </c>
      <c r="GG37" s="1">
        <f t="shared" si="40"/>
        <v>0</v>
      </c>
      <c r="GH37" s="1">
        <f t="shared" si="143"/>
        <v>2.9999999999999997E-4</v>
      </c>
      <c r="GI37" s="1">
        <f t="shared" si="144"/>
        <v>6.0003000000000002</v>
      </c>
      <c r="GJ37" s="1">
        <f t="shared" si="41"/>
        <v>6</v>
      </c>
      <c r="GK37" s="1">
        <f t="shared" si="42"/>
        <v>0</v>
      </c>
      <c r="GL37" s="1">
        <f t="shared" si="145"/>
        <v>2.0000000000000001E-4</v>
      </c>
      <c r="GM37" s="1">
        <f t="shared" si="146"/>
        <v>6.0002000000000004</v>
      </c>
      <c r="GN37" s="1">
        <f t="shared" si="43"/>
        <v>6</v>
      </c>
      <c r="GO37" s="1">
        <f t="shared" si="44"/>
        <v>0</v>
      </c>
      <c r="GP37" s="1">
        <f t="shared" si="147"/>
        <v>2.0000000000000001E-4</v>
      </c>
      <c r="GQ37" s="1">
        <f t="shared" si="148"/>
        <v>6.0002000000000004</v>
      </c>
      <c r="GR37" s="1">
        <f t="shared" si="45"/>
        <v>6</v>
      </c>
      <c r="GS37" s="1">
        <f t="shared" si="46"/>
        <v>0</v>
      </c>
      <c r="GT37" s="1">
        <f t="shared" si="149"/>
        <v>1E-4</v>
      </c>
      <c r="GU37" s="1">
        <f t="shared" si="150"/>
        <v>6.0000999999999998</v>
      </c>
      <c r="GV37" s="1">
        <f t="shared" si="47"/>
        <v>6</v>
      </c>
      <c r="GW37" s="1">
        <f t="shared" si="48"/>
        <v>0</v>
      </c>
      <c r="GX37" s="1">
        <f t="shared" si="151"/>
        <v>4.0000000000000002E-4</v>
      </c>
      <c r="GY37" s="1">
        <f t="shared" si="152"/>
        <v>6.0004</v>
      </c>
      <c r="GZ37" s="1">
        <f t="shared" si="49"/>
        <v>6</v>
      </c>
      <c r="HA37" s="1">
        <f t="shared" si="50"/>
        <v>0</v>
      </c>
      <c r="HB37" s="1">
        <f t="shared" si="153"/>
        <v>5.9999999999999995E-4</v>
      </c>
      <c r="HC37" s="1">
        <f t="shared" si="154"/>
        <v>6.0006000000000004</v>
      </c>
      <c r="HD37" s="1">
        <f t="shared" si="51"/>
        <v>6</v>
      </c>
    </row>
    <row r="38" spans="1:212" customFormat="1" x14ac:dyDescent="0.3">
      <c r="A38" t="str">
        <f t="shared" si="52"/>
        <v>00</v>
      </c>
      <c r="B38" s="13">
        <f>'Running Order'!B42</f>
        <v>36</v>
      </c>
      <c r="C38" s="13">
        <f>'Running Order'!C42</f>
        <v>0</v>
      </c>
      <c r="D38" s="13">
        <f>'Running Order'!D42</f>
        <v>0</v>
      </c>
      <c r="E38" s="13">
        <f>'Running Order'!E42</f>
        <v>0</v>
      </c>
      <c r="F38" s="13">
        <f>'Running Order'!F42</f>
        <v>0</v>
      </c>
      <c r="G38" s="13">
        <f>'Running Order'!G42</f>
        <v>0</v>
      </c>
      <c r="H38" s="13">
        <f>'Running Order'!H42</f>
        <v>0</v>
      </c>
      <c r="I38" s="13">
        <f>'Running Order'!I42</f>
        <v>0</v>
      </c>
      <c r="J38" s="13">
        <f>'Running Order'!J42</f>
        <v>0</v>
      </c>
      <c r="K38" s="13">
        <f>'Running Order'!K42</f>
        <v>0</v>
      </c>
      <c r="L38" s="13">
        <f>'Running Order'!L42</f>
        <v>0</v>
      </c>
      <c r="M38" s="13">
        <f>IF('Running Order'!$HF42="CLUB",'Running Order'!M42,20)</f>
        <v>20</v>
      </c>
      <c r="N38" s="13">
        <f>IF('Running Order'!$HF42="CLUB",'Running Order'!N42,20)</f>
        <v>20</v>
      </c>
      <c r="O38" s="13">
        <f>IF('Running Order'!$HF42="CLUB",'Running Order'!O42,20)</f>
        <v>20</v>
      </c>
      <c r="P38" s="13">
        <f>IF('Running Order'!$HF42="CLUB",'Running Order'!P42,20)</f>
        <v>20</v>
      </c>
      <c r="Q38" s="13">
        <f>IF('Running Order'!$HF42="CLUB",'Running Order'!Q42,20)</f>
        <v>20</v>
      </c>
      <c r="R38" s="13">
        <f>IF('Running Order'!$HF42="CLUB",'Running Order'!R42,20)</f>
        <v>20</v>
      </c>
      <c r="S38" s="13">
        <f>IF('Running Order'!$HF42="CLUB",'Running Order'!S42,20)</f>
        <v>20</v>
      </c>
      <c r="T38" s="13">
        <f>IF('Running Order'!$HF42="CLUB",'Running Order'!T42,20)</f>
        <v>20</v>
      </c>
      <c r="U38" s="13">
        <f>IF('Running Order'!$HF42="CLUB",'Running Order'!U42,20)</f>
        <v>20</v>
      </c>
      <c r="V38" s="13">
        <f>IF('Running Order'!$HF42="CLUB",'Running Order'!V42,20)</f>
        <v>20</v>
      </c>
      <c r="W38" s="5">
        <f t="shared" si="53"/>
        <v>200</v>
      </c>
      <c r="X38" s="13">
        <f>IF('Running Order'!$HF42="CLUB",'Running Order'!X42,20)</f>
        <v>20</v>
      </c>
      <c r="Y38" s="13">
        <f>IF('Running Order'!$HF42="CLUB",'Running Order'!Y42,20)</f>
        <v>20</v>
      </c>
      <c r="Z38" s="13">
        <f>IF('Running Order'!$HF42="CLUB",'Running Order'!Z42,20)</f>
        <v>20</v>
      </c>
      <c r="AA38" s="13">
        <f>IF('Running Order'!$HF42="CLUB",'Running Order'!AA42,20)</f>
        <v>20</v>
      </c>
      <c r="AB38" s="13">
        <f>IF('Running Order'!$HF42="CLUB",'Running Order'!AB42,20)</f>
        <v>20</v>
      </c>
      <c r="AC38" s="13">
        <f>IF('Running Order'!$HF42="CLUB",'Running Order'!AC42,20)</f>
        <v>20</v>
      </c>
      <c r="AD38" s="13">
        <f>IF('Running Order'!$HF42="CLUB",'Running Order'!AD42,20)</f>
        <v>20</v>
      </c>
      <c r="AE38" s="13">
        <f>IF('Running Order'!$HF42="CLUB",'Running Order'!AE42,20)</f>
        <v>20</v>
      </c>
      <c r="AF38" s="13">
        <f>IF('Running Order'!$HF42="CLUB",'Running Order'!AF42,20)</f>
        <v>20</v>
      </c>
      <c r="AG38" s="13">
        <f>IF('Running Order'!$HF42="CLUB",'Running Order'!AG42,20)</f>
        <v>20</v>
      </c>
      <c r="AH38" s="5">
        <f t="shared" si="54"/>
        <v>200</v>
      </c>
      <c r="AI38" s="5">
        <f t="shared" si="55"/>
        <v>400</v>
      </c>
      <c r="AJ38" s="13">
        <f>IF('Running Order'!$HF42="CLUB",'Running Order'!AJ42,20)</f>
        <v>20</v>
      </c>
      <c r="AK38" s="13">
        <f>IF('Running Order'!$HF42="CLUB",'Running Order'!AK42,20)</f>
        <v>20</v>
      </c>
      <c r="AL38" s="13">
        <f>IF('Running Order'!$HF42="CLUB",'Running Order'!AL42,20)</f>
        <v>20</v>
      </c>
      <c r="AM38" s="13">
        <f>IF('Running Order'!$HF42="CLUB",'Running Order'!AM42,20)</f>
        <v>20</v>
      </c>
      <c r="AN38" s="13">
        <f>IF('Running Order'!$HF42="CLUB",'Running Order'!AN42,20)</f>
        <v>20</v>
      </c>
      <c r="AO38" s="13">
        <f>IF('Running Order'!$HF42="CLUB",'Running Order'!AO42,20)</f>
        <v>20</v>
      </c>
      <c r="AP38" s="13">
        <f>IF('Running Order'!$HF42="CLUB",'Running Order'!AP42,20)</f>
        <v>20</v>
      </c>
      <c r="AQ38" s="13">
        <f>IF('Running Order'!$HF42="CLUB",'Running Order'!AQ42,20)</f>
        <v>20</v>
      </c>
      <c r="AR38" s="13">
        <f>IF('Running Order'!$HF42="CLUB",'Running Order'!AR42,20)</f>
        <v>20</v>
      </c>
      <c r="AS38" s="13">
        <f>IF('Running Order'!$HF42="CLUB",'Running Order'!AS42,20)</f>
        <v>20</v>
      </c>
      <c r="AT38" s="5">
        <f t="shared" si="56"/>
        <v>200</v>
      </c>
      <c r="AU38" s="5">
        <f t="shared" si="57"/>
        <v>600</v>
      </c>
      <c r="AV38" s="13">
        <f>IF('Running Order'!$HF42="CLUB",'Running Order'!AV42,20)</f>
        <v>20</v>
      </c>
      <c r="AW38" s="13">
        <f>IF('Running Order'!$HF42="CLUB",'Running Order'!AW42,20)</f>
        <v>20</v>
      </c>
      <c r="AX38" s="13">
        <f>IF('Running Order'!$HF42="CLUB",'Running Order'!AX42,20)</f>
        <v>20</v>
      </c>
      <c r="AY38" s="13">
        <f>IF('Running Order'!$HF42="CLUB",'Running Order'!AY42,20)</f>
        <v>20</v>
      </c>
      <c r="AZ38" s="13">
        <f>IF('Running Order'!$HF42="CLUB",'Running Order'!AZ42,20)</f>
        <v>20</v>
      </c>
      <c r="BA38" s="13">
        <f>IF('Running Order'!$HF42="CLUB",'Running Order'!BA42,20)</f>
        <v>20</v>
      </c>
      <c r="BB38" s="13">
        <f>IF('Running Order'!$HF42="CLUB",'Running Order'!BB42,20)</f>
        <v>20</v>
      </c>
      <c r="BC38" s="13">
        <f>IF('Running Order'!$HF42="CLUB",'Running Order'!BC42,20)</f>
        <v>20</v>
      </c>
      <c r="BD38" s="13">
        <f>IF('Running Order'!$HF42="CLUB",'Running Order'!BD42,20)</f>
        <v>20</v>
      </c>
      <c r="BE38" s="13">
        <f>IF('Running Order'!$HF42="CLUB",'Running Order'!BE42,20)</f>
        <v>20</v>
      </c>
      <c r="BF38" s="5">
        <f t="shared" si="58"/>
        <v>200</v>
      </c>
      <c r="BG38" s="5">
        <f t="shared" si="59"/>
        <v>800</v>
      </c>
      <c r="BH38" s="5">
        <f t="shared" si="155"/>
        <v>6</v>
      </c>
      <c r="BI38" s="5">
        <f t="shared" si="156"/>
        <v>6</v>
      </c>
      <c r="BJ38" s="5">
        <f t="shared" si="157"/>
        <v>6</v>
      </c>
      <c r="BK38" s="5">
        <f t="shared" si="158"/>
        <v>6</v>
      </c>
      <c r="BL38" s="5">
        <f t="shared" si="60"/>
        <v>6</v>
      </c>
      <c r="BM38" s="5">
        <f t="shared" si="61"/>
        <v>6</v>
      </c>
      <c r="BN38" s="5">
        <f t="shared" si="160"/>
        <v>6</v>
      </c>
      <c r="BO38" s="5">
        <f t="shared" si="161"/>
        <v>6</v>
      </c>
      <c r="BP38" s="3" t="str">
        <f t="shared" si="162"/>
        <v>-</v>
      </c>
      <c r="BQ38" s="3" t="str">
        <f t="shared" si="62"/>
        <v/>
      </c>
      <c r="BR38" s="3" t="str">
        <f t="shared" si="163"/>
        <v>-</v>
      </c>
      <c r="BS38" s="3" t="str">
        <f t="shared" si="63"/>
        <v/>
      </c>
      <c r="BT38" s="3" t="str">
        <f t="shared" si="164"/>
        <v>-</v>
      </c>
      <c r="BU38" s="3" t="str">
        <f t="shared" si="64"/>
        <v/>
      </c>
      <c r="BV38" s="3" t="str">
        <f t="shared" si="165"/>
        <v>-</v>
      </c>
      <c r="BW38" s="3" t="str">
        <f t="shared" si="65"/>
        <v/>
      </c>
      <c r="BX38" s="3" t="str">
        <f t="shared" si="166"/>
        <v>-</v>
      </c>
      <c r="BY38" s="3" t="str">
        <f t="shared" si="66"/>
        <v/>
      </c>
      <c r="BZ38" s="3" t="str">
        <f t="shared" si="167"/>
        <v>-</v>
      </c>
      <c r="CA38" s="3" t="str">
        <f t="shared" si="67"/>
        <v/>
      </c>
      <c r="CB38" s="3" t="str">
        <f t="shared" si="168"/>
        <v>-</v>
      </c>
      <c r="CC38" s="3" t="str">
        <f t="shared" si="68"/>
        <v/>
      </c>
      <c r="CD38" s="3" t="str">
        <f t="shared" si="169"/>
        <v>-</v>
      </c>
      <c r="CE38" s="3" t="str">
        <f t="shared" si="70"/>
        <v/>
      </c>
      <c r="CF38" s="3" t="str">
        <f t="shared" si="71"/>
        <v>-</v>
      </c>
      <c r="CG38" s="3" t="str">
        <f t="shared" si="72"/>
        <v/>
      </c>
      <c r="CH38" s="5" t="str">
        <f t="shared" si="159"/>
        <v/>
      </c>
      <c r="CI38" s="5" t="str">
        <f t="shared" si="73"/>
        <v/>
      </c>
      <c r="CJ38" s="1"/>
      <c r="CK38" s="1"/>
      <c r="CL38" s="1">
        <f t="shared" si="74"/>
        <v>0</v>
      </c>
      <c r="CM38" s="1">
        <f t="shared" si="75"/>
        <v>6.9999999999999994E-5</v>
      </c>
      <c r="CN38" s="1">
        <f t="shared" si="76"/>
        <v>6.00007</v>
      </c>
      <c r="CO38" s="1">
        <f t="shared" si="17"/>
        <v>6</v>
      </c>
      <c r="CP38" s="1">
        <f t="shared" si="77"/>
        <v>0</v>
      </c>
      <c r="CQ38" s="1">
        <f t="shared" si="78"/>
        <v>5.0000000000000002E-5</v>
      </c>
      <c r="CR38" s="1">
        <f t="shared" si="79"/>
        <v>6.0000499999999999</v>
      </c>
      <c r="CS38" s="1">
        <f t="shared" si="18"/>
        <v>6</v>
      </c>
      <c r="CT38" s="1">
        <f t="shared" si="80"/>
        <v>0</v>
      </c>
      <c r="CU38" s="1">
        <f t="shared" si="81"/>
        <v>5.0000000000000001E-4</v>
      </c>
      <c r="CV38" s="1">
        <f t="shared" si="82"/>
        <v>6.0004999999999997</v>
      </c>
      <c r="CW38" s="1">
        <f t="shared" si="19"/>
        <v>6</v>
      </c>
      <c r="CX38" s="1">
        <f t="shared" si="83"/>
        <v>0</v>
      </c>
      <c r="CY38" s="1">
        <f t="shared" si="84"/>
        <v>4.0000000000000002E-4</v>
      </c>
      <c r="CZ38" s="1">
        <f t="shared" si="85"/>
        <v>6.0004</v>
      </c>
      <c r="DA38" s="1">
        <f t="shared" si="20"/>
        <v>6</v>
      </c>
      <c r="DB38" s="1">
        <f t="shared" si="86"/>
        <v>0</v>
      </c>
      <c r="DC38" s="1">
        <f t="shared" si="87"/>
        <v>5.0000000000000001E-4</v>
      </c>
      <c r="DD38" s="1">
        <f t="shared" si="88"/>
        <v>6.0004999999999997</v>
      </c>
      <c r="DE38" s="1">
        <f t="shared" si="21"/>
        <v>6</v>
      </c>
      <c r="DF38" s="1">
        <f t="shared" si="89"/>
        <v>0</v>
      </c>
      <c r="DG38" s="1">
        <f t="shared" si="90"/>
        <v>5.0000000000000001E-4</v>
      </c>
      <c r="DH38" s="1">
        <f t="shared" si="91"/>
        <v>6.0004999999999997</v>
      </c>
      <c r="DI38" s="1">
        <f t="shared" si="22"/>
        <v>6</v>
      </c>
      <c r="DJ38" s="1">
        <f t="shared" si="92"/>
        <v>0</v>
      </c>
      <c r="DK38" s="1">
        <f t="shared" si="93"/>
        <v>5.9999999999999995E-4</v>
      </c>
      <c r="DL38" s="1">
        <f t="shared" si="94"/>
        <v>6.0006000000000004</v>
      </c>
      <c r="DM38" s="1">
        <f t="shared" si="95"/>
        <v>6</v>
      </c>
      <c r="DQ38">
        <f t="shared" si="96"/>
        <v>600</v>
      </c>
      <c r="DR38" t="str">
        <f t="shared" si="97"/>
        <v>NO</v>
      </c>
      <c r="DS38">
        <f t="shared" si="98"/>
        <v>600</v>
      </c>
      <c r="DT38" t="str">
        <f t="shared" si="99"/>
        <v>NO</v>
      </c>
      <c r="DV38" s="1">
        <f t="shared" si="100"/>
        <v>0</v>
      </c>
      <c r="DW38" s="1">
        <f t="shared" si="101"/>
        <v>6.9999999999999999E-4</v>
      </c>
      <c r="DX38" s="1">
        <f t="shared" si="102"/>
        <v>6.0007000000000001</v>
      </c>
      <c r="DY38" s="1">
        <f t="shared" si="23"/>
        <v>6</v>
      </c>
      <c r="DZ38" s="1">
        <f t="shared" si="103"/>
        <v>0</v>
      </c>
      <c r="EA38" s="1">
        <f t="shared" si="104"/>
        <v>5.0000000000000001E-4</v>
      </c>
      <c r="EB38" s="1">
        <f t="shared" si="105"/>
        <v>6.0004999999999997</v>
      </c>
      <c r="EC38" s="1">
        <f t="shared" si="24"/>
        <v>6</v>
      </c>
      <c r="ED38" s="1">
        <f t="shared" si="106"/>
        <v>0</v>
      </c>
      <c r="EE38" s="1">
        <f t="shared" si="107"/>
        <v>5.0000000000000001E-4</v>
      </c>
      <c r="EF38" s="1">
        <f t="shared" si="108"/>
        <v>6.0004999999999997</v>
      </c>
      <c r="EG38" s="1">
        <f t="shared" si="25"/>
        <v>6</v>
      </c>
      <c r="EH38" s="1">
        <f t="shared" si="109"/>
        <v>0</v>
      </c>
      <c r="EI38" s="1">
        <f t="shared" si="110"/>
        <v>4.0000000000000002E-4</v>
      </c>
      <c r="EJ38" s="1">
        <f t="shared" si="111"/>
        <v>6.0004</v>
      </c>
      <c r="EK38" s="1">
        <f t="shared" si="26"/>
        <v>6</v>
      </c>
      <c r="EL38" s="1">
        <f t="shared" si="112"/>
        <v>0</v>
      </c>
      <c r="EM38" s="1">
        <f t="shared" si="113"/>
        <v>5.0000000000000001E-4</v>
      </c>
      <c r="EN38" s="1">
        <f t="shared" si="114"/>
        <v>6.0004999999999997</v>
      </c>
      <c r="EO38" s="1">
        <f t="shared" si="27"/>
        <v>6</v>
      </c>
      <c r="EP38" s="1">
        <f t="shared" si="115"/>
        <v>0</v>
      </c>
      <c r="EQ38" s="1">
        <f t="shared" si="116"/>
        <v>5.0000000000000001E-4</v>
      </c>
      <c r="ER38" s="1">
        <f t="shared" si="117"/>
        <v>6.0004999999999997</v>
      </c>
      <c r="ES38" s="1">
        <f t="shared" si="28"/>
        <v>6</v>
      </c>
      <c r="ET38" s="1">
        <f t="shared" si="118"/>
        <v>0</v>
      </c>
      <c r="EU38" s="1">
        <f t="shared" si="119"/>
        <v>5.9999999999999995E-4</v>
      </c>
      <c r="EV38" s="1">
        <f t="shared" si="120"/>
        <v>6.0006000000000004</v>
      </c>
      <c r="EW38" s="1">
        <f t="shared" si="121"/>
        <v>6</v>
      </c>
      <c r="EX38" s="1"/>
      <c r="EY38" s="1">
        <f t="shared" si="122"/>
        <v>0</v>
      </c>
      <c r="EZ38" s="1">
        <f t="shared" si="123"/>
        <v>6.9999999999999999E-4</v>
      </c>
      <c r="FA38" s="1">
        <f t="shared" si="29"/>
        <v>6.0007000000000001</v>
      </c>
      <c r="FB38" s="1">
        <f t="shared" si="30"/>
        <v>6</v>
      </c>
      <c r="FC38" s="1">
        <f t="shared" si="124"/>
        <v>0</v>
      </c>
      <c r="FD38" s="1">
        <f t="shared" si="125"/>
        <v>4.0000000000000002E-4</v>
      </c>
      <c r="FE38" s="1">
        <f t="shared" si="126"/>
        <v>6.0004</v>
      </c>
      <c r="FF38" s="1">
        <f t="shared" si="31"/>
        <v>6</v>
      </c>
      <c r="FG38" s="1">
        <f t="shared" si="127"/>
        <v>0</v>
      </c>
      <c r="FH38" s="1">
        <f t="shared" si="128"/>
        <v>4.0000000000000002E-4</v>
      </c>
      <c r="FI38" s="1">
        <f t="shared" si="129"/>
        <v>6.0004</v>
      </c>
      <c r="FJ38" s="1">
        <f t="shared" si="32"/>
        <v>6</v>
      </c>
      <c r="FK38" s="1">
        <f t="shared" si="130"/>
        <v>0</v>
      </c>
      <c r="FL38" s="1">
        <f t="shared" si="131"/>
        <v>2.9999999999999997E-4</v>
      </c>
      <c r="FM38" s="1">
        <f t="shared" si="132"/>
        <v>6.0003000000000002</v>
      </c>
      <c r="FN38" s="1">
        <f t="shared" si="33"/>
        <v>6</v>
      </c>
      <c r="FO38" s="1">
        <f t="shared" si="133"/>
        <v>0</v>
      </c>
      <c r="FP38" s="1">
        <f t="shared" si="134"/>
        <v>4.0000000000000002E-4</v>
      </c>
      <c r="FQ38" s="1">
        <f t="shared" si="135"/>
        <v>6.0004</v>
      </c>
      <c r="FR38" s="1">
        <f t="shared" si="34"/>
        <v>6</v>
      </c>
      <c r="FS38" s="1">
        <f t="shared" si="136"/>
        <v>0</v>
      </c>
      <c r="FT38" s="1">
        <f t="shared" si="137"/>
        <v>4.0000000000000002E-4</v>
      </c>
      <c r="FU38" s="1">
        <f t="shared" si="138"/>
        <v>6.0004</v>
      </c>
      <c r="FV38" s="1">
        <f t="shared" si="35"/>
        <v>6</v>
      </c>
      <c r="FW38" s="1">
        <f t="shared" si="139"/>
        <v>0</v>
      </c>
      <c r="FX38" s="1">
        <f t="shared" si="140"/>
        <v>5.9999999999999995E-4</v>
      </c>
      <c r="FY38" s="1">
        <f t="shared" si="141"/>
        <v>6.0006000000000004</v>
      </c>
      <c r="FZ38" s="1">
        <f t="shared" si="36"/>
        <v>6</v>
      </c>
      <c r="GC38" s="1">
        <f t="shared" si="37"/>
        <v>0</v>
      </c>
      <c r="GD38" s="1">
        <f t="shared" si="142"/>
        <v>0</v>
      </c>
      <c r="GE38" s="1">
        <f t="shared" si="38"/>
        <v>6</v>
      </c>
      <c r="GF38" s="1">
        <f t="shared" si="39"/>
        <v>6</v>
      </c>
      <c r="GG38" s="1">
        <f t="shared" si="40"/>
        <v>0</v>
      </c>
      <c r="GH38" s="1">
        <f t="shared" si="143"/>
        <v>2.9999999999999997E-4</v>
      </c>
      <c r="GI38" s="1">
        <f t="shared" si="144"/>
        <v>6.0003000000000002</v>
      </c>
      <c r="GJ38" s="1">
        <f t="shared" si="41"/>
        <v>6</v>
      </c>
      <c r="GK38" s="1">
        <f t="shared" si="42"/>
        <v>0</v>
      </c>
      <c r="GL38" s="1">
        <f t="shared" si="145"/>
        <v>2.0000000000000001E-4</v>
      </c>
      <c r="GM38" s="1">
        <f t="shared" si="146"/>
        <v>6.0002000000000004</v>
      </c>
      <c r="GN38" s="1">
        <f t="shared" si="43"/>
        <v>6</v>
      </c>
      <c r="GO38" s="1">
        <f t="shared" si="44"/>
        <v>0</v>
      </c>
      <c r="GP38" s="1">
        <f t="shared" si="147"/>
        <v>2.0000000000000001E-4</v>
      </c>
      <c r="GQ38" s="1">
        <f t="shared" si="148"/>
        <v>6.0002000000000004</v>
      </c>
      <c r="GR38" s="1">
        <f t="shared" si="45"/>
        <v>6</v>
      </c>
      <c r="GS38" s="1">
        <f t="shared" si="46"/>
        <v>0</v>
      </c>
      <c r="GT38" s="1">
        <f t="shared" si="149"/>
        <v>1E-4</v>
      </c>
      <c r="GU38" s="1">
        <f t="shared" si="150"/>
        <v>6.0000999999999998</v>
      </c>
      <c r="GV38" s="1">
        <f t="shared" si="47"/>
        <v>6</v>
      </c>
      <c r="GW38" s="1">
        <f t="shared" si="48"/>
        <v>0</v>
      </c>
      <c r="GX38" s="1">
        <f t="shared" si="151"/>
        <v>4.0000000000000002E-4</v>
      </c>
      <c r="GY38" s="1">
        <f t="shared" si="152"/>
        <v>6.0004</v>
      </c>
      <c r="GZ38" s="1">
        <f t="shared" si="49"/>
        <v>6</v>
      </c>
      <c r="HA38" s="1">
        <f t="shared" si="50"/>
        <v>0</v>
      </c>
      <c r="HB38" s="1">
        <f t="shared" si="153"/>
        <v>5.9999999999999995E-4</v>
      </c>
      <c r="HC38" s="1">
        <f t="shared" si="154"/>
        <v>6.0006000000000004</v>
      </c>
      <c r="HD38" s="1">
        <f t="shared" si="51"/>
        <v>6</v>
      </c>
    </row>
    <row r="39" spans="1:212" customFormat="1" x14ac:dyDescent="0.3">
      <c r="A39" t="str">
        <f t="shared" si="52"/>
        <v>00</v>
      </c>
      <c r="B39" s="13">
        <f>'Running Order'!B43</f>
        <v>37</v>
      </c>
      <c r="C39" s="13">
        <f>'Running Order'!C43</f>
        <v>0</v>
      </c>
      <c r="D39" s="13">
        <f>'Running Order'!D43</f>
        <v>0</v>
      </c>
      <c r="E39" s="13">
        <f>'Running Order'!E43</f>
        <v>0</v>
      </c>
      <c r="F39" s="13">
        <f>'Running Order'!F43</f>
        <v>0</v>
      </c>
      <c r="G39" s="13">
        <f>'Running Order'!G43</f>
        <v>0</v>
      </c>
      <c r="H39" s="13">
        <f>'Running Order'!H43</f>
        <v>0</v>
      </c>
      <c r="I39" s="13">
        <f>'Running Order'!I43</f>
        <v>0</v>
      </c>
      <c r="J39" s="13">
        <f>'Running Order'!J43</f>
        <v>0</v>
      </c>
      <c r="K39" s="13">
        <f>'Running Order'!K43</f>
        <v>0</v>
      </c>
      <c r="L39" s="13">
        <f>'Running Order'!L43</f>
        <v>0</v>
      </c>
      <c r="M39" s="13">
        <f>IF('Running Order'!$HF43="CLUB",'Running Order'!M43,20)</f>
        <v>20</v>
      </c>
      <c r="N39" s="13">
        <f>IF('Running Order'!$HF43="CLUB",'Running Order'!N43,20)</f>
        <v>20</v>
      </c>
      <c r="O39" s="13">
        <f>IF('Running Order'!$HF43="CLUB",'Running Order'!O43,20)</f>
        <v>20</v>
      </c>
      <c r="P39" s="13">
        <f>IF('Running Order'!$HF43="CLUB",'Running Order'!P43,20)</f>
        <v>20</v>
      </c>
      <c r="Q39" s="13">
        <f>IF('Running Order'!$HF43="CLUB",'Running Order'!Q43,20)</f>
        <v>20</v>
      </c>
      <c r="R39" s="13">
        <f>IF('Running Order'!$HF43="CLUB",'Running Order'!R43,20)</f>
        <v>20</v>
      </c>
      <c r="S39" s="13">
        <f>IF('Running Order'!$HF43="CLUB",'Running Order'!S43,20)</f>
        <v>20</v>
      </c>
      <c r="T39" s="13">
        <f>IF('Running Order'!$HF43="CLUB",'Running Order'!T43,20)</f>
        <v>20</v>
      </c>
      <c r="U39" s="13">
        <f>IF('Running Order'!$HF43="CLUB",'Running Order'!U43,20)</f>
        <v>20</v>
      </c>
      <c r="V39" s="13">
        <f>IF('Running Order'!$HF43="CLUB",'Running Order'!V43,20)</f>
        <v>20</v>
      </c>
      <c r="W39" s="5">
        <f t="shared" si="53"/>
        <v>200</v>
      </c>
      <c r="X39" s="13">
        <f>IF('Running Order'!$HF43="CLUB",'Running Order'!X43,20)</f>
        <v>20</v>
      </c>
      <c r="Y39" s="13">
        <f>IF('Running Order'!$HF43="CLUB",'Running Order'!Y43,20)</f>
        <v>20</v>
      </c>
      <c r="Z39" s="13">
        <f>IF('Running Order'!$HF43="CLUB",'Running Order'!Z43,20)</f>
        <v>20</v>
      </c>
      <c r="AA39" s="13">
        <f>IF('Running Order'!$HF43="CLUB",'Running Order'!AA43,20)</f>
        <v>20</v>
      </c>
      <c r="AB39" s="13">
        <f>IF('Running Order'!$HF43="CLUB",'Running Order'!AB43,20)</f>
        <v>20</v>
      </c>
      <c r="AC39" s="13">
        <f>IF('Running Order'!$HF43="CLUB",'Running Order'!AC43,20)</f>
        <v>20</v>
      </c>
      <c r="AD39" s="13">
        <f>IF('Running Order'!$HF43="CLUB",'Running Order'!AD43,20)</f>
        <v>20</v>
      </c>
      <c r="AE39" s="13">
        <f>IF('Running Order'!$HF43="CLUB",'Running Order'!AE43,20)</f>
        <v>20</v>
      </c>
      <c r="AF39" s="13">
        <f>IF('Running Order'!$HF43="CLUB",'Running Order'!AF43,20)</f>
        <v>20</v>
      </c>
      <c r="AG39" s="13">
        <f>IF('Running Order'!$HF43="CLUB",'Running Order'!AG43,20)</f>
        <v>20</v>
      </c>
      <c r="AH39" s="5">
        <f t="shared" si="54"/>
        <v>200</v>
      </c>
      <c r="AI39" s="5">
        <f t="shared" si="55"/>
        <v>400</v>
      </c>
      <c r="AJ39" s="13">
        <f>IF('Running Order'!$HF43="CLUB",'Running Order'!AJ43,20)</f>
        <v>20</v>
      </c>
      <c r="AK39" s="13">
        <f>IF('Running Order'!$HF43="CLUB",'Running Order'!AK43,20)</f>
        <v>20</v>
      </c>
      <c r="AL39" s="13">
        <f>IF('Running Order'!$HF43="CLUB",'Running Order'!AL43,20)</f>
        <v>20</v>
      </c>
      <c r="AM39" s="13">
        <f>IF('Running Order'!$HF43="CLUB",'Running Order'!AM43,20)</f>
        <v>20</v>
      </c>
      <c r="AN39" s="13">
        <f>IF('Running Order'!$HF43="CLUB",'Running Order'!AN43,20)</f>
        <v>20</v>
      </c>
      <c r="AO39" s="13">
        <f>IF('Running Order'!$HF43="CLUB",'Running Order'!AO43,20)</f>
        <v>20</v>
      </c>
      <c r="AP39" s="13">
        <f>IF('Running Order'!$HF43="CLUB",'Running Order'!AP43,20)</f>
        <v>20</v>
      </c>
      <c r="AQ39" s="13">
        <f>IF('Running Order'!$HF43="CLUB",'Running Order'!AQ43,20)</f>
        <v>20</v>
      </c>
      <c r="AR39" s="13">
        <f>IF('Running Order'!$HF43="CLUB",'Running Order'!AR43,20)</f>
        <v>20</v>
      </c>
      <c r="AS39" s="13">
        <f>IF('Running Order'!$HF43="CLUB",'Running Order'!AS43,20)</f>
        <v>20</v>
      </c>
      <c r="AT39" s="5">
        <f t="shared" si="56"/>
        <v>200</v>
      </c>
      <c r="AU39" s="5">
        <f t="shared" si="57"/>
        <v>600</v>
      </c>
      <c r="AV39" s="13">
        <f>IF('Running Order'!$HF43="CLUB",'Running Order'!AV43,20)</f>
        <v>20</v>
      </c>
      <c r="AW39" s="13">
        <f>IF('Running Order'!$HF43="CLUB",'Running Order'!AW43,20)</f>
        <v>20</v>
      </c>
      <c r="AX39" s="13">
        <f>IF('Running Order'!$HF43="CLUB",'Running Order'!AX43,20)</f>
        <v>20</v>
      </c>
      <c r="AY39" s="13">
        <f>IF('Running Order'!$HF43="CLUB",'Running Order'!AY43,20)</f>
        <v>20</v>
      </c>
      <c r="AZ39" s="13">
        <f>IF('Running Order'!$HF43="CLUB",'Running Order'!AZ43,20)</f>
        <v>20</v>
      </c>
      <c r="BA39" s="13">
        <f>IF('Running Order'!$HF43="CLUB",'Running Order'!BA43,20)</f>
        <v>20</v>
      </c>
      <c r="BB39" s="13">
        <f>IF('Running Order'!$HF43="CLUB",'Running Order'!BB43,20)</f>
        <v>20</v>
      </c>
      <c r="BC39" s="13">
        <f>IF('Running Order'!$HF43="CLUB",'Running Order'!BC43,20)</f>
        <v>20</v>
      </c>
      <c r="BD39" s="13">
        <f>IF('Running Order'!$HF43="CLUB",'Running Order'!BD43,20)</f>
        <v>20</v>
      </c>
      <c r="BE39" s="13">
        <f>IF('Running Order'!$HF43="CLUB",'Running Order'!BE43,20)</f>
        <v>20</v>
      </c>
      <c r="BF39" s="5">
        <f t="shared" si="58"/>
        <v>200</v>
      </c>
      <c r="BG39" s="5">
        <f t="shared" si="59"/>
        <v>800</v>
      </c>
      <c r="BH39" s="5">
        <f t="shared" si="155"/>
        <v>6</v>
      </c>
      <c r="BI39" s="5">
        <f t="shared" si="156"/>
        <v>6</v>
      </c>
      <c r="BJ39" s="5">
        <f t="shared" si="157"/>
        <v>6</v>
      </c>
      <c r="BK39" s="5">
        <f t="shared" si="158"/>
        <v>6</v>
      </c>
      <c r="BL39" s="5">
        <f t="shared" si="60"/>
        <v>6</v>
      </c>
      <c r="BM39" s="5">
        <f t="shared" si="61"/>
        <v>6</v>
      </c>
      <c r="BN39" s="5">
        <f t="shared" si="160"/>
        <v>6</v>
      </c>
      <c r="BO39" s="5">
        <f t="shared" si="161"/>
        <v>6</v>
      </c>
      <c r="BP39" s="3" t="str">
        <f t="shared" si="162"/>
        <v>-</v>
      </c>
      <c r="BQ39" s="3" t="str">
        <f t="shared" si="62"/>
        <v/>
      </c>
      <c r="BR39" s="3" t="str">
        <f t="shared" si="163"/>
        <v>-</v>
      </c>
      <c r="BS39" s="3" t="str">
        <f t="shared" si="63"/>
        <v/>
      </c>
      <c r="BT39" s="3" t="str">
        <f t="shared" si="164"/>
        <v>-</v>
      </c>
      <c r="BU39" s="3" t="str">
        <f t="shared" si="64"/>
        <v/>
      </c>
      <c r="BV39" s="3" t="str">
        <f t="shared" si="165"/>
        <v>-</v>
      </c>
      <c r="BW39" s="3" t="str">
        <f t="shared" si="65"/>
        <v/>
      </c>
      <c r="BX39" s="3" t="str">
        <f t="shared" si="166"/>
        <v>-</v>
      </c>
      <c r="BY39" s="3" t="str">
        <f t="shared" si="66"/>
        <v/>
      </c>
      <c r="BZ39" s="3" t="str">
        <f t="shared" si="167"/>
        <v>-</v>
      </c>
      <c r="CA39" s="3" t="str">
        <f t="shared" si="67"/>
        <v/>
      </c>
      <c r="CB39" s="3" t="str">
        <f t="shared" si="168"/>
        <v>-</v>
      </c>
      <c r="CC39" s="3" t="str">
        <f t="shared" si="68"/>
        <v/>
      </c>
      <c r="CD39" s="3" t="str">
        <f t="shared" si="169"/>
        <v>-</v>
      </c>
      <c r="CE39" s="3" t="str">
        <f t="shared" si="70"/>
        <v/>
      </c>
      <c r="CF39" s="3" t="str">
        <f t="shared" si="71"/>
        <v>-</v>
      </c>
      <c r="CG39" s="3" t="str">
        <f t="shared" si="72"/>
        <v/>
      </c>
      <c r="CH39" s="5" t="str">
        <f t="shared" si="159"/>
        <v/>
      </c>
      <c r="CI39" s="5" t="str">
        <f t="shared" si="73"/>
        <v/>
      </c>
      <c r="CJ39" s="1"/>
      <c r="CK39" s="1"/>
      <c r="CL39" s="1">
        <f t="shared" si="74"/>
        <v>0</v>
      </c>
      <c r="CM39" s="1">
        <f t="shared" si="75"/>
        <v>6.9999999999999994E-5</v>
      </c>
      <c r="CN39" s="1">
        <f t="shared" si="76"/>
        <v>6.00007</v>
      </c>
      <c r="CO39" s="1">
        <f t="shared" si="17"/>
        <v>6</v>
      </c>
      <c r="CP39" s="1">
        <f t="shared" si="77"/>
        <v>0</v>
      </c>
      <c r="CQ39" s="1">
        <f t="shared" si="78"/>
        <v>5.0000000000000002E-5</v>
      </c>
      <c r="CR39" s="1">
        <f t="shared" si="79"/>
        <v>6.0000499999999999</v>
      </c>
      <c r="CS39" s="1">
        <f t="shared" si="18"/>
        <v>6</v>
      </c>
      <c r="CT39" s="1">
        <f t="shared" si="80"/>
        <v>0</v>
      </c>
      <c r="CU39" s="1">
        <f t="shared" si="81"/>
        <v>5.0000000000000001E-4</v>
      </c>
      <c r="CV39" s="1">
        <f t="shared" si="82"/>
        <v>6.0004999999999997</v>
      </c>
      <c r="CW39" s="1">
        <f t="shared" si="19"/>
        <v>6</v>
      </c>
      <c r="CX39" s="1">
        <f t="shared" si="83"/>
        <v>0</v>
      </c>
      <c r="CY39" s="1">
        <f t="shared" si="84"/>
        <v>4.0000000000000002E-4</v>
      </c>
      <c r="CZ39" s="1">
        <f t="shared" si="85"/>
        <v>6.0004</v>
      </c>
      <c r="DA39" s="1">
        <f t="shared" si="20"/>
        <v>6</v>
      </c>
      <c r="DB39" s="1">
        <f t="shared" si="86"/>
        <v>0</v>
      </c>
      <c r="DC39" s="1">
        <f t="shared" si="87"/>
        <v>5.0000000000000001E-4</v>
      </c>
      <c r="DD39" s="1">
        <f t="shared" si="88"/>
        <v>6.0004999999999997</v>
      </c>
      <c r="DE39" s="1">
        <f t="shared" si="21"/>
        <v>6</v>
      </c>
      <c r="DF39" s="1">
        <f t="shared" si="89"/>
        <v>0</v>
      </c>
      <c r="DG39" s="1">
        <f t="shared" si="90"/>
        <v>5.0000000000000001E-4</v>
      </c>
      <c r="DH39" s="1">
        <f t="shared" si="91"/>
        <v>6.0004999999999997</v>
      </c>
      <c r="DI39" s="1">
        <f t="shared" si="22"/>
        <v>6</v>
      </c>
      <c r="DJ39" s="1">
        <f t="shared" si="92"/>
        <v>0</v>
      </c>
      <c r="DK39" s="1">
        <f t="shared" si="93"/>
        <v>5.9999999999999995E-4</v>
      </c>
      <c r="DL39" s="1">
        <f t="shared" si="94"/>
        <v>6.0006000000000004</v>
      </c>
      <c r="DM39" s="1">
        <f t="shared" si="95"/>
        <v>6</v>
      </c>
      <c r="DQ39">
        <f t="shared" si="96"/>
        <v>600</v>
      </c>
      <c r="DR39" t="str">
        <f t="shared" si="97"/>
        <v>NO</v>
      </c>
      <c r="DS39">
        <f t="shared" si="98"/>
        <v>600</v>
      </c>
      <c r="DT39" t="str">
        <f t="shared" si="99"/>
        <v>NO</v>
      </c>
      <c r="DV39" s="1">
        <f t="shared" si="100"/>
        <v>0</v>
      </c>
      <c r="DW39" s="1">
        <f t="shared" si="101"/>
        <v>6.9999999999999999E-4</v>
      </c>
      <c r="DX39" s="1">
        <f t="shared" si="102"/>
        <v>6.0007000000000001</v>
      </c>
      <c r="DY39" s="1">
        <f t="shared" si="23"/>
        <v>6</v>
      </c>
      <c r="DZ39" s="1">
        <f t="shared" si="103"/>
        <v>0</v>
      </c>
      <c r="EA39" s="1">
        <f t="shared" si="104"/>
        <v>5.0000000000000001E-4</v>
      </c>
      <c r="EB39" s="1">
        <f t="shared" si="105"/>
        <v>6.0004999999999997</v>
      </c>
      <c r="EC39" s="1">
        <f t="shared" si="24"/>
        <v>6</v>
      </c>
      <c r="ED39" s="1">
        <f t="shared" si="106"/>
        <v>0</v>
      </c>
      <c r="EE39" s="1">
        <f t="shared" si="107"/>
        <v>5.0000000000000001E-4</v>
      </c>
      <c r="EF39" s="1">
        <f t="shared" si="108"/>
        <v>6.0004999999999997</v>
      </c>
      <c r="EG39" s="1">
        <f t="shared" si="25"/>
        <v>6</v>
      </c>
      <c r="EH39" s="1">
        <f t="shared" si="109"/>
        <v>0</v>
      </c>
      <c r="EI39" s="1">
        <f t="shared" si="110"/>
        <v>4.0000000000000002E-4</v>
      </c>
      <c r="EJ39" s="1">
        <f t="shared" si="111"/>
        <v>6.0004</v>
      </c>
      <c r="EK39" s="1">
        <f t="shared" si="26"/>
        <v>6</v>
      </c>
      <c r="EL39" s="1">
        <f t="shared" si="112"/>
        <v>0</v>
      </c>
      <c r="EM39" s="1">
        <f t="shared" si="113"/>
        <v>5.0000000000000001E-4</v>
      </c>
      <c r="EN39" s="1">
        <f t="shared" si="114"/>
        <v>6.0004999999999997</v>
      </c>
      <c r="EO39" s="1">
        <f t="shared" si="27"/>
        <v>6</v>
      </c>
      <c r="EP39" s="1">
        <f t="shared" si="115"/>
        <v>0</v>
      </c>
      <c r="EQ39" s="1">
        <f t="shared" si="116"/>
        <v>5.0000000000000001E-4</v>
      </c>
      <c r="ER39" s="1">
        <f t="shared" si="117"/>
        <v>6.0004999999999997</v>
      </c>
      <c r="ES39" s="1">
        <f t="shared" si="28"/>
        <v>6</v>
      </c>
      <c r="ET39" s="1">
        <f t="shared" si="118"/>
        <v>0</v>
      </c>
      <c r="EU39" s="1">
        <f t="shared" si="119"/>
        <v>5.9999999999999995E-4</v>
      </c>
      <c r="EV39" s="1">
        <f t="shared" si="120"/>
        <v>6.0006000000000004</v>
      </c>
      <c r="EW39" s="1">
        <f t="shared" si="121"/>
        <v>6</v>
      </c>
      <c r="EX39" s="1"/>
      <c r="EY39" s="1">
        <f t="shared" si="122"/>
        <v>0</v>
      </c>
      <c r="EZ39" s="1">
        <f t="shared" si="123"/>
        <v>6.9999999999999999E-4</v>
      </c>
      <c r="FA39" s="1">
        <f t="shared" si="29"/>
        <v>6.0007000000000001</v>
      </c>
      <c r="FB39" s="1">
        <f t="shared" si="30"/>
        <v>6</v>
      </c>
      <c r="FC39" s="1">
        <f t="shared" si="124"/>
        <v>0</v>
      </c>
      <c r="FD39" s="1">
        <f t="shared" si="125"/>
        <v>4.0000000000000002E-4</v>
      </c>
      <c r="FE39" s="1">
        <f t="shared" si="126"/>
        <v>6.0004</v>
      </c>
      <c r="FF39" s="1">
        <f t="shared" si="31"/>
        <v>6</v>
      </c>
      <c r="FG39" s="1">
        <f t="shared" si="127"/>
        <v>0</v>
      </c>
      <c r="FH39" s="1">
        <f t="shared" si="128"/>
        <v>4.0000000000000002E-4</v>
      </c>
      <c r="FI39" s="1">
        <f t="shared" si="129"/>
        <v>6.0004</v>
      </c>
      <c r="FJ39" s="1">
        <f t="shared" si="32"/>
        <v>6</v>
      </c>
      <c r="FK39" s="1">
        <f t="shared" si="130"/>
        <v>0</v>
      </c>
      <c r="FL39" s="1">
        <f t="shared" si="131"/>
        <v>2.9999999999999997E-4</v>
      </c>
      <c r="FM39" s="1">
        <f t="shared" si="132"/>
        <v>6.0003000000000002</v>
      </c>
      <c r="FN39" s="1">
        <f t="shared" si="33"/>
        <v>6</v>
      </c>
      <c r="FO39" s="1">
        <f t="shared" si="133"/>
        <v>0</v>
      </c>
      <c r="FP39" s="1">
        <f t="shared" si="134"/>
        <v>4.0000000000000002E-4</v>
      </c>
      <c r="FQ39" s="1">
        <f t="shared" si="135"/>
        <v>6.0004</v>
      </c>
      <c r="FR39" s="1">
        <f t="shared" si="34"/>
        <v>6</v>
      </c>
      <c r="FS39" s="1">
        <f t="shared" si="136"/>
        <v>0</v>
      </c>
      <c r="FT39" s="1">
        <f t="shared" si="137"/>
        <v>4.0000000000000002E-4</v>
      </c>
      <c r="FU39" s="1">
        <f t="shared" si="138"/>
        <v>6.0004</v>
      </c>
      <c r="FV39" s="1">
        <f t="shared" si="35"/>
        <v>6</v>
      </c>
      <c r="FW39" s="1">
        <f t="shared" si="139"/>
        <v>0</v>
      </c>
      <c r="FX39" s="1">
        <f t="shared" si="140"/>
        <v>5.9999999999999995E-4</v>
      </c>
      <c r="FY39" s="1">
        <f t="shared" si="141"/>
        <v>6.0006000000000004</v>
      </c>
      <c r="FZ39" s="1">
        <f t="shared" si="36"/>
        <v>6</v>
      </c>
      <c r="GC39" s="1">
        <f t="shared" si="37"/>
        <v>0</v>
      </c>
      <c r="GD39" s="1">
        <f t="shared" si="142"/>
        <v>0</v>
      </c>
      <c r="GE39" s="1">
        <f t="shared" si="38"/>
        <v>6</v>
      </c>
      <c r="GF39" s="1">
        <f t="shared" si="39"/>
        <v>6</v>
      </c>
      <c r="GG39" s="1">
        <f t="shared" si="40"/>
        <v>0</v>
      </c>
      <c r="GH39" s="1">
        <f t="shared" si="143"/>
        <v>2.9999999999999997E-4</v>
      </c>
      <c r="GI39" s="1">
        <f t="shared" si="144"/>
        <v>6.0003000000000002</v>
      </c>
      <c r="GJ39" s="1">
        <f t="shared" si="41"/>
        <v>6</v>
      </c>
      <c r="GK39" s="1">
        <f t="shared" si="42"/>
        <v>0</v>
      </c>
      <c r="GL39" s="1">
        <f t="shared" si="145"/>
        <v>2.0000000000000001E-4</v>
      </c>
      <c r="GM39" s="1">
        <f t="shared" si="146"/>
        <v>6.0002000000000004</v>
      </c>
      <c r="GN39" s="1">
        <f t="shared" si="43"/>
        <v>6</v>
      </c>
      <c r="GO39" s="1">
        <f t="shared" si="44"/>
        <v>0</v>
      </c>
      <c r="GP39" s="1">
        <f t="shared" si="147"/>
        <v>2.0000000000000001E-4</v>
      </c>
      <c r="GQ39" s="1">
        <f t="shared" si="148"/>
        <v>6.0002000000000004</v>
      </c>
      <c r="GR39" s="1">
        <f t="shared" si="45"/>
        <v>6</v>
      </c>
      <c r="GS39" s="1">
        <f t="shared" si="46"/>
        <v>0</v>
      </c>
      <c r="GT39" s="1">
        <f t="shared" si="149"/>
        <v>1E-4</v>
      </c>
      <c r="GU39" s="1">
        <f t="shared" si="150"/>
        <v>6.0000999999999998</v>
      </c>
      <c r="GV39" s="1">
        <f t="shared" si="47"/>
        <v>6</v>
      </c>
      <c r="GW39" s="1">
        <f t="shared" si="48"/>
        <v>0</v>
      </c>
      <c r="GX39" s="1">
        <f t="shared" si="151"/>
        <v>4.0000000000000002E-4</v>
      </c>
      <c r="GY39" s="1">
        <f t="shared" si="152"/>
        <v>6.0004</v>
      </c>
      <c r="GZ39" s="1">
        <f t="shared" si="49"/>
        <v>6</v>
      </c>
      <c r="HA39" s="1">
        <f t="shared" si="50"/>
        <v>0</v>
      </c>
      <c r="HB39" s="1">
        <f t="shared" si="153"/>
        <v>5.9999999999999995E-4</v>
      </c>
      <c r="HC39" s="1">
        <f t="shared" si="154"/>
        <v>6.0006000000000004</v>
      </c>
      <c r="HD39" s="1">
        <f t="shared" si="51"/>
        <v>6</v>
      </c>
    </row>
    <row r="40" spans="1:212" customFormat="1" x14ac:dyDescent="0.3">
      <c r="A40" t="str">
        <f t="shared" si="52"/>
        <v>00</v>
      </c>
      <c r="B40" s="13">
        <f>'Running Order'!B44</f>
        <v>38</v>
      </c>
      <c r="C40" s="13">
        <f>'Running Order'!C44</f>
        <v>0</v>
      </c>
      <c r="D40" s="13">
        <f>'Running Order'!D44</f>
        <v>0</v>
      </c>
      <c r="E40" s="13">
        <f>'Running Order'!E44</f>
        <v>0</v>
      </c>
      <c r="F40" s="13">
        <f>'Running Order'!F44</f>
        <v>0</v>
      </c>
      <c r="G40" s="13">
        <f>'Running Order'!G44</f>
        <v>0</v>
      </c>
      <c r="H40" s="13">
        <f>'Running Order'!H44</f>
        <v>0</v>
      </c>
      <c r="I40" s="13">
        <f>'Running Order'!I44</f>
        <v>0</v>
      </c>
      <c r="J40" s="13">
        <f>'Running Order'!J44</f>
        <v>0</v>
      </c>
      <c r="K40" s="13">
        <f>'Running Order'!K44</f>
        <v>0</v>
      </c>
      <c r="L40" s="13">
        <f>'Running Order'!L44</f>
        <v>0</v>
      </c>
      <c r="M40" s="13">
        <f>IF('Running Order'!$HF44="CLUB",'Running Order'!M44,20)</f>
        <v>20</v>
      </c>
      <c r="N40" s="13">
        <f>IF('Running Order'!$HF44="CLUB",'Running Order'!N44,20)</f>
        <v>20</v>
      </c>
      <c r="O40" s="13">
        <f>IF('Running Order'!$HF44="CLUB",'Running Order'!O44,20)</f>
        <v>20</v>
      </c>
      <c r="P40" s="13">
        <f>IF('Running Order'!$HF44="CLUB",'Running Order'!P44,20)</f>
        <v>20</v>
      </c>
      <c r="Q40" s="13">
        <f>IF('Running Order'!$HF44="CLUB",'Running Order'!Q44,20)</f>
        <v>20</v>
      </c>
      <c r="R40" s="13">
        <f>IF('Running Order'!$HF44="CLUB",'Running Order'!R44,20)</f>
        <v>20</v>
      </c>
      <c r="S40" s="13">
        <f>IF('Running Order'!$HF44="CLUB",'Running Order'!S44,20)</f>
        <v>20</v>
      </c>
      <c r="T40" s="13">
        <f>IF('Running Order'!$HF44="CLUB",'Running Order'!T44,20)</f>
        <v>20</v>
      </c>
      <c r="U40" s="13">
        <f>IF('Running Order'!$HF44="CLUB",'Running Order'!U44,20)</f>
        <v>20</v>
      </c>
      <c r="V40" s="13">
        <f>IF('Running Order'!$HF44="CLUB",'Running Order'!V44,20)</f>
        <v>20</v>
      </c>
      <c r="W40" s="5">
        <f t="shared" si="53"/>
        <v>200</v>
      </c>
      <c r="X40" s="13">
        <f>IF('Running Order'!$HF44="CLUB",'Running Order'!X44,20)</f>
        <v>20</v>
      </c>
      <c r="Y40" s="13">
        <f>IF('Running Order'!$HF44="CLUB",'Running Order'!Y44,20)</f>
        <v>20</v>
      </c>
      <c r="Z40" s="13">
        <f>IF('Running Order'!$HF44="CLUB",'Running Order'!Z44,20)</f>
        <v>20</v>
      </c>
      <c r="AA40" s="13">
        <f>IF('Running Order'!$HF44="CLUB",'Running Order'!AA44,20)</f>
        <v>20</v>
      </c>
      <c r="AB40" s="13">
        <f>IF('Running Order'!$HF44="CLUB",'Running Order'!AB44,20)</f>
        <v>20</v>
      </c>
      <c r="AC40" s="13">
        <f>IF('Running Order'!$HF44="CLUB",'Running Order'!AC44,20)</f>
        <v>20</v>
      </c>
      <c r="AD40" s="13">
        <f>IF('Running Order'!$HF44="CLUB",'Running Order'!AD44,20)</f>
        <v>20</v>
      </c>
      <c r="AE40" s="13">
        <f>IF('Running Order'!$HF44="CLUB",'Running Order'!AE44,20)</f>
        <v>20</v>
      </c>
      <c r="AF40" s="13">
        <f>IF('Running Order'!$HF44="CLUB",'Running Order'!AF44,20)</f>
        <v>20</v>
      </c>
      <c r="AG40" s="13">
        <f>IF('Running Order'!$HF44="CLUB",'Running Order'!AG44,20)</f>
        <v>20</v>
      </c>
      <c r="AH40" s="5">
        <f t="shared" si="54"/>
        <v>200</v>
      </c>
      <c r="AI40" s="5">
        <f t="shared" si="55"/>
        <v>400</v>
      </c>
      <c r="AJ40" s="13">
        <f>IF('Running Order'!$HF44="CLUB",'Running Order'!AJ44,20)</f>
        <v>20</v>
      </c>
      <c r="AK40" s="13">
        <f>IF('Running Order'!$HF44="CLUB",'Running Order'!AK44,20)</f>
        <v>20</v>
      </c>
      <c r="AL40" s="13">
        <f>IF('Running Order'!$HF44="CLUB",'Running Order'!AL44,20)</f>
        <v>20</v>
      </c>
      <c r="AM40" s="13">
        <f>IF('Running Order'!$HF44="CLUB",'Running Order'!AM44,20)</f>
        <v>20</v>
      </c>
      <c r="AN40" s="13">
        <f>IF('Running Order'!$HF44="CLUB",'Running Order'!AN44,20)</f>
        <v>20</v>
      </c>
      <c r="AO40" s="13">
        <f>IF('Running Order'!$HF44="CLUB",'Running Order'!AO44,20)</f>
        <v>20</v>
      </c>
      <c r="AP40" s="13">
        <f>IF('Running Order'!$HF44="CLUB",'Running Order'!AP44,20)</f>
        <v>20</v>
      </c>
      <c r="AQ40" s="13">
        <f>IF('Running Order'!$HF44="CLUB",'Running Order'!AQ44,20)</f>
        <v>20</v>
      </c>
      <c r="AR40" s="13">
        <f>IF('Running Order'!$HF44="CLUB",'Running Order'!AR44,20)</f>
        <v>20</v>
      </c>
      <c r="AS40" s="13">
        <f>IF('Running Order'!$HF44="CLUB",'Running Order'!AS44,20)</f>
        <v>20</v>
      </c>
      <c r="AT40" s="5">
        <f t="shared" si="56"/>
        <v>200</v>
      </c>
      <c r="AU40" s="5">
        <f t="shared" si="57"/>
        <v>600</v>
      </c>
      <c r="AV40" s="13">
        <f>IF('Running Order'!$HF44="CLUB",'Running Order'!AV44,20)</f>
        <v>20</v>
      </c>
      <c r="AW40" s="13">
        <f>IF('Running Order'!$HF44="CLUB",'Running Order'!AW44,20)</f>
        <v>20</v>
      </c>
      <c r="AX40" s="13">
        <f>IF('Running Order'!$HF44="CLUB",'Running Order'!AX44,20)</f>
        <v>20</v>
      </c>
      <c r="AY40" s="13">
        <f>IF('Running Order'!$HF44="CLUB",'Running Order'!AY44,20)</f>
        <v>20</v>
      </c>
      <c r="AZ40" s="13">
        <f>IF('Running Order'!$HF44="CLUB",'Running Order'!AZ44,20)</f>
        <v>20</v>
      </c>
      <c r="BA40" s="13">
        <f>IF('Running Order'!$HF44="CLUB",'Running Order'!BA44,20)</f>
        <v>20</v>
      </c>
      <c r="BB40" s="13">
        <f>IF('Running Order'!$HF44="CLUB",'Running Order'!BB44,20)</f>
        <v>20</v>
      </c>
      <c r="BC40" s="13">
        <f>IF('Running Order'!$HF44="CLUB",'Running Order'!BC44,20)</f>
        <v>20</v>
      </c>
      <c r="BD40" s="13">
        <f>IF('Running Order'!$HF44="CLUB",'Running Order'!BD44,20)</f>
        <v>20</v>
      </c>
      <c r="BE40" s="13">
        <f>IF('Running Order'!$HF44="CLUB",'Running Order'!BE44,20)</f>
        <v>20</v>
      </c>
      <c r="BF40" s="5">
        <f t="shared" si="58"/>
        <v>200</v>
      </c>
      <c r="BG40" s="5">
        <f t="shared" si="59"/>
        <v>800</v>
      </c>
      <c r="BH40" s="5">
        <f t="shared" si="155"/>
        <v>6</v>
      </c>
      <c r="BI40" s="5">
        <f t="shared" si="156"/>
        <v>6</v>
      </c>
      <c r="BJ40" s="5">
        <f t="shared" si="157"/>
        <v>6</v>
      </c>
      <c r="BK40" s="5">
        <f t="shared" si="158"/>
        <v>6</v>
      </c>
      <c r="BL40" s="5">
        <f t="shared" si="60"/>
        <v>6</v>
      </c>
      <c r="BM40" s="5">
        <f t="shared" si="61"/>
        <v>6</v>
      </c>
      <c r="BN40" s="5">
        <f t="shared" si="160"/>
        <v>6</v>
      </c>
      <c r="BO40" s="5">
        <f t="shared" si="161"/>
        <v>6</v>
      </c>
      <c r="BP40" s="3" t="str">
        <f t="shared" si="162"/>
        <v>-</v>
      </c>
      <c r="BQ40" s="3" t="str">
        <f t="shared" si="62"/>
        <v/>
      </c>
      <c r="BR40" s="3" t="str">
        <f t="shared" si="163"/>
        <v>-</v>
      </c>
      <c r="BS40" s="3" t="str">
        <f t="shared" si="63"/>
        <v/>
      </c>
      <c r="BT40" s="3" t="str">
        <f t="shared" si="164"/>
        <v>-</v>
      </c>
      <c r="BU40" s="3" t="str">
        <f t="shared" si="64"/>
        <v/>
      </c>
      <c r="BV40" s="3" t="str">
        <f t="shared" si="165"/>
        <v>-</v>
      </c>
      <c r="BW40" s="3" t="str">
        <f t="shared" si="65"/>
        <v/>
      </c>
      <c r="BX40" s="3" t="str">
        <f t="shared" si="166"/>
        <v>-</v>
      </c>
      <c r="BY40" s="3" t="str">
        <f t="shared" si="66"/>
        <v/>
      </c>
      <c r="BZ40" s="3" t="str">
        <f t="shared" si="167"/>
        <v>-</v>
      </c>
      <c r="CA40" s="3" t="str">
        <f t="shared" si="67"/>
        <v/>
      </c>
      <c r="CB40" s="3" t="str">
        <f t="shared" si="168"/>
        <v>-</v>
      </c>
      <c r="CC40" s="3" t="str">
        <f t="shared" si="68"/>
        <v/>
      </c>
      <c r="CD40" s="3" t="str">
        <f t="shared" si="169"/>
        <v>-</v>
      </c>
      <c r="CE40" s="3" t="str">
        <f t="shared" si="70"/>
        <v/>
      </c>
      <c r="CF40" s="3" t="str">
        <f t="shared" si="71"/>
        <v>-</v>
      </c>
      <c r="CG40" s="3" t="str">
        <f t="shared" si="72"/>
        <v/>
      </c>
      <c r="CH40" s="5" t="str">
        <f t="shared" si="159"/>
        <v/>
      </c>
      <c r="CI40" s="5" t="str">
        <f t="shared" si="73"/>
        <v/>
      </c>
      <c r="CJ40" s="1"/>
      <c r="CK40" s="1"/>
      <c r="CL40" s="1">
        <f t="shared" si="74"/>
        <v>0</v>
      </c>
      <c r="CM40" s="1">
        <f t="shared" si="75"/>
        <v>6.9999999999999994E-5</v>
      </c>
      <c r="CN40" s="1">
        <f t="shared" si="76"/>
        <v>6.00007</v>
      </c>
      <c r="CO40" s="1">
        <f t="shared" si="17"/>
        <v>6</v>
      </c>
      <c r="CP40" s="1">
        <f t="shared" si="77"/>
        <v>0</v>
      </c>
      <c r="CQ40" s="1">
        <f t="shared" si="78"/>
        <v>5.0000000000000002E-5</v>
      </c>
      <c r="CR40" s="1">
        <f t="shared" si="79"/>
        <v>6.0000499999999999</v>
      </c>
      <c r="CS40" s="1">
        <f t="shared" si="18"/>
        <v>6</v>
      </c>
      <c r="CT40" s="1">
        <f t="shared" si="80"/>
        <v>0</v>
      </c>
      <c r="CU40" s="1">
        <f t="shared" si="81"/>
        <v>5.0000000000000001E-4</v>
      </c>
      <c r="CV40" s="1">
        <f t="shared" si="82"/>
        <v>6.0004999999999997</v>
      </c>
      <c r="CW40" s="1">
        <f t="shared" si="19"/>
        <v>6</v>
      </c>
      <c r="CX40" s="1">
        <f t="shared" si="83"/>
        <v>0</v>
      </c>
      <c r="CY40" s="1">
        <f t="shared" si="84"/>
        <v>4.0000000000000002E-4</v>
      </c>
      <c r="CZ40" s="1">
        <f t="shared" si="85"/>
        <v>6.0004</v>
      </c>
      <c r="DA40" s="1">
        <f t="shared" si="20"/>
        <v>6</v>
      </c>
      <c r="DB40" s="1">
        <f t="shared" si="86"/>
        <v>0</v>
      </c>
      <c r="DC40" s="1">
        <f t="shared" si="87"/>
        <v>5.0000000000000001E-4</v>
      </c>
      <c r="DD40" s="1">
        <f t="shared" si="88"/>
        <v>6.0004999999999997</v>
      </c>
      <c r="DE40" s="1">
        <f t="shared" si="21"/>
        <v>6</v>
      </c>
      <c r="DF40" s="1">
        <f t="shared" si="89"/>
        <v>0</v>
      </c>
      <c r="DG40" s="1">
        <f t="shared" si="90"/>
        <v>5.0000000000000001E-4</v>
      </c>
      <c r="DH40" s="1">
        <f t="shared" si="91"/>
        <v>6.0004999999999997</v>
      </c>
      <c r="DI40" s="1">
        <f t="shared" si="22"/>
        <v>6</v>
      </c>
      <c r="DJ40" s="1">
        <f t="shared" si="92"/>
        <v>0</v>
      </c>
      <c r="DK40" s="1">
        <f t="shared" si="93"/>
        <v>5.9999999999999995E-4</v>
      </c>
      <c r="DL40" s="1">
        <f t="shared" si="94"/>
        <v>6.0006000000000004</v>
      </c>
      <c r="DM40" s="1">
        <f t="shared" si="95"/>
        <v>6</v>
      </c>
      <c r="DQ40">
        <f t="shared" si="96"/>
        <v>600</v>
      </c>
      <c r="DR40" t="str">
        <f t="shared" si="97"/>
        <v>NO</v>
      </c>
      <c r="DS40">
        <f t="shared" si="98"/>
        <v>600</v>
      </c>
      <c r="DT40" t="str">
        <f t="shared" si="99"/>
        <v>NO</v>
      </c>
      <c r="DV40" s="1">
        <f t="shared" si="100"/>
        <v>0</v>
      </c>
      <c r="DW40" s="1">
        <f t="shared" si="101"/>
        <v>6.9999999999999999E-4</v>
      </c>
      <c r="DX40" s="1">
        <f t="shared" si="102"/>
        <v>6.0007000000000001</v>
      </c>
      <c r="DY40" s="1">
        <f t="shared" si="23"/>
        <v>6</v>
      </c>
      <c r="DZ40" s="1">
        <f t="shared" si="103"/>
        <v>0</v>
      </c>
      <c r="EA40" s="1">
        <f t="shared" si="104"/>
        <v>5.0000000000000001E-4</v>
      </c>
      <c r="EB40" s="1">
        <f t="shared" si="105"/>
        <v>6.0004999999999997</v>
      </c>
      <c r="EC40" s="1">
        <f t="shared" si="24"/>
        <v>6</v>
      </c>
      <c r="ED40" s="1">
        <f t="shared" si="106"/>
        <v>0</v>
      </c>
      <c r="EE40" s="1">
        <f t="shared" si="107"/>
        <v>5.0000000000000001E-4</v>
      </c>
      <c r="EF40" s="1">
        <f t="shared" si="108"/>
        <v>6.0004999999999997</v>
      </c>
      <c r="EG40" s="1">
        <f t="shared" si="25"/>
        <v>6</v>
      </c>
      <c r="EH40" s="1">
        <f t="shared" si="109"/>
        <v>0</v>
      </c>
      <c r="EI40" s="1">
        <f t="shared" si="110"/>
        <v>4.0000000000000002E-4</v>
      </c>
      <c r="EJ40" s="1">
        <f t="shared" si="111"/>
        <v>6.0004</v>
      </c>
      <c r="EK40" s="1">
        <f t="shared" si="26"/>
        <v>6</v>
      </c>
      <c r="EL40" s="1">
        <f t="shared" si="112"/>
        <v>0</v>
      </c>
      <c r="EM40" s="1">
        <f t="shared" si="113"/>
        <v>5.0000000000000001E-4</v>
      </c>
      <c r="EN40" s="1">
        <f t="shared" si="114"/>
        <v>6.0004999999999997</v>
      </c>
      <c r="EO40" s="1">
        <f t="shared" si="27"/>
        <v>6</v>
      </c>
      <c r="EP40" s="1">
        <f t="shared" si="115"/>
        <v>0</v>
      </c>
      <c r="EQ40" s="1">
        <f t="shared" si="116"/>
        <v>5.0000000000000001E-4</v>
      </c>
      <c r="ER40" s="1">
        <f t="shared" si="117"/>
        <v>6.0004999999999997</v>
      </c>
      <c r="ES40" s="1">
        <f t="shared" si="28"/>
        <v>6</v>
      </c>
      <c r="ET40" s="1">
        <f t="shared" si="118"/>
        <v>0</v>
      </c>
      <c r="EU40" s="1">
        <f t="shared" si="119"/>
        <v>5.9999999999999995E-4</v>
      </c>
      <c r="EV40" s="1">
        <f t="shared" si="120"/>
        <v>6.0006000000000004</v>
      </c>
      <c r="EW40" s="1">
        <f t="shared" si="121"/>
        <v>6</v>
      </c>
      <c r="EX40" s="1"/>
      <c r="EY40" s="1">
        <f t="shared" si="122"/>
        <v>0</v>
      </c>
      <c r="EZ40" s="1">
        <f t="shared" si="123"/>
        <v>6.9999999999999999E-4</v>
      </c>
      <c r="FA40" s="1">
        <f t="shared" si="29"/>
        <v>6.0007000000000001</v>
      </c>
      <c r="FB40" s="1">
        <f t="shared" si="30"/>
        <v>6</v>
      </c>
      <c r="FC40" s="1">
        <f t="shared" si="124"/>
        <v>0</v>
      </c>
      <c r="FD40" s="1">
        <f t="shared" si="125"/>
        <v>4.0000000000000002E-4</v>
      </c>
      <c r="FE40" s="1">
        <f t="shared" si="126"/>
        <v>6.0004</v>
      </c>
      <c r="FF40" s="1">
        <f t="shared" si="31"/>
        <v>6</v>
      </c>
      <c r="FG40" s="1">
        <f t="shared" si="127"/>
        <v>0</v>
      </c>
      <c r="FH40" s="1">
        <f t="shared" si="128"/>
        <v>4.0000000000000002E-4</v>
      </c>
      <c r="FI40" s="1">
        <f t="shared" si="129"/>
        <v>6.0004</v>
      </c>
      <c r="FJ40" s="1">
        <f t="shared" si="32"/>
        <v>6</v>
      </c>
      <c r="FK40" s="1">
        <f t="shared" si="130"/>
        <v>0</v>
      </c>
      <c r="FL40" s="1">
        <f t="shared" si="131"/>
        <v>2.9999999999999997E-4</v>
      </c>
      <c r="FM40" s="1">
        <f t="shared" si="132"/>
        <v>6.0003000000000002</v>
      </c>
      <c r="FN40" s="1">
        <f t="shared" si="33"/>
        <v>6</v>
      </c>
      <c r="FO40" s="1">
        <f t="shared" si="133"/>
        <v>0</v>
      </c>
      <c r="FP40" s="1">
        <f t="shared" si="134"/>
        <v>4.0000000000000002E-4</v>
      </c>
      <c r="FQ40" s="1">
        <f t="shared" si="135"/>
        <v>6.0004</v>
      </c>
      <c r="FR40" s="1">
        <f t="shared" si="34"/>
        <v>6</v>
      </c>
      <c r="FS40" s="1">
        <f t="shared" si="136"/>
        <v>0</v>
      </c>
      <c r="FT40" s="1">
        <f t="shared" si="137"/>
        <v>4.0000000000000002E-4</v>
      </c>
      <c r="FU40" s="1">
        <f t="shared" si="138"/>
        <v>6.0004</v>
      </c>
      <c r="FV40" s="1">
        <f t="shared" si="35"/>
        <v>6</v>
      </c>
      <c r="FW40" s="1">
        <f t="shared" si="139"/>
        <v>0</v>
      </c>
      <c r="FX40" s="1">
        <f t="shared" si="140"/>
        <v>5.9999999999999995E-4</v>
      </c>
      <c r="FY40" s="1">
        <f t="shared" si="141"/>
        <v>6.0006000000000004</v>
      </c>
      <c r="FZ40" s="1">
        <f t="shared" si="36"/>
        <v>6</v>
      </c>
      <c r="GC40" s="1">
        <f t="shared" si="37"/>
        <v>0</v>
      </c>
      <c r="GD40" s="1">
        <f t="shared" si="142"/>
        <v>0</v>
      </c>
      <c r="GE40" s="1">
        <f t="shared" si="38"/>
        <v>6</v>
      </c>
      <c r="GF40" s="1">
        <f t="shared" si="39"/>
        <v>6</v>
      </c>
      <c r="GG40" s="1">
        <f t="shared" si="40"/>
        <v>0</v>
      </c>
      <c r="GH40" s="1">
        <f t="shared" si="143"/>
        <v>2.9999999999999997E-4</v>
      </c>
      <c r="GI40" s="1">
        <f t="shared" si="144"/>
        <v>6.0003000000000002</v>
      </c>
      <c r="GJ40" s="1">
        <f t="shared" si="41"/>
        <v>6</v>
      </c>
      <c r="GK40" s="1">
        <f t="shared" si="42"/>
        <v>0</v>
      </c>
      <c r="GL40" s="1">
        <f t="shared" si="145"/>
        <v>2.0000000000000001E-4</v>
      </c>
      <c r="GM40" s="1">
        <f t="shared" si="146"/>
        <v>6.0002000000000004</v>
      </c>
      <c r="GN40" s="1">
        <f t="shared" si="43"/>
        <v>6</v>
      </c>
      <c r="GO40" s="1">
        <f t="shared" si="44"/>
        <v>0</v>
      </c>
      <c r="GP40" s="1">
        <f t="shared" si="147"/>
        <v>2.0000000000000001E-4</v>
      </c>
      <c r="GQ40" s="1">
        <f t="shared" si="148"/>
        <v>6.0002000000000004</v>
      </c>
      <c r="GR40" s="1">
        <f t="shared" si="45"/>
        <v>6</v>
      </c>
      <c r="GS40" s="1">
        <f t="shared" si="46"/>
        <v>0</v>
      </c>
      <c r="GT40" s="1">
        <f t="shared" si="149"/>
        <v>1E-4</v>
      </c>
      <c r="GU40" s="1">
        <f t="shared" si="150"/>
        <v>6.0000999999999998</v>
      </c>
      <c r="GV40" s="1">
        <f t="shared" si="47"/>
        <v>6</v>
      </c>
      <c r="GW40" s="1">
        <f t="shared" si="48"/>
        <v>0</v>
      </c>
      <c r="GX40" s="1">
        <f t="shared" si="151"/>
        <v>4.0000000000000002E-4</v>
      </c>
      <c r="GY40" s="1">
        <f t="shared" si="152"/>
        <v>6.0004</v>
      </c>
      <c r="GZ40" s="1">
        <f t="shared" si="49"/>
        <v>6</v>
      </c>
      <c r="HA40" s="1">
        <f t="shared" si="50"/>
        <v>0</v>
      </c>
      <c r="HB40" s="1">
        <f t="shared" si="153"/>
        <v>5.9999999999999995E-4</v>
      </c>
      <c r="HC40" s="1">
        <f t="shared" si="154"/>
        <v>6.0006000000000004</v>
      </c>
      <c r="HD40" s="1">
        <f t="shared" si="51"/>
        <v>6</v>
      </c>
    </row>
    <row r="41" spans="1:212" customFormat="1" x14ac:dyDescent="0.3">
      <c r="A41" t="str">
        <f t="shared" si="52"/>
        <v>00</v>
      </c>
      <c r="B41" s="13">
        <f>'Running Order'!B45</f>
        <v>39</v>
      </c>
      <c r="C41" s="13">
        <f>'Running Order'!C45</f>
        <v>0</v>
      </c>
      <c r="D41" s="13">
        <f>'Running Order'!D45</f>
        <v>0</v>
      </c>
      <c r="E41" s="13">
        <f>'Running Order'!E45</f>
        <v>0</v>
      </c>
      <c r="F41" s="13">
        <f>'Running Order'!F45</f>
        <v>0</v>
      </c>
      <c r="G41" s="13">
        <f>'Running Order'!G45</f>
        <v>0</v>
      </c>
      <c r="H41" s="13">
        <f>'Running Order'!H45</f>
        <v>0</v>
      </c>
      <c r="I41" s="13">
        <f>'Running Order'!I45</f>
        <v>0</v>
      </c>
      <c r="J41" s="13">
        <f>'Running Order'!J45</f>
        <v>0</v>
      </c>
      <c r="K41" s="13">
        <f>'Running Order'!K45</f>
        <v>0</v>
      </c>
      <c r="L41" s="13">
        <f>'Running Order'!L45</f>
        <v>0</v>
      </c>
      <c r="M41" s="13">
        <f>IF('Running Order'!$HF45="CLUB",'Running Order'!M45,20)</f>
        <v>20</v>
      </c>
      <c r="N41" s="13">
        <f>IF('Running Order'!$HF45="CLUB",'Running Order'!N45,20)</f>
        <v>20</v>
      </c>
      <c r="O41" s="13">
        <f>IF('Running Order'!$HF45="CLUB",'Running Order'!O45,20)</f>
        <v>20</v>
      </c>
      <c r="P41" s="13">
        <f>IF('Running Order'!$HF45="CLUB",'Running Order'!P45,20)</f>
        <v>20</v>
      </c>
      <c r="Q41" s="13">
        <f>IF('Running Order'!$HF45="CLUB",'Running Order'!Q45,20)</f>
        <v>20</v>
      </c>
      <c r="R41" s="13">
        <f>IF('Running Order'!$HF45="CLUB",'Running Order'!R45,20)</f>
        <v>20</v>
      </c>
      <c r="S41" s="13">
        <f>IF('Running Order'!$HF45="CLUB",'Running Order'!S45,20)</f>
        <v>20</v>
      </c>
      <c r="T41" s="13">
        <f>IF('Running Order'!$HF45="CLUB",'Running Order'!T45,20)</f>
        <v>20</v>
      </c>
      <c r="U41" s="13">
        <f>IF('Running Order'!$HF45="CLUB",'Running Order'!U45,20)</f>
        <v>20</v>
      </c>
      <c r="V41" s="13">
        <f>IF('Running Order'!$HF45="CLUB",'Running Order'!V45,20)</f>
        <v>20</v>
      </c>
      <c r="W41" s="5">
        <f t="shared" si="53"/>
        <v>200</v>
      </c>
      <c r="X41" s="13">
        <f>IF('Running Order'!$HF45="CLUB",'Running Order'!X45,20)</f>
        <v>20</v>
      </c>
      <c r="Y41" s="13">
        <f>IF('Running Order'!$HF45="CLUB",'Running Order'!Y45,20)</f>
        <v>20</v>
      </c>
      <c r="Z41" s="13">
        <f>IF('Running Order'!$HF45="CLUB",'Running Order'!Z45,20)</f>
        <v>20</v>
      </c>
      <c r="AA41" s="13">
        <f>IF('Running Order'!$HF45="CLUB",'Running Order'!AA45,20)</f>
        <v>20</v>
      </c>
      <c r="AB41" s="13">
        <f>IF('Running Order'!$HF45="CLUB",'Running Order'!AB45,20)</f>
        <v>20</v>
      </c>
      <c r="AC41" s="13">
        <f>IF('Running Order'!$HF45="CLUB",'Running Order'!AC45,20)</f>
        <v>20</v>
      </c>
      <c r="AD41" s="13">
        <f>IF('Running Order'!$HF45="CLUB",'Running Order'!AD45,20)</f>
        <v>20</v>
      </c>
      <c r="AE41" s="13">
        <f>IF('Running Order'!$HF45="CLUB",'Running Order'!AE45,20)</f>
        <v>20</v>
      </c>
      <c r="AF41" s="13">
        <f>IF('Running Order'!$HF45="CLUB",'Running Order'!AF45,20)</f>
        <v>20</v>
      </c>
      <c r="AG41" s="13">
        <f>IF('Running Order'!$HF45="CLUB",'Running Order'!AG45,20)</f>
        <v>20</v>
      </c>
      <c r="AH41" s="5">
        <f t="shared" si="54"/>
        <v>200</v>
      </c>
      <c r="AI41" s="5">
        <f t="shared" si="55"/>
        <v>400</v>
      </c>
      <c r="AJ41" s="13">
        <f>IF('Running Order'!$HF45="CLUB",'Running Order'!AJ45,20)</f>
        <v>20</v>
      </c>
      <c r="AK41" s="13">
        <f>IF('Running Order'!$HF45="CLUB",'Running Order'!AK45,20)</f>
        <v>20</v>
      </c>
      <c r="AL41" s="13">
        <f>IF('Running Order'!$HF45="CLUB",'Running Order'!AL45,20)</f>
        <v>20</v>
      </c>
      <c r="AM41" s="13">
        <f>IF('Running Order'!$HF45="CLUB",'Running Order'!AM45,20)</f>
        <v>20</v>
      </c>
      <c r="AN41" s="13">
        <f>IF('Running Order'!$HF45="CLUB",'Running Order'!AN45,20)</f>
        <v>20</v>
      </c>
      <c r="AO41" s="13">
        <f>IF('Running Order'!$HF45="CLUB",'Running Order'!AO45,20)</f>
        <v>20</v>
      </c>
      <c r="AP41" s="13">
        <f>IF('Running Order'!$HF45="CLUB",'Running Order'!AP45,20)</f>
        <v>20</v>
      </c>
      <c r="AQ41" s="13">
        <f>IF('Running Order'!$HF45="CLUB",'Running Order'!AQ45,20)</f>
        <v>20</v>
      </c>
      <c r="AR41" s="13">
        <f>IF('Running Order'!$HF45="CLUB",'Running Order'!AR45,20)</f>
        <v>20</v>
      </c>
      <c r="AS41" s="13">
        <f>IF('Running Order'!$HF45="CLUB",'Running Order'!AS45,20)</f>
        <v>20</v>
      </c>
      <c r="AT41" s="5">
        <f t="shared" si="56"/>
        <v>200</v>
      </c>
      <c r="AU41" s="5">
        <f t="shared" si="57"/>
        <v>600</v>
      </c>
      <c r="AV41" s="13">
        <f>IF('Running Order'!$HF45="CLUB",'Running Order'!AV45,20)</f>
        <v>20</v>
      </c>
      <c r="AW41" s="13">
        <f>IF('Running Order'!$HF45="CLUB",'Running Order'!AW45,20)</f>
        <v>20</v>
      </c>
      <c r="AX41" s="13">
        <f>IF('Running Order'!$HF45="CLUB",'Running Order'!AX45,20)</f>
        <v>20</v>
      </c>
      <c r="AY41" s="13">
        <f>IF('Running Order'!$HF45="CLUB",'Running Order'!AY45,20)</f>
        <v>20</v>
      </c>
      <c r="AZ41" s="13">
        <f>IF('Running Order'!$HF45="CLUB",'Running Order'!AZ45,20)</f>
        <v>20</v>
      </c>
      <c r="BA41" s="13">
        <f>IF('Running Order'!$HF45="CLUB",'Running Order'!BA45,20)</f>
        <v>20</v>
      </c>
      <c r="BB41" s="13">
        <f>IF('Running Order'!$HF45="CLUB",'Running Order'!BB45,20)</f>
        <v>20</v>
      </c>
      <c r="BC41" s="13">
        <f>IF('Running Order'!$HF45="CLUB",'Running Order'!BC45,20)</f>
        <v>20</v>
      </c>
      <c r="BD41" s="13">
        <f>IF('Running Order'!$HF45="CLUB",'Running Order'!BD45,20)</f>
        <v>20</v>
      </c>
      <c r="BE41" s="13">
        <f>IF('Running Order'!$HF45="CLUB",'Running Order'!BE45,20)</f>
        <v>20</v>
      </c>
      <c r="BF41" s="5">
        <f t="shared" si="58"/>
        <v>200</v>
      </c>
      <c r="BG41" s="5">
        <f t="shared" si="59"/>
        <v>800</v>
      </c>
      <c r="BH41" s="5">
        <f t="shared" si="155"/>
        <v>6</v>
      </c>
      <c r="BI41" s="5">
        <f t="shared" si="156"/>
        <v>6</v>
      </c>
      <c r="BJ41" s="5">
        <f t="shared" si="157"/>
        <v>6</v>
      </c>
      <c r="BK41" s="5">
        <f t="shared" si="158"/>
        <v>6</v>
      </c>
      <c r="BL41" s="5">
        <f t="shared" si="60"/>
        <v>6</v>
      </c>
      <c r="BM41" s="5">
        <f t="shared" si="61"/>
        <v>6</v>
      </c>
      <c r="BN41" s="5">
        <f t="shared" si="160"/>
        <v>6</v>
      </c>
      <c r="BO41" s="5">
        <f t="shared" si="161"/>
        <v>6</v>
      </c>
      <c r="BP41" s="3" t="str">
        <f t="shared" si="162"/>
        <v>-</v>
      </c>
      <c r="BQ41" s="3" t="str">
        <f t="shared" si="62"/>
        <v/>
      </c>
      <c r="BR41" s="3" t="str">
        <f t="shared" si="163"/>
        <v>-</v>
      </c>
      <c r="BS41" s="3" t="str">
        <f t="shared" si="63"/>
        <v/>
      </c>
      <c r="BT41" s="3" t="str">
        <f t="shared" si="164"/>
        <v>-</v>
      </c>
      <c r="BU41" s="3" t="str">
        <f t="shared" si="64"/>
        <v/>
      </c>
      <c r="BV41" s="3" t="str">
        <f t="shared" si="165"/>
        <v>-</v>
      </c>
      <c r="BW41" s="3" t="str">
        <f t="shared" si="65"/>
        <v/>
      </c>
      <c r="BX41" s="3" t="str">
        <f t="shared" si="166"/>
        <v>-</v>
      </c>
      <c r="BY41" s="3" t="str">
        <f t="shared" si="66"/>
        <v/>
      </c>
      <c r="BZ41" s="3" t="str">
        <f t="shared" si="167"/>
        <v>-</v>
      </c>
      <c r="CA41" s="3" t="str">
        <f t="shared" si="67"/>
        <v/>
      </c>
      <c r="CB41" s="3" t="str">
        <f t="shared" si="168"/>
        <v>-</v>
      </c>
      <c r="CC41" s="3" t="str">
        <f t="shared" si="68"/>
        <v/>
      </c>
      <c r="CD41" s="3" t="str">
        <f t="shared" si="169"/>
        <v>-</v>
      </c>
      <c r="CE41" s="3" t="str">
        <f t="shared" si="70"/>
        <v/>
      </c>
      <c r="CF41" s="3" t="str">
        <f t="shared" si="71"/>
        <v>-</v>
      </c>
      <c r="CG41" s="3" t="str">
        <f t="shared" si="72"/>
        <v/>
      </c>
      <c r="CH41" s="5" t="str">
        <f t="shared" si="159"/>
        <v/>
      </c>
      <c r="CI41" s="5" t="str">
        <f t="shared" si="73"/>
        <v/>
      </c>
      <c r="CJ41" s="1"/>
      <c r="CK41" s="1"/>
      <c r="CL41" s="1">
        <f t="shared" si="74"/>
        <v>0</v>
      </c>
      <c r="CM41" s="1">
        <f t="shared" si="75"/>
        <v>6.9999999999999994E-5</v>
      </c>
      <c r="CN41" s="1">
        <f t="shared" si="76"/>
        <v>6.00007</v>
      </c>
      <c r="CO41" s="1">
        <f t="shared" si="17"/>
        <v>6</v>
      </c>
      <c r="CP41" s="1">
        <f t="shared" si="77"/>
        <v>0</v>
      </c>
      <c r="CQ41" s="1">
        <f t="shared" si="78"/>
        <v>5.0000000000000002E-5</v>
      </c>
      <c r="CR41" s="1">
        <f t="shared" si="79"/>
        <v>6.0000499999999999</v>
      </c>
      <c r="CS41" s="1">
        <f t="shared" si="18"/>
        <v>6</v>
      </c>
      <c r="CT41" s="1">
        <f t="shared" si="80"/>
        <v>0</v>
      </c>
      <c r="CU41" s="1">
        <f t="shared" si="81"/>
        <v>5.0000000000000001E-4</v>
      </c>
      <c r="CV41" s="1">
        <f t="shared" si="82"/>
        <v>6.0004999999999997</v>
      </c>
      <c r="CW41" s="1">
        <f t="shared" si="19"/>
        <v>6</v>
      </c>
      <c r="CX41" s="1">
        <f t="shared" si="83"/>
        <v>0</v>
      </c>
      <c r="CY41" s="1">
        <f t="shared" si="84"/>
        <v>4.0000000000000002E-4</v>
      </c>
      <c r="CZ41" s="1">
        <f t="shared" si="85"/>
        <v>6.0004</v>
      </c>
      <c r="DA41" s="1">
        <f t="shared" si="20"/>
        <v>6</v>
      </c>
      <c r="DB41" s="1">
        <f t="shared" si="86"/>
        <v>0</v>
      </c>
      <c r="DC41" s="1">
        <f t="shared" si="87"/>
        <v>5.0000000000000001E-4</v>
      </c>
      <c r="DD41" s="1">
        <f t="shared" si="88"/>
        <v>6.0004999999999997</v>
      </c>
      <c r="DE41" s="1">
        <f t="shared" si="21"/>
        <v>6</v>
      </c>
      <c r="DF41" s="1">
        <f t="shared" si="89"/>
        <v>0</v>
      </c>
      <c r="DG41" s="1">
        <f t="shared" si="90"/>
        <v>5.0000000000000001E-4</v>
      </c>
      <c r="DH41" s="1">
        <f t="shared" si="91"/>
        <v>6.0004999999999997</v>
      </c>
      <c r="DI41" s="1">
        <f t="shared" si="22"/>
        <v>6</v>
      </c>
      <c r="DJ41" s="1">
        <f t="shared" si="92"/>
        <v>0</v>
      </c>
      <c r="DK41" s="1">
        <f t="shared" si="93"/>
        <v>5.9999999999999995E-4</v>
      </c>
      <c r="DL41" s="1">
        <f t="shared" si="94"/>
        <v>6.0006000000000004</v>
      </c>
      <c r="DM41" s="1">
        <f t="shared" si="95"/>
        <v>6</v>
      </c>
      <c r="DQ41">
        <f t="shared" si="96"/>
        <v>600</v>
      </c>
      <c r="DR41" t="str">
        <f t="shared" si="97"/>
        <v>NO</v>
      </c>
      <c r="DS41">
        <f t="shared" si="98"/>
        <v>600</v>
      </c>
      <c r="DT41" t="str">
        <f t="shared" si="99"/>
        <v>NO</v>
      </c>
      <c r="DV41" s="1">
        <f t="shared" si="100"/>
        <v>0</v>
      </c>
      <c r="DW41" s="1">
        <f t="shared" si="101"/>
        <v>6.9999999999999999E-4</v>
      </c>
      <c r="DX41" s="1">
        <f t="shared" si="102"/>
        <v>6.0007000000000001</v>
      </c>
      <c r="DY41" s="1">
        <f t="shared" si="23"/>
        <v>6</v>
      </c>
      <c r="DZ41" s="1">
        <f t="shared" si="103"/>
        <v>0</v>
      </c>
      <c r="EA41" s="1">
        <f t="shared" si="104"/>
        <v>5.0000000000000001E-4</v>
      </c>
      <c r="EB41" s="1">
        <f t="shared" si="105"/>
        <v>6.0004999999999997</v>
      </c>
      <c r="EC41" s="1">
        <f t="shared" si="24"/>
        <v>6</v>
      </c>
      <c r="ED41" s="1">
        <f t="shared" si="106"/>
        <v>0</v>
      </c>
      <c r="EE41" s="1">
        <f t="shared" si="107"/>
        <v>5.0000000000000001E-4</v>
      </c>
      <c r="EF41" s="1">
        <f t="shared" si="108"/>
        <v>6.0004999999999997</v>
      </c>
      <c r="EG41" s="1">
        <f t="shared" si="25"/>
        <v>6</v>
      </c>
      <c r="EH41" s="1">
        <f t="shared" si="109"/>
        <v>0</v>
      </c>
      <c r="EI41" s="1">
        <f t="shared" si="110"/>
        <v>4.0000000000000002E-4</v>
      </c>
      <c r="EJ41" s="1">
        <f t="shared" si="111"/>
        <v>6.0004</v>
      </c>
      <c r="EK41" s="1">
        <f t="shared" si="26"/>
        <v>6</v>
      </c>
      <c r="EL41" s="1">
        <f t="shared" si="112"/>
        <v>0</v>
      </c>
      <c r="EM41" s="1">
        <f t="shared" si="113"/>
        <v>5.0000000000000001E-4</v>
      </c>
      <c r="EN41" s="1">
        <f t="shared" si="114"/>
        <v>6.0004999999999997</v>
      </c>
      <c r="EO41" s="1">
        <f t="shared" si="27"/>
        <v>6</v>
      </c>
      <c r="EP41" s="1">
        <f t="shared" si="115"/>
        <v>0</v>
      </c>
      <c r="EQ41" s="1">
        <f t="shared" si="116"/>
        <v>5.0000000000000001E-4</v>
      </c>
      <c r="ER41" s="1">
        <f t="shared" si="117"/>
        <v>6.0004999999999997</v>
      </c>
      <c r="ES41" s="1">
        <f t="shared" si="28"/>
        <v>6</v>
      </c>
      <c r="ET41" s="1">
        <f t="shared" si="118"/>
        <v>0</v>
      </c>
      <c r="EU41" s="1">
        <f t="shared" si="119"/>
        <v>5.9999999999999995E-4</v>
      </c>
      <c r="EV41" s="1">
        <f t="shared" si="120"/>
        <v>6.0006000000000004</v>
      </c>
      <c r="EW41" s="1">
        <f t="shared" si="121"/>
        <v>6</v>
      </c>
      <c r="EX41" s="1"/>
      <c r="EY41" s="1">
        <f t="shared" si="122"/>
        <v>0</v>
      </c>
      <c r="EZ41" s="1">
        <f t="shared" si="123"/>
        <v>6.9999999999999999E-4</v>
      </c>
      <c r="FA41" s="1">
        <f t="shared" si="29"/>
        <v>6.0007000000000001</v>
      </c>
      <c r="FB41" s="1">
        <f t="shared" si="30"/>
        <v>6</v>
      </c>
      <c r="FC41" s="1">
        <f t="shared" si="124"/>
        <v>0</v>
      </c>
      <c r="FD41" s="1">
        <f t="shared" si="125"/>
        <v>4.0000000000000002E-4</v>
      </c>
      <c r="FE41" s="1">
        <f t="shared" si="126"/>
        <v>6.0004</v>
      </c>
      <c r="FF41" s="1">
        <f t="shared" si="31"/>
        <v>6</v>
      </c>
      <c r="FG41" s="1">
        <f t="shared" si="127"/>
        <v>0</v>
      </c>
      <c r="FH41" s="1">
        <f t="shared" si="128"/>
        <v>4.0000000000000002E-4</v>
      </c>
      <c r="FI41" s="1">
        <f t="shared" si="129"/>
        <v>6.0004</v>
      </c>
      <c r="FJ41" s="1">
        <f t="shared" si="32"/>
        <v>6</v>
      </c>
      <c r="FK41" s="1">
        <f t="shared" si="130"/>
        <v>0</v>
      </c>
      <c r="FL41" s="1">
        <f t="shared" si="131"/>
        <v>2.9999999999999997E-4</v>
      </c>
      <c r="FM41" s="1">
        <f t="shared" si="132"/>
        <v>6.0003000000000002</v>
      </c>
      <c r="FN41" s="1">
        <f t="shared" si="33"/>
        <v>6</v>
      </c>
      <c r="FO41" s="1">
        <f t="shared" si="133"/>
        <v>0</v>
      </c>
      <c r="FP41" s="1">
        <f t="shared" si="134"/>
        <v>4.0000000000000002E-4</v>
      </c>
      <c r="FQ41" s="1">
        <f t="shared" si="135"/>
        <v>6.0004</v>
      </c>
      <c r="FR41" s="1">
        <f t="shared" si="34"/>
        <v>6</v>
      </c>
      <c r="FS41" s="1">
        <f t="shared" si="136"/>
        <v>0</v>
      </c>
      <c r="FT41" s="1">
        <f t="shared" si="137"/>
        <v>4.0000000000000002E-4</v>
      </c>
      <c r="FU41" s="1">
        <f t="shared" si="138"/>
        <v>6.0004</v>
      </c>
      <c r="FV41" s="1">
        <f t="shared" si="35"/>
        <v>6</v>
      </c>
      <c r="FW41" s="1">
        <f t="shared" si="139"/>
        <v>0</v>
      </c>
      <c r="FX41" s="1">
        <f t="shared" si="140"/>
        <v>5.9999999999999995E-4</v>
      </c>
      <c r="FY41" s="1">
        <f t="shared" si="141"/>
        <v>6.0006000000000004</v>
      </c>
      <c r="FZ41" s="1">
        <f t="shared" si="36"/>
        <v>6</v>
      </c>
      <c r="GC41" s="1">
        <f t="shared" si="37"/>
        <v>0</v>
      </c>
      <c r="GD41" s="1">
        <f t="shared" si="142"/>
        <v>0</v>
      </c>
      <c r="GE41" s="1">
        <f t="shared" si="38"/>
        <v>6</v>
      </c>
      <c r="GF41" s="1">
        <f t="shared" si="39"/>
        <v>6</v>
      </c>
      <c r="GG41" s="1">
        <f t="shared" si="40"/>
        <v>0</v>
      </c>
      <c r="GH41" s="1">
        <f t="shared" si="143"/>
        <v>2.9999999999999997E-4</v>
      </c>
      <c r="GI41" s="1">
        <f t="shared" si="144"/>
        <v>6.0003000000000002</v>
      </c>
      <c r="GJ41" s="1">
        <f t="shared" si="41"/>
        <v>6</v>
      </c>
      <c r="GK41" s="1">
        <f t="shared" si="42"/>
        <v>0</v>
      </c>
      <c r="GL41" s="1">
        <f t="shared" si="145"/>
        <v>2.0000000000000001E-4</v>
      </c>
      <c r="GM41" s="1">
        <f t="shared" si="146"/>
        <v>6.0002000000000004</v>
      </c>
      <c r="GN41" s="1">
        <f t="shared" si="43"/>
        <v>6</v>
      </c>
      <c r="GO41" s="1">
        <f t="shared" si="44"/>
        <v>0</v>
      </c>
      <c r="GP41" s="1">
        <f t="shared" si="147"/>
        <v>2.0000000000000001E-4</v>
      </c>
      <c r="GQ41" s="1">
        <f t="shared" si="148"/>
        <v>6.0002000000000004</v>
      </c>
      <c r="GR41" s="1">
        <f t="shared" si="45"/>
        <v>6</v>
      </c>
      <c r="GS41" s="1">
        <f t="shared" si="46"/>
        <v>0</v>
      </c>
      <c r="GT41" s="1">
        <f t="shared" si="149"/>
        <v>1E-4</v>
      </c>
      <c r="GU41" s="1">
        <f t="shared" si="150"/>
        <v>6.0000999999999998</v>
      </c>
      <c r="GV41" s="1">
        <f t="shared" si="47"/>
        <v>6</v>
      </c>
      <c r="GW41" s="1">
        <f t="shared" si="48"/>
        <v>0</v>
      </c>
      <c r="GX41" s="1">
        <f t="shared" si="151"/>
        <v>4.0000000000000002E-4</v>
      </c>
      <c r="GY41" s="1">
        <f t="shared" si="152"/>
        <v>6.0004</v>
      </c>
      <c r="GZ41" s="1">
        <f t="shared" si="49"/>
        <v>6</v>
      </c>
      <c r="HA41" s="1">
        <f t="shared" si="50"/>
        <v>0</v>
      </c>
      <c r="HB41" s="1">
        <f t="shared" si="153"/>
        <v>5.9999999999999995E-4</v>
      </c>
      <c r="HC41" s="1">
        <f t="shared" si="154"/>
        <v>6.0006000000000004</v>
      </c>
      <c r="HD41" s="1">
        <f t="shared" si="51"/>
        <v>6</v>
      </c>
    </row>
    <row r="42" spans="1:212" customFormat="1" x14ac:dyDescent="0.3">
      <c r="A42" t="str">
        <f t="shared" si="52"/>
        <v>00</v>
      </c>
      <c r="B42" s="13">
        <f>'Running Order'!B46</f>
        <v>40</v>
      </c>
      <c r="C42" s="13">
        <f>'Running Order'!C46</f>
        <v>0</v>
      </c>
      <c r="D42" s="13">
        <f>'Running Order'!D46</f>
        <v>0</v>
      </c>
      <c r="E42" s="13">
        <f>'Running Order'!E46</f>
        <v>0</v>
      </c>
      <c r="F42" s="13">
        <f>'Running Order'!F46</f>
        <v>0</v>
      </c>
      <c r="G42" s="13">
        <f>'Running Order'!G46</f>
        <v>0</v>
      </c>
      <c r="H42" s="13">
        <f>'Running Order'!H46</f>
        <v>0</v>
      </c>
      <c r="I42" s="13">
        <f>'Running Order'!I46</f>
        <v>0</v>
      </c>
      <c r="J42" s="13">
        <f>'Running Order'!J46</f>
        <v>0</v>
      </c>
      <c r="K42" s="13">
        <f>'Running Order'!K46</f>
        <v>0</v>
      </c>
      <c r="L42" s="13">
        <f>'Running Order'!L46</f>
        <v>0</v>
      </c>
      <c r="M42" s="13">
        <f>IF('Running Order'!$HF46="CLUB",'Running Order'!M46,20)</f>
        <v>20</v>
      </c>
      <c r="N42" s="13">
        <f>IF('Running Order'!$HF46="CLUB",'Running Order'!N46,20)</f>
        <v>20</v>
      </c>
      <c r="O42" s="13">
        <f>IF('Running Order'!$HF46="CLUB",'Running Order'!O46,20)</f>
        <v>20</v>
      </c>
      <c r="P42" s="13">
        <f>IF('Running Order'!$HF46="CLUB",'Running Order'!P46,20)</f>
        <v>20</v>
      </c>
      <c r="Q42" s="13">
        <f>IF('Running Order'!$HF46="CLUB",'Running Order'!Q46,20)</f>
        <v>20</v>
      </c>
      <c r="R42" s="13">
        <f>IF('Running Order'!$HF46="CLUB",'Running Order'!R46,20)</f>
        <v>20</v>
      </c>
      <c r="S42" s="13">
        <f>IF('Running Order'!$HF46="CLUB",'Running Order'!S46,20)</f>
        <v>20</v>
      </c>
      <c r="T42" s="13">
        <f>IF('Running Order'!$HF46="CLUB",'Running Order'!T46,20)</f>
        <v>20</v>
      </c>
      <c r="U42" s="13">
        <f>IF('Running Order'!$HF46="CLUB",'Running Order'!U46,20)</f>
        <v>20</v>
      </c>
      <c r="V42" s="13">
        <f>IF('Running Order'!$HF46="CLUB",'Running Order'!V46,20)</f>
        <v>20</v>
      </c>
      <c r="W42" s="5">
        <f t="shared" si="53"/>
        <v>200</v>
      </c>
      <c r="X42" s="13">
        <f>IF('Running Order'!$HF46="CLUB",'Running Order'!X46,20)</f>
        <v>20</v>
      </c>
      <c r="Y42" s="13">
        <f>IF('Running Order'!$HF46="CLUB",'Running Order'!Y46,20)</f>
        <v>20</v>
      </c>
      <c r="Z42" s="13">
        <f>IF('Running Order'!$HF46="CLUB",'Running Order'!Z46,20)</f>
        <v>20</v>
      </c>
      <c r="AA42" s="13">
        <f>IF('Running Order'!$HF46="CLUB",'Running Order'!AA46,20)</f>
        <v>20</v>
      </c>
      <c r="AB42" s="13">
        <f>IF('Running Order'!$HF46="CLUB",'Running Order'!AB46,20)</f>
        <v>20</v>
      </c>
      <c r="AC42" s="13">
        <f>IF('Running Order'!$HF46="CLUB",'Running Order'!AC46,20)</f>
        <v>20</v>
      </c>
      <c r="AD42" s="13">
        <f>IF('Running Order'!$HF46="CLUB",'Running Order'!AD46,20)</f>
        <v>20</v>
      </c>
      <c r="AE42" s="13">
        <f>IF('Running Order'!$HF46="CLUB",'Running Order'!AE46,20)</f>
        <v>20</v>
      </c>
      <c r="AF42" s="13">
        <f>IF('Running Order'!$HF46="CLUB",'Running Order'!AF46,20)</f>
        <v>20</v>
      </c>
      <c r="AG42" s="13">
        <f>IF('Running Order'!$HF46="CLUB",'Running Order'!AG46,20)</f>
        <v>20</v>
      </c>
      <c r="AH42" s="5">
        <f t="shared" si="54"/>
        <v>200</v>
      </c>
      <c r="AI42" s="5">
        <f t="shared" si="55"/>
        <v>400</v>
      </c>
      <c r="AJ42" s="13">
        <f>IF('Running Order'!$HF46="CLUB",'Running Order'!AJ46,20)</f>
        <v>20</v>
      </c>
      <c r="AK42" s="13">
        <f>IF('Running Order'!$HF46="CLUB",'Running Order'!AK46,20)</f>
        <v>20</v>
      </c>
      <c r="AL42" s="13">
        <f>IF('Running Order'!$HF46="CLUB",'Running Order'!AL46,20)</f>
        <v>20</v>
      </c>
      <c r="AM42" s="13">
        <f>IF('Running Order'!$HF46="CLUB",'Running Order'!AM46,20)</f>
        <v>20</v>
      </c>
      <c r="AN42" s="13">
        <f>IF('Running Order'!$HF46="CLUB",'Running Order'!AN46,20)</f>
        <v>20</v>
      </c>
      <c r="AO42" s="13">
        <f>IF('Running Order'!$HF46="CLUB",'Running Order'!AO46,20)</f>
        <v>20</v>
      </c>
      <c r="AP42" s="13">
        <f>IF('Running Order'!$HF46="CLUB",'Running Order'!AP46,20)</f>
        <v>20</v>
      </c>
      <c r="AQ42" s="13">
        <f>IF('Running Order'!$HF46="CLUB",'Running Order'!AQ46,20)</f>
        <v>20</v>
      </c>
      <c r="AR42" s="13">
        <f>IF('Running Order'!$HF46="CLUB",'Running Order'!AR46,20)</f>
        <v>20</v>
      </c>
      <c r="AS42" s="13">
        <f>IF('Running Order'!$HF46="CLUB",'Running Order'!AS46,20)</f>
        <v>20</v>
      </c>
      <c r="AT42" s="5">
        <f t="shared" si="56"/>
        <v>200</v>
      </c>
      <c r="AU42" s="5">
        <f t="shared" si="57"/>
        <v>600</v>
      </c>
      <c r="AV42" s="13">
        <f>IF('Running Order'!$HF46="CLUB",'Running Order'!AV46,20)</f>
        <v>20</v>
      </c>
      <c r="AW42" s="13">
        <f>IF('Running Order'!$HF46="CLUB",'Running Order'!AW46,20)</f>
        <v>20</v>
      </c>
      <c r="AX42" s="13">
        <f>IF('Running Order'!$HF46="CLUB",'Running Order'!AX46,20)</f>
        <v>20</v>
      </c>
      <c r="AY42" s="13">
        <f>IF('Running Order'!$HF46="CLUB",'Running Order'!AY46,20)</f>
        <v>20</v>
      </c>
      <c r="AZ42" s="13">
        <f>IF('Running Order'!$HF46="CLUB",'Running Order'!AZ46,20)</f>
        <v>20</v>
      </c>
      <c r="BA42" s="13">
        <f>IF('Running Order'!$HF46="CLUB",'Running Order'!BA46,20)</f>
        <v>20</v>
      </c>
      <c r="BB42" s="13">
        <f>IF('Running Order'!$HF46="CLUB",'Running Order'!BB46,20)</f>
        <v>20</v>
      </c>
      <c r="BC42" s="13">
        <f>IF('Running Order'!$HF46="CLUB",'Running Order'!BC46,20)</f>
        <v>20</v>
      </c>
      <c r="BD42" s="13">
        <f>IF('Running Order'!$HF46="CLUB",'Running Order'!BD46,20)</f>
        <v>20</v>
      </c>
      <c r="BE42" s="13">
        <f>IF('Running Order'!$HF46="CLUB",'Running Order'!BE46,20)</f>
        <v>20</v>
      </c>
      <c r="BF42" s="5">
        <f t="shared" si="58"/>
        <v>200</v>
      </c>
      <c r="BG42" s="5">
        <f t="shared" si="59"/>
        <v>800</v>
      </c>
      <c r="BH42" s="5">
        <f t="shared" si="155"/>
        <v>6</v>
      </c>
      <c r="BI42" s="5">
        <f t="shared" si="156"/>
        <v>6</v>
      </c>
      <c r="BJ42" s="5">
        <f t="shared" si="157"/>
        <v>6</v>
      </c>
      <c r="BK42" s="5">
        <f t="shared" si="158"/>
        <v>6</v>
      </c>
      <c r="BL42" s="5">
        <f t="shared" si="60"/>
        <v>6</v>
      </c>
      <c r="BM42" s="5">
        <f t="shared" si="61"/>
        <v>6</v>
      </c>
      <c r="BN42" s="5">
        <f t="shared" si="160"/>
        <v>6</v>
      </c>
      <c r="BO42" s="5">
        <f t="shared" si="161"/>
        <v>6</v>
      </c>
      <c r="BP42" s="3" t="str">
        <f t="shared" si="162"/>
        <v>-</v>
      </c>
      <c r="BQ42" s="3" t="str">
        <f t="shared" si="62"/>
        <v/>
      </c>
      <c r="BR42" s="3" t="str">
        <f t="shared" si="163"/>
        <v>-</v>
      </c>
      <c r="BS42" s="3" t="str">
        <f t="shared" si="63"/>
        <v/>
      </c>
      <c r="BT42" s="3" t="str">
        <f t="shared" si="164"/>
        <v>-</v>
      </c>
      <c r="BU42" s="3" t="str">
        <f t="shared" si="64"/>
        <v/>
      </c>
      <c r="BV42" s="3" t="str">
        <f t="shared" si="165"/>
        <v>-</v>
      </c>
      <c r="BW42" s="3" t="str">
        <f t="shared" si="65"/>
        <v/>
      </c>
      <c r="BX42" s="3" t="str">
        <f t="shared" si="166"/>
        <v>-</v>
      </c>
      <c r="BY42" s="3" t="str">
        <f t="shared" si="66"/>
        <v/>
      </c>
      <c r="BZ42" s="3" t="str">
        <f t="shared" si="167"/>
        <v>-</v>
      </c>
      <c r="CA42" s="3" t="str">
        <f t="shared" si="67"/>
        <v/>
      </c>
      <c r="CB42" s="3" t="str">
        <f t="shared" si="168"/>
        <v>-</v>
      </c>
      <c r="CC42" s="3" t="str">
        <f t="shared" si="68"/>
        <v/>
      </c>
      <c r="CD42" s="3" t="str">
        <f t="shared" si="169"/>
        <v>-</v>
      </c>
      <c r="CE42" s="3" t="str">
        <f t="shared" si="70"/>
        <v/>
      </c>
      <c r="CF42" s="3" t="str">
        <f t="shared" si="71"/>
        <v>-</v>
      </c>
      <c r="CG42" s="3" t="str">
        <f t="shared" si="72"/>
        <v/>
      </c>
      <c r="CH42" s="5" t="str">
        <f t="shared" si="159"/>
        <v/>
      </c>
      <c r="CI42" s="5" t="str">
        <f t="shared" si="73"/>
        <v/>
      </c>
      <c r="CJ42" s="1"/>
      <c r="CK42" s="1"/>
      <c r="CL42" s="1">
        <f t="shared" si="74"/>
        <v>0</v>
      </c>
      <c r="CM42" s="1">
        <f t="shared" si="75"/>
        <v>6.9999999999999994E-5</v>
      </c>
      <c r="CN42" s="1">
        <f t="shared" si="76"/>
        <v>6.00007</v>
      </c>
      <c r="CO42" s="1">
        <f t="shared" si="17"/>
        <v>6</v>
      </c>
      <c r="CP42" s="1">
        <f t="shared" si="77"/>
        <v>0</v>
      </c>
      <c r="CQ42" s="1">
        <f t="shared" si="78"/>
        <v>5.0000000000000002E-5</v>
      </c>
      <c r="CR42" s="1">
        <f t="shared" si="79"/>
        <v>6.0000499999999999</v>
      </c>
      <c r="CS42" s="1">
        <f t="shared" si="18"/>
        <v>6</v>
      </c>
      <c r="CT42" s="1">
        <f t="shared" si="80"/>
        <v>0</v>
      </c>
      <c r="CU42" s="1">
        <f t="shared" si="81"/>
        <v>5.0000000000000001E-4</v>
      </c>
      <c r="CV42" s="1">
        <f t="shared" si="82"/>
        <v>6.0004999999999997</v>
      </c>
      <c r="CW42" s="1">
        <f t="shared" si="19"/>
        <v>6</v>
      </c>
      <c r="CX42" s="1">
        <f t="shared" si="83"/>
        <v>0</v>
      </c>
      <c r="CY42" s="1">
        <f t="shared" si="84"/>
        <v>4.0000000000000002E-4</v>
      </c>
      <c r="CZ42" s="1">
        <f t="shared" si="85"/>
        <v>6.0004</v>
      </c>
      <c r="DA42" s="1">
        <f t="shared" si="20"/>
        <v>6</v>
      </c>
      <c r="DB42" s="1">
        <f t="shared" si="86"/>
        <v>0</v>
      </c>
      <c r="DC42" s="1">
        <f t="shared" si="87"/>
        <v>5.0000000000000001E-4</v>
      </c>
      <c r="DD42" s="1">
        <f t="shared" si="88"/>
        <v>6.0004999999999997</v>
      </c>
      <c r="DE42" s="1">
        <f t="shared" si="21"/>
        <v>6</v>
      </c>
      <c r="DF42" s="1">
        <f t="shared" si="89"/>
        <v>0</v>
      </c>
      <c r="DG42" s="1">
        <f t="shared" si="90"/>
        <v>5.0000000000000001E-4</v>
      </c>
      <c r="DH42" s="1">
        <f t="shared" si="91"/>
        <v>6.0004999999999997</v>
      </c>
      <c r="DI42" s="1">
        <f t="shared" si="22"/>
        <v>6</v>
      </c>
      <c r="DJ42" s="1">
        <f t="shared" si="92"/>
        <v>0</v>
      </c>
      <c r="DK42" s="1">
        <f t="shared" si="93"/>
        <v>5.9999999999999995E-4</v>
      </c>
      <c r="DL42" s="1">
        <f t="shared" si="94"/>
        <v>6.0006000000000004</v>
      </c>
      <c r="DM42" s="1">
        <f t="shared" si="95"/>
        <v>6</v>
      </c>
      <c r="DQ42">
        <f t="shared" si="96"/>
        <v>600</v>
      </c>
      <c r="DR42" t="str">
        <f t="shared" si="97"/>
        <v>NO</v>
      </c>
      <c r="DS42">
        <f t="shared" si="98"/>
        <v>600</v>
      </c>
      <c r="DT42" t="str">
        <f t="shared" si="99"/>
        <v>NO</v>
      </c>
      <c r="DV42" s="1">
        <f t="shared" si="100"/>
        <v>0</v>
      </c>
      <c r="DW42" s="1">
        <f t="shared" si="101"/>
        <v>6.9999999999999999E-4</v>
      </c>
      <c r="DX42" s="1">
        <f t="shared" si="102"/>
        <v>6.0007000000000001</v>
      </c>
      <c r="DY42" s="1">
        <f t="shared" si="23"/>
        <v>6</v>
      </c>
      <c r="DZ42" s="1">
        <f t="shared" si="103"/>
        <v>0</v>
      </c>
      <c r="EA42" s="1">
        <f t="shared" si="104"/>
        <v>5.0000000000000001E-4</v>
      </c>
      <c r="EB42" s="1">
        <f t="shared" si="105"/>
        <v>6.0004999999999997</v>
      </c>
      <c r="EC42" s="1">
        <f t="shared" si="24"/>
        <v>6</v>
      </c>
      <c r="ED42" s="1">
        <f t="shared" si="106"/>
        <v>0</v>
      </c>
      <c r="EE42" s="1">
        <f t="shared" si="107"/>
        <v>5.0000000000000001E-4</v>
      </c>
      <c r="EF42" s="1">
        <f t="shared" si="108"/>
        <v>6.0004999999999997</v>
      </c>
      <c r="EG42" s="1">
        <f t="shared" si="25"/>
        <v>6</v>
      </c>
      <c r="EH42" s="1">
        <f t="shared" si="109"/>
        <v>0</v>
      </c>
      <c r="EI42" s="1">
        <f t="shared" si="110"/>
        <v>4.0000000000000002E-4</v>
      </c>
      <c r="EJ42" s="1">
        <f t="shared" si="111"/>
        <v>6.0004</v>
      </c>
      <c r="EK42" s="1">
        <f t="shared" si="26"/>
        <v>6</v>
      </c>
      <c r="EL42" s="1">
        <f t="shared" si="112"/>
        <v>0</v>
      </c>
      <c r="EM42" s="1">
        <f t="shared" si="113"/>
        <v>5.0000000000000001E-4</v>
      </c>
      <c r="EN42" s="1">
        <f t="shared" si="114"/>
        <v>6.0004999999999997</v>
      </c>
      <c r="EO42" s="1">
        <f t="shared" si="27"/>
        <v>6</v>
      </c>
      <c r="EP42" s="1">
        <f t="shared" si="115"/>
        <v>0</v>
      </c>
      <c r="EQ42" s="1">
        <f t="shared" si="116"/>
        <v>5.0000000000000001E-4</v>
      </c>
      <c r="ER42" s="1">
        <f t="shared" si="117"/>
        <v>6.0004999999999997</v>
      </c>
      <c r="ES42" s="1">
        <f t="shared" si="28"/>
        <v>6</v>
      </c>
      <c r="ET42" s="1">
        <f t="shared" si="118"/>
        <v>0</v>
      </c>
      <c r="EU42" s="1">
        <f t="shared" si="119"/>
        <v>5.9999999999999995E-4</v>
      </c>
      <c r="EV42" s="1">
        <f t="shared" si="120"/>
        <v>6.0006000000000004</v>
      </c>
      <c r="EW42" s="1">
        <f t="shared" si="121"/>
        <v>6</v>
      </c>
      <c r="EX42" s="1"/>
      <c r="EY42" s="1">
        <f t="shared" si="122"/>
        <v>0</v>
      </c>
      <c r="EZ42" s="1">
        <f t="shared" si="123"/>
        <v>6.9999999999999999E-4</v>
      </c>
      <c r="FA42" s="1">
        <f t="shared" si="29"/>
        <v>6.0007000000000001</v>
      </c>
      <c r="FB42" s="1">
        <f t="shared" si="30"/>
        <v>6</v>
      </c>
      <c r="FC42" s="1">
        <f t="shared" si="124"/>
        <v>0</v>
      </c>
      <c r="FD42" s="1">
        <f t="shared" si="125"/>
        <v>4.0000000000000002E-4</v>
      </c>
      <c r="FE42" s="1">
        <f t="shared" si="126"/>
        <v>6.0004</v>
      </c>
      <c r="FF42" s="1">
        <f t="shared" si="31"/>
        <v>6</v>
      </c>
      <c r="FG42" s="1">
        <f t="shared" si="127"/>
        <v>0</v>
      </c>
      <c r="FH42" s="1">
        <f t="shared" si="128"/>
        <v>4.0000000000000002E-4</v>
      </c>
      <c r="FI42" s="1">
        <f t="shared" si="129"/>
        <v>6.0004</v>
      </c>
      <c r="FJ42" s="1">
        <f t="shared" si="32"/>
        <v>6</v>
      </c>
      <c r="FK42" s="1">
        <f t="shared" si="130"/>
        <v>0</v>
      </c>
      <c r="FL42" s="1">
        <f t="shared" si="131"/>
        <v>2.9999999999999997E-4</v>
      </c>
      <c r="FM42" s="1">
        <f t="shared" si="132"/>
        <v>6.0003000000000002</v>
      </c>
      <c r="FN42" s="1">
        <f t="shared" si="33"/>
        <v>6</v>
      </c>
      <c r="FO42" s="1">
        <f t="shared" si="133"/>
        <v>0</v>
      </c>
      <c r="FP42" s="1">
        <f t="shared" si="134"/>
        <v>4.0000000000000002E-4</v>
      </c>
      <c r="FQ42" s="1">
        <f t="shared" si="135"/>
        <v>6.0004</v>
      </c>
      <c r="FR42" s="1">
        <f t="shared" si="34"/>
        <v>6</v>
      </c>
      <c r="FS42" s="1">
        <f t="shared" si="136"/>
        <v>0</v>
      </c>
      <c r="FT42" s="1">
        <f t="shared" si="137"/>
        <v>4.0000000000000002E-4</v>
      </c>
      <c r="FU42" s="1">
        <f t="shared" si="138"/>
        <v>6.0004</v>
      </c>
      <c r="FV42" s="1">
        <f t="shared" si="35"/>
        <v>6</v>
      </c>
      <c r="FW42" s="1">
        <f t="shared" si="139"/>
        <v>0</v>
      </c>
      <c r="FX42" s="1">
        <f t="shared" si="140"/>
        <v>5.9999999999999995E-4</v>
      </c>
      <c r="FY42" s="1">
        <f t="shared" si="141"/>
        <v>6.0006000000000004</v>
      </c>
      <c r="FZ42" s="1">
        <f t="shared" si="36"/>
        <v>6</v>
      </c>
      <c r="GC42" s="1">
        <f t="shared" si="37"/>
        <v>0</v>
      </c>
      <c r="GD42" s="1">
        <f t="shared" si="142"/>
        <v>0</v>
      </c>
      <c r="GE42" s="1">
        <f t="shared" si="38"/>
        <v>6</v>
      </c>
      <c r="GF42" s="1">
        <f t="shared" si="39"/>
        <v>6</v>
      </c>
      <c r="GG42" s="1">
        <f t="shared" si="40"/>
        <v>0</v>
      </c>
      <c r="GH42" s="1">
        <f t="shared" si="143"/>
        <v>2.9999999999999997E-4</v>
      </c>
      <c r="GI42" s="1">
        <f t="shared" si="144"/>
        <v>6.0003000000000002</v>
      </c>
      <c r="GJ42" s="1">
        <f t="shared" si="41"/>
        <v>6</v>
      </c>
      <c r="GK42" s="1">
        <f t="shared" si="42"/>
        <v>0</v>
      </c>
      <c r="GL42" s="1">
        <f t="shared" si="145"/>
        <v>2.0000000000000001E-4</v>
      </c>
      <c r="GM42" s="1">
        <f t="shared" si="146"/>
        <v>6.0002000000000004</v>
      </c>
      <c r="GN42" s="1">
        <f t="shared" si="43"/>
        <v>6</v>
      </c>
      <c r="GO42" s="1">
        <f t="shared" si="44"/>
        <v>0</v>
      </c>
      <c r="GP42" s="1">
        <f t="shared" si="147"/>
        <v>2.0000000000000001E-4</v>
      </c>
      <c r="GQ42" s="1">
        <f t="shared" si="148"/>
        <v>6.0002000000000004</v>
      </c>
      <c r="GR42" s="1">
        <f t="shared" si="45"/>
        <v>6</v>
      </c>
      <c r="GS42" s="1">
        <f t="shared" si="46"/>
        <v>0</v>
      </c>
      <c r="GT42" s="1">
        <f t="shared" si="149"/>
        <v>1E-4</v>
      </c>
      <c r="GU42" s="1">
        <f t="shared" si="150"/>
        <v>6.0000999999999998</v>
      </c>
      <c r="GV42" s="1">
        <f t="shared" si="47"/>
        <v>6</v>
      </c>
      <c r="GW42" s="1">
        <f t="shared" si="48"/>
        <v>0</v>
      </c>
      <c r="GX42" s="1">
        <f t="shared" si="151"/>
        <v>4.0000000000000002E-4</v>
      </c>
      <c r="GY42" s="1">
        <f t="shared" si="152"/>
        <v>6.0004</v>
      </c>
      <c r="GZ42" s="1">
        <f t="shared" si="49"/>
        <v>6</v>
      </c>
      <c r="HA42" s="1">
        <f t="shared" si="50"/>
        <v>0</v>
      </c>
      <c r="HB42" s="1">
        <f t="shared" si="153"/>
        <v>5.9999999999999995E-4</v>
      </c>
      <c r="HC42" s="1">
        <f t="shared" si="154"/>
        <v>6.0006000000000004</v>
      </c>
      <c r="HD42" s="1">
        <f t="shared" si="51"/>
        <v>6</v>
      </c>
    </row>
    <row r="43" spans="1:212" customFormat="1" x14ac:dyDescent="0.3">
      <c r="A43" t="str">
        <f t="shared" si="52"/>
        <v>00</v>
      </c>
      <c r="B43" s="13">
        <f>'Running Order'!B47</f>
        <v>41</v>
      </c>
      <c r="C43" s="13">
        <f>'Running Order'!C47</f>
        <v>0</v>
      </c>
      <c r="D43" s="13">
        <f>'Running Order'!D47</f>
        <v>0</v>
      </c>
      <c r="E43" s="13">
        <f>'Running Order'!E47</f>
        <v>0</v>
      </c>
      <c r="F43" s="13">
        <f>'Running Order'!F47</f>
        <v>0</v>
      </c>
      <c r="G43" s="13">
        <f>'Running Order'!G47</f>
        <v>0</v>
      </c>
      <c r="H43" s="13">
        <f>'Running Order'!H47</f>
        <v>0</v>
      </c>
      <c r="I43" s="13">
        <f>'Running Order'!I47</f>
        <v>0</v>
      </c>
      <c r="J43" s="13">
        <f>'Running Order'!J47</f>
        <v>0</v>
      </c>
      <c r="K43" s="13">
        <f>'Running Order'!K47</f>
        <v>0</v>
      </c>
      <c r="L43" s="13">
        <f>'Running Order'!L47</f>
        <v>0</v>
      </c>
      <c r="M43" s="13">
        <f>IF('Running Order'!$HF47="CLUB",'Running Order'!M47,20)</f>
        <v>20</v>
      </c>
      <c r="N43" s="13">
        <f>IF('Running Order'!$HF47="CLUB",'Running Order'!N47,20)</f>
        <v>20</v>
      </c>
      <c r="O43" s="13">
        <f>IF('Running Order'!$HF47="CLUB",'Running Order'!O47,20)</f>
        <v>20</v>
      </c>
      <c r="P43" s="13">
        <f>IF('Running Order'!$HF47="CLUB",'Running Order'!P47,20)</f>
        <v>20</v>
      </c>
      <c r="Q43" s="13">
        <f>IF('Running Order'!$HF47="CLUB",'Running Order'!Q47,20)</f>
        <v>20</v>
      </c>
      <c r="R43" s="13">
        <f>IF('Running Order'!$HF47="CLUB",'Running Order'!R47,20)</f>
        <v>20</v>
      </c>
      <c r="S43" s="13">
        <f>IF('Running Order'!$HF47="CLUB",'Running Order'!S47,20)</f>
        <v>20</v>
      </c>
      <c r="T43" s="13">
        <f>IF('Running Order'!$HF47="CLUB",'Running Order'!T47,20)</f>
        <v>20</v>
      </c>
      <c r="U43" s="13">
        <f>IF('Running Order'!$HF47="CLUB",'Running Order'!U47,20)</f>
        <v>20</v>
      </c>
      <c r="V43" s="13">
        <f>IF('Running Order'!$HF47="CLUB",'Running Order'!V47,20)</f>
        <v>20</v>
      </c>
      <c r="W43" s="5">
        <f t="shared" si="53"/>
        <v>200</v>
      </c>
      <c r="X43" s="13">
        <f>IF('Running Order'!$HF47="CLUB",'Running Order'!X47,20)</f>
        <v>20</v>
      </c>
      <c r="Y43" s="13">
        <f>IF('Running Order'!$HF47="CLUB",'Running Order'!Y47,20)</f>
        <v>20</v>
      </c>
      <c r="Z43" s="13">
        <f>IF('Running Order'!$HF47="CLUB",'Running Order'!Z47,20)</f>
        <v>20</v>
      </c>
      <c r="AA43" s="13">
        <f>IF('Running Order'!$HF47="CLUB",'Running Order'!AA47,20)</f>
        <v>20</v>
      </c>
      <c r="AB43" s="13">
        <f>IF('Running Order'!$HF47="CLUB",'Running Order'!AB47,20)</f>
        <v>20</v>
      </c>
      <c r="AC43" s="13">
        <f>IF('Running Order'!$HF47="CLUB",'Running Order'!AC47,20)</f>
        <v>20</v>
      </c>
      <c r="AD43" s="13">
        <f>IF('Running Order'!$HF47="CLUB",'Running Order'!AD47,20)</f>
        <v>20</v>
      </c>
      <c r="AE43" s="13">
        <f>IF('Running Order'!$HF47="CLUB",'Running Order'!AE47,20)</f>
        <v>20</v>
      </c>
      <c r="AF43" s="13">
        <f>IF('Running Order'!$HF47="CLUB",'Running Order'!AF47,20)</f>
        <v>20</v>
      </c>
      <c r="AG43" s="13">
        <f>IF('Running Order'!$HF47="CLUB",'Running Order'!AG47,20)</f>
        <v>20</v>
      </c>
      <c r="AH43" s="5">
        <f t="shared" si="54"/>
        <v>200</v>
      </c>
      <c r="AI43" s="5">
        <f t="shared" si="55"/>
        <v>400</v>
      </c>
      <c r="AJ43" s="13">
        <f>IF('Running Order'!$HF47="CLUB",'Running Order'!AJ47,20)</f>
        <v>20</v>
      </c>
      <c r="AK43" s="13">
        <f>IF('Running Order'!$HF47="CLUB",'Running Order'!AK47,20)</f>
        <v>20</v>
      </c>
      <c r="AL43" s="13">
        <f>IF('Running Order'!$HF47="CLUB",'Running Order'!AL47,20)</f>
        <v>20</v>
      </c>
      <c r="AM43" s="13">
        <f>IF('Running Order'!$HF47="CLUB",'Running Order'!AM47,20)</f>
        <v>20</v>
      </c>
      <c r="AN43" s="13">
        <f>IF('Running Order'!$HF47="CLUB",'Running Order'!AN47,20)</f>
        <v>20</v>
      </c>
      <c r="AO43" s="13">
        <f>IF('Running Order'!$HF47="CLUB",'Running Order'!AO47,20)</f>
        <v>20</v>
      </c>
      <c r="AP43" s="13">
        <f>IF('Running Order'!$HF47="CLUB",'Running Order'!AP47,20)</f>
        <v>20</v>
      </c>
      <c r="AQ43" s="13">
        <f>IF('Running Order'!$HF47="CLUB",'Running Order'!AQ47,20)</f>
        <v>20</v>
      </c>
      <c r="AR43" s="13">
        <f>IF('Running Order'!$HF47="CLUB",'Running Order'!AR47,20)</f>
        <v>20</v>
      </c>
      <c r="AS43" s="13">
        <f>IF('Running Order'!$HF47="CLUB",'Running Order'!AS47,20)</f>
        <v>20</v>
      </c>
      <c r="AT43" s="5">
        <f t="shared" si="56"/>
        <v>200</v>
      </c>
      <c r="AU43" s="5">
        <f t="shared" si="57"/>
        <v>600</v>
      </c>
      <c r="AV43" s="13">
        <f>IF('Running Order'!$HF47="CLUB",'Running Order'!AV47,20)</f>
        <v>20</v>
      </c>
      <c r="AW43" s="13">
        <f>IF('Running Order'!$HF47="CLUB",'Running Order'!AW47,20)</f>
        <v>20</v>
      </c>
      <c r="AX43" s="13">
        <f>IF('Running Order'!$HF47="CLUB",'Running Order'!AX47,20)</f>
        <v>20</v>
      </c>
      <c r="AY43" s="13">
        <f>IF('Running Order'!$HF47="CLUB",'Running Order'!AY47,20)</f>
        <v>20</v>
      </c>
      <c r="AZ43" s="13">
        <f>IF('Running Order'!$HF47="CLUB",'Running Order'!AZ47,20)</f>
        <v>20</v>
      </c>
      <c r="BA43" s="13">
        <f>IF('Running Order'!$HF47="CLUB",'Running Order'!BA47,20)</f>
        <v>20</v>
      </c>
      <c r="BB43" s="13">
        <f>IF('Running Order'!$HF47="CLUB",'Running Order'!BB47,20)</f>
        <v>20</v>
      </c>
      <c r="BC43" s="13">
        <f>IF('Running Order'!$HF47="CLUB",'Running Order'!BC47,20)</f>
        <v>20</v>
      </c>
      <c r="BD43" s="13">
        <f>IF('Running Order'!$HF47="CLUB",'Running Order'!BD47,20)</f>
        <v>20</v>
      </c>
      <c r="BE43" s="13">
        <f>IF('Running Order'!$HF47="CLUB",'Running Order'!BE47,20)</f>
        <v>20</v>
      </c>
      <c r="BF43" s="5">
        <f t="shared" si="58"/>
        <v>200</v>
      </c>
      <c r="BG43" s="5">
        <f t="shared" si="59"/>
        <v>800</v>
      </c>
      <c r="BH43" s="5">
        <f t="shared" si="155"/>
        <v>6</v>
      </c>
      <c r="BI43" s="5">
        <f t="shared" si="156"/>
        <v>6</v>
      </c>
      <c r="BJ43" s="5">
        <f t="shared" si="157"/>
        <v>6</v>
      </c>
      <c r="BK43" s="5">
        <f t="shared" si="158"/>
        <v>6</v>
      </c>
      <c r="BL43" s="5">
        <f t="shared" si="60"/>
        <v>6</v>
      </c>
      <c r="BM43" s="5">
        <f t="shared" si="61"/>
        <v>6</v>
      </c>
      <c r="BN43" s="5">
        <f t="shared" si="160"/>
        <v>6</v>
      </c>
      <c r="BO43" s="5">
        <f t="shared" si="161"/>
        <v>6</v>
      </c>
      <c r="BP43" s="3" t="str">
        <f t="shared" si="162"/>
        <v>-</v>
      </c>
      <c r="BQ43" s="3" t="str">
        <f t="shared" si="62"/>
        <v/>
      </c>
      <c r="BR43" s="3" t="str">
        <f t="shared" si="163"/>
        <v>-</v>
      </c>
      <c r="BS43" s="3" t="str">
        <f t="shared" si="63"/>
        <v/>
      </c>
      <c r="BT43" s="3" t="str">
        <f t="shared" si="164"/>
        <v>-</v>
      </c>
      <c r="BU43" s="3" t="str">
        <f t="shared" si="64"/>
        <v/>
      </c>
      <c r="BV43" s="3" t="str">
        <f t="shared" si="165"/>
        <v>-</v>
      </c>
      <c r="BW43" s="3" t="str">
        <f t="shared" si="65"/>
        <v/>
      </c>
      <c r="BX43" s="3" t="str">
        <f t="shared" si="166"/>
        <v>-</v>
      </c>
      <c r="BY43" s="3" t="str">
        <f t="shared" si="66"/>
        <v/>
      </c>
      <c r="BZ43" s="3" t="str">
        <f t="shared" si="167"/>
        <v>-</v>
      </c>
      <c r="CA43" s="3" t="str">
        <f t="shared" si="67"/>
        <v/>
      </c>
      <c r="CB43" s="3" t="str">
        <f t="shared" si="168"/>
        <v>-</v>
      </c>
      <c r="CC43" s="3" t="str">
        <f t="shared" si="68"/>
        <v/>
      </c>
      <c r="CD43" s="3" t="str">
        <f t="shared" si="169"/>
        <v>-</v>
      </c>
      <c r="CE43" s="3" t="str">
        <f t="shared" si="70"/>
        <v/>
      </c>
      <c r="CF43" s="3" t="str">
        <f t="shared" si="71"/>
        <v>-</v>
      </c>
      <c r="CG43" s="3" t="str">
        <f t="shared" si="72"/>
        <v/>
      </c>
      <c r="CH43" s="5" t="str">
        <f t="shared" si="159"/>
        <v/>
      </c>
      <c r="CI43" s="5" t="str">
        <f t="shared" si="73"/>
        <v/>
      </c>
      <c r="CJ43" s="1"/>
      <c r="CK43" s="1"/>
      <c r="CL43" s="1">
        <f t="shared" si="74"/>
        <v>0</v>
      </c>
      <c r="CM43" s="1">
        <f t="shared" si="75"/>
        <v>6.9999999999999994E-5</v>
      </c>
      <c r="CN43" s="1">
        <f t="shared" si="76"/>
        <v>6.00007</v>
      </c>
      <c r="CO43" s="1">
        <f t="shared" si="17"/>
        <v>6</v>
      </c>
      <c r="CP43" s="1">
        <f t="shared" si="77"/>
        <v>0</v>
      </c>
      <c r="CQ43" s="1">
        <f t="shared" si="78"/>
        <v>5.0000000000000002E-5</v>
      </c>
      <c r="CR43" s="1">
        <f t="shared" si="79"/>
        <v>6.0000499999999999</v>
      </c>
      <c r="CS43" s="1">
        <f t="shared" si="18"/>
        <v>6</v>
      </c>
      <c r="CT43" s="1">
        <f t="shared" si="80"/>
        <v>0</v>
      </c>
      <c r="CU43" s="1">
        <f t="shared" si="81"/>
        <v>5.0000000000000001E-4</v>
      </c>
      <c r="CV43" s="1">
        <f t="shared" si="82"/>
        <v>6.0004999999999997</v>
      </c>
      <c r="CW43" s="1">
        <f t="shared" si="19"/>
        <v>6</v>
      </c>
      <c r="CX43" s="1">
        <f t="shared" si="83"/>
        <v>0</v>
      </c>
      <c r="CY43" s="1">
        <f t="shared" si="84"/>
        <v>4.0000000000000002E-4</v>
      </c>
      <c r="CZ43" s="1">
        <f t="shared" si="85"/>
        <v>6.0004</v>
      </c>
      <c r="DA43" s="1">
        <f t="shared" si="20"/>
        <v>6</v>
      </c>
      <c r="DB43" s="1">
        <f t="shared" si="86"/>
        <v>0</v>
      </c>
      <c r="DC43" s="1">
        <f t="shared" si="87"/>
        <v>5.0000000000000001E-4</v>
      </c>
      <c r="DD43" s="1">
        <f t="shared" si="88"/>
        <v>6.0004999999999997</v>
      </c>
      <c r="DE43" s="1">
        <f t="shared" si="21"/>
        <v>6</v>
      </c>
      <c r="DF43" s="1">
        <f t="shared" si="89"/>
        <v>0</v>
      </c>
      <c r="DG43" s="1">
        <f t="shared" si="90"/>
        <v>5.0000000000000001E-4</v>
      </c>
      <c r="DH43" s="1">
        <f t="shared" si="91"/>
        <v>6.0004999999999997</v>
      </c>
      <c r="DI43" s="1">
        <f t="shared" si="22"/>
        <v>6</v>
      </c>
      <c r="DJ43" s="1">
        <f t="shared" si="92"/>
        <v>0</v>
      </c>
      <c r="DK43" s="1">
        <f t="shared" si="93"/>
        <v>5.9999999999999995E-4</v>
      </c>
      <c r="DL43" s="1">
        <f t="shared" si="94"/>
        <v>6.0006000000000004</v>
      </c>
      <c r="DM43" s="1">
        <f t="shared" si="95"/>
        <v>6</v>
      </c>
      <c r="DQ43">
        <f t="shared" si="96"/>
        <v>600</v>
      </c>
      <c r="DR43" t="str">
        <f t="shared" si="97"/>
        <v>NO</v>
      </c>
      <c r="DS43">
        <f t="shared" si="98"/>
        <v>600</v>
      </c>
      <c r="DT43" t="str">
        <f t="shared" si="99"/>
        <v>NO</v>
      </c>
      <c r="DV43" s="1">
        <f t="shared" si="100"/>
        <v>0</v>
      </c>
      <c r="DW43" s="1">
        <f t="shared" si="101"/>
        <v>6.9999999999999999E-4</v>
      </c>
      <c r="DX43" s="1">
        <f t="shared" si="102"/>
        <v>6.0007000000000001</v>
      </c>
      <c r="DY43" s="1">
        <f t="shared" si="23"/>
        <v>6</v>
      </c>
      <c r="DZ43" s="1">
        <f t="shared" si="103"/>
        <v>0</v>
      </c>
      <c r="EA43" s="1">
        <f t="shared" si="104"/>
        <v>5.0000000000000001E-4</v>
      </c>
      <c r="EB43" s="1">
        <f t="shared" si="105"/>
        <v>6.0004999999999997</v>
      </c>
      <c r="EC43" s="1">
        <f t="shared" si="24"/>
        <v>6</v>
      </c>
      <c r="ED43" s="1">
        <f t="shared" si="106"/>
        <v>0</v>
      </c>
      <c r="EE43" s="1">
        <f t="shared" si="107"/>
        <v>5.0000000000000001E-4</v>
      </c>
      <c r="EF43" s="1">
        <f t="shared" si="108"/>
        <v>6.0004999999999997</v>
      </c>
      <c r="EG43" s="1">
        <f t="shared" si="25"/>
        <v>6</v>
      </c>
      <c r="EH43" s="1">
        <f t="shared" si="109"/>
        <v>0</v>
      </c>
      <c r="EI43" s="1">
        <f t="shared" si="110"/>
        <v>4.0000000000000002E-4</v>
      </c>
      <c r="EJ43" s="1">
        <f t="shared" si="111"/>
        <v>6.0004</v>
      </c>
      <c r="EK43" s="1">
        <f t="shared" si="26"/>
        <v>6</v>
      </c>
      <c r="EL43" s="1">
        <f t="shared" si="112"/>
        <v>0</v>
      </c>
      <c r="EM43" s="1">
        <f t="shared" si="113"/>
        <v>5.0000000000000001E-4</v>
      </c>
      <c r="EN43" s="1">
        <f t="shared" si="114"/>
        <v>6.0004999999999997</v>
      </c>
      <c r="EO43" s="1">
        <f t="shared" si="27"/>
        <v>6</v>
      </c>
      <c r="EP43" s="1">
        <f t="shared" si="115"/>
        <v>0</v>
      </c>
      <c r="EQ43" s="1">
        <f t="shared" si="116"/>
        <v>5.0000000000000001E-4</v>
      </c>
      <c r="ER43" s="1">
        <f t="shared" si="117"/>
        <v>6.0004999999999997</v>
      </c>
      <c r="ES43" s="1">
        <f t="shared" si="28"/>
        <v>6</v>
      </c>
      <c r="ET43" s="1">
        <f t="shared" si="118"/>
        <v>0</v>
      </c>
      <c r="EU43" s="1">
        <f t="shared" si="119"/>
        <v>5.9999999999999995E-4</v>
      </c>
      <c r="EV43" s="1">
        <f t="shared" si="120"/>
        <v>6.0006000000000004</v>
      </c>
      <c r="EW43" s="1">
        <f t="shared" si="121"/>
        <v>6</v>
      </c>
      <c r="EX43" s="1"/>
      <c r="EY43" s="1">
        <f t="shared" si="122"/>
        <v>0</v>
      </c>
      <c r="EZ43" s="1">
        <f t="shared" si="123"/>
        <v>6.9999999999999999E-4</v>
      </c>
      <c r="FA43" s="1">
        <f t="shared" si="29"/>
        <v>6.0007000000000001</v>
      </c>
      <c r="FB43" s="1">
        <f t="shared" si="30"/>
        <v>6</v>
      </c>
      <c r="FC43" s="1">
        <f t="shared" si="124"/>
        <v>0</v>
      </c>
      <c r="FD43" s="1">
        <f t="shared" si="125"/>
        <v>4.0000000000000002E-4</v>
      </c>
      <c r="FE43" s="1">
        <f t="shared" si="126"/>
        <v>6.0004</v>
      </c>
      <c r="FF43" s="1">
        <f t="shared" si="31"/>
        <v>6</v>
      </c>
      <c r="FG43" s="1">
        <f t="shared" si="127"/>
        <v>0</v>
      </c>
      <c r="FH43" s="1">
        <f t="shared" si="128"/>
        <v>4.0000000000000002E-4</v>
      </c>
      <c r="FI43" s="1">
        <f t="shared" si="129"/>
        <v>6.0004</v>
      </c>
      <c r="FJ43" s="1">
        <f t="shared" si="32"/>
        <v>6</v>
      </c>
      <c r="FK43" s="1">
        <f t="shared" si="130"/>
        <v>0</v>
      </c>
      <c r="FL43" s="1">
        <f t="shared" si="131"/>
        <v>2.9999999999999997E-4</v>
      </c>
      <c r="FM43" s="1">
        <f t="shared" si="132"/>
        <v>6.0003000000000002</v>
      </c>
      <c r="FN43" s="1">
        <f t="shared" si="33"/>
        <v>6</v>
      </c>
      <c r="FO43" s="1">
        <f t="shared" si="133"/>
        <v>0</v>
      </c>
      <c r="FP43" s="1">
        <f t="shared" si="134"/>
        <v>4.0000000000000002E-4</v>
      </c>
      <c r="FQ43" s="1">
        <f t="shared" si="135"/>
        <v>6.0004</v>
      </c>
      <c r="FR43" s="1">
        <f t="shared" si="34"/>
        <v>6</v>
      </c>
      <c r="FS43" s="1">
        <f t="shared" si="136"/>
        <v>0</v>
      </c>
      <c r="FT43" s="1">
        <f t="shared" si="137"/>
        <v>4.0000000000000002E-4</v>
      </c>
      <c r="FU43" s="1">
        <f t="shared" si="138"/>
        <v>6.0004</v>
      </c>
      <c r="FV43" s="1">
        <f t="shared" si="35"/>
        <v>6</v>
      </c>
      <c r="FW43" s="1">
        <f t="shared" si="139"/>
        <v>0</v>
      </c>
      <c r="FX43" s="1">
        <f t="shared" si="140"/>
        <v>5.9999999999999995E-4</v>
      </c>
      <c r="FY43" s="1">
        <f t="shared" si="141"/>
        <v>6.0006000000000004</v>
      </c>
      <c r="FZ43" s="1">
        <f t="shared" si="36"/>
        <v>6</v>
      </c>
      <c r="GC43" s="1">
        <f t="shared" si="37"/>
        <v>0</v>
      </c>
      <c r="GD43" s="1">
        <f t="shared" si="142"/>
        <v>0</v>
      </c>
      <c r="GE43" s="1">
        <f t="shared" si="38"/>
        <v>6</v>
      </c>
      <c r="GF43" s="1">
        <f t="shared" si="39"/>
        <v>6</v>
      </c>
      <c r="GG43" s="1">
        <f t="shared" si="40"/>
        <v>0</v>
      </c>
      <c r="GH43" s="1">
        <f t="shared" si="143"/>
        <v>2.9999999999999997E-4</v>
      </c>
      <c r="GI43" s="1">
        <f t="shared" si="144"/>
        <v>6.0003000000000002</v>
      </c>
      <c r="GJ43" s="1">
        <f t="shared" si="41"/>
        <v>6</v>
      </c>
      <c r="GK43" s="1">
        <f t="shared" si="42"/>
        <v>0</v>
      </c>
      <c r="GL43" s="1">
        <f t="shared" si="145"/>
        <v>2.0000000000000001E-4</v>
      </c>
      <c r="GM43" s="1">
        <f t="shared" si="146"/>
        <v>6.0002000000000004</v>
      </c>
      <c r="GN43" s="1">
        <f t="shared" si="43"/>
        <v>6</v>
      </c>
      <c r="GO43" s="1">
        <f t="shared" si="44"/>
        <v>0</v>
      </c>
      <c r="GP43" s="1">
        <f t="shared" si="147"/>
        <v>2.0000000000000001E-4</v>
      </c>
      <c r="GQ43" s="1">
        <f t="shared" si="148"/>
        <v>6.0002000000000004</v>
      </c>
      <c r="GR43" s="1">
        <f t="shared" si="45"/>
        <v>6</v>
      </c>
      <c r="GS43" s="1">
        <f t="shared" si="46"/>
        <v>0</v>
      </c>
      <c r="GT43" s="1">
        <f t="shared" si="149"/>
        <v>1E-4</v>
      </c>
      <c r="GU43" s="1">
        <f t="shared" si="150"/>
        <v>6.0000999999999998</v>
      </c>
      <c r="GV43" s="1">
        <f t="shared" si="47"/>
        <v>6</v>
      </c>
      <c r="GW43" s="1">
        <f t="shared" si="48"/>
        <v>0</v>
      </c>
      <c r="GX43" s="1">
        <f t="shared" si="151"/>
        <v>4.0000000000000002E-4</v>
      </c>
      <c r="GY43" s="1">
        <f t="shared" si="152"/>
        <v>6.0004</v>
      </c>
      <c r="GZ43" s="1">
        <f t="shared" si="49"/>
        <v>6</v>
      </c>
      <c r="HA43" s="1">
        <f t="shared" si="50"/>
        <v>0</v>
      </c>
      <c r="HB43" s="1">
        <f t="shared" si="153"/>
        <v>5.9999999999999995E-4</v>
      </c>
      <c r="HC43" s="1">
        <f t="shared" si="154"/>
        <v>6.0006000000000004</v>
      </c>
      <c r="HD43" s="1">
        <f t="shared" si="51"/>
        <v>6</v>
      </c>
    </row>
    <row r="44" spans="1:212" customFormat="1" x14ac:dyDescent="0.3">
      <c r="A44" t="str">
        <f t="shared" si="52"/>
        <v>00</v>
      </c>
      <c r="B44" s="13">
        <f>'Running Order'!B48</f>
        <v>42</v>
      </c>
      <c r="C44" s="13">
        <f>'Running Order'!C48</f>
        <v>0</v>
      </c>
      <c r="D44" s="13">
        <f>'Running Order'!D48</f>
        <v>0</v>
      </c>
      <c r="E44" s="13">
        <f>'Running Order'!E48</f>
        <v>0</v>
      </c>
      <c r="F44" s="13">
        <f>'Running Order'!F48</f>
        <v>0</v>
      </c>
      <c r="G44" s="13">
        <f>'Running Order'!G48</f>
        <v>0</v>
      </c>
      <c r="H44" s="13">
        <f>'Running Order'!H48</f>
        <v>0</v>
      </c>
      <c r="I44" s="13">
        <f>'Running Order'!I48</f>
        <v>0</v>
      </c>
      <c r="J44" s="13">
        <f>'Running Order'!J48</f>
        <v>0</v>
      </c>
      <c r="K44" s="13">
        <f>'Running Order'!K48</f>
        <v>0</v>
      </c>
      <c r="L44" s="13">
        <f>'Running Order'!L48</f>
        <v>0</v>
      </c>
      <c r="M44" s="13">
        <f>IF('Running Order'!$HF48="CLUB",'Running Order'!M48,20)</f>
        <v>20</v>
      </c>
      <c r="N44" s="13">
        <f>IF('Running Order'!$HF48="CLUB",'Running Order'!N48,20)</f>
        <v>20</v>
      </c>
      <c r="O44" s="13">
        <f>IF('Running Order'!$HF48="CLUB",'Running Order'!O48,20)</f>
        <v>20</v>
      </c>
      <c r="P44" s="13">
        <f>IF('Running Order'!$HF48="CLUB",'Running Order'!P48,20)</f>
        <v>20</v>
      </c>
      <c r="Q44" s="13">
        <f>IF('Running Order'!$HF48="CLUB",'Running Order'!Q48,20)</f>
        <v>20</v>
      </c>
      <c r="R44" s="13">
        <f>IF('Running Order'!$HF48="CLUB",'Running Order'!R48,20)</f>
        <v>20</v>
      </c>
      <c r="S44" s="13">
        <f>IF('Running Order'!$HF48="CLUB",'Running Order'!S48,20)</f>
        <v>20</v>
      </c>
      <c r="T44" s="13">
        <f>IF('Running Order'!$HF48="CLUB",'Running Order'!T48,20)</f>
        <v>20</v>
      </c>
      <c r="U44" s="13">
        <f>IF('Running Order'!$HF48="CLUB",'Running Order'!U48,20)</f>
        <v>20</v>
      </c>
      <c r="V44" s="13">
        <f>IF('Running Order'!$HF48="CLUB",'Running Order'!V48,20)</f>
        <v>20</v>
      </c>
      <c r="W44" s="5">
        <f t="shared" si="53"/>
        <v>200</v>
      </c>
      <c r="X44" s="13">
        <f>IF('Running Order'!$HF48="CLUB",'Running Order'!X48,20)</f>
        <v>20</v>
      </c>
      <c r="Y44" s="13">
        <f>IF('Running Order'!$HF48="CLUB",'Running Order'!Y48,20)</f>
        <v>20</v>
      </c>
      <c r="Z44" s="13">
        <f>IF('Running Order'!$HF48="CLUB",'Running Order'!Z48,20)</f>
        <v>20</v>
      </c>
      <c r="AA44" s="13">
        <f>IF('Running Order'!$HF48="CLUB",'Running Order'!AA48,20)</f>
        <v>20</v>
      </c>
      <c r="AB44" s="13">
        <f>IF('Running Order'!$HF48="CLUB",'Running Order'!AB48,20)</f>
        <v>20</v>
      </c>
      <c r="AC44" s="13">
        <f>IF('Running Order'!$HF48="CLUB",'Running Order'!AC48,20)</f>
        <v>20</v>
      </c>
      <c r="AD44" s="13">
        <f>IF('Running Order'!$HF48="CLUB",'Running Order'!AD48,20)</f>
        <v>20</v>
      </c>
      <c r="AE44" s="13">
        <f>IF('Running Order'!$HF48="CLUB",'Running Order'!AE48,20)</f>
        <v>20</v>
      </c>
      <c r="AF44" s="13">
        <f>IF('Running Order'!$HF48="CLUB",'Running Order'!AF48,20)</f>
        <v>20</v>
      </c>
      <c r="AG44" s="13">
        <f>IF('Running Order'!$HF48="CLUB",'Running Order'!AG48,20)</f>
        <v>20</v>
      </c>
      <c r="AH44" s="5">
        <f t="shared" si="54"/>
        <v>200</v>
      </c>
      <c r="AI44" s="5">
        <f t="shared" si="55"/>
        <v>400</v>
      </c>
      <c r="AJ44" s="13">
        <f>IF('Running Order'!$HF48="CLUB",'Running Order'!AJ48,20)</f>
        <v>20</v>
      </c>
      <c r="AK44" s="13">
        <f>IF('Running Order'!$HF48="CLUB",'Running Order'!AK48,20)</f>
        <v>20</v>
      </c>
      <c r="AL44" s="13">
        <f>IF('Running Order'!$HF48="CLUB",'Running Order'!AL48,20)</f>
        <v>20</v>
      </c>
      <c r="AM44" s="13">
        <f>IF('Running Order'!$HF48="CLUB",'Running Order'!AM48,20)</f>
        <v>20</v>
      </c>
      <c r="AN44" s="13">
        <f>IF('Running Order'!$HF48="CLUB",'Running Order'!AN48,20)</f>
        <v>20</v>
      </c>
      <c r="AO44" s="13">
        <f>IF('Running Order'!$HF48="CLUB",'Running Order'!AO48,20)</f>
        <v>20</v>
      </c>
      <c r="AP44" s="13">
        <f>IF('Running Order'!$HF48="CLUB",'Running Order'!AP48,20)</f>
        <v>20</v>
      </c>
      <c r="AQ44" s="13">
        <f>IF('Running Order'!$HF48="CLUB",'Running Order'!AQ48,20)</f>
        <v>20</v>
      </c>
      <c r="AR44" s="13">
        <f>IF('Running Order'!$HF48="CLUB",'Running Order'!AR48,20)</f>
        <v>20</v>
      </c>
      <c r="AS44" s="13">
        <f>IF('Running Order'!$HF48="CLUB",'Running Order'!AS48,20)</f>
        <v>20</v>
      </c>
      <c r="AT44" s="5">
        <f t="shared" si="56"/>
        <v>200</v>
      </c>
      <c r="AU44" s="5">
        <f t="shared" si="57"/>
        <v>600</v>
      </c>
      <c r="AV44" s="13">
        <f>IF('Running Order'!$HF48="CLUB",'Running Order'!AV48,20)</f>
        <v>20</v>
      </c>
      <c r="AW44" s="13">
        <f>IF('Running Order'!$HF48="CLUB",'Running Order'!AW48,20)</f>
        <v>20</v>
      </c>
      <c r="AX44" s="13">
        <f>IF('Running Order'!$HF48="CLUB",'Running Order'!AX48,20)</f>
        <v>20</v>
      </c>
      <c r="AY44" s="13">
        <f>IF('Running Order'!$HF48="CLUB",'Running Order'!AY48,20)</f>
        <v>20</v>
      </c>
      <c r="AZ44" s="13">
        <f>IF('Running Order'!$HF48="CLUB",'Running Order'!AZ48,20)</f>
        <v>20</v>
      </c>
      <c r="BA44" s="13">
        <f>IF('Running Order'!$HF48="CLUB",'Running Order'!BA48,20)</f>
        <v>20</v>
      </c>
      <c r="BB44" s="13">
        <f>IF('Running Order'!$HF48="CLUB",'Running Order'!BB48,20)</f>
        <v>20</v>
      </c>
      <c r="BC44" s="13">
        <f>IF('Running Order'!$HF48="CLUB",'Running Order'!BC48,20)</f>
        <v>20</v>
      </c>
      <c r="BD44" s="13">
        <f>IF('Running Order'!$HF48="CLUB",'Running Order'!BD48,20)</f>
        <v>20</v>
      </c>
      <c r="BE44" s="13">
        <f>IF('Running Order'!$HF48="CLUB",'Running Order'!BE48,20)</f>
        <v>20</v>
      </c>
      <c r="BF44" s="5">
        <f t="shared" si="58"/>
        <v>200</v>
      </c>
      <c r="BG44" s="5">
        <f t="shared" si="59"/>
        <v>800</v>
      </c>
      <c r="BH44" s="5">
        <f t="shared" si="155"/>
        <v>6</v>
      </c>
      <c r="BI44" s="5">
        <f t="shared" si="156"/>
        <v>6</v>
      </c>
      <c r="BJ44" s="5">
        <f t="shared" si="157"/>
        <v>6</v>
      </c>
      <c r="BK44" s="5">
        <f t="shared" si="158"/>
        <v>6</v>
      </c>
      <c r="BL44" s="5">
        <f t="shared" si="60"/>
        <v>6</v>
      </c>
      <c r="BM44" s="5">
        <f t="shared" si="61"/>
        <v>6</v>
      </c>
      <c r="BN44" s="5">
        <f t="shared" si="160"/>
        <v>6</v>
      </c>
      <c r="BO44" s="5">
        <f t="shared" si="161"/>
        <v>6</v>
      </c>
      <c r="BP44" s="3" t="str">
        <f t="shared" si="162"/>
        <v>-</v>
      </c>
      <c r="BQ44" s="3" t="str">
        <f t="shared" si="62"/>
        <v/>
      </c>
      <c r="BR44" s="3" t="str">
        <f t="shared" si="163"/>
        <v>-</v>
      </c>
      <c r="BS44" s="3" t="str">
        <f t="shared" si="63"/>
        <v/>
      </c>
      <c r="BT44" s="3" t="str">
        <f t="shared" si="164"/>
        <v>-</v>
      </c>
      <c r="BU44" s="3" t="str">
        <f t="shared" si="64"/>
        <v/>
      </c>
      <c r="BV44" s="3" t="str">
        <f t="shared" si="165"/>
        <v>-</v>
      </c>
      <c r="BW44" s="3" t="str">
        <f t="shared" si="65"/>
        <v/>
      </c>
      <c r="BX44" s="3" t="str">
        <f t="shared" si="166"/>
        <v>-</v>
      </c>
      <c r="BY44" s="3" t="str">
        <f t="shared" si="66"/>
        <v/>
      </c>
      <c r="BZ44" s="3" t="str">
        <f t="shared" si="167"/>
        <v>-</v>
      </c>
      <c r="CA44" s="3" t="str">
        <f t="shared" si="67"/>
        <v/>
      </c>
      <c r="CB44" s="3" t="str">
        <f t="shared" si="168"/>
        <v>-</v>
      </c>
      <c r="CC44" s="3" t="str">
        <f t="shared" si="68"/>
        <v/>
      </c>
      <c r="CD44" s="3" t="str">
        <f t="shared" si="169"/>
        <v>-</v>
      </c>
      <c r="CE44" s="3" t="str">
        <f t="shared" si="70"/>
        <v/>
      </c>
      <c r="CF44" s="3" t="str">
        <f t="shared" si="71"/>
        <v>-</v>
      </c>
      <c r="CG44" s="3" t="str">
        <f t="shared" si="72"/>
        <v/>
      </c>
      <c r="CH44" s="5" t="str">
        <f t="shared" si="159"/>
        <v/>
      </c>
      <c r="CI44" s="5" t="str">
        <f t="shared" si="73"/>
        <v/>
      </c>
      <c r="CJ44" s="1"/>
      <c r="CK44" s="1"/>
      <c r="CL44" s="1">
        <f t="shared" si="74"/>
        <v>0</v>
      </c>
      <c r="CM44" s="1">
        <f t="shared" si="75"/>
        <v>6.9999999999999994E-5</v>
      </c>
      <c r="CN44" s="1">
        <f t="shared" si="76"/>
        <v>6.00007</v>
      </c>
      <c r="CO44" s="1">
        <f t="shared" si="17"/>
        <v>6</v>
      </c>
      <c r="CP44" s="1">
        <f t="shared" si="77"/>
        <v>0</v>
      </c>
      <c r="CQ44" s="1">
        <f t="shared" si="78"/>
        <v>5.0000000000000002E-5</v>
      </c>
      <c r="CR44" s="1">
        <f t="shared" si="79"/>
        <v>6.0000499999999999</v>
      </c>
      <c r="CS44" s="1">
        <f t="shared" si="18"/>
        <v>6</v>
      </c>
      <c r="CT44" s="1">
        <f t="shared" si="80"/>
        <v>0</v>
      </c>
      <c r="CU44" s="1">
        <f t="shared" si="81"/>
        <v>5.0000000000000001E-4</v>
      </c>
      <c r="CV44" s="1">
        <f t="shared" si="82"/>
        <v>6.0004999999999997</v>
      </c>
      <c r="CW44" s="1">
        <f t="shared" si="19"/>
        <v>6</v>
      </c>
      <c r="CX44" s="1">
        <f t="shared" si="83"/>
        <v>0</v>
      </c>
      <c r="CY44" s="1">
        <f t="shared" si="84"/>
        <v>4.0000000000000002E-4</v>
      </c>
      <c r="CZ44" s="1">
        <f t="shared" si="85"/>
        <v>6.0004</v>
      </c>
      <c r="DA44" s="1">
        <f t="shared" si="20"/>
        <v>6</v>
      </c>
      <c r="DB44" s="1">
        <f t="shared" si="86"/>
        <v>0</v>
      </c>
      <c r="DC44" s="1">
        <f t="shared" si="87"/>
        <v>5.0000000000000001E-4</v>
      </c>
      <c r="DD44" s="1">
        <f t="shared" si="88"/>
        <v>6.0004999999999997</v>
      </c>
      <c r="DE44" s="1">
        <f t="shared" si="21"/>
        <v>6</v>
      </c>
      <c r="DF44" s="1">
        <f t="shared" si="89"/>
        <v>0</v>
      </c>
      <c r="DG44" s="1">
        <f t="shared" si="90"/>
        <v>5.0000000000000001E-4</v>
      </c>
      <c r="DH44" s="1">
        <f t="shared" si="91"/>
        <v>6.0004999999999997</v>
      </c>
      <c r="DI44" s="1">
        <f t="shared" si="22"/>
        <v>6</v>
      </c>
      <c r="DJ44" s="1">
        <f t="shared" si="92"/>
        <v>0</v>
      </c>
      <c r="DK44" s="1">
        <f t="shared" si="93"/>
        <v>5.9999999999999995E-4</v>
      </c>
      <c r="DL44" s="1">
        <f t="shared" si="94"/>
        <v>6.0006000000000004</v>
      </c>
      <c r="DM44" s="1">
        <f t="shared" si="95"/>
        <v>6</v>
      </c>
      <c r="DQ44">
        <f t="shared" si="96"/>
        <v>600</v>
      </c>
      <c r="DR44" t="str">
        <f t="shared" si="97"/>
        <v>NO</v>
      </c>
      <c r="DS44">
        <f t="shared" si="98"/>
        <v>600</v>
      </c>
      <c r="DT44" t="str">
        <f t="shared" si="99"/>
        <v>NO</v>
      </c>
      <c r="DV44" s="1">
        <f t="shared" si="100"/>
        <v>0</v>
      </c>
      <c r="DW44" s="1">
        <f t="shared" si="101"/>
        <v>6.9999999999999999E-4</v>
      </c>
      <c r="DX44" s="1">
        <f t="shared" si="102"/>
        <v>6.0007000000000001</v>
      </c>
      <c r="DY44" s="1">
        <f t="shared" si="23"/>
        <v>6</v>
      </c>
      <c r="DZ44" s="1">
        <f t="shared" si="103"/>
        <v>0</v>
      </c>
      <c r="EA44" s="1">
        <f t="shared" si="104"/>
        <v>5.0000000000000001E-4</v>
      </c>
      <c r="EB44" s="1">
        <f t="shared" si="105"/>
        <v>6.0004999999999997</v>
      </c>
      <c r="EC44" s="1">
        <f t="shared" si="24"/>
        <v>6</v>
      </c>
      <c r="ED44" s="1">
        <f t="shared" si="106"/>
        <v>0</v>
      </c>
      <c r="EE44" s="1">
        <f t="shared" si="107"/>
        <v>5.0000000000000001E-4</v>
      </c>
      <c r="EF44" s="1">
        <f t="shared" si="108"/>
        <v>6.0004999999999997</v>
      </c>
      <c r="EG44" s="1">
        <f t="shared" si="25"/>
        <v>6</v>
      </c>
      <c r="EH44" s="1">
        <f t="shared" si="109"/>
        <v>0</v>
      </c>
      <c r="EI44" s="1">
        <f t="shared" si="110"/>
        <v>4.0000000000000002E-4</v>
      </c>
      <c r="EJ44" s="1">
        <f t="shared" si="111"/>
        <v>6.0004</v>
      </c>
      <c r="EK44" s="1">
        <f t="shared" si="26"/>
        <v>6</v>
      </c>
      <c r="EL44" s="1">
        <f t="shared" si="112"/>
        <v>0</v>
      </c>
      <c r="EM44" s="1">
        <f t="shared" si="113"/>
        <v>5.0000000000000001E-4</v>
      </c>
      <c r="EN44" s="1">
        <f t="shared" si="114"/>
        <v>6.0004999999999997</v>
      </c>
      <c r="EO44" s="1">
        <f t="shared" si="27"/>
        <v>6</v>
      </c>
      <c r="EP44" s="1">
        <f t="shared" si="115"/>
        <v>0</v>
      </c>
      <c r="EQ44" s="1">
        <f t="shared" si="116"/>
        <v>5.0000000000000001E-4</v>
      </c>
      <c r="ER44" s="1">
        <f t="shared" si="117"/>
        <v>6.0004999999999997</v>
      </c>
      <c r="ES44" s="1">
        <f t="shared" si="28"/>
        <v>6</v>
      </c>
      <c r="ET44" s="1">
        <f t="shared" si="118"/>
        <v>0</v>
      </c>
      <c r="EU44" s="1">
        <f t="shared" si="119"/>
        <v>5.9999999999999995E-4</v>
      </c>
      <c r="EV44" s="1">
        <f t="shared" si="120"/>
        <v>6.0006000000000004</v>
      </c>
      <c r="EW44" s="1">
        <f t="shared" si="121"/>
        <v>6</v>
      </c>
      <c r="EX44" s="1"/>
      <c r="EY44" s="1">
        <f t="shared" si="122"/>
        <v>0</v>
      </c>
      <c r="EZ44" s="1">
        <f t="shared" si="123"/>
        <v>6.9999999999999999E-4</v>
      </c>
      <c r="FA44" s="1">
        <f t="shared" si="29"/>
        <v>6.0007000000000001</v>
      </c>
      <c r="FB44" s="1">
        <f t="shared" si="30"/>
        <v>6</v>
      </c>
      <c r="FC44" s="1">
        <f t="shared" si="124"/>
        <v>0</v>
      </c>
      <c r="FD44" s="1">
        <f t="shared" si="125"/>
        <v>4.0000000000000002E-4</v>
      </c>
      <c r="FE44" s="1">
        <f t="shared" si="126"/>
        <v>6.0004</v>
      </c>
      <c r="FF44" s="1">
        <f t="shared" si="31"/>
        <v>6</v>
      </c>
      <c r="FG44" s="1">
        <f t="shared" si="127"/>
        <v>0</v>
      </c>
      <c r="FH44" s="1">
        <f t="shared" si="128"/>
        <v>4.0000000000000002E-4</v>
      </c>
      <c r="FI44" s="1">
        <f t="shared" si="129"/>
        <v>6.0004</v>
      </c>
      <c r="FJ44" s="1">
        <f t="shared" si="32"/>
        <v>6</v>
      </c>
      <c r="FK44" s="1">
        <f t="shared" si="130"/>
        <v>0</v>
      </c>
      <c r="FL44" s="1">
        <f t="shared" si="131"/>
        <v>2.9999999999999997E-4</v>
      </c>
      <c r="FM44" s="1">
        <f t="shared" si="132"/>
        <v>6.0003000000000002</v>
      </c>
      <c r="FN44" s="1">
        <f t="shared" si="33"/>
        <v>6</v>
      </c>
      <c r="FO44" s="1">
        <f t="shared" si="133"/>
        <v>0</v>
      </c>
      <c r="FP44" s="1">
        <f t="shared" si="134"/>
        <v>4.0000000000000002E-4</v>
      </c>
      <c r="FQ44" s="1">
        <f t="shared" si="135"/>
        <v>6.0004</v>
      </c>
      <c r="FR44" s="1">
        <f t="shared" si="34"/>
        <v>6</v>
      </c>
      <c r="FS44" s="1">
        <f t="shared" si="136"/>
        <v>0</v>
      </c>
      <c r="FT44" s="1">
        <f t="shared" si="137"/>
        <v>4.0000000000000002E-4</v>
      </c>
      <c r="FU44" s="1">
        <f t="shared" si="138"/>
        <v>6.0004</v>
      </c>
      <c r="FV44" s="1">
        <f t="shared" si="35"/>
        <v>6</v>
      </c>
      <c r="FW44" s="1">
        <f t="shared" si="139"/>
        <v>0</v>
      </c>
      <c r="FX44" s="1">
        <f t="shared" si="140"/>
        <v>5.9999999999999995E-4</v>
      </c>
      <c r="FY44" s="1">
        <f t="shared" si="141"/>
        <v>6.0006000000000004</v>
      </c>
      <c r="FZ44" s="1">
        <f t="shared" si="36"/>
        <v>6</v>
      </c>
      <c r="GC44" s="1">
        <f t="shared" si="37"/>
        <v>0</v>
      </c>
      <c r="GD44" s="1">
        <f t="shared" si="142"/>
        <v>0</v>
      </c>
      <c r="GE44" s="1">
        <f t="shared" si="38"/>
        <v>6</v>
      </c>
      <c r="GF44" s="1">
        <f t="shared" si="39"/>
        <v>6</v>
      </c>
      <c r="GG44" s="1">
        <f t="shared" si="40"/>
        <v>0</v>
      </c>
      <c r="GH44" s="1">
        <f t="shared" si="143"/>
        <v>2.9999999999999997E-4</v>
      </c>
      <c r="GI44" s="1">
        <f t="shared" si="144"/>
        <v>6.0003000000000002</v>
      </c>
      <c r="GJ44" s="1">
        <f t="shared" si="41"/>
        <v>6</v>
      </c>
      <c r="GK44" s="1">
        <f t="shared" si="42"/>
        <v>0</v>
      </c>
      <c r="GL44" s="1">
        <f t="shared" si="145"/>
        <v>2.0000000000000001E-4</v>
      </c>
      <c r="GM44" s="1">
        <f t="shared" si="146"/>
        <v>6.0002000000000004</v>
      </c>
      <c r="GN44" s="1">
        <f t="shared" si="43"/>
        <v>6</v>
      </c>
      <c r="GO44" s="1">
        <f t="shared" si="44"/>
        <v>0</v>
      </c>
      <c r="GP44" s="1">
        <f t="shared" si="147"/>
        <v>2.0000000000000001E-4</v>
      </c>
      <c r="GQ44" s="1">
        <f t="shared" si="148"/>
        <v>6.0002000000000004</v>
      </c>
      <c r="GR44" s="1">
        <f t="shared" si="45"/>
        <v>6</v>
      </c>
      <c r="GS44" s="1">
        <f t="shared" si="46"/>
        <v>0</v>
      </c>
      <c r="GT44" s="1">
        <f t="shared" si="149"/>
        <v>1E-4</v>
      </c>
      <c r="GU44" s="1">
        <f t="shared" si="150"/>
        <v>6.0000999999999998</v>
      </c>
      <c r="GV44" s="1">
        <f t="shared" si="47"/>
        <v>6</v>
      </c>
      <c r="GW44" s="1">
        <f t="shared" si="48"/>
        <v>0</v>
      </c>
      <c r="GX44" s="1">
        <f t="shared" si="151"/>
        <v>4.0000000000000002E-4</v>
      </c>
      <c r="GY44" s="1">
        <f t="shared" si="152"/>
        <v>6.0004</v>
      </c>
      <c r="GZ44" s="1">
        <f t="shared" si="49"/>
        <v>6</v>
      </c>
      <c r="HA44" s="1">
        <f t="shared" si="50"/>
        <v>0</v>
      </c>
      <c r="HB44" s="1">
        <f t="shared" si="153"/>
        <v>5.9999999999999995E-4</v>
      </c>
      <c r="HC44" s="1">
        <f t="shared" si="154"/>
        <v>6.0006000000000004</v>
      </c>
      <c r="HD44" s="1">
        <f t="shared" si="51"/>
        <v>6</v>
      </c>
    </row>
    <row r="45" spans="1:212" customFormat="1" x14ac:dyDescent="0.3">
      <c r="A45" t="str">
        <f t="shared" si="52"/>
        <v>00</v>
      </c>
      <c r="B45" s="13">
        <f>'Running Order'!B49</f>
        <v>43</v>
      </c>
      <c r="C45" s="13">
        <f>'Running Order'!C49</f>
        <v>0</v>
      </c>
      <c r="D45" s="13">
        <f>'Running Order'!D49</f>
        <v>0</v>
      </c>
      <c r="E45" s="13">
        <f>'Running Order'!E49</f>
        <v>0</v>
      </c>
      <c r="F45" s="13">
        <f>'Running Order'!F49</f>
        <v>0</v>
      </c>
      <c r="G45" s="13">
        <f>'Running Order'!G49</f>
        <v>0</v>
      </c>
      <c r="H45" s="13">
        <f>'Running Order'!H49</f>
        <v>0</v>
      </c>
      <c r="I45" s="13">
        <f>'Running Order'!I49</f>
        <v>0</v>
      </c>
      <c r="J45" s="13">
        <f>'Running Order'!J49</f>
        <v>0</v>
      </c>
      <c r="K45" s="13">
        <f>'Running Order'!K49</f>
        <v>0</v>
      </c>
      <c r="L45" s="13">
        <f>'Running Order'!L49</f>
        <v>0</v>
      </c>
      <c r="M45" s="13">
        <f>IF('Running Order'!$HF49="CLUB",'Running Order'!M49,20)</f>
        <v>20</v>
      </c>
      <c r="N45" s="13">
        <f>IF('Running Order'!$HF49="CLUB",'Running Order'!N49,20)</f>
        <v>20</v>
      </c>
      <c r="O45" s="13">
        <f>IF('Running Order'!$HF49="CLUB",'Running Order'!O49,20)</f>
        <v>20</v>
      </c>
      <c r="P45" s="13">
        <f>IF('Running Order'!$HF49="CLUB",'Running Order'!P49,20)</f>
        <v>20</v>
      </c>
      <c r="Q45" s="13">
        <f>IF('Running Order'!$HF49="CLUB",'Running Order'!Q49,20)</f>
        <v>20</v>
      </c>
      <c r="R45" s="13">
        <f>IF('Running Order'!$HF49="CLUB",'Running Order'!R49,20)</f>
        <v>20</v>
      </c>
      <c r="S45" s="13">
        <f>IF('Running Order'!$HF49="CLUB",'Running Order'!S49,20)</f>
        <v>20</v>
      </c>
      <c r="T45" s="13">
        <f>IF('Running Order'!$HF49="CLUB",'Running Order'!T49,20)</f>
        <v>20</v>
      </c>
      <c r="U45" s="13">
        <f>IF('Running Order'!$HF49="CLUB",'Running Order'!U49,20)</f>
        <v>20</v>
      </c>
      <c r="V45" s="13">
        <f>IF('Running Order'!$HF49="CLUB",'Running Order'!V49,20)</f>
        <v>20</v>
      </c>
      <c r="W45" s="5">
        <f t="shared" si="53"/>
        <v>200</v>
      </c>
      <c r="X45" s="13">
        <f>IF('Running Order'!$HF49="CLUB",'Running Order'!X49,20)</f>
        <v>20</v>
      </c>
      <c r="Y45" s="13">
        <f>IF('Running Order'!$HF49="CLUB",'Running Order'!Y49,20)</f>
        <v>20</v>
      </c>
      <c r="Z45" s="13">
        <f>IF('Running Order'!$HF49="CLUB",'Running Order'!Z49,20)</f>
        <v>20</v>
      </c>
      <c r="AA45" s="13">
        <f>IF('Running Order'!$HF49="CLUB",'Running Order'!AA49,20)</f>
        <v>20</v>
      </c>
      <c r="AB45" s="13">
        <f>IF('Running Order'!$HF49="CLUB",'Running Order'!AB49,20)</f>
        <v>20</v>
      </c>
      <c r="AC45" s="13">
        <f>IF('Running Order'!$HF49="CLUB",'Running Order'!AC49,20)</f>
        <v>20</v>
      </c>
      <c r="AD45" s="13">
        <f>IF('Running Order'!$HF49="CLUB",'Running Order'!AD49,20)</f>
        <v>20</v>
      </c>
      <c r="AE45" s="13">
        <f>IF('Running Order'!$HF49="CLUB",'Running Order'!AE49,20)</f>
        <v>20</v>
      </c>
      <c r="AF45" s="13">
        <f>IF('Running Order'!$HF49="CLUB",'Running Order'!AF49,20)</f>
        <v>20</v>
      </c>
      <c r="AG45" s="13">
        <f>IF('Running Order'!$HF49="CLUB",'Running Order'!AG49,20)</f>
        <v>20</v>
      </c>
      <c r="AH45" s="5">
        <f t="shared" si="54"/>
        <v>200</v>
      </c>
      <c r="AI45" s="5">
        <f t="shared" si="55"/>
        <v>400</v>
      </c>
      <c r="AJ45" s="13">
        <f>IF('Running Order'!$HF49="CLUB",'Running Order'!AJ49,20)</f>
        <v>20</v>
      </c>
      <c r="AK45" s="13">
        <f>IF('Running Order'!$HF49="CLUB",'Running Order'!AK49,20)</f>
        <v>20</v>
      </c>
      <c r="AL45" s="13">
        <f>IF('Running Order'!$HF49="CLUB",'Running Order'!AL49,20)</f>
        <v>20</v>
      </c>
      <c r="AM45" s="13">
        <f>IF('Running Order'!$HF49="CLUB",'Running Order'!AM49,20)</f>
        <v>20</v>
      </c>
      <c r="AN45" s="13">
        <f>IF('Running Order'!$HF49="CLUB",'Running Order'!AN49,20)</f>
        <v>20</v>
      </c>
      <c r="AO45" s="13">
        <f>IF('Running Order'!$HF49="CLUB",'Running Order'!AO49,20)</f>
        <v>20</v>
      </c>
      <c r="AP45" s="13">
        <f>IF('Running Order'!$HF49="CLUB",'Running Order'!AP49,20)</f>
        <v>20</v>
      </c>
      <c r="AQ45" s="13">
        <f>IF('Running Order'!$HF49="CLUB",'Running Order'!AQ49,20)</f>
        <v>20</v>
      </c>
      <c r="AR45" s="13">
        <f>IF('Running Order'!$HF49="CLUB",'Running Order'!AR49,20)</f>
        <v>20</v>
      </c>
      <c r="AS45" s="13">
        <f>IF('Running Order'!$HF49="CLUB",'Running Order'!AS49,20)</f>
        <v>20</v>
      </c>
      <c r="AT45" s="5">
        <f t="shared" si="56"/>
        <v>200</v>
      </c>
      <c r="AU45" s="5">
        <f t="shared" si="57"/>
        <v>600</v>
      </c>
      <c r="AV45" s="13">
        <f>IF('Running Order'!$HF49="CLUB",'Running Order'!AV49,20)</f>
        <v>20</v>
      </c>
      <c r="AW45" s="13">
        <f>IF('Running Order'!$HF49="CLUB",'Running Order'!AW49,20)</f>
        <v>20</v>
      </c>
      <c r="AX45" s="13">
        <f>IF('Running Order'!$HF49="CLUB",'Running Order'!AX49,20)</f>
        <v>20</v>
      </c>
      <c r="AY45" s="13">
        <f>IF('Running Order'!$HF49="CLUB",'Running Order'!AY49,20)</f>
        <v>20</v>
      </c>
      <c r="AZ45" s="13">
        <f>IF('Running Order'!$HF49="CLUB",'Running Order'!AZ49,20)</f>
        <v>20</v>
      </c>
      <c r="BA45" s="13">
        <f>IF('Running Order'!$HF49="CLUB",'Running Order'!BA49,20)</f>
        <v>20</v>
      </c>
      <c r="BB45" s="13">
        <f>IF('Running Order'!$HF49="CLUB",'Running Order'!BB49,20)</f>
        <v>20</v>
      </c>
      <c r="BC45" s="13">
        <f>IF('Running Order'!$HF49="CLUB",'Running Order'!BC49,20)</f>
        <v>20</v>
      </c>
      <c r="BD45" s="13">
        <f>IF('Running Order'!$HF49="CLUB",'Running Order'!BD49,20)</f>
        <v>20</v>
      </c>
      <c r="BE45" s="13">
        <f>IF('Running Order'!$HF49="CLUB",'Running Order'!BE49,20)</f>
        <v>20</v>
      </c>
      <c r="BF45" s="5">
        <f t="shared" si="58"/>
        <v>200</v>
      </c>
      <c r="BG45" s="5">
        <f t="shared" si="59"/>
        <v>800</v>
      </c>
      <c r="BH45" s="5">
        <f t="shared" si="155"/>
        <v>6</v>
      </c>
      <c r="BI45" s="5">
        <f t="shared" si="156"/>
        <v>6</v>
      </c>
      <c r="BJ45" s="5">
        <f t="shared" si="157"/>
        <v>6</v>
      </c>
      <c r="BK45" s="5">
        <f t="shared" si="158"/>
        <v>6</v>
      </c>
      <c r="BL45" s="5">
        <f t="shared" si="60"/>
        <v>6</v>
      </c>
      <c r="BM45" s="5">
        <f t="shared" si="61"/>
        <v>6</v>
      </c>
      <c r="BN45" s="5">
        <f t="shared" si="160"/>
        <v>6</v>
      </c>
      <c r="BO45" s="5">
        <f t="shared" si="161"/>
        <v>6</v>
      </c>
      <c r="BP45" s="3" t="str">
        <f t="shared" si="162"/>
        <v>-</v>
      </c>
      <c r="BQ45" s="3" t="str">
        <f t="shared" si="62"/>
        <v/>
      </c>
      <c r="BR45" s="3" t="str">
        <f t="shared" si="163"/>
        <v>-</v>
      </c>
      <c r="BS45" s="3" t="str">
        <f t="shared" si="63"/>
        <v/>
      </c>
      <c r="BT45" s="3" t="str">
        <f t="shared" si="164"/>
        <v>-</v>
      </c>
      <c r="BU45" s="3" t="str">
        <f t="shared" si="64"/>
        <v/>
      </c>
      <c r="BV45" s="3" t="str">
        <f t="shared" si="165"/>
        <v>-</v>
      </c>
      <c r="BW45" s="3" t="str">
        <f t="shared" si="65"/>
        <v/>
      </c>
      <c r="BX45" s="3" t="str">
        <f t="shared" si="166"/>
        <v>-</v>
      </c>
      <c r="BY45" s="3" t="str">
        <f t="shared" si="66"/>
        <v/>
      </c>
      <c r="BZ45" s="3" t="str">
        <f t="shared" si="167"/>
        <v>-</v>
      </c>
      <c r="CA45" s="3" t="str">
        <f t="shared" si="67"/>
        <v/>
      </c>
      <c r="CB45" s="3" t="str">
        <f t="shared" si="168"/>
        <v>-</v>
      </c>
      <c r="CC45" s="3" t="str">
        <f t="shared" si="68"/>
        <v/>
      </c>
      <c r="CD45" s="3" t="str">
        <f t="shared" si="169"/>
        <v>-</v>
      </c>
      <c r="CE45" s="3" t="str">
        <f t="shared" si="70"/>
        <v/>
      </c>
      <c r="CF45" s="3" t="str">
        <f t="shared" si="71"/>
        <v>-</v>
      </c>
      <c r="CG45" s="3" t="str">
        <f t="shared" si="72"/>
        <v/>
      </c>
      <c r="CH45" s="5" t="str">
        <f t="shared" si="159"/>
        <v/>
      </c>
      <c r="CI45" s="5" t="str">
        <f t="shared" si="73"/>
        <v/>
      </c>
      <c r="CJ45" s="1"/>
      <c r="CK45" s="1"/>
      <c r="CL45" s="1">
        <f t="shared" si="74"/>
        <v>0</v>
      </c>
      <c r="CM45" s="1">
        <f t="shared" si="75"/>
        <v>6.9999999999999994E-5</v>
      </c>
      <c r="CN45" s="1">
        <f t="shared" si="76"/>
        <v>6.00007</v>
      </c>
      <c r="CO45" s="1">
        <f t="shared" si="17"/>
        <v>6</v>
      </c>
      <c r="CP45" s="1">
        <f t="shared" si="77"/>
        <v>0</v>
      </c>
      <c r="CQ45" s="1">
        <f t="shared" si="78"/>
        <v>5.0000000000000002E-5</v>
      </c>
      <c r="CR45" s="1">
        <f t="shared" si="79"/>
        <v>6.0000499999999999</v>
      </c>
      <c r="CS45" s="1">
        <f t="shared" si="18"/>
        <v>6</v>
      </c>
      <c r="CT45" s="1">
        <f t="shared" si="80"/>
        <v>0</v>
      </c>
      <c r="CU45" s="1">
        <f t="shared" si="81"/>
        <v>5.0000000000000001E-4</v>
      </c>
      <c r="CV45" s="1">
        <f t="shared" si="82"/>
        <v>6.0004999999999997</v>
      </c>
      <c r="CW45" s="1">
        <f t="shared" si="19"/>
        <v>6</v>
      </c>
      <c r="CX45" s="1">
        <f t="shared" si="83"/>
        <v>0</v>
      </c>
      <c r="CY45" s="1">
        <f t="shared" si="84"/>
        <v>4.0000000000000002E-4</v>
      </c>
      <c r="CZ45" s="1">
        <f t="shared" si="85"/>
        <v>6.0004</v>
      </c>
      <c r="DA45" s="1">
        <f t="shared" si="20"/>
        <v>6</v>
      </c>
      <c r="DB45" s="1">
        <f t="shared" si="86"/>
        <v>0</v>
      </c>
      <c r="DC45" s="1">
        <f t="shared" si="87"/>
        <v>5.0000000000000001E-4</v>
      </c>
      <c r="DD45" s="1">
        <f t="shared" si="88"/>
        <v>6.0004999999999997</v>
      </c>
      <c r="DE45" s="1">
        <f t="shared" si="21"/>
        <v>6</v>
      </c>
      <c r="DF45" s="1">
        <f t="shared" si="89"/>
        <v>0</v>
      </c>
      <c r="DG45" s="1">
        <f t="shared" si="90"/>
        <v>5.0000000000000001E-4</v>
      </c>
      <c r="DH45" s="1">
        <f t="shared" si="91"/>
        <v>6.0004999999999997</v>
      </c>
      <c r="DI45" s="1">
        <f t="shared" si="22"/>
        <v>6</v>
      </c>
      <c r="DJ45" s="1">
        <f t="shared" si="92"/>
        <v>0</v>
      </c>
      <c r="DK45" s="1">
        <f t="shared" si="93"/>
        <v>5.9999999999999995E-4</v>
      </c>
      <c r="DL45" s="1">
        <f t="shared" si="94"/>
        <v>6.0006000000000004</v>
      </c>
      <c r="DM45" s="1">
        <f t="shared" si="95"/>
        <v>6</v>
      </c>
      <c r="DQ45">
        <f t="shared" si="96"/>
        <v>600</v>
      </c>
      <c r="DR45" t="str">
        <f t="shared" si="97"/>
        <v>NO</v>
      </c>
      <c r="DS45">
        <f t="shared" si="98"/>
        <v>600</v>
      </c>
      <c r="DT45" t="str">
        <f t="shared" si="99"/>
        <v>NO</v>
      </c>
      <c r="DV45" s="1">
        <f t="shared" si="100"/>
        <v>0</v>
      </c>
      <c r="DW45" s="1">
        <f t="shared" si="101"/>
        <v>6.9999999999999999E-4</v>
      </c>
      <c r="DX45" s="1">
        <f t="shared" si="102"/>
        <v>6.0007000000000001</v>
      </c>
      <c r="DY45" s="1">
        <f t="shared" si="23"/>
        <v>6</v>
      </c>
      <c r="DZ45" s="1">
        <f t="shared" si="103"/>
        <v>0</v>
      </c>
      <c r="EA45" s="1">
        <f t="shared" si="104"/>
        <v>5.0000000000000001E-4</v>
      </c>
      <c r="EB45" s="1">
        <f t="shared" si="105"/>
        <v>6.0004999999999997</v>
      </c>
      <c r="EC45" s="1">
        <f t="shared" si="24"/>
        <v>6</v>
      </c>
      <c r="ED45" s="1">
        <f t="shared" si="106"/>
        <v>0</v>
      </c>
      <c r="EE45" s="1">
        <f t="shared" si="107"/>
        <v>5.0000000000000001E-4</v>
      </c>
      <c r="EF45" s="1">
        <f t="shared" si="108"/>
        <v>6.0004999999999997</v>
      </c>
      <c r="EG45" s="1">
        <f t="shared" si="25"/>
        <v>6</v>
      </c>
      <c r="EH45" s="1">
        <f t="shared" si="109"/>
        <v>0</v>
      </c>
      <c r="EI45" s="1">
        <f t="shared" si="110"/>
        <v>4.0000000000000002E-4</v>
      </c>
      <c r="EJ45" s="1">
        <f t="shared" si="111"/>
        <v>6.0004</v>
      </c>
      <c r="EK45" s="1">
        <f t="shared" si="26"/>
        <v>6</v>
      </c>
      <c r="EL45" s="1">
        <f t="shared" si="112"/>
        <v>0</v>
      </c>
      <c r="EM45" s="1">
        <f t="shared" si="113"/>
        <v>5.0000000000000001E-4</v>
      </c>
      <c r="EN45" s="1">
        <f t="shared" si="114"/>
        <v>6.0004999999999997</v>
      </c>
      <c r="EO45" s="1">
        <f t="shared" si="27"/>
        <v>6</v>
      </c>
      <c r="EP45" s="1">
        <f t="shared" si="115"/>
        <v>0</v>
      </c>
      <c r="EQ45" s="1">
        <f t="shared" si="116"/>
        <v>5.0000000000000001E-4</v>
      </c>
      <c r="ER45" s="1">
        <f t="shared" si="117"/>
        <v>6.0004999999999997</v>
      </c>
      <c r="ES45" s="1">
        <f t="shared" si="28"/>
        <v>6</v>
      </c>
      <c r="ET45" s="1">
        <f t="shared" si="118"/>
        <v>0</v>
      </c>
      <c r="EU45" s="1">
        <f t="shared" si="119"/>
        <v>5.9999999999999995E-4</v>
      </c>
      <c r="EV45" s="1">
        <f t="shared" si="120"/>
        <v>6.0006000000000004</v>
      </c>
      <c r="EW45" s="1">
        <f t="shared" si="121"/>
        <v>6</v>
      </c>
      <c r="EX45" s="1"/>
      <c r="EY45" s="1">
        <f t="shared" si="122"/>
        <v>0</v>
      </c>
      <c r="EZ45" s="1">
        <f t="shared" si="123"/>
        <v>6.9999999999999999E-4</v>
      </c>
      <c r="FA45" s="1">
        <f t="shared" si="29"/>
        <v>6.0007000000000001</v>
      </c>
      <c r="FB45" s="1">
        <f t="shared" si="30"/>
        <v>6</v>
      </c>
      <c r="FC45" s="1">
        <f t="shared" si="124"/>
        <v>0</v>
      </c>
      <c r="FD45" s="1">
        <f t="shared" si="125"/>
        <v>4.0000000000000002E-4</v>
      </c>
      <c r="FE45" s="1">
        <f t="shared" si="126"/>
        <v>6.0004</v>
      </c>
      <c r="FF45" s="1">
        <f t="shared" si="31"/>
        <v>6</v>
      </c>
      <c r="FG45" s="1">
        <f t="shared" si="127"/>
        <v>0</v>
      </c>
      <c r="FH45" s="1">
        <f t="shared" si="128"/>
        <v>4.0000000000000002E-4</v>
      </c>
      <c r="FI45" s="1">
        <f t="shared" si="129"/>
        <v>6.0004</v>
      </c>
      <c r="FJ45" s="1">
        <f t="shared" si="32"/>
        <v>6</v>
      </c>
      <c r="FK45" s="1">
        <f t="shared" si="130"/>
        <v>0</v>
      </c>
      <c r="FL45" s="1">
        <f t="shared" si="131"/>
        <v>2.9999999999999997E-4</v>
      </c>
      <c r="FM45" s="1">
        <f t="shared" si="132"/>
        <v>6.0003000000000002</v>
      </c>
      <c r="FN45" s="1">
        <f t="shared" si="33"/>
        <v>6</v>
      </c>
      <c r="FO45" s="1">
        <f t="shared" si="133"/>
        <v>0</v>
      </c>
      <c r="FP45" s="1">
        <f t="shared" si="134"/>
        <v>4.0000000000000002E-4</v>
      </c>
      <c r="FQ45" s="1">
        <f t="shared" si="135"/>
        <v>6.0004</v>
      </c>
      <c r="FR45" s="1">
        <f t="shared" si="34"/>
        <v>6</v>
      </c>
      <c r="FS45" s="1">
        <f t="shared" si="136"/>
        <v>0</v>
      </c>
      <c r="FT45" s="1">
        <f t="shared" si="137"/>
        <v>4.0000000000000002E-4</v>
      </c>
      <c r="FU45" s="1">
        <f t="shared" si="138"/>
        <v>6.0004</v>
      </c>
      <c r="FV45" s="1">
        <f t="shared" si="35"/>
        <v>6</v>
      </c>
      <c r="FW45" s="1">
        <f t="shared" si="139"/>
        <v>0</v>
      </c>
      <c r="FX45" s="1">
        <f t="shared" si="140"/>
        <v>5.9999999999999995E-4</v>
      </c>
      <c r="FY45" s="1">
        <f t="shared" si="141"/>
        <v>6.0006000000000004</v>
      </c>
      <c r="FZ45" s="1">
        <f t="shared" si="36"/>
        <v>6</v>
      </c>
      <c r="GC45" s="1">
        <f t="shared" si="37"/>
        <v>0</v>
      </c>
      <c r="GD45" s="1">
        <f t="shared" si="142"/>
        <v>0</v>
      </c>
      <c r="GE45" s="1">
        <f t="shared" si="38"/>
        <v>6</v>
      </c>
      <c r="GF45" s="1">
        <f t="shared" si="39"/>
        <v>6</v>
      </c>
      <c r="GG45" s="1">
        <f t="shared" si="40"/>
        <v>0</v>
      </c>
      <c r="GH45" s="1">
        <f t="shared" si="143"/>
        <v>2.9999999999999997E-4</v>
      </c>
      <c r="GI45" s="1">
        <f t="shared" si="144"/>
        <v>6.0003000000000002</v>
      </c>
      <c r="GJ45" s="1">
        <f t="shared" si="41"/>
        <v>6</v>
      </c>
      <c r="GK45" s="1">
        <f t="shared" si="42"/>
        <v>0</v>
      </c>
      <c r="GL45" s="1">
        <f t="shared" si="145"/>
        <v>2.0000000000000001E-4</v>
      </c>
      <c r="GM45" s="1">
        <f t="shared" si="146"/>
        <v>6.0002000000000004</v>
      </c>
      <c r="GN45" s="1">
        <f t="shared" si="43"/>
        <v>6</v>
      </c>
      <c r="GO45" s="1">
        <f t="shared" si="44"/>
        <v>0</v>
      </c>
      <c r="GP45" s="1">
        <f t="shared" si="147"/>
        <v>2.0000000000000001E-4</v>
      </c>
      <c r="GQ45" s="1">
        <f t="shared" si="148"/>
        <v>6.0002000000000004</v>
      </c>
      <c r="GR45" s="1">
        <f t="shared" si="45"/>
        <v>6</v>
      </c>
      <c r="GS45" s="1">
        <f t="shared" si="46"/>
        <v>0</v>
      </c>
      <c r="GT45" s="1">
        <f t="shared" si="149"/>
        <v>1E-4</v>
      </c>
      <c r="GU45" s="1">
        <f t="shared" si="150"/>
        <v>6.0000999999999998</v>
      </c>
      <c r="GV45" s="1">
        <f t="shared" si="47"/>
        <v>6</v>
      </c>
      <c r="GW45" s="1">
        <f t="shared" si="48"/>
        <v>0</v>
      </c>
      <c r="GX45" s="1">
        <f t="shared" si="151"/>
        <v>4.0000000000000002E-4</v>
      </c>
      <c r="GY45" s="1">
        <f t="shared" si="152"/>
        <v>6.0004</v>
      </c>
      <c r="GZ45" s="1">
        <f t="shared" si="49"/>
        <v>6</v>
      </c>
      <c r="HA45" s="1">
        <f t="shared" si="50"/>
        <v>0</v>
      </c>
      <c r="HB45" s="1">
        <f t="shared" si="153"/>
        <v>5.9999999999999995E-4</v>
      </c>
      <c r="HC45" s="1">
        <f t="shared" si="154"/>
        <v>6.0006000000000004</v>
      </c>
      <c r="HD45" s="1">
        <f t="shared" si="51"/>
        <v>6</v>
      </c>
    </row>
    <row r="46" spans="1:212" customFormat="1" x14ac:dyDescent="0.3">
      <c r="A46" t="str">
        <f t="shared" si="52"/>
        <v>00</v>
      </c>
      <c r="B46" s="13">
        <f>'Running Order'!B50</f>
        <v>44</v>
      </c>
      <c r="C46" s="13">
        <f>'Running Order'!C50</f>
        <v>0</v>
      </c>
      <c r="D46" s="13">
        <f>'Running Order'!D50</f>
        <v>0</v>
      </c>
      <c r="E46" s="13">
        <f>'Running Order'!E50</f>
        <v>0</v>
      </c>
      <c r="F46" s="13">
        <f>'Running Order'!F50</f>
        <v>0</v>
      </c>
      <c r="G46" s="13">
        <f>'Running Order'!G50</f>
        <v>0</v>
      </c>
      <c r="H46" s="13">
        <f>'Running Order'!H50</f>
        <v>0</v>
      </c>
      <c r="I46" s="13">
        <f>'Running Order'!I50</f>
        <v>0</v>
      </c>
      <c r="J46" s="13">
        <f>'Running Order'!J50</f>
        <v>0</v>
      </c>
      <c r="K46" s="13">
        <f>'Running Order'!K50</f>
        <v>0</v>
      </c>
      <c r="L46" s="13">
        <f>'Running Order'!L50</f>
        <v>0</v>
      </c>
      <c r="M46" s="13">
        <f>IF('Running Order'!$HF50="CLUB",'Running Order'!M50,20)</f>
        <v>20</v>
      </c>
      <c r="N46" s="13">
        <f>IF('Running Order'!$HF50="CLUB",'Running Order'!N50,20)</f>
        <v>20</v>
      </c>
      <c r="O46" s="13">
        <f>IF('Running Order'!$HF50="CLUB",'Running Order'!O50,20)</f>
        <v>20</v>
      </c>
      <c r="P46" s="13">
        <f>IF('Running Order'!$HF50="CLUB",'Running Order'!P50,20)</f>
        <v>20</v>
      </c>
      <c r="Q46" s="13">
        <f>IF('Running Order'!$HF50="CLUB",'Running Order'!Q50,20)</f>
        <v>20</v>
      </c>
      <c r="R46" s="13">
        <f>IF('Running Order'!$HF50="CLUB",'Running Order'!R50,20)</f>
        <v>20</v>
      </c>
      <c r="S46" s="13">
        <f>IF('Running Order'!$HF50="CLUB",'Running Order'!S50,20)</f>
        <v>20</v>
      </c>
      <c r="T46" s="13">
        <f>IF('Running Order'!$HF50="CLUB",'Running Order'!T50,20)</f>
        <v>20</v>
      </c>
      <c r="U46" s="13">
        <f>IF('Running Order'!$HF50="CLUB",'Running Order'!U50,20)</f>
        <v>20</v>
      </c>
      <c r="V46" s="13">
        <f>IF('Running Order'!$HF50="CLUB",'Running Order'!V50,20)</f>
        <v>20</v>
      </c>
      <c r="W46" s="5">
        <f t="shared" si="53"/>
        <v>200</v>
      </c>
      <c r="X46" s="13">
        <f>IF('Running Order'!$HF50="CLUB",'Running Order'!X50,20)</f>
        <v>20</v>
      </c>
      <c r="Y46" s="13">
        <f>IF('Running Order'!$HF50="CLUB",'Running Order'!Y50,20)</f>
        <v>20</v>
      </c>
      <c r="Z46" s="13">
        <f>IF('Running Order'!$HF50="CLUB",'Running Order'!Z50,20)</f>
        <v>20</v>
      </c>
      <c r="AA46" s="13">
        <f>IF('Running Order'!$HF50="CLUB",'Running Order'!AA50,20)</f>
        <v>20</v>
      </c>
      <c r="AB46" s="13">
        <f>IF('Running Order'!$HF50="CLUB",'Running Order'!AB50,20)</f>
        <v>20</v>
      </c>
      <c r="AC46" s="13">
        <f>IF('Running Order'!$HF50="CLUB",'Running Order'!AC50,20)</f>
        <v>20</v>
      </c>
      <c r="AD46" s="13">
        <f>IF('Running Order'!$HF50="CLUB",'Running Order'!AD50,20)</f>
        <v>20</v>
      </c>
      <c r="AE46" s="13">
        <f>IF('Running Order'!$HF50="CLUB",'Running Order'!AE50,20)</f>
        <v>20</v>
      </c>
      <c r="AF46" s="13">
        <f>IF('Running Order'!$HF50="CLUB",'Running Order'!AF50,20)</f>
        <v>20</v>
      </c>
      <c r="AG46" s="13">
        <f>IF('Running Order'!$HF50="CLUB",'Running Order'!AG50,20)</f>
        <v>20</v>
      </c>
      <c r="AH46" s="5">
        <f t="shared" si="54"/>
        <v>200</v>
      </c>
      <c r="AI46" s="5">
        <f t="shared" si="55"/>
        <v>400</v>
      </c>
      <c r="AJ46" s="13">
        <f>IF('Running Order'!$HF50="CLUB",'Running Order'!AJ50,20)</f>
        <v>20</v>
      </c>
      <c r="AK46" s="13">
        <f>IF('Running Order'!$HF50="CLUB",'Running Order'!AK50,20)</f>
        <v>20</v>
      </c>
      <c r="AL46" s="13">
        <f>IF('Running Order'!$HF50="CLUB",'Running Order'!AL50,20)</f>
        <v>20</v>
      </c>
      <c r="AM46" s="13">
        <f>IF('Running Order'!$HF50="CLUB",'Running Order'!AM50,20)</f>
        <v>20</v>
      </c>
      <c r="AN46" s="13">
        <f>IF('Running Order'!$HF50="CLUB",'Running Order'!AN50,20)</f>
        <v>20</v>
      </c>
      <c r="AO46" s="13">
        <f>IF('Running Order'!$HF50="CLUB",'Running Order'!AO50,20)</f>
        <v>20</v>
      </c>
      <c r="AP46" s="13">
        <f>IF('Running Order'!$HF50="CLUB",'Running Order'!AP50,20)</f>
        <v>20</v>
      </c>
      <c r="AQ46" s="13">
        <f>IF('Running Order'!$HF50="CLUB",'Running Order'!AQ50,20)</f>
        <v>20</v>
      </c>
      <c r="AR46" s="13">
        <f>IF('Running Order'!$HF50="CLUB",'Running Order'!AR50,20)</f>
        <v>20</v>
      </c>
      <c r="AS46" s="13">
        <f>IF('Running Order'!$HF50="CLUB",'Running Order'!AS50,20)</f>
        <v>20</v>
      </c>
      <c r="AT46" s="5">
        <f t="shared" si="56"/>
        <v>200</v>
      </c>
      <c r="AU46" s="5">
        <f t="shared" si="57"/>
        <v>600</v>
      </c>
      <c r="AV46" s="13">
        <f>IF('Running Order'!$HF50="CLUB",'Running Order'!AV50,20)</f>
        <v>20</v>
      </c>
      <c r="AW46" s="13">
        <f>IF('Running Order'!$HF50="CLUB",'Running Order'!AW50,20)</f>
        <v>20</v>
      </c>
      <c r="AX46" s="13">
        <f>IF('Running Order'!$HF50="CLUB",'Running Order'!AX50,20)</f>
        <v>20</v>
      </c>
      <c r="AY46" s="13">
        <f>IF('Running Order'!$HF50="CLUB",'Running Order'!AY50,20)</f>
        <v>20</v>
      </c>
      <c r="AZ46" s="13">
        <f>IF('Running Order'!$HF50="CLUB",'Running Order'!AZ50,20)</f>
        <v>20</v>
      </c>
      <c r="BA46" s="13">
        <f>IF('Running Order'!$HF50="CLUB",'Running Order'!BA50,20)</f>
        <v>20</v>
      </c>
      <c r="BB46" s="13">
        <f>IF('Running Order'!$HF50="CLUB",'Running Order'!BB50,20)</f>
        <v>20</v>
      </c>
      <c r="BC46" s="13">
        <f>IF('Running Order'!$HF50="CLUB",'Running Order'!BC50,20)</f>
        <v>20</v>
      </c>
      <c r="BD46" s="13">
        <f>IF('Running Order'!$HF50="CLUB",'Running Order'!BD50,20)</f>
        <v>20</v>
      </c>
      <c r="BE46" s="13">
        <f>IF('Running Order'!$HF50="CLUB",'Running Order'!BE50,20)</f>
        <v>20</v>
      </c>
      <c r="BF46" s="5">
        <f t="shared" si="58"/>
        <v>200</v>
      </c>
      <c r="BG46" s="5">
        <f t="shared" si="59"/>
        <v>800</v>
      </c>
      <c r="BH46" s="5">
        <f t="shared" si="155"/>
        <v>6</v>
      </c>
      <c r="BI46" s="5">
        <f t="shared" si="156"/>
        <v>6</v>
      </c>
      <c r="BJ46" s="5">
        <f t="shared" si="157"/>
        <v>6</v>
      </c>
      <c r="BK46" s="5">
        <f t="shared" si="158"/>
        <v>6</v>
      </c>
      <c r="BL46" s="5">
        <f t="shared" si="60"/>
        <v>6</v>
      </c>
      <c r="BM46" s="5">
        <f t="shared" si="61"/>
        <v>6</v>
      </c>
      <c r="BN46" s="5">
        <f t="shared" si="160"/>
        <v>6</v>
      </c>
      <c r="BO46" s="5">
        <f t="shared" si="161"/>
        <v>6</v>
      </c>
      <c r="BP46" s="3" t="str">
        <f t="shared" si="162"/>
        <v>-</v>
      </c>
      <c r="BQ46" s="3" t="str">
        <f t="shared" si="62"/>
        <v/>
      </c>
      <c r="BR46" s="3" t="str">
        <f t="shared" si="163"/>
        <v>-</v>
      </c>
      <c r="BS46" s="3" t="str">
        <f t="shared" si="63"/>
        <v/>
      </c>
      <c r="BT46" s="3" t="str">
        <f t="shared" si="164"/>
        <v>-</v>
      </c>
      <c r="BU46" s="3" t="str">
        <f t="shared" si="64"/>
        <v/>
      </c>
      <c r="BV46" s="3" t="str">
        <f t="shared" si="165"/>
        <v>-</v>
      </c>
      <c r="BW46" s="3" t="str">
        <f t="shared" si="65"/>
        <v/>
      </c>
      <c r="BX46" s="3" t="str">
        <f t="shared" si="166"/>
        <v>-</v>
      </c>
      <c r="BY46" s="3" t="str">
        <f t="shared" si="66"/>
        <v/>
      </c>
      <c r="BZ46" s="3" t="str">
        <f t="shared" si="167"/>
        <v>-</v>
      </c>
      <c r="CA46" s="3" t="str">
        <f t="shared" si="67"/>
        <v/>
      </c>
      <c r="CB46" s="3" t="str">
        <f t="shared" si="168"/>
        <v>-</v>
      </c>
      <c r="CC46" s="3" t="str">
        <f t="shared" si="68"/>
        <v/>
      </c>
      <c r="CD46" s="3" t="str">
        <f t="shared" si="169"/>
        <v>-</v>
      </c>
      <c r="CE46" s="3" t="str">
        <f t="shared" si="70"/>
        <v/>
      </c>
      <c r="CF46" s="3" t="str">
        <f t="shared" si="71"/>
        <v>-</v>
      </c>
      <c r="CG46" s="3" t="str">
        <f t="shared" si="72"/>
        <v/>
      </c>
      <c r="CH46" s="5" t="str">
        <f t="shared" si="159"/>
        <v/>
      </c>
      <c r="CI46" s="5" t="str">
        <f t="shared" si="73"/>
        <v/>
      </c>
      <c r="CJ46" s="1"/>
      <c r="CK46" s="1"/>
      <c r="CL46" s="1">
        <f t="shared" si="74"/>
        <v>0</v>
      </c>
      <c r="CM46" s="1">
        <f t="shared" si="75"/>
        <v>6.9999999999999994E-5</v>
      </c>
      <c r="CN46" s="1">
        <f t="shared" si="76"/>
        <v>6.00007</v>
      </c>
      <c r="CO46" s="1">
        <f t="shared" si="17"/>
        <v>6</v>
      </c>
      <c r="CP46" s="1">
        <f t="shared" si="77"/>
        <v>0</v>
      </c>
      <c r="CQ46" s="1">
        <f t="shared" si="78"/>
        <v>5.0000000000000002E-5</v>
      </c>
      <c r="CR46" s="1">
        <f t="shared" si="79"/>
        <v>6.0000499999999999</v>
      </c>
      <c r="CS46" s="1">
        <f t="shared" si="18"/>
        <v>6</v>
      </c>
      <c r="CT46" s="1">
        <f t="shared" si="80"/>
        <v>0</v>
      </c>
      <c r="CU46" s="1">
        <f t="shared" si="81"/>
        <v>5.0000000000000001E-4</v>
      </c>
      <c r="CV46" s="1">
        <f t="shared" si="82"/>
        <v>6.0004999999999997</v>
      </c>
      <c r="CW46" s="1">
        <f t="shared" si="19"/>
        <v>6</v>
      </c>
      <c r="CX46" s="1">
        <f t="shared" si="83"/>
        <v>0</v>
      </c>
      <c r="CY46" s="1">
        <f t="shared" si="84"/>
        <v>4.0000000000000002E-4</v>
      </c>
      <c r="CZ46" s="1">
        <f t="shared" si="85"/>
        <v>6.0004</v>
      </c>
      <c r="DA46" s="1">
        <f t="shared" si="20"/>
        <v>6</v>
      </c>
      <c r="DB46" s="1">
        <f t="shared" si="86"/>
        <v>0</v>
      </c>
      <c r="DC46" s="1">
        <f t="shared" si="87"/>
        <v>5.0000000000000001E-4</v>
      </c>
      <c r="DD46" s="1">
        <f t="shared" si="88"/>
        <v>6.0004999999999997</v>
      </c>
      <c r="DE46" s="1">
        <f t="shared" si="21"/>
        <v>6</v>
      </c>
      <c r="DF46" s="1">
        <f t="shared" si="89"/>
        <v>0</v>
      </c>
      <c r="DG46" s="1">
        <f t="shared" si="90"/>
        <v>5.0000000000000001E-4</v>
      </c>
      <c r="DH46" s="1">
        <f t="shared" si="91"/>
        <v>6.0004999999999997</v>
      </c>
      <c r="DI46" s="1">
        <f t="shared" si="22"/>
        <v>6</v>
      </c>
      <c r="DJ46" s="1">
        <f t="shared" si="92"/>
        <v>0</v>
      </c>
      <c r="DK46" s="1">
        <f t="shared" si="93"/>
        <v>5.9999999999999995E-4</v>
      </c>
      <c r="DL46" s="1">
        <f t="shared" si="94"/>
        <v>6.0006000000000004</v>
      </c>
      <c r="DM46" s="1">
        <f t="shared" si="95"/>
        <v>6</v>
      </c>
      <c r="DQ46">
        <f t="shared" si="96"/>
        <v>600</v>
      </c>
      <c r="DR46" t="str">
        <f t="shared" si="97"/>
        <v>NO</v>
      </c>
      <c r="DS46">
        <f t="shared" si="98"/>
        <v>600</v>
      </c>
      <c r="DT46" t="str">
        <f t="shared" si="99"/>
        <v>NO</v>
      </c>
      <c r="DV46" s="1">
        <f t="shared" si="100"/>
        <v>0</v>
      </c>
      <c r="DW46" s="1">
        <f t="shared" si="101"/>
        <v>6.9999999999999999E-4</v>
      </c>
      <c r="DX46" s="1">
        <f t="shared" si="102"/>
        <v>6.0007000000000001</v>
      </c>
      <c r="DY46" s="1">
        <f t="shared" si="23"/>
        <v>6</v>
      </c>
      <c r="DZ46" s="1">
        <f t="shared" si="103"/>
        <v>0</v>
      </c>
      <c r="EA46" s="1">
        <f t="shared" si="104"/>
        <v>5.0000000000000001E-4</v>
      </c>
      <c r="EB46" s="1">
        <f t="shared" si="105"/>
        <v>6.0004999999999997</v>
      </c>
      <c r="EC46" s="1">
        <f t="shared" si="24"/>
        <v>6</v>
      </c>
      <c r="ED46" s="1">
        <f t="shared" si="106"/>
        <v>0</v>
      </c>
      <c r="EE46" s="1">
        <f t="shared" si="107"/>
        <v>5.0000000000000001E-4</v>
      </c>
      <c r="EF46" s="1">
        <f t="shared" si="108"/>
        <v>6.0004999999999997</v>
      </c>
      <c r="EG46" s="1">
        <f t="shared" si="25"/>
        <v>6</v>
      </c>
      <c r="EH46" s="1">
        <f t="shared" si="109"/>
        <v>0</v>
      </c>
      <c r="EI46" s="1">
        <f t="shared" si="110"/>
        <v>4.0000000000000002E-4</v>
      </c>
      <c r="EJ46" s="1">
        <f t="shared" si="111"/>
        <v>6.0004</v>
      </c>
      <c r="EK46" s="1">
        <f t="shared" si="26"/>
        <v>6</v>
      </c>
      <c r="EL46" s="1">
        <f t="shared" si="112"/>
        <v>0</v>
      </c>
      <c r="EM46" s="1">
        <f t="shared" si="113"/>
        <v>5.0000000000000001E-4</v>
      </c>
      <c r="EN46" s="1">
        <f t="shared" si="114"/>
        <v>6.0004999999999997</v>
      </c>
      <c r="EO46" s="1">
        <f t="shared" si="27"/>
        <v>6</v>
      </c>
      <c r="EP46" s="1">
        <f t="shared" si="115"/>
        <v>0</v>
      </c>
      <c r="EQ46" s="1">
        <f t="shared" si="116"/>
        <v>5.0000000000000001E-4</v>
      </c>
      <c r="ER46" s="1">
        <f t="shared" si="117"/>
        <v>6.0004999999999997</v>
      </c>
      <c r="ES46" s="1">
        <f t="shared" si="28"/>
        <v>6</v>
      </c>
      <c r="ET46" s="1">
        <f t="shared" si="118"/>
        <v>0</v>
      </c>
      <c r="EU46" s="1">
        <f t="shared" si="119"/>
        <v>5.9999999999999995E-4</v>
      </c>
      <c r="EV46" s="1">
        <f t="shared" si="120"/>
        <v>6.0006000000000004</v>
      </c>
      <c r="EW46" s="1">
        <f t="shared" si="121"/>
        <v>6</v>
      </c>
      <c r="EX46" s="1"/>
      <c r="EY46" s="1">
        <f t="shared" si="122"/>
        <v>0</v>
      </c>
      <c r="EZ46" s="1">
        <f t="shared" si="123"/>
        <v>6.9999999999999999E-4</v>
      </c>
      <c r="FA46" s="1">
        <f t="shared" si="29"/>
        <v>6.0007000000000001</v>
      </c>
      <c r="FB46" s="1">
        <f t="shared" si="30"/>
        <v>6</v>
      </c>
      <c r="FC46" s="1">
        <f t="shared" si="124"/>
        <v>0</v>
      </c>
      <c r="FD46" s="1">
        <f t="shared" si="125"/>
        <v>4.0000000000000002E-4</v>
      </c>
      <c r="FE46" s="1">
        <f t="shared" si="126"/>
        <v>6.0004</v>
      </c>
      <c r="FF46" s="1">
        <f t="shared" si="31"/>
        <v>6</v>
      </c>
      <c r="FG46" s="1">
        <f t="shared" si="127"/>
        <v>0</v>
      </c>
      <c r="FH46" s="1">
        <f t="shared" si="128"/>
        <v>4.0000000000000002E-4</v>
      </c>
      <c r="FI46" s="1">
        <f t="shared" si="129"/>
        <v>6.0004</v>
      </c>
      <c r="FJ46" s="1">
        <f t="shared" si="32"/>
        <v>6</v>
      </c>
      <c r="FK46" s="1">
        <f t="shared" si="130"/>
        <v>0</v>
      </c>
      <c r="FL46" s="1">
        <f t="shared" si="131"/>
        <v>2.9999999999999997E-4</v>
      </c>
      <c r="FM46" s="1">
        <f t="shared" si="132"/>
        <v>6.0003000000000002</v>
      </c>
      <c r="FN46" s="1">
        <f t="shared" si="33"/>
        <v>6</v>
      </c>
      <c r="FO46" s="1">
        <f t="shared" si="133"/>
        <v>0</v>
      </c>
      <c r="FP46" s="1">
        <f t="shared" si="134"/>
        <v>4.0000000000000002E-4</v>
      </c>
      <c r="FQ46" s="1">
        <f t="shared" si="135"/>
        <v>6.0004</v>
      </c>
      <c r="FR46" s="1">
        <f t="shared" si="34"/>
        <v>6</v>
      </c>
      <c r="FS46" s="1">
        <f t="shared" si="136"/>
        <v>0</v>
      </c>
      <c r="FT46" s="1">
        <f t="shared" si="137"/>
        <v>4.0000000000000002E-4</v>
      </c>
      <c r="FU46" s="1">
        <f t="shared" si="138"/>
        <v>6.0004</v>
      </c>
      <c r="FV46" s="1">
        <f t="shared" si="35"/>
        <v>6</v>
      </c>
      <c r="FW46" s="1">
        <f t="shared" si="139"/>
        <v>0</v>
      </c>
      <c r="FX46" s="1">
        <f t="shared" si="140"/>
        <v>5.9999999999999995E-4</v>
      </c>
      <c r="FY46" s="1">
        <f t="shared" si="141"/>
        <v>6.0006000000000004</v>
      </c>
      <c r="FZ46" s="1">
        <f t="shared" si="36"/>
        <v>6</v>
      </c>
      <c r="GC46" s="1">
        <f t="shared" si="37"/>
        <v>0</v>
      </c>
      <c r="GD46" s="1">
        <f t="shared" si="142"/>
        <v>0</v>
      </c>
      <c r="GE46" s="1">
        <f t="shared" si="38"/>
        <v>6</v>
      </c>
      <c r="GF46" s="1">
        <f t="shared" si="39"/>
        <v>6</v>
      </c>
      <c r="GG46" s="1">
        <f t="shared" si="40"/>
        <v>0</v>
      </c>
      <c r="GH46" s="1">
        <f t="shared" si="143"/>
        <v>2.9999999999999997E-4</v>
      </c>
      <c r="GI46" s="1">
        <f t="shared" si="144"/>
        <v>6.0003000000000002</v>
      </c>
      <c r="GJ46" s="1">
        <f t="shared" si="41"/>
        <v>6</v>
      </c>
      <c r="GK46" s="1">
        <f t="shared" si="42"/>
        <v>0</v>
      </c>
      <c r="GL46" s="1">
        <f t="shared" si="145"/>
        <v>2.0000000000000001E-4</v>
      </c>
      <c r="GM46" s="1">
        <f t="shared" si="146"/>
        <v>6.0002000000000004</v>
      </c>
      <c r="GN46" s="1">
        <f t="shared" si="43"/>
        <v>6</v>
      </c>
      <c r="GO46" s="1">
        <f t="shared" si="44"/>
        <v>0</v>
      </c>
      <c r="GP46" s="1">
        <f t="shared" si="147"/>
        <v>2.0000000000000001E-4</v>
      </c>
      <c r="GQ46" s="1">
        <f t="shared" si="148"/>
        <v>6.0002000000000004</v>
      </c>
      <c r="GR46" s="1">
        <f t="shared" si="45"/>
        <v>6</v>
      </c>
      <c r="GS46" s="1">
        <f t="shared" si="46"/>
        <v>0</v>
      </c>
      <c r="GT46" s="1">
        <f t="shared" si="149"/>
        <v>1E-4</v>
      </c>
      <c r="GU46" s="1">
        <f t="shared" si="150"/>
        <v>6.0000999999999998</v>
      </c>
      <c r="GV46" s="1">
        <f t="shared" si="47"/>
        <v>6</v>
      </c>
      <c r="GW46" s="1">
        <f t="shared" si="48"/>
        <v>0</v>
      </c>
      <c r="GX46" s="1">
        <f t="shared" si="151"/>
        <v>4.0000000000000002E-4</v>
      </c>
      <c r="GY46" s="1">
        <f t="shared" si="152"/>
        <v>6.0004</v>
      </c>
      <c r="GZ46" s="1">
        <f t="shared" si="49"/>
        <v>6</v>
      </c>
      <c r="HA46" s="1">
        <f t="shared" si="50"/>
        <v>0</v>
      </c>
      <c r="HB46" s="1">
        <f t="shared" si="153"/>
        <v>5.9999999999999995E-4</v>
      </c>
      <c r="HC46" s="1">
        <f t="shared" si="154"/>
        <v>6.0006000000000004</v>
      </c>
      <c r="HD46" s="1">
        <f t="shared" si="51"/>
        <v>6</v>
      </c>
    </row>
    <row r="47" spans="1:212" customFormat="1" x14ac:dyDescent="0.3">
      <c r="A47" t="str">
        <f t="shared" si="52"/>
        <v>00</v>
      </c>
      <c r="B47" s="13">
        <f>'Running Order'!B51</f>
        <v>45</v>
      </c>
      <c r="C47" s="13">
        <f>'Running Order'!C51</f>
        <v>0</v>
      </c>
      <c r="D47" s="13">
        <f>'Running Order'!D51</f>
        <v>0</v>
      </c>
      <c r="E47" s="13">
        <f>'Running Order'!E51</f>
        <v>0</v>
      </c>
      <c r="F47" s="13">
        <f>'Running Order'!F51</f>
        <v>0</v>
      </c>
      <c r="G47" s="13">
        <f>'Running Order'!G51</f>
        <v>0</v>
      </c>
      <c r="H47" s="13">
        <f>'Running Order'!H51</f>
        <v>0</v>
      </c>
      <c r="I47" s="13">
        <f>'Running Order'!I51</f>
        <v>0</v>
      </c>
      <c r="J47" s="13">
        <f>'Running Order'!J51</f>
        <v>0</v>
      </c>
      <c r="K47" s="13">
        <f>'Running Order'!K51</f>
        <v>0</v>
      </c>
      <c r="L47" s="13">
        <f>'Running Order'!L51</f>
        <v>0</v>
      </c>
      <c r="M47" s="13">
        <f>IF('Running Order'!$HF51="CLUB",'Running Order'!M51,20)</f>
        <v>20</v>
      </c>
      <c r="N47" s="13">
        <f>IF('Running Order'!$HF51="CLUB",'Running Order'!N51,20)</f>
        <v>20</v>
      </c>
      <c r="O47" s="13">
        <f>IF('Running Order'!$HF51="CLUB",'Running Order'!O51,20)</f>
        <v>20</v>
      </c>
      <c r="P47" s="13">
        <f>IF('Running Order'!$HF51="CLUB",'Running Order'!P51,20)</f>
        <v>20</v>
      </c>
      <c r="Q47" s="13">
        <f>IF('Running Order'!$HF51="CLUB",'Running Order'!Q51,20)</f>
        <v>20</v>
      </c>
      <c r="R47" s="13">
        <f>IF('Running Order'!$HF51="CLUB",'Running Order'!R51,20)</f>
        <v>20</v>
      </c>
      <c r="S47" s="13">
        <f>IF('Running Order'!$HF51="CLUB",'Running Order'!S51,20)</f>
        <v>20</v>
      </c>
      <c r="T47" s="13">
        <f>IF('Running Order'!$HF51="CLUB",'Running Order'!T51,20)</f>
        <v>20</v>
      </c>
      <c r="U47" s="13">
        <f>IF('Running Order'!$HF51="CLUB",'Running Order'!U51,20)</f>
        <v>20</v>
      </c>
      <c r="V47" s="13">
        <f>IF('Running Order'!$HF51="CLUB",'Running Order'!V51,20)</f>
        <v>20</v>
      </c>
      <c r="W47" s="5">
        <f t="shared" si="53"/>
        <v>200</v>
      </c>
      <c r="X47" s="13">
        <f>IF('Running Order'!$HF51="CLUB",'Running Order'!X51,20)</f>
        <v>20</v>
      </c>
      <c r="Y47" s="13">
        <f>IF('Running Order'!$HF51="CLUB",'Running Order'!Y51,20)</f>
        <v>20</v>
      </c>
      <c r="Z47" s="13">
        <f>IF('Running Order'!$HF51="CLUB",'Running Order'!Z51,20)</f>
        <v>20</v>
      </c>
      <c r="AA47" s="13">
        <f>IF('Running Order'!$HF51="CLUB",'Running Order'!AA51,20)</f>
        <v>20</v>
      </c>
      <c r="AB47" s="13">
        <f>IF('Running Order'!$HF51="CLUB",'Running Order'!AB51,20)</f>
        <v>20</v>
      </c>
      <c r="AC47" s="13">
        <f>IF('Running Order'!$HF51="CLUB",'Running Order'!AC51,20)</f>
        <v>20</v>
      </c>
      <c r="AD47" s="13">
        <f>IF('Running Order'!$HF51="CLUB",'Running Order'!AD51,20)</f>
        <v>20</v>
      </c>
      <c r="AE47" s="13">
        <f>IF('Running Order'!$HF51="CLUB",'Running Order'!AE51,20)</f>
        <v>20</v>
      </c>
      <c r="AF47" s="13">
        <f>IF('Running Order'!$HF51="CLUB",'Running Order'!AF51,20)</f>
        <v>20</v>
      </c>
      <c r="AG47" s="13">
        <f>IF('Running Order'!$HF51="CLUB",'Running Order'!AG51,20)</f>
        <v>20</v>
      </c>
      <c r="AH47" s="5">
        <f t="shared" si="54"/>
        <v>200</v>
      </c>
      <c r="AI47" s="5">
        <f t="shared" si="55"/>
        <v>400</v>
      </c>
      <c r="AJ47" s="13">
        <f>IF('Running Order'!$HF51="CLUB",'Running Order'!AJ51,20)</f>
        <v>20</v>
      </c>
      <c r="AK47" s="13">
        <f>IF('Running Order'!$HF51="CLUB",'Running Order'!AK51,20)</f>
        <v>20</v>
      </c>
      <c r="AL47" s="13">
        <f>IF('Running Order'!$HF51="CLUB",'Running Order'!AL51,20)</f>
        <v>20</v>
      </c>
      <c r="AM47" s="13">
        <f>IF('Running Order'!$HF51="CLUB",'Running Order'!AM51,20)</f>
        <v>20</v>
      </c>
      <c r="AN47" s="13">
        <f>IF('Running Order'!$HF51="CLUB",'Running Order'!AN51,20)</f>
        <v>20</v>
      </c>
      <c r="AO47" s="13">
        <f>IF('Running Order'!$HF51="CLUB",'Running Order'!AO51,20)</f>
        <v>20</v>
      </c>
      <c r="AP47" s="13">
        <f>IF('Running Order'!$HF51="CLUB",'Running Order'!AP51,20)</f>
        <v>20</v>
      </c>
      <c r="AQ47" s="13">
        <f>IF('Running Order'!$HF51="CLUB",'Running Order'!AQ51,20)</f>
        <v>20</v>
      </c>
      <c r="AR47" s="13">
        <f>IF('Running Order'!$HF51="CLUB",'Running Order'!AR51,20)</f>
        <v>20</v>
      </c>
      <c r="AS47" s="13">
        <f>IF('Running Order'!$HF51="CLUB",'Running Order'!AS51,20)</f>
        <v>20</v>
      </c>
      <c r="AT47" s="5">
        <f t="shared" si="56"/>
        <v>200</v>
      </c>
      <c r="AU47" s="5">
        <f t="shared" si="57"/>
        <v>600</v>
      </c>
      <c r="AV47" s="13">
        <f>IF('Running Order'!$HF51="CLUB",'Running Order'!AV51,20)</f>
        <v>20</v>
      </c>
      <c r="AW47" s="13">
        <f>IF('Running Order'!$HF51="CLUB",'Running Order'!AW51,20)</f>
        <v>20</v>
      </c>
      <c r="AX47" s="13">
        <f>IF('Running Order'!$HF51="CLUB",'Running Order'!AX51,20)</f>
        <v>20</v>
      </c>
      <c r="AY47" s="13">
        <f>IF('Running Order'!$HF51="CLUB",'Running Order'!AY51,20)</f>
        <v>20</v>
      </c>
      <c r="AZ47" s="13">
        <f>IF('Running Order'!$HF51="CLUB",'Running Order'!AZ51,20)</f>
        <v>20</v>
      </c>
      <c r="BA47" s="13">
        <f>IF('Running Order'!$HF51="CLUB",'Running Order'!BA51,20)</f>
        <v>20</v>
      </c>
      <c r="BB47" s="13">
        <f>IF('Running Order'!$HF51="CLUB",'Running Order'!BB51,20)</f>
        <v>20</v>
      </c>
      <c r="BC47" s="13">
        <f>IF('Running Order'!$HF51="CLUB",'Running Order'!BC51,20)</f>
        <v>20</v>
      </c>
      <c r="BD47" s="13">
        <f>IF('Running Order'!$HF51="CLUB",'Running Order'!BD51,20)</f>
        <v>20</v>
      </c>
      <c r="BE47" s="13">
        <f>IF('Running Order'!$HF51="CLUB",'Running Order'!BE51,20)</f>
        <v>20</v>
      </c>
      <c r="BF47" s="5">
        <f t="shared" si="58"/>
        <v>200</v>
      </c>
      <c r="BG47" s="5">
        <f t="shared" si="59"/>
        <v>800</v>
      </c>
      <c r="BH47" s="5">
        <f t="shared" si="155"/>
        <v>6</v>
      </c>
      <c r="BI47" s="5">
        <f t="shared" si="156"/>
        <v>6</v>
      </c>
      <c r="BJ47" s="5">
        <f t="shared" si="157"/>
        <v>6</v>
      </c>
      <c r="BK47" s="5">
        <f t="shared" si="158"/>
        <v>6</v>
      </c>
      <c r="BL47" s="5">
        <f t="shared" si="60"/>
        <v>6</v>
      </c>
      <c r="BM47" s="5">
        <f t="shared" si="61"/>
        <v>6</v>
      </c>
      <c r="BN47" s="5">
        <f t="shared" si="160"/>
        <v>6</v>
      </c>
      <c r="BO47" s="5">
        <f t="shared" si="161"/>
        <v>6</v>
      </c>
      <c r="BP47" s="3" t="str">
        <f t="shared" si="162"/>
        <v>-</v>
      </c>
      <c r="BQ47" s="3" t="str">
        <f t="shared" si="62"/>
        <v/>
      </c>
      <c r="BR47" s="3" t="str">
        <f t="shared" si="163"/>
        <v>-</v>
      </c>
      <c r="BS47" s="3" t="str">
        <f t="shared" si="63"/>
        <v/>
      </c>
      <c r="BT47" s="3" t="str">
        <f t="shared" si="164"/>
        <v>-</v>
      </c>
      <c r="BU47" s="3" t="str">
        <f t="shared" si="64"/>
        <v/>
      </c>
      <c r="BV47" s="3" t="str">
        <f t="shared" si="165"/>
        <v>-</v>
      </c>
      <c r="BW47" s="3" t="str">
        <f t="shared" si="65"/>
        <v/>
      </c>
      <c r="BX47" s="3" t="str">
        <f t="shared" si="166"/>
        <v>-</v>
      </c>
      <c r="BY47" s="3" t="str">
        <f t="shared" si="66"/>
        <v/>
      </c>
      <c r="BZ47" s="3" t="str">
        <f t="shared" si="167"/>
        <v>-</v>
      </c>
      <c r="CA47" s="3" t="str">
        <f t="shared" si="67"/>
        <v/>
      </c>
      <c r="CB47" s="3" t="str">
        <f t="shared" si="168"/>
        <v>-</v>
      </c>
      <c r="CC47" s="3" t="str">
        <f t="shared" si="68"/>
        <v/>
      </c>
      <c r="CD47" s="3" t="str">
        <f t="shared" si="169"/>
        <v>-</v>
      </c>
      <c r="CE47" s="3" t="str">
        <f t="shared" si="70"/>
        <v/>
      </c>
      <c r="CF47" s="3" t="str">
        <f t="shared" si="71"/>
        <v>-</v>
      </c>
      <c r="CG47" s="3" t="str">
        <f t="shared" si="72"/>
        <v/>
      </c>
      <c r="CH47" s="5" t="str">
        <f t="shared" si="159"/>
        <v/>
      </c>
      <c r="CI47" s="5" t="str">
        <f t="shared" si="73"/>
        <v/>
      </c>
      <c r="CJ47" s="1"/>
      <c r="CK47" s="1"/>
      <c r="CL47" s="1">
        <f t="shared" si="74"/>
        <v>0</v>
      </c>
      <c r="CM47" s="1">
        <f t="shared" si="75"/>
        <v>6.9999999999999994E-5</v>
      </c>
      <c r="CN47" s="1">
        <f t="shared" si="76"/>
        <v>6.00007</v>
      </c>
      <c r="CO47" s="1">
        <f t="shared" si="17"/>
        <v>6</v>
      </c>
      <c r="CP47" s="1">
        <f t="shared" si="77"/>
        <v>0</v>
      </c>
      <c r="CQ47" s="1">
        <f t="shared" si="78"/>
        <v>5.0000000000000002E-5</v>
      </c>
      <c r="CR47" s="1">
        <f t="shared" si="79"/>
        <v>6.0000499999999999</v>
      </c>
      <c r="CS47" s="1">
        <f t="shared" si="18"/>
        <v>6</v>
      </c>
      <c r="CT47" s="1">
        <f t="shared" si="80"/>
        <v>0</v>
      </c>
      <c r="CU47" s="1">
        <f t="shared" si="81"/>
        <v>5.0000000000000001E-4</v>
      </c>
      <c r="CV47" s="1">
        <f t="shared" si="82"/>
        <v>6.0004999999999997</v>
      </c>
      <c r="CW47" s="1">
        <f t="shared" si="19"/>
        <v>6</v>
      </c>
      <c r="CX47" s="1">
        <f t="shared" si="83"/>
        <v>0</v>
      </c>
      <c r="CY47" s="1">
        <f t="shared" si="84"/>
        <v>4.0000000000000002E-4</v>
      </c>
      <c r="CZ47" s="1">
        <f t="shared" si="85"/>
        <v>6.0004</v>
      </c>
      <c r="DA47" s="1">
        <f t="shared" si="20"/>
        <v>6</v>
      </c>
      <c r="DB47" s="1">
        <f t="shared" si="86"/>
        <v>0</v>
      </c>
      <c r="DC47" s="1">
        <f t="shared" si="87"/>
        <v>5.0000000000000001E-4</v>
      </c>
      <c r="DD47" s="1">
        <f t="shared" si="88"/>
        <v>6.0004999999999997</v>
      </c>
      <c r="DE47" s="1">
        <f t="shared" si="21"/>
        <v>6</v>
      </c>
      <c r="DF47" s="1">
        <f t="shared" si="89"/>
        <v>0</v>
      </c>
      <c r="DG47" s="1">
        <f t="shared" si="90"/>
        <v>5.0000000000000001E-4</v>
      </c>
      <c r="DH47" s="1">
        <f t="shared" si="91"/>
        <v>6.0004999999999997</v>
      </c>
      <c r="DI47" s="1">
        <f t="shared" si="22"/>
        <v>6</v>
      </c>
      <c r="DJ47" s="1">
        <f t="shared" si="92"/>
        <v>0</v>
      </c>
      <c r="DK47" s="1">
        <f t="shared" si="93"/>
        <v>5.9999999999999995E-4</v>
      </c>
      <c r="DL47" s="1">
        <f t="shared" si="94"/>
        <v>6.0006000000000004</v>
      </c>
      <c r="DM47" s="1">
        <f t="shared" si="95"/>
        <v>6</v>
      </c>
      <c r="DQ47">
        <f t="shared" si="96"/>
        <v>600</v>
      </c>
      <c r="DR47" t="str">
        <f t="shared" si="97"/>
        <v>NO</v>
      </c>
      <c r="DS47">
        <f t="shared" si="98"/>
        <v>600</v>
      </c>
      <c r="DT47" t="str">
        <f t="shared" si="99"/>
        <v>NO</v>
      </c>
      <c r="DV47" s="1">
        <f t="shared" si="100"/>
        <v>0</v>
      </c>
      <c r="DW47" s="1">
        <f t="shared" si="101"/>
        <v>6.9999999999999999E-4</v>
      </c>
      <c r="DX47" s="1">
        <f t="shared" si="102"/>
        <v>6.0007000000000001</v>
      </c>
      <c r="DY47" s="1">
        <f t="shared" si="23"/>
        <v>6</v>
      </c>
      <c r="DZ47" s="1">
        <f t="shared" si="103"/>
        <v>0</v>
      </c>
      <c r="EA47" s="1">
        <f t="shared" si="104"/>
        <v>5.0000000000000001E-4</v>
      </c>
      <c r="EB47" s="1">
        <f t="shared" si="105"/>
        <v>6.0004999999999997</v>
      </c>
      <c r="EC47" s="1">
        <f t="shared" si="24"/>
        <v>6</v>
      </c>
      <c r="ED47" s="1">
        <f t="shared" si="106"/>
        <v>0</v>
      </c>
      <c r="EE47" s="1">
        <f t="shared" si="107"/>
        <v>5.0000000000000001E-4</v>
      </c>
      <c r="EF47" s="1">
        <f t="shared" si="108"/>
        <v>6.0004999999999997</v>
      </c>
      <c r="EG47" s="1">
        <f t="shared" si="25"/>
        <v>6</v>
      </c>
      <c r="EH47" s="1">
        <f t="shared" si="109"/>
        <v>0</v>
      </c>
      <c r="EI47" s="1">
        <f t="shared" si="110"/>
        <v>4.0000000000000002E-4</v>
      </c>
      <c r="EJ47" s="1">
        <f t="shared" si="111"/>
        <v>6.0004</v>
      </c>
      <c r="EK47" s="1">
        <f t="shared" si="26"/>
        <v>6</v>
      </c>
      <c r="EL47" s="1">
        <f t="shared" si="112"/>
        <v>0</v>
      </c>
      <c r="EM47" s="1">
        <f t="shared" si="113"/>
        <v>5.0000000000000001E-4</v>
      </c>
      <c r="EN47" s="1">
        <f t="shared" si="114"/>
        <v>6.0004999999999997</v>
      </c>
      <c r="EO47" s="1">
        <f t="shared" si="27"/>
        <v>6</v>
      </c>
      <c r="EP47" s="1">
        <f t="shared" si="115"/>
        <v>0</v>
      </c>
      <c r="EQ47" s="1">
        <f t="shared" si="116"/>
        <v>5.0000000000000001E-4</v>
      </c>
      <c r="ER47" s="1">
        <f t="shared" si="117"/>
        <v>6.0004999999999997</v>
      </c>
      <c r="ES47" s="1">
        <f t="shared" si="28"/>
        <v>6</v>
      </c>
      <c r="ET47" s="1">
        <f t="shared" si="118"/>
        <v>0</v>
      </c>
      <c r="EU47" s="1">
        <f t="shared" si="119"/>
        <v>5.9999999999999995E-4</v>
      </c>
      <c r="EV47" s="1">
        <f t="shared" si="120"/>
        <v>6.0006000000000004</v>
      </c>
      <c r="EW47" s="1">
        <f t="shared" si="121"/>
        <v>6</v>
      </c>
      <c r="EX47" s="1"/>
      <c r="EY47" s="1">
        <f t="shared" si="122"/>
        <v>0</v>
      </c>
      <c r="EZ47" s="1">
        <f t="shared" si="123"/>
        <v>6.9999999999999999E-4</v>
      </c>
      <c r="FA47" s="1">
        <f t="shared" si="29"/>
        <v>6.0007000000000001</v>
      </c>
      <c r="FB47" s="1">
        <f t="shared" si="30"/>
        <v>6</v>
      </c>
      <c r="FC47" s="1">
        <f t="shared" si="124"/>
        <v>0</v>
      </c>
      <c r="FD47" s="1">
        <f t="shared" si="125"/>
        <v>4.0000000000000002E-4</v>
      </c>
      <c r="FE47" s="1">
        <f t="shared" si="126"/>
        <v>6.0004</v>
      </c>
      <c r="FF47" s="1">
        <f t="shared" si="31"/>
        <v>6</v>
      </c>
      <c r="FG47" s="1">
        <f t="shared" si="127"/>
        <v>0</v>
      </c>
      <c r="FH47" s="1">
        <f t="shared" si="128"/>
        <v>4.0000000000000002E-4</v>
      </c>
      <c r="FI47" s="1">
        <f t="shared" si="129"/>
        <v>6.0004</v>
      </c>
      <c r="FJ47" s="1">
        <f t="shared" si="32"/>
        <v>6</v>
      </c>
      <c r="FK47" s="1">
        <f t="shared" si="130"/>
        <v>0</v>
      </c>
      <c r="FL47" s="1">
        <f t="shared" si="131"/>
        <v>2.9999999999999997E-4</v>
      </c>
      <c r="FM47" s="1">
        <f t="shared" si="132"/>
        <v>6.0003000000000002</v>
      </c>
      <c r="FN47" s="1">
        <f t="shared" si="33"/>
        <v>6</v>
      </c>
      <c r="FO47" s="1">
        <f t="shared" si="133"/>
        <v>0</v>
      </c>
      <c r="FP47" s="1">
        <f t="shared" si="134"/>
        <v>4.0000000000000002E-4</v>
      </c>
      <c r="FQ47" s="1">
        <f t="shared" si="135"/>
        <v>6.0004</v>
      </c>
      <c r="FR47" s="1">
        <f t="shared" si="34"/>
        <v>6</v>
      </c>
      <c r="FS47" s="1">
        <f t="shared" si="136"/>
        <v>0</v>
      </c>
      <c r="FT47" s="1">
        <f t="shared" si="137"/>
        <v>4.0000000000000002E-4</v>
      </c>
      <c r="FU47" s="1">
        <f t="shared" si="138"/>
        <v>6.0004</v>
      </c>
      <c r="FV47" s="1">
        <f t="shared" si="35"/>
        <v>6</v>
      </c>
      <c r="FW47" s="1">
        <f t="shared" si="139"/>
        <v>0</v>
      </c>
      <c r="FX47" s="1">
        <f t="shared" si="140"/>
        <v>5.9999999999999995E-4</v>
      </c>
      <c r="FY47" s="1">
        <f t="shared" si="141"/>
        <v>6.0006000000000004</v>
      </c>
      <c r="FZ47" s="1">
        <f t="shared" si="36"/>
        <v>6</v>
      </c>
      <c r="GC47" s="1">
        <f t="shared" si="37"/>
        <v>0</v>
      </c>
      <c r="GD47" s="1">
        <f t="shared" si="142"/>
        <v>0</v>
      </c>
      <c r="GE47" s="1">
        <f t="shared" si="38"/>
        <v>6</v>
      </c>
      <c r="GF47" s="1">
        <f t="shared" si="39"/>
        <v>6</v>
      </c>
      <c r="GG47" s="1">
        <f t="shared" si="40"/>
        <v>0</v>
      </c>
      <c r="GH47" s="1">
        <f t="shared" si="143"/>
        <v>2.9999999999999997E-4</v>
      </c>
      <c r="GI47" s="1">
        <f t="shared" si="144"/>
        <v>6.0003000000000002</v>
      </c>
      <c r="GJ47" s="1">
        <f t="shared" si="41"/>
        <v>6</v>
      </c>
      <c r="GK47" s="1">
        <f t="shared" si="42"/>
        <v>0</v>
      </c>
      <c r="GL47" s="1">
        <f t="shared" si="145"/>
        <v>2.0000000000000001E-4</v>
      </c>
      <c r="GM47" s="1">
        <f t="shared" si="146"/>
        <v>6.0002000000000004</v>
      </c>
      <c r="GN47" s="1">
        <f t="shared" si="43"/>
        <v>6</v>
      </c>
      <c r="GO47" s="1">
        <f t="shared" si="44"/>
        <v>0</v>
      </c>
      <c r="GP47" s="1">
        <f t="shared" si="147"/>
        <v>2.0000000000000001E-4</v>
      </c>
      <c r="GQ47" s="1">
        <f t="shared" si="148"/>
        <v>6.0002000000000004</v>
      </c>
      <c r="GR47" s="1">
        <f t="shared" si="45"/>
        <v>6</v>
      </c>
      <c r="GS47" s="1">
        <f t="shared" si="46"/>
        <v>0</v>
      </c>
      <c r="GT47" s="1">
        <f t="shared" si="149"/>
        <v>1E-4</v>
      </c>
      <c r="GU47" s="1">
        <f t="shared" si="150"/>
        <v>6.0000999999999998</v>
      </c>
      <c r="GV47" s="1">
        <f t="shared" si="47"/>
        <v>6</v>
      </c>
      <c r="GW47" s="1">
        <f t="shared" si="48"/>
        <v>0</v>
      </c>
      <c r="GX47" s="1">
        <f t="shared" si="151"/>
        <v>4.0000000000000002E-4</v>
      </c>
      <c r="GY47" s="1">
        <f t="shared" si="152"/>
        <v>6.0004</v>
      </c>
      <c r="GZ47" s="1">
        <f t="shared" si="49"/>
        <v>6</v>
      </c>
      <c r="HA47" s="1">
        <f t="shared" si="50"/>
        <v>0</v>
      </c>
      <c r="HB47" s="1">
        <f t="shared" si="153"/>
        <v>5.9999999999999995E-4</v>
      </c>
      <c r="HC47" s="1">
        <f t="shared" si="154"/>
        <v>6.0006000000000004</v>
      </c>
      <c r="HD47" s="1">
        <f t="shared" si="51"/>
        <v>6</v>
      </c>
    </row>
    <row r="48" spans="1:212" customFormat="1" x14ac:dyDescent="0.3">
      <c r="A48" t="str">
        <f t="shared" si="52"/>
        <v>00</v>
      </c>
      <c r="B48" s="13">
        <f>'Running Order'!B52</f>
        <v>46</v>
      </c>
      <c r="C48" s="13">
        <f>'Running Order'!C52</f>
        <v>0</v>
      </c>
      <c r="D48" s="13">
        <f>'Running Order'!D52</f>
        <v>0</v>
      </c>
      <c r="E48" s="13">
        <f>'Running Order'!E52</f>
        <v>0</v>
      </c>
      <c r="F48" s="13">
        <f>'Running Order'!F52</f>
        <v>0</v>
      </c>
      <c r="G48" s="13">
        <f>'Running Order'!G52</f>
        <v>0</v>
      </c>
      <c r="H48" s="13">
        <f>'Running Order'!H52</f>
        <v>0</v>
      </c>
      <c r="I48" s="13">
        <f>'Running Order'!I52</f>
        <v>0</v>
      </c>
      <c r="J48" s="13">
        <f>'Running Order'!J52</f>
        <v>0</v>
      </c>
      <c r="K48" s="13">
        <f>'Running Order'!K52</f>
        <v>0</v>
      </c>
      <c r="L48" s="13">
        <f>'Running Order'!L52</f>
        <v>0</v>
      </c>
      <c r="M48" s="13">
        <f>IF('Running Order'!$HF52="CLUB",'Running Order'!M52,20)</f>
        <v>20</v>
      </c>
      <c r="N48" s="13">
        <f>IF('Running Order'!$HF52="CLUB",'Running Order'!N52,20)</f>
        <v>20</v>
      </c>
      <c r="O48" s="13">
        <f>IF('Running Order'!$HF52="CLUB",'Running Order'!O52,20)</f>
        <v>20</v>
      </c>
      <c r="P48" s="13">
        <f>IF('Running Order'!$HF52="CLUB",'Running Order'!P52,20)</f>
        <v>20</v>
      </c>
      <c r="Q48" s="13">
        <f>IF('Running Order'!$HF52="CLUB",'Running Order'!Q52,20)</f>
        <v>20</v>
      </c>
      <c r="R48" s="13">
        <f>IF('Running Order'!$HF52="CLUB",'Running Order'!R52,20)</f>
        <v>20</v>
      </c>
      <c r="S48" s="13">
        <f>IF('Running Order'!$HF52="CLUB",'Running Order'!S52,20)</f>
        <v>20</v>
      </c>
      <c r="T48" s="13">
        <f>IF('Running Order'!$HF52="CLUB",'Running Order'!T52,20)</f>
        <v>20</v>
      </c>
      <c r="U48" s="13">
        <f>IF('Running Order'!$HF52="CLUB",'Running Order'!U52,20)</f>
        <v>20</v>
      </c>
      <c r="V48" s="13">
        <f>IF('Running Order'!$HF52="CLUB",'Running Order'!V52,20)</f>
        <v>20</v>
      </c>
      <c r="W48" s="5">
        <f t="shared" si="53"/>
        <v>200</v>
      </c>
      <c r="X48" s="13">
        <f>IF('Running Order'!$HF52="CLUB",'Running Order'!X52,20)</f>
        <v>20</v>
      </c>
      <c r="Y48" s="13">
        <f>IF('Running Order'!$HF52="CLUB",'Running Order'!Y52,20)</f>
        <v>20</v>
      </c>
      <c r="Z48" s="13">
        <f>IF('Running Order'!$HF52="CLUB",'Running Order'!Z52,20)</f>
        <v>20</v>
      </c>
      <c r="AA48" s="13">
        <f>IF('Running Order'!$HF52="CLUB",'Running Order'!AA52,20)</f>
        <v>20</v>
      </c>
      <c r="AB48" s="13">
        <f>IF('Running Order'!$HF52="CLUB",'Running Order'!AB52,20)</f>
        <v>20</v>
      </c>
      <c r="AC48" s="13">
        <f>IF('Running Order'!$HF52="CLUB",'Running Order'!AC52,20)</f>
        <v>20</v>
      </c>
      <c r="AD48" s="13">
        <f>IF('Running Order'!$HF52="CLUB",'Running Order'!AD52,20)</f>
        <v>20</v>
      </c>
      <c r="AE48" s="13">
        <f>IF('Running Order'!$HF52="CLUB",'Running Order'!AE52,20)</f>
        <v>20</v>
      </c>
      <c r="AF48" s="13">
        <f>IF('Running Order'!$HF52="CLUB",'Running Order'!AF52,20)</f>
        <v>20</v>
      </c>
      <c r="AG48" s="13">
        <f>IF('Running Order'!$HF52="CLUB",'Running Order'!AG52,20)</f>
        <v>20</v>
      </c>
      <c r="AH48" s="5">
        <f t="shared" si="54"/>
        <v>200</v>
      </c>
      <c r="AI48" s="5">
        <f t="shared" si="55"/>
        <v>400</v>
      </c>
      <c r="AJ48" s="13">
        <f>IF('Running Order'!$HF52="CLUB",'Running Order'!AJ52,20)</f>
        <v>20</v>
      </c>
      <c r="AK48" s="13">
        <f>IF('Running Order'!$HF52="CLUB",'Running Order'!AK52,20)</f>
        <v>20</v>
      </c>
      <c r="AL48" s="13">
        <f>IF('Running Order'!$HF52="CLUB",'Running Order'!AL52,20)</f>
        <v>20</v>
      </c>
      <c r="AM48" s="13">
        <f>IF('Running Order'!$HF52="CLUB",'Running Order'!AM52,20)</f>
        <v>20</v>
      </c>
      <c r="AN48" s="13">
        <f>IF('Running Order'!$HF52="CLUB",'Running Order'!AN52,20)</f>
        <v>20</v>
      </c>
      <c r="AO48" s="13">
        <f>IF('Running Order'!$HF52="CLUB",'Running Order'!AO52,20)</f>
        <v>20</v>
      </c>
      <c r="AP48" s="13">
        <f>IF('Running Order'!$HF52="CLUB",'Running Order'!AP52,20)</f>
        <v>20</v>
      </c>
      <c r="AQ48" s="13">
        <f>IF('Running Order'!$HF52="CLUB",'Running Order'!AQ52,20)</f>
        <v>20</v>
      </c>
      <c r="AR48" s="13">
        <f>IF('Running Order'!$HF52="CLUB",'Running Order'!AR52,20)</f>
        <v>20</v>
      </c>
      <c r="AS48" s="13">
        <f>IF('Running Order'!$HF52="CLUB",'Running Order'!AS52,20)</f>
        <v>20</v>
      </c>
      <c r="AT48" s="5">
        <f t="shared" si="56"/>
        <v>200</v>
      </c>
      <c r="AU48" s="5">
        <f t="shared" si="57"/>
        <v>600</v>
      </c>
      <c r="AV48" s="13">
        <f>IF('Running Order'!$HF52="CLUB",'Running Order'!AV52,20)</f>
        <v>20</v>
      </c>
      <c r="AW48" s="13">
        <f>IF('Running Order'!$HF52="CLUB",'Running Order'!AW52,20)</f>
        <v>20</v>
      </c>
      <c r="AX48" s="13">
        <f>IF('Running Order'!$HF52="CLUB",'Running Order'!AX52,20)</f>
        <v>20</v>
      </c>
      <c r="AY48" s="13">
        <f>IF('Running Order'!$HF52="CLUB",'Running Order'!AY52,20)</f>
        <v>20</v>
      </c>
      <c r="AZ48" s="13">
        <f>IF('Running Order'!$HF52="CLUB",'Running Order'!AZ52,20)</f>
        <v>20</v>
      </c>
      <c r="BA48" s="13">
        <f>IF('Running Order'!$HF52="CLUB",'Running Order'!BA52,20)</f>
        <v>20</v>
      </c>
      <c r="BB48" s="13">
        <f>IF('Running Order'!$HF52="CLUB",'Running Order'!BB52,20)</f>
        <v>20</v>
      </c>
      <c r="BC48" s="13">
        <f>IF('Running Order'!$HF52="CLUB",'Running Order'!BC52,20)</f>
        <v>20</v>
      </c>
      <c r="BD48" s="13">
        <f>IF('Running Order'!$HF52="CLUB",'Running Order'!BD52,20)</f>
        <v>20</v>
      </c>
      <c r="BE48" s="13">
        <f>IF('Running Order'!$HF52="CLUB",'Running Order'!BE52,20)</f>
        <v>20</v>
      </c>
      <c r="BF48" s="5">
        <f t="shared" si="58"/>
        <v>200</v>
      </c>
      <c r="BG48" s="5">
        <f t="shared" si="59"/>
        <v>800</v>
      </c>
      <c r="BH48" s="5">
        <f t="shared" si="155"/>
        <v>6</v>
      </c>
      <c r="BI48" s="5">
        <f t="shared" si="156"/>
        <v>6</v>
      </c>
      <c r="BJ48" s="5">
        <f t="shared" si="157"/>
        <v>6</v>
      </c>
      <c r="BK48" s="5">
        <f t="shared" si="158"/>
        <v>6</v>
      </c>
      <c r="BL48" s="5">
        <f t="shared" si="60"/>
        <v>6</v>
      </c>
      <c r="BM48" s="5">
        <f t="shared" si="61"/>
        <v>6</v>
      </c>
      <c r="BN48" s="5">
        <f t="shared" si="160"/>
        <v>6</v>
      </c>
      <c r="BO48" s="5">
        <f t="shared" si="161"/>
        <v>6</v>
      </c>
      <c r="BP48" s="3" t="str">
        <f t="shared" si="162"/>
        <v>-</v>
      </c>
      <c r="BQ48" s="3" t="str">
        <f t="shared" si="62"/>
        <v/>
      </c>
      <c r="BR48" s="3" t="str">
        <f t="shared" si="163"/>
        <v>-</v>
      </c>
      <c r="BS48" s="3" t="str">
        <f t="shared" si="63"/>
        <v/>
      </c>
      <c r="BT48" s="3" t="str">
        <f t="shared" si="164"/>
        <v>-</v>
      </c>
      <c r="BU48" s="3" t="str">
        <f t="shared" si="64"/>
        <v/>
      </c>
      <c r="BV48" s="3" t="str">
        <f t="shared" si="165"/>
        <v>-</v>
      </c>
      <c r="BW48" s="3" t="str">
        <f t="shared" si="65"/>
        <v/>
      </c>
      <c r="BX48" s="3" t="str">
        <f t="shared" si="166"/>
        <v>-</v>
      </c>
      <c r="BY48" s="3" t="str">
        <f t="shared" si="66"/>
        <v/>
      </c>
      <c r="BZ48" s="3" t="str">
        <f t="shared" si="167"/>
        <v>-</v>
      </c>
      <c r="CA48" s="3" t="str">
        <f t="shared" si="67"/>
        <v/>
      </c>
      <c r="CB48" s="3" t="str">
        <f t="shared" si="168"/>
        <v>-</v>
      </c>
      <c r="CC48" s="3" t="str">
        <f t="shared" si="68"/>
        <v/>
      </c>
      <c r="CD48" s="3" t="str">
        <f t="shared" si="169"/>
        <v>-</v>
      </c>
      <c r="CE48" s="3" t="str">
        <f t="shared" si="70"/>
        <v/>
      </c>
      <c r="CF48" s="3" t="str">
        <f t="shared" si="71"/>
        <v>-</v>
      </c>
      <c r="CG48" s="3" t="str">
        <f t="shared" si="72"/>
        <v/>
      </c>
      <c r="CH48" s="5" t="str">
        <f t="shared" si="159"/>
        <v/>
      </c>
      <c r="CI48" s="5" t="str">
        <f t="shared" si="73"/>
        <v/>
      </c>
      <c r="CJ48" s="1"/>
      <c r="CK48" s="1"/>
      <c r="CL48" s="1">
        <f t="shared" si="74"/>
        <v>0</v>
      </c>
      <c r="CM48" s="1">
        <f t="shared" si="75"/>
        <v>6.9999999999999994E-5</v>
      </c>
      <c r="CN48" s="1">
        <f t="shared" si="76"/>
        <v>6.00007</v>
      </c>
      <c r="CO48" s="1">
        <f t="shared" si="17"/>
        <v>6</v>
      </c>
      <c r="CP48" s="1">
        <f t="shared" si="77"/>
        <v>0</v>
      </c>
      <c r="CQ48" s="1">
        <f t="shared" si="78"/>
        <v>5.0000000000000002E-5</v>
      </c>
      <c r="CR48" s="1">
        <f t="shared" si="79"/>
        <v>6.0000499999999999</v>
      </c>
      <c r="CS48" s="1">
        <f t="shared" si="18"/>
        <v>6</v>
      </c>
      <c r="CT48" s="1">
        <f t="shared" si="80"/>
        <v>0</v>
      </c>
      <c r="CU48" s="1">
        <f t="shared" si="81"/>
        <v>5.0000000000000001E-4</v>
      </c>
      <c r="CV48" s="1">
        <f t="shared" si="82"/>
        <v>6.0004999999999997</v>
      </c>
      <c r="CW48" s="1">
        <f t="shared" si="19"/>
        <v>6</v>
      </c>
      <c r="CX48" s="1">
        <f t="shared" si="83"/>
        <v>0</v>
      </c>
      <c r="CY48" s="1">
        <f t="shared" si="84"/>
        <v>4.0000000000000002E-4</v>
      </c>
      <c r="CZ48" s="1">
        <f t="shared" si="85"/>
        <v>6.0004</v>
      </c>
      <c r="DA48" s="1">
        <f t="shared" si="20"/>
        <v>6</v>
      </c>
      <c r="DB48" s="1">
        <f t="shared" si="86"/>
        <v>0</v>
      </c>
      <c r="DC48" s="1">
        <f t="shared" si="87"/>
        <v>5.0000000000000001E-4</v>
      </c>
      <c r="DD48" s="1">
        <f t="shared" si="88"/>
        <v>6.0004999999999997</v>
      </c>
      <c r="DE48" s="1">
        <f t="shared" si="21"/>
        <v>6</v>
      </c>
      <c r="DF48" s="1">
        <f t="shared" si="89"/>
        <v>0</v>
      </c>
      <c r="DG48" s="1">
        <f t="shared" si="90"/>
        <v>5.0000000000000001E-4</v>
      </c>
      <c r="DH48" s="1">
        <f t="shared" si="91"/>
        <v>6.0004999999999997</v>
      </c>
      <c r="DI48" s="1">
        <f t="shared" si="22"/>
        <v>6</v>
      </c>
      <c r="DJ48" s="1">
        <f t="shared" si="92"/>
        <v>0</v>
      </c>
      <c r="DK48" s="1">
        <f t="shared" si="93"/>
        <v>5.9999999999999995E-4</v>
      </c>
      <c r="DL48" s="1">
        <f t="shared" si="94"/>
        <v>6.0006000000000004</v>
      </c>
      <c r="DM48" s="1">
        <f t="shared" si="95"/>
        <v>6</v>
      </c>
      <c r="DQ48">
        <f t="shared" si="96"/>
        <v>600</v>
      </c>
      <c r="DR48" t="str">
        <f t="shared" si="97"/>
        <v>NO</v>
      </c>
      <c r="DS48">
        <f t="shared" si="98"/>
        <v>600</v>
      </c>
      <c r="DT48" t="str">
        <f t="shared" si="99"/>
        <v>NO</v>
      </c>
      <c r="DV48" s="1">
        <f t="shared" si="100"/>
        <v>0</v>
      </c>
      <c r="DW48" s="1">
        <f t="shared" si="101"/>
        <v>6.9999999999999999E-4</v>
      </c>
      <c r="DX48" s="1">
        <f t="shared" si="102"/>
        <v>6.0007000000000001</v>
      </c>
      <c r="DY48" s="1">
        <f t="shared" si="23"/>
        <v>6</v>
      </c>
      <c r="DZ48" s="1">
        <f t="shared" si="103"/>
        <v>0</v>
      </c>
      <c r="EA48" s="1">
        <f t="shared" si="104"/>
        <v>5.0000000000000001E-4</v>
      </c>
      <c r="EB48" s="1">
        <f t="shared" si="105"/>
        <v>6.0004999999999997</v>
      </c>
      <c r="EC48" s="1">
        <f t="shared" si="24"/>
        <v>6</v>
      </c>
      <c r="ED48" s="1">
        <f t="shared" si="106"/>
        <v>0</v>
      </c>
      <c r="EE48" s="1">
        <f t="shared" si="107"/>
        <v>5.0000000000000001E-4</v>
      </c>
      <c r="EF48" s="1">
        <f t="shared" si="108"/>
        <v>6.0004999999999997</v>
      </c>
      <c r="EG48" s="1">
        <f t="shared" si="25"/>
        <v>6</v>
      </c>
      <c r="EH48" s="1">
        <f t="shared" si="109"/>
        <v>0</v>
      </c>
      <c r="EI48" s="1">
        <f t="shared" si="110"/>
        <v>4.0000000000000002E-4</v>
      </c>
      <c r="EJ48" s="1">
        <f t="shared" si="111"/>
        <v>6.0004</v>
      </c>
      <c r="EK48" s="1">
        <f t="shared" si="26"/>
        <v>6</v>
      </c>
      <c r="EL48" s="1">
        <f t="shared" si="112"/>
        <v>0</v>
      </c>
      <c r="EM48" s="1">
        <f t="shared" si="113"/>
        <v>5.0000000000000001E-4</v>
      </c>
      <c r="EN48" s="1">
        <f t="shared" si="114"/>
        <v>6.0004999999999997</v>
      </c>
      <c r="EO48" s="1">
        <f t="shared" si="27"/>
        <v>6</v>
      </c>
      <c r="EP48" s="1">
        <f t="shared" si="115"/>
        <v>0</v>
      </c>
      <c r="EQ48" s="1">
        <f t="shared" si="116"/>
        <v>5.0000000000000001E-4</v>
      </c>
      <c r="ER48" s="1">
        <f t="shared" si="117"/>
        <v>6.0004999999999997</v>
      </c>
      <c r="ES48" s="1">
        <f t="shared" si="28"/>
        <v>6</v>
      </c>
      <c r="ET48" s="1">
        <f t="shared" si="118"/>
        <v>0</v>
      </c>
      <c r="EU48" s="1">
        <f t="shared" si="119"/>
        <v>5.9999999999999995E-4</v>
      </c>
      <c r="EV48" s="1">
        <f t="shared" si="120"/>
        <v>6.0006000000000004</v>
      </c>
      <c r="EW48" s="1">
        <f t="shared" si="121"/>
        <v>6</v>
      </c>
      <c r="EX48" s="1"/>
      <c r="EY48" s="1">
        <f t="shared" si="122"/>
        <v>0</v>
      </c>
      <c r="EZ48" s="1">
        <f t="shared" si="123"/>
        <v>6.9999999999999999E-4</v>
      </c>
      <c r="FA48" s="1">
        <f t="shared" si="29"/>
        <v>6.0007000000000001</v>
      </c>
      <c r="FB48" s="1">
        <f t="shared" si="30"/>
        <v>6</v>
      </c>
      <c r="FC48" s="1">
        <f t="shared" si="124"/>
        <v>0</v>
      </c>
      <c r="FD48" s="1">
        <f t="shared" si="125"/>
        <v>4.0000000000000002E-4</v>
      </c>
      <c r="FE48" s="1">
        <f t="shared" si="126"/>
        <v>6.0004</v>
      </c>
      <c r="FF48" s="1">
        <f t="shared" si="31"/>
        <v>6</v>
      </c>
      <c r="FG48" s="1">
        <f t="shared" si="127"/>
        <v>0</v>
      </c>
      <c r="FH48" s="1">
        <f t="shared" si="128"/>
        <v>4.0000000000000002E-4</v>
      </c>
      <c r="FI48" s="1">
        <f t="shared" si="129"/>
        <v>6.0004</v>
      </c>
      <c r="FJ48" s="1">
        <f t="shared" si="32"/>
        <v>6</v>
      </c>
      <c r="FK48" s="1">
        <f t="shared" si="130"/>
        <v>0</v>
      </c>
      <c r="FL48" s="1">
        <f t="shared" si="131"/>
        <v>2.9999999999999997E-4</v>
      </c>
      <c r="FM48" s="1">
        <f t="shared" si="132"/>
        <v>6.0003000000000002</v>
      </c>
      <c r="FN48" s="1">
        <f t="shared" si="33"/>
        <v>6</v>
      </c>
      <c r="FO48" s="1">
        <f t="shared" si="133"/>
        <v>0</v>
      </c>
      <c r="FP48" s="1">
        <f t="shared" si="134"/>
        <v>4.0000000000000002E-4</v>
      </c>
      <c r="FQ48" s="1">
        <f t="shared" si="135"/>
        <v>6.0004</v>
      </c>
      <c r="FR48" s="1">
        <f t="shared" si="34"/>
        <v>6</v>
      </c>
      <c r="FS48" s="1">
        <f t="shared" si="136"/>
        <v>0</v>
      </c>
      <c r="FT48" s="1">
        <f t="shared" si="137"/>
        <v>4.0000000000000002E-4</v>
      </c>
      <c r="FU48" s="1">
        <f t="shared" si="138"/>
        <v>6.0004</v>
      </c>
      <c r="FV48" s="1">
        <f t="shared" si="35"/>
        <v>6</v>
      </c>
      <c r="FW48" s="1">
        <f t="shared" si="139"/>
        <v>0</v>
      </c>
      <c r="FX48" s="1">
        <f t="shared" si="140"/>
        <v>5.9999999999999995E-4</v>
      </c>
      <c r="FY48" s="1">
        <f t="shared" si="141"/>
        <v>6.0006000000000004</v>
      </c>
      <c r="FZ48" s="1">
        <f t="shared" si="36"/>
        <v>6</v>
      </c>
      <c r="GC48" s="1">
        <f t="shared" si="37"/>
        <v>0</v>
      </c>
      <c r="GD48" s="1">
        <f t="shared" si="142"/>
        <v>0</v>
      </c>
      <c r="GE48" s="1">
        <f t="shared" si="38"/>
        <v>6</v>
      </c>
      <c r="GF48" s="1">
        <f t="shared" si="39"/>
        <v>6</v>
      </c>
      <c r="GG48" s="1">
        <f t="shared" si="40"/>
        <v>0</v>
      </c>
      <c r="GH48" s="1">
        <f t="shared" si="143"/>
        <v>2.9999999999999997E-4</v>
      </c>
      <c r="GI48" s="1">
        <f t="shared" si="144"/>
        <v>6.0003000000000002</v>
      </c>
      <c r="GJ48" s="1">
        <f t="shared" si="41"/>
        <v>6</v>
      </c>
      <c r="GK48" s="1">
        <f t="shared" si="42"/>
        <v>0</v>
      </c>
      <c r="GL48" s="1">
        <f t="shared" si="145"/>
        <v>2.0000000000000001E-4</v>
      </c>
      <c r="GM48" s="1">
        <f t="shared" si="146"/>
        <v>6.0002000000000004</v>
      </c>
      <c r="GN48" s="1">
        <f t="shared" si="43"/>
        <v>6</v>
      </c>
      <c r="GO48" s="1">
        <f t="shared" si="44"/>
        <v>0</v>
      </c>
      <c r="GP48" s="1">
        <f t="shared" si="147"/>
        <v>2.0000000000000001E-4</v>
      </c>
      <c r="GQ48" s="1">
        <f t="shared" si="148"/>
        <v>6.0002000000000004</v>
      </c>
      <c r="GR48" s="1">
        <f t="shared" si="45"/>
        <v>6</v>
      </c>
      <c r="GS48" s="1">
        <f t="shared" si="46"/>
        <v>0</v>
      </c>
      <c r="GT48" s="1">
        <f t="shared" si="149"/>
        <v>1E-4</v>
      </c>
      <c r="GU48" s="1">
        <f t="shared" si="150"/>
        <v>6.0000999999999998</v>
      </c>
      <c r="GV48" s="1">
        <f t="shared" si="47"/>
        <v>6</v>
      </c>
      <c r="GW48" s="1">
        <f t="shared" si="48"/>
        <v>0</v>
      </c>
      <c r="GX48" s="1">
        <f t="shared" si="151"/>
        <v>4.0000000000000002E-4</v>
      </c>
      <c r="GY48" s="1">
        <f t="shared" si="152"/>
        <v>6.0004</v>
      </c>
      <c r="GZ48" s="1">
        <f t="shared" si="49"/>
        <v>6</v>
      </c>
      <c r="HA48" s="1">
        <f t="shared" si="50"/>
        <v>0</v>
      </c>
      <c r="HB48" s="1">
        <f t="shared" si="153"/>
        <v>5.9999999999999995E-4</v>
      </c>
      <c r="HC48" s="1">
        <f t="shared" si="154"/>
        <v>6.0006000000000004</v>
      </c>
      <c r="HD48" s="1">
        <f t="shared" si="51"/>
        <v>6</v>
      </c>
    </row>
    <row r="49" spans="1:212" customFormat="1" x14ac:dyDescent="0.3">
      <c r="A49" t="str">
        <f t="shared" si="52"/>
        <v>00</v>
      </c>
      <c r="B49" s="13">
        <f>'Running Order'!B53</f>
        <v>47</v>
      </c>
      <c r="C49" s="13">
        <f>'Running Order'!C53</f>
        <v>0</v>
      </c>
      <c r="D49" s="13">
        <f>'Running Order'!D53</f>
        <v>0</v>
      </c>
      <c r="E49" s="13">
        <f>'Running Order'!E53</f>
        <v>0</v>
      </c>
      <c r="F49" s="13">
        <f>'Running Order'!F53</f>
        <v>0</v>
      </c>
      <c r="G49" s="13">
        <f>'Running Order'!G53</f>
        <v>0</v>
      </c>
      <c r="H49" s="13">
        <f>'Running Order'!H53</f>
        <v>0</v>
      </c>
      <c r="I49" s="13">
        <f>'Running Order'!I53</f>
        <v>0</v>
      </c>
      <c r="J49" s="13">
        <f>'Running Order'!J53</f>
        <v>0</v>
      </c>
      <c r="K49" s="13">
        <f>'Running Order'!K53</f>
        <v>0</v>
      </c>
      <c r="L49" s="13">
        <f>'Running Order'!L53</f>
        <v>0</v>
      </c>
      <c r="M49" s="13">
        <f>IF('Running Order'!$HF53="CLUB",'Running Order'!M53,20)</f>
        <v>20</v>
      </c>
      <c r="N49" s="13">
        <f>IF('Running Order'!$HF53="CLUB",'Running Order'!N53,20)</f>
        <v>20</v>
      </c>
      <c r="O49" s="13">
        <f>IF('Running Order'!$HF53="CLUB",'Running Order'!O53,20)</f>
        <v>20</v>
      </c>
      <c r="P49" s="13">
        <f>IF('Running Order'!$HF53="CLUB",'Running Order'!P53,20)</f>
        <v>20</v>
      </c>
      <c r="Q49" s="13">
        <f>IF('Running Order'!$HF53="CLUB",'Running Order'!Q53,20)</f>
        <v>20</v>
      </c>
      <c r="R49" s="13">
        <f>IF('Running Order'!$HF53="CLUB",'Running Order'!R53,20)</f>
        <v>20</v>
      </c>
      <c r="S49" s="13">
        <f>IF('Running Order'!$HF53="CLUB",'Running Order'!S53,20)</f>
        <v>20</v>
      </c>
      <c r="T49" s="13">
        <f>IF('Running Order'!$HF53="CLUB",'Running Order'!T53,20)</f>
        <v>20</v>
      </c>
      <c r="U49" s="13">
        <f>IF('Running Order'!$HF53="CLUB",'Running Order'!U53,20)</f>
        <v>20</v>
      </c>
      <c r="V49" s="13">
        <f>IF('Running Order'!$HF53="CLUB",'Running Order'!V53,20)</f>
        <v>20</v>
      </c>
      <c r="W49" s="5">
        <f t="shared" si="53"/>
        <v>200</v>
      </c>
      <c r="X49" s="13">
        <f>IF('Running Order'!$HF53="CLUB",'Running Order'!X53,20)</f>
        <v>20</v>
      </c>
      <c r="Y49" s="13">
        <f>IF('Running Order'!$HF53="CLUB",'Running Order'!Y53,20)</f>
        <v>20</v>
      </c>
      <c r="Z49" s="13">
        <f>IF('Running Order'!$HF53="CLUB",'Running Order'!Z53,20)</f>
        <v>20</v>
      </c>
      <c r="AA49" s="13">
        <f>IF('Running Order'!$HF53="CLUB",'Running Order'!AA53,20)</f>
        <v>20</v>
      </c>
      <c r="AB49" s="13">
        <f>IF('Running Order'!$HF53="CLUB",'Running Order'!AB53,20)</f>
        <v>20</v>
      </c>
      <c r="AC49" s="13">
        <f>IF('Running Order'!$HF53="CLUB",'Running Order'!AC53,20)</f>
        <v>20</v>
      </c>
      <c r="AD49" s="13">
        <f>IF('Running Order'!$HF53="CLUB",'Running Order'!AD53,20)</f>
        <v>20</v>
      </c>
      <c r="AE49" s="13">
        <f>IF('Running Order'!$HF53="CLUB",'Running Order'!AE53,20)</f>
        <v>20</v>
      </c>
      <c r="AF49" s="13">
        <f>IF('Running Order'!$HF53="CLUB",'Running Order'!AF53,20)</f>
        <v>20</v>
      </c>
      <c r="AG49" s="13">
        <f>IF('Running Order'!$HF53="CLUB",'Running Order'!AG53,20)</f>
        <v>20</v>
      </c>
      <c r="AH49" s="5">
        <f t="shared" si="54"/>
        <v>200</v>
      </c>
      <c r="AI49" s="5">
        <f t="shared" si="55"/>
        <v>400</v>
      </c>
      <c r="AJ49" s="13">
        <f>IF('Running Order'!$HF53="CLUB",'Running Order'!AJ53,20)</f>
        <v>20</v>
      </c>
      <c r="AK49" s="13">
        <f>IF('Running Order'!$HF53="CLUB",'Running Order'!AK53,20)</f>
        <v>20</v>
      </c>
      <c r="AL49" s="13">
        <f>IF('Running Order'!$HF53="CLUB",'Running Order'!AL53,20)</f>
        <v>20</v>
      </c>
      <c r="AM49" s="13">
        <f>IF('Running Order'!$HF53="CLUB",'Running Order'!AM53,20)</f>
        <v>20</v>
      </c>
      <c r="AN49" s="13">
        <f>IF('Running Order'!$HF53="CLUB",'Running Order'!AN53,20)</f>
        <v>20</v>
      </c>
      <c r="AO49" s="13">
        <f>IF('Running Order'!$HF53="CLUB",'Running Order'!AO53,20)</f>
        <v>20</v>
      </c>
      <c r="AP49" s="13">
        <f>IF('Running Order'!$HF53="CLUB",'Running Order'!AP53,20)</f>
        <v>20</v>
      </c>
      <c r="AQ49" s="13">
        <f>IF('Running Order'!$HF53="CLUB",'Running Order'!AQ53,20)</f>
        <v>20</v>
      </c>
      <c r="AR49" s="13">
        <f>IF('Running Order'!$HF53="CLUB",'Running Order'!AR53,20)</f>
        <v>20</v>
      </c>
      <c r="AS49" s="13">
        <f>IF('Running Order'!$HF53="CLUB",'Running Order'!AS53,20)</f>
        <v>20</v>
      </c>
      <c r="AT49" s="5">
        <f t="shared" si="56"/>
        <v>200</v>
      </c>
      <c r="AU49" s="5">
        <f t="shared" si="57"/>
        <v>600</v>
      </c>
      <c r="AV49" s="13">
        <f>IF('Running Order'!$HF53="CLUB",'Running Order'!AV53,20)</f>
        <v>20</v>
      </c>
      <c r="AW49" s="13">
        <f>IF('Running Order'!$HF53="CLUB",'Running Order'!AW53,20)</f>
        <v>20</v>
      </c>
      <c r="AX49" s="13">
        <f>IF('Running Order'!$HF53="CLUB",'Running Order'!AX53,20)</f>
        <v>20</v>
      </c>
      <c r="AY49" s="13">
        <f>IF('Running Order'!$HF53="CLUB",'Running Order'!AY53,20)</f>
        <v>20</v>
      </c>
      <c r="AZ49" s="13">
        <f>IF('Running Order'!$HF53="CLUB",'Running Order'!AZ53,20)</f>
        <v>20</v>
      </c>
      <c r="BA49" s="13">
        <f>IF('Running Order'!$HF53="CLUB",'Running Order'!BA53,20)</f>
        <v>20</v>
      </c>
      <c r="BB49" s="13">
        <f>IF('Running Order'!$HF53="CLUB",'Running Order'!BB53,20)</f>
        <v>20</v>
      </c>
      <c r="BC49" s="13">
        <f>IF('Running Order'!$HF53="CLUB",'Running Order'!BC53,20)</f>
        <v>20</v>
      </c>
      <c r="BD49" s="13">
        <f>IF('Running Order'!$HF53="CLUB",'Running Order'!BD53,20)</f>
        <v>20</v>
      </c>
      <c r="BE49" s="13">
        <f>IF('Running Order'!$HF53="CLUB",'Running Order'!BE53,20)</f>
        <v>20</v>
      </c>
      <c r="BF49" s="5">
        <f t="shared" si="58"/>
        <v>200</v>
      </c>
      <c r="BG49" s="5">
        <f t="shared" si="59"/>
        <v>800</v>
      </c>
      <c r="BH49" s="5">
        <f t="shared" si="155"/>
        <v>6</v>
      </c>
      <c r="BI49" s="5">
        <f t="shared" si="156"/>
        <v>6</v>
      </c>
      <c r="BJ49" s="5">
        <f t="shared" si="157"/>
        <v>6</v>
      </c>
      <c r="BK49" s="5">
        <f t="shared" si="158"/>
        <v>6</v>
      </c>
      <c r="BL49" s="5">
        <f t="shared" si="60"/>
        <v>6</v>
      </c>
      <c r="BM49" s="5">
        <f t="shared" si="61"/>
        <v>6</v>
      </c>
      <c r="BN49" s="5">
        <f t="shared" si="160"/>
        <v>6</v>
      </c>
      <c r="BO49" s="5">
        <f t="shared" si="161"/>
        <v>6</v>
      </c>
      <c r="BP49" s="3" t="str">
        <f t="shared" si="162"/>
        <v>-</v>
      </c>
      <c r="BQ49" s="3" t="str">
        <f t="shared" si="62"/>
        <v/>
      </c>
      <c r="BR49" s="3" t="str">
        <f t="shared" si="163"/>
        <v>-</v>
      </c>
      <c r="BS49" s="3" t="str">
        <f t="shared" si="63"/>
        <v/>
      </c>
      <c r="BT49" s="3" t="str">
        <f t="shared" si="164"/>
        <v>-</v>
      </c>
      <c r="BU49" s="3" t="str">
        <f t="shared" si="64"/>
        <v/>
      </c>
      <c r="BV49" s="3" t="str">
        <f t="shared" si="165"/>
        <v>-</v>
      </c>
      <c r="BW49" s="3" t="str">
        <f t="shared" si="65"/>
        <v/>
      </c>
      <c r="BX49" s="3" t="str">
        <f t="shared" si="166"/>
        <v>-</v>
      </c>
      <c r="BY49" s="3" t="str">
        <f t="shared" si="66"/>
        <v/>
      </c>
      <c r="BZ49" s="3" t="str">
        <f t="shared" si="167"/>
        <v>-</v>
      </c>
      <c r="CA49" s="3" t="str">
        <f t="shared" si="67"/>
        <v/>
      </c>
      <c r="CB49" s="3" t="str">
        <f t="shared" si="168"/>
        <v>-</v>
      </c>
      <c r="CC49" s="3" t="str">
        <f t="shared" si="68"/>
        <v/>
      </c>
      <c r="CD49" s="3" t="str">
        <f t="shared" si="169"/>
        <v>-</v>
      </c>
      <c r="CE49" s="3" t="str">
        <f t="shared" si="70"/>
        <v/>
      </c>
      <c r="CF49" s="3" t="str">
        <f t="shared" si="71"/>
        <v>-</v>
      </c>
      <c r="CG49" s="3" t="str">
        <f t="shared" si="72"/>
        <v/>
      </c>
      <c r="CH49" s="5" t="str">
        <f t="shared" si="159"/>
        <v/>
      </c>
      <c r="CI49" s="5" t="str">
        <f t="shared" si="73"/>
        <v/>
      </c>
      <c r="CJ49" s="1"/>
      <c r="CK49" s="1"/>
      <c r="CL49" s="1">
        <f t="shared" si="74"/>
        <v>0</v>
      </c>
      <c r="CM49" s="1">
        <f t="shared" si="75"/>
        <v>6.9999999999999994E-5</v>
      </c>
      <c r="CN49" s="1">
        <f t="shared" si="76"/>
        <v>6.00007</v>
      </c>
      <c r="CO49" s="1">
        <f t="shared" si="17"/>
        <v>6</v>
      </c>
      <c r="CP49" s="1">
        <f t="shared" si="77"/>
        <v>0</v>
      </c>
      <c r="CQ49" s="1">
        <f t="shared" si="78"/>
        <v>5.0000000000000002E-5</v>
      </c>
      <c r="CR49" s="1">
        <f t="shared" si="79"/>
        <v>6.0000499999999999</v>
      </c>
      <c r="CS49" s="1">
        <f t="shared" si="18"/>
        <v>6</v>
      </c>
      <c r="CT49" s="1">
        <f t="shared" si="80"/>
        <v>0</v>
      </c>
      <c r="CU49" s="1">
        <f t="shared" si="81"/>
        <v>5.0000000000000001E-4</v>
      </c>
      <c r="CV49" s="1">
        <f t="shared" si="82"/>
        <v>6.0004999999999997</v>
      </c>
      <c r="CW49" s="1">
        <f t="shared" si="19"/>
        <v>6</v>
      </c>
      <c r="CX49" s="1">
        <f t="shared" si="83"/>
        <v>0</v>
      </c>
      <c r="CY49" s="1">
        <f t="shared" si="84"/>
        <v>4.0000000000000002E-4</v>
      </c>
      <c r="CZ49" s="1">
        <f t="shared" si="85"/>
        <v>6.0004</v>
      </c>
      <c r="DA49" s="1">
        <f t="shared" si="20"/>
        <v>6</v>
      </c>
      <c r="DB49" s="1">
        <f t="shared" si="86"/>
        <v>0</v>
      </c>
      <c r="DC49" s="1">
        <f t="shared" si="87"/>
        <v>5.0000000000000001E-4</v>
      </c>
      <c r="DD49" s="1">
        <f t="shared" si="88"/>
        <v>6.0004999999999997</v>
      </c>
      <c r="DE49" s="1">
        <f t="shared" si="21"/>
        <v>6</v>
      </c>
      <c r="DF49" s="1">
        <f t="shared" si="89"/>
        <v>0</v>
      </c>
      <c r="DG49" s="1">
        <f t="shared" si="90"/>
        <v>5.0000000000000001E-4</v>
      </c>
      <c r="DH49" s="1">
        <f t="shared" si="91"/>
        <v>6.0004999999999997</v>
      </c>
      <c r="DI49" s="1">
        <f t="shared" si="22"/>
        <v>6</v>
      </c>
      <c r="DJ49" s="1">
        <f t="shared" si="92"/>
        <v>0</v>
      </c>
      <c r="DK49" s="1">
        <f t="shared" si="93"/>
        <v>5.9999999999999995E-4</v>
      </c>
      <c r="DL49" s="1">
        <f t="shared" si="94"/>
        <v>6.0006000000000004</v>
      </c>
      <c r="DM49" s="1">
        <f t="shared" si="95"/>
        <v>6</v>
      </c>
      <c r="DQ49">
        <f t="shared" si="96"/>
        <v>600</v>
      </c>
      <c r="DR49" t="str">
        <f t="shared" si="97"/>
        <v>NO</v>
      </c>
      <c r="DS49">
        <f t="shared" si="98"/>
        <v>600</v>
      </c>
      <c r="DT49" t="str">
        <f t="shared" si="99"/>
        <v>NO</v>
      </c>
      <c r="DV49" s="1">
        <f t="shared" si="100"/>
        <v>0</v>
      </c>
      <c r="DW49" s="1">
        <f t="shared" si="101"/>
        <v>6.9999999999999999E-4</v>
      </c>
      <c r="DX49" s="1">
        <f t="shared" si="102"/>
        <v>6.0007000000000001</v>
      </c>
      <c r="DY49" s="1">
        <f t="shared" si="23"/>
        <v>6</v>
      </c>
      <c r="DZ49" s="1">
        <f t="shared" si="103"/>
        <v>0</v>
      </c>
      <c r="EA49" s="1">
        <f t="shared" si="104"/>
        <v>5.0000000000000001E-4</v>
      </c>
      <c r="EB49" s="1">
        <f t="shared" si="105"/>
        <v>6.0004999999999997</v>
      </c>
      <c r="EC49" s="1">
        <f t="shared" si="24"/>
        <v>6</v>
      </c>
      <c r="ED49" s="1">
        <f t="shared" si="106"/>
        <v>0</v>
      </c>
      <c r="EE49" s="1">
        <f t="shared" si="107"/>
        <v>5.0000000000000001E-4</v>
      </c>
      <c r="EF49" s="1">
        <f t="shared" si="108"/>
        <v>6.0004999999999997</v>
      </c>
      <c r="EG49" s="1">
        <f t="shared" si="25"/>
        <v>6</v>
      </c>
      <c r="EH49" s="1">
        <f t="shared" si="109"/>
        <v>0</v>
      </c>
      <c r="EI49" s="1">
        <f t="shared" si="110"/>
        <v>4.0000000000000002E-4</v>
      </c>
      <c r="EJ49" s="1">
        <f t="shared" si="111"/>
        <v>6.0004</v>
      </c>
      <c r="EK49" s="1">
        <f t="shared" si="26"/>
        <v>6</v>
      </c>
      <c r="EL49" s="1">
        <f t="shared" si="112"/>
        <v>0</v>
      </c>
      <c r="EM49" s="1">
        <f t="shared" si="113"/>
        <v>5.0000000000000001E-4</v>
      </c>
      <c r="EN49" s="1">
        <f t="shared" si="114"/>
        <v>6.0004999999999997</v>
      </c>
      <c r="EO49" s="1">
        <f t="shared" si="27"/>
        <v>6</v>
      </c>
      <c r="EP49" s="1">
        <f t="shared" si="115"/>
        <v>0</v>
      </c>
      <c r="EQ49" s="1">
        <f t="shared" si="116"/>
        <v>5.0000000000000001E-4</v>
      </c>
      <c r="ER49" s="1">
        <f t="shared" si="117"/>
        <v>6.0004999999999997</v>
      </c>
      <c r="ES49" s="1">
        <f t="shared" si="28"/>
        <v>6</v>
      </c>
      <c r="ET49" s="1">
        <f t="shared" si="118"/>
        <v>0</v>
      </c>
      <c r="EU49" s="1">
        <f t="shared" si="119"/>
        <v>5.9999999999999995E-4</v>
      </c>
      <c r="EV49" s="1">
        <f t="shared" si="120"/>
        <v>6.0006000000000004</v>
      </c>
      <c r="EW49" s="1">
        <f t="shared" si="121"/>
        <v>6</v>
      </c>
      <c r="EX49" s="1"/>
      <c r="EY49" s="1">
        <f t="shared" si="122"/>
        <v>0</v>
      </c>
      <c r="EZ49" s="1">
        <f t="shared" si="123"/>
        <v>6.9999999999999999E-4</v>
      </c>
      <c r="FA49" s="1">
        <f t="shared" si="29"/>
        <v>6.0007000000000001</v>
      </c>
      <c r="FB49" s="1">
        <f t="shared" si="30"/>
        <v>6</v>
      </c>
      <c r="FC49" s="1">
        <f t="shared" si="124"/>
        <v>0</v>
      </c>
      <c r="FD49" s="1">
        <f t="shared" si="125"/>
        <v>4.0000000000000002E-4</v>
      </c>
      <c r="FE49" s="1">
        <f t="shared" si="126"/>
        <v>6.0004</v>
      </c>
      <c r="FF49" s="1">
        <f t="shared" si="31"/>
        <v>6</v>
      </c>
      <c r="FG49" s="1">
        <f t="shared" si="127"/>
        <v>0</v>
      </c>
      <c r="FH49" s="1">
        <f t="shared" si="128"/>
        <v>4.0000000000000002E-4</v>
      </c>
      <c r="FI49" s="1">
        <f t="shared" si="129"/>
        <v>6.0004</v>
      </c>
      <c r="FJ49" s="1">
        <f t="shared" si="32"/>
        <v>6</v>
      </c>
      <c r="FK49" s="1">
        <f t="shared" si="130"/>
        <v>0</v>
      </c>
      <c r="FL49" s="1">
        <f t="shared" si="131"/>
        <v>2.9999999999999997E-4</v>
      </c>
      <c r="FM49" s="1">
        <f t="shared" si="132"/>
        <v>6.0003000000000002</v>
      </c>
      <c r="FN49" s="1">
        <f t="shared" si="33"/>
        <v>6</v>
      </c>
      <c r="FO49" s="1">
        <f t="shared" si="133"/>
        <v>0</v>
      </c>
      <c r="FP49" s="1">
        <f t="shared" si="134"/>
        <v>4.0000000000000002E-4</v>
      </c>
      <c r="FQ49" s="1">
        <f t="shared" si="135"/>
        <v>6.0004</v>
      </c>
      <c r="FR49" s="1">
        <f t="shared" si="34"/>
        <v>6</v>
      </c>
      <c r="FS49" s="1">
        <f t="shared" si="136"/>
        <v>0</v>
      </c>
      <c r="FT49" s="1">
        <f t="shared" si="137"/>
        <v>4.0000000000000002E-4</v>
      </c>
      <c r="FU49" s="1">
        <f t="shared" si="138"/>
        <v>6.0004</v>
      </c>
      <c r="FV49" s="1">
        <f t="shared" si="35"/>
        <v>6</v>
      </c>
      <c r="FW49" s="1">
        <f t="shared" si="139"/>
        <v>0</v>
      </c>
      <c r="FX49" s="1">
        <f t="shared" si="140"/>
        <v>5.9999999999999995E-4</v>
      </c>
      <c r="FY49" s="1">
        <f t="shared" si="141"/>
        <v>6.0006000000000004</v>
      </c>
      <c r="FZ49" s="1">
        <f t="shared" si="36"/>
        <v>6</v>
      </c>
      <c r="GC49" s="1">
        <f t="shared" si="37"/>
        <v>0</v>
      </c>
      <c r="GD49" s="1">
        <f t="shared" si="142"/>
        <v>0</v>
      </c>
      <c r="GE49" s="1">
        <f t="shared" si="38"/>
        <v>6</v>
      </c>
      <c r="GF49" s="1">
        <f t="shared" si="39"/>
        <v>6</v>
      </c>
      <c r="GG49" s="1">
        <f t="shared" si="40"/>
        <v>0</v>
      </c>
      <c r="GH49" s="1">
        <f t="shared" si="143"/>
        <v>2.9999999999999997E-4</v>
      </c>
      <c r="GI49" s="1">
        <f t="shared" si="144"/>
        <v>6.0003000000000002</v>
      </c>
      <c r="GJ49" s="1">
        <f t="shared" si="41"/>
        <v>6</v>
      </c>
      <c r="GK49" s="1">
        <f t="shared" si="42"/>
        <v>0</v>
      </c>
      <c r="GL49" s="1">
        <f t="shared" si="145"/>
        <v>2.0000000000000001E-4</v>
      </c>
      <c r="GM49" s="1">
        <f t="shared" si="146"/>
        <v>6.0002000000000004</v>
      </c>
      <c r="GN49" s="1">
        <f t="shared" si="43"/>
        <v>6</v>
      </c>
      <c r="GO49" s="1">
        <f t="shared" si="44"/>
        <v>0</v>
      </c>
      <c r="GP49" s="1">
        <f t="shared" si="147"/>
        <v>2.0000000000000001E-4</v>
      </c>
      <c r="GQ49" s="1">
        <f t="shared" si="148"/>
        <v>6.0002000000000004</v>
      </c>
      <c r="GR49" s="1">
        <f t="shared" si="45"/>
        <v>6</v>
      </c>
      <c r="GS49" s="1">
        <f t="shared" si="46"/>
        <v>0</v>
      </c>
      <c r="GT49" s="1">
        <f t="shared" si="149"/>
        <v>1E-4</v>
      </c>
      <c r="GU49" s="1">
        <f t="shared" si="150"/>
        <v>6.0000999999999998</v>
      </c>
      <c r="GV49" s="1">
        <f t="shared" si="47"/>
        <v>6</v>
      </c>
      <c r="GW49" s="1">
        <f t="shared" si="48"/>
        <v>0</v>
      </c>
      <c r="GX49" s="1">
        <f t="shared" si="151"/>
        <v>4.0000000000000002E-4</v>
      </c>
      <c r="GY49" s="1">
        <f t="shared" si="152"/>
        <v>6.0004</v>
      </c>
      <c r="GZ49" s="1">
        <f t="shared" si="49"/>
        <v>6</v>
      </c>
      <c r="HA49" s="1">
        <f t="shared" si="50"/>
        <v>0</v>
      </c>
      <c r="HB49" s="1">
        <f t="shared" si="153"/>
        <v>5.9999999999999995E-4</v>
      </c>
      <c r="HC49" s="1">
        <f t="shared" si="154"/>
        <v>6.0006000000000004</v>
      </c>
      <c r="HD49" s="1">
        <f t="shared" si="51"/>
        <v>6</v>
      </c>
    </row>
    <row r="50" spans="1:212" customFormat="1" x14ac:dyDescent="0.3">
      <c r="A50" t="str">
        <f t="shared" si="52"/>
        <v>00</v>
      </c>
      <c r="B50" s="13">
        <f>'Running Order'!B54</f>
        <v>48</v>
      </c>
      <c r="C50" s="13">
        <f>'Running Order'!C54</f>
        <v>0</v>
      </c>
      <c r="D50" s="13">
        <f>'Running Order'!D54</f>
        <v>0</v>
      </c>
      <c r="E50" s="13">
        <f>'Running Order'!E54</f>
        <v>0</v>
      </c>
      <c r="F50" s="13">
        <f>'Running Order'!F54</f>
        <v>0</v>
      </c>
      <c r="G50" s="13">
        <f>'Running Order'!G54</f>
        <v>0</v>
      </c>
      <c r="H50" s="13">
        <f>'Running Order'!H54</f>
        <v>0</v>
      </c>
      <c r="I50" s="13">
        <f>'Running Order'!I54</f>
        <v>0</v>
      </c>
      <c r="J50" s="13">
        <f>'Running Order'!J54</f>
        <v>0</v>
      </c>
      <c r="K50" s="13">
        <f>'Running Order'!K54</f>
        <v>0</v>
      </c>
      <c r="L50" s="13">
        <f>'Running Order'!L54</f>
        <v>0</v>
      </c>
      <c r="M50" s="13">
        <f>IF('Running Order'!$HF54="CLUB",'Running Order'!M54,20)</f>
        <v>20</v>
      </c>
      <c r="N50" s="13">
        <f>IF('Running Order'!$HF54="CLUB",'Running Order'!N54,20)</f>
        <v>20</v>
      </c>
      <c r="O50" s="13">
        <f>IF('Running Order'!$HF54="CLUB",'Running Order'!O54,20)</f>
        <v>20</v>
      </c>
      <c r="P50" s="13">
        <f>IF('Running Order'!$HF54="CLUB",'Running Order'!P54,20)</f>
        <v>20</v>
      </c>
      <c r="Q50" s="13">
        <f>IF('Running Order'!$HF54="CLUB",'Running Order'!Q54,20)</f>
        <v>20</v>
      </c>
      <c r="R50" s="13">
        <f>IF('Running Order'!$HF54="CLUB",'Running Order'!R54,20)</f>
        <v>20</v>
      </c>
      <c r="S50" s="13">
        <f>IF('Running Order'!$HF54="CLUB",'Running Order'!S54,20)</f>
        <v>20</v>
      </c>
      <c r="T50" s="13">
        <f>IF('Running Order'!$HF54="CLUB",'Running Order'!T54,20)</f>
        <v>20</v>
      </c>
      <c r="U50" s="13">
        <f>IF('Running Order'!$HF54="CLUB",'Running Order'!U54,20)</f>
        <v>20</v>
      </c>
      <c r="V50" s="13">
        <f>IF('Running Order'!$HF54="CLUB",'Running Order'!V54,20)</f>
        <v>20</v>
      </c>
      <c r="W50" s="5">
        <f t="shared" si="53"/>
        <v>200</v>
      </c>
      <c r="X50" s="13">
        <f>IF('Running Order'!$HF54="CLUB",'Running Order'!X54,20)</f>
        <v>20</v>
      </c>
      <c r="Y50" s="13">
        <f>IF('Running Order'!$HF54="CLUB",'Running Order'!Y54,20)</f>
        <v>20</v>
      </c>
      <c r="Z50" s="13">
        <f>IF('Running Order'!$HF54="CLUB",'Running Order'!Z54,20)</f>
        <v>20</v>
      </c>
      <c r="AA50" s="13">
        <f>IF('Running Order'!$HF54="CLUB",'Running Order'!AA54,20)</f>
        <v>20</v>
      </c>
      <c r="AB50" s="13">
        <f>IF('Running Order'!$HF54="CLUB",'Running Order'!AB54,20)</f>
        <v>20</v>
      </c>
      <c r="AC50" s="13">
        <f>IF('Running Order'!$HF54="CLUB",'Running Order'!AC54,20)</f>
        <v>20</v>
      </c>
      <c r="AD50" s="13">
        <f>IF('Running Order'!$HF54="CLUB",'Running Order'!AD54,20)</f>
        <v>20</v>
      </c>
      <c r="AE50" s="13">
        <f>IF('Running Order'!$HF54="CLUB",'Running Order'!AE54,20)</f>
        <v>20</v>
      </c>
      <c r="AF50" s="13">
        <f>IF('Running Order'!$HF54="CLUB",'Running Order'!AF54,20)</f>
        <v>20</v>
      </c>
      <c r="AG50" s="13">
        <f>IF('Running Order'!$HF54="CLUB",'Running Order'!AG54,20)</f>
        <v>20</v>
      </c>
      <c r="AH50" s="5">
        <f t="shared" si="54"/>
        <v>200</v>
      </c>
      <c r="AI50" s="5">
        <f t="shared" si="55"/>
        <v>400</v>
      </c>
      <c r="AJ50" s="13">
        <f>IF('Running Order'!$HF54="CLUB",'Running Order'!AJ54,20)</f>
        <v>20</v>
      </c>
      <c r="AK50" s="13">
        <f>IF('Running Order'!$HF54="CLUB",'Running Order'!AK54,20)</f>
        <v>20</v>
      </c>
      <c r="AL50" s="13">
        <f>IF('Running Order'!$HF54="CLUB",'Running Order'!AL54,20)</f>
        <v>20</v>
      </c>
      <c r="AM50" s="13">
        <f>IF('Running Order'!$HF54="CLUB",'Running Order'!AM54,20)</f>
        <v>20</v>
      </c>
      <c r="AN50" s="13">
        <f>IF('Running Order'!$HF54="CLUB",'Running Order'!AN54,20)</f>
        <v>20</v>
      </c>
      <c r="AO50" s="13">
        <f>IF('Running Order'!$HF54="CLUB",'Running Order'!AO54,20)</f>
        <v>20</v>
      </c>
      <c r="AP50" s="13">
        <f>IF('Running Order'!$HF54="CLUB",'Running Order'!AP54,20)</f>
        <v>20</v>
      </c>
      <c r="AQ50" s="13">
        <f>IF('Running Order'!$HF54="CLUB",'Running Order'!AQ54,20)</f>
        <v>20</v>
      </c>
      <c r="AR50" s="13">
        <f>IF('Running Order'!$HF54="CLUB",'Running Order'!AR54,20)</f>
        <v>20</v>
      </c>
      <c r="AS50" s="13">
        <f>IF('Running Order'!$HF54="CLUB",'Running Order'!AS54,20)</f>
        <v>20</v>
      </c>
      <c r="AT50" s="5">
        <f t="shared" si="56"/>
        <v>200</v>
      </c>
      <c r="AU50" s="5">
        <f t="shared" si="57"/>
        <v>600</v>
      </c>
      <c r="AV50" s="13">
        <f>IF('Running Order'!$HF54="CLUB",'Running Order'!AV54,20)</f>
        <v>20</v>
      </c>
      <c r="AW50" s="13">
        <f>IF('Running Order'!$HF54="CLUB",'Running Order'!AW54,20)</f>
        <v>20</v>
      </c>
      <c r="AX50" s="13">
        <f>IF('Running Order'!$HF54="CLUB",'Running Order'!AX54,20)</f>
        <v>20</v>
      </c>
      <c r="AY50" s="13">
        <f>IF('Running Order'!$HF54="CLUB",'Running Order'!AY54,20)</f>
        <v>20</v>
      </c>
      <c r="AZ50" s="13">
        <f>IF('Running Order'!$HF54="CLUB",'Running Order'!AZ54,20)</f>
        <v>20</v>
      </c>
      <c r="BA50" s="13">
        <f>IF('Running Order'!$HF54="CLUB",'Running Order'!BA54,20)</f>
        <v>20</v>
      </c>
      <c r="BB50" s="13">
        <f>IF('Running Order'!$HF54="CLUB",'Running Order'!BB54,20)</f>
        <v>20</v>
      </c>
      <c r="BC50" s="13">
        <f>IF('Running Order'!$HF54="CLUB",'Running Order'!BC54,20)</f>
        <v>20</v>
      </c>
      <c r="BD50" s="13">
        <f>IF('Running Order'!$HF54="CLUB",'Running Order'!BD54,20)</f>
        <v>20</v>
      </c>
      <c r="BE50" s="13">
        <f>IF('Running Order'!$HF54="CLUB",'Running Order'!BE54,20)</f>
        <v>20</v>
      </c>
      <c r="BF50" s="5">
        <f t="shared" si="58"/>
        <v>200</v>
      </c>
      <c r="BG50" s="5">
        <f t="shared" si="59"/>
        <v>800</v>
      </c>
      <c r="BH50" s="5">
        <f t="shared" si="155"/>
        <v>6</v>
      </c>
      <c r="BI50" s="5">
        <f t="shared" si="156"/>
        <v>6</v>
      </c>
      <c r="BJ50" s="5">
        <f t="shared" si="157"/>
        <v>6</v>
      </c>
      <c r="BK50" s="5">
        <f t="shared" si="158"/>
        <v>6</v>
      </c>
      <c r="BL50" s="5">
        <f t="shared" si="60"/>
        <v>6</v>
      </c>
      <c r="BM50" s="5">
        <f t="shared" si="61"/>
        <v>6</v>
      </c>
      <c r="BN50" s="5">
        <f t="shared" si="160"/>
        <v>6</v>
      </c>
      <c r="BO50" s="5">
        <f t="shared" si="161"/>
        <v>6</v>
      </c>
      <c r="BP50" s="3" t="str">
        <f t="shared" si="162"/>
        <v>-</v>
      </c>
      <c r="BQ50" s="3" t="str">
        <f t="shared" si="62"/>
        <v/>
      </c>
      <c r="BR50" s="3" t="str">
        <f t="shared" si="163"/>
        <v>-</v>
      </c>
      <c r="BS50" s="3" t="str">
        <f t="shared" si="63"/>
        <v/>
      </c>
      <c r="BT50" s="3" t="str">
        <f t="shared" si="164"/>
        <v>-</v>
      </c>
      <c r="BU50" s="3" t="str">
        <f t="shared" si="64"/>
        <v/>
      </c>
      <c r="BV50" s="3" t="str">
        <f t="shared" si="165"/>
        <v>-</v>
      </c>
      <c r="BW50" s="3" t="str">
        <f t="shared" si="65"/>
        <v/>
      </c>
      <c r="BX50" s="3" t="str">
        <f t="shared" si="166"/>
        <v>-</v>
      </c>
      <c r="BY50" s="3" t="str">
        <f t="shared" si="66"/>
        <v/>
      </c>
      <c r="BZ50" s="3" t="str">
        <f t="shared" si="167"/>
        <v>-</v>
      </c>
      <c r="CA50" s="3" t="str">
        <f t="shared" si="67"/>
        <v/>
      </c>
      <c r="CB50" s="3" t="str">
        <f t="shared" si="168"/>
        <v>-</v>
      </c>
      <c r="CC50" s="3" t="str">
        <f t="shared" si="68"/>
        <v/>
      </c>
      <c r="CD50" s="3" t="str">
        <f t="shared" si="169"/>
        <v>-</v>
      </c>
      <c r="CE50" s="3" t="str">
        <f t="shared" si="70"/>
        <v/>
      </c>
      <c r="CF50" s="3" t="str">
        <f t="shared" si="71"/>
        <v>-</v>
      </c>
      <c r="CG50" s="3" t="str">
        <f t="shared" si="72"/>
        <v/>
      </c>
      <c r="CH50" s="5" t="str">
        <f t="shared" si="159"/>
        <v/>
      </c>
      <c r="CI50" s="5" t="str">
        <f t="shared" si="73"/>
        <v/>
      </c>
      <c r="CJ50" s="1"/>
      <c r="CK50" s="1"/>
      <c r="CL50" s="1">
        <f t="shared" si="74"/>
        <v>0</v>
      </c>
      <c r="CM50" s="1">
        <f t="shared" si="75"/>
        <v>6.9999999999999994E-5</v>
      </c>
      <c r="CN50" s="1">
        <f t="shared" si="76"/>
        <v>6.00007</v>
      </c>
      <c r="CO50" s="1">
        <f t="shared" si="17"/>
        <v>6</v>
      </c>
      <c r="CP50" s="1">
        <f t="shared" si="77"/>
        <v>0</v>
      </c>
      <c r="CQ50" s="1">
        <f t="shared" si="78"/>
        <v>5.0000000000000002E-5</v>
      </c>
      <c r="CR50" s="1">
        <f t="shared" si="79"/>
        <v>6.0000499999999999</v>
      </c>
      <c r="CS50" s="1">
        <f t="shared" si="18"/>
        <v>6</v>
      </c>
      <c r="CT50" s="1">
        <f t="shared" si="80"/>
        <v>0</v>
      </c>
      <c r="CU50" s="1">
        <f t="shared" si="81"/>
        <v>5.0000000000000001E-4</v>
      </c>
      <c r="CV50" s="1">
        <f t="shared" si="82"/>
        <v>6.0004999999999997</v>
      </c>
      <c r="CW50" s="1">
        <f t="shared" si="19"/>
        <v>6</v>
      </c>
      <c r="CX50" s="1">
        <f t="shared" si="83"/>
        <v>0</v>
      </c>
      <c r="CY50" s="1">
        <f t="shared" si="84"/>
        <v>4.0000000000000002E-4</v>
      </c>
      <c r="CZ50" s="1">
        <f t="shared" si="85"/>
        <v>6.0004</v>
      </c>
      <c r="DA50" s="1">
        <f t="shared" si="20"/>
        <v>6</v>
      </c>
      <c r="DB50" s="1">
        <f t="shared" si="86"/>
        <v>0</v>
      </c>
      <c r="DC50" s="1">
        <f t="shared" si="87"/>
        <v>5.0000000000000001E-4</v>
      </c>
      <c r="DD50" s="1">
        <f t="shared" si="88"/>
        <v>6.0004999999999997</v>
      </c>
      <c r="DE50" s="1">
        <f t="shared" si="21"/>
        <v>6</v>
      </c>
      <c r="DF50" s="1">
        <f t="shared" si="89"/>
        <v>0</v>
      </c>
      <c r="DG50" s="1">
        <f t="shared" si="90"/>
        <v>5.0000000000000001E-4</v>
      </c>
      <c r="DH50" s="1">
        <f t="shared" si="91"/>
        <v>6.0004999999999997</v>
      </c>
      <c r="DI50" s="1">
        <f t="shared" si="22"/>
        <v>6</v>
      </c>
      <c r="DJ50" s="1">
        <f t="shared" si="92"/>
        <v>0</v>
      </c>
      <c r="DK50" s="1">
        <f t="shared" si="93"/>
        <v>5.9999999999999995E-4</v>
      </c>
      <c r="DL50" s="1">
        <f t="shared" si="94"/>
        <v>6.0006000000000004</v>
      </c>
      <c r="DM50" s="1">
        <f t="shared" si="95"/>
        <v>6</v>
      </c>
      <c r="DQ50">
        <f t="shared" si="96"/>
        <v>600</v>
      </c>
      <c r="DR50" t="str">
        <f t="shared" si="97"/>
        <v>NO</v>
      </c>
      <c r="DS50">
        <f t="shared" si="98"/>
        <v>600</v>
      </c>
      <c r="DT50" t="str">
        <f t="shared" si="99"/>
        <v>NO</v>
      </c>
      <c r="DV50" s="1">
        <f t="shared" si="100"/>
        <v>0</v>
      </c>
      <c r="DW50" s="1">
        <f t="shared" si="101"/>
        <v>6.9999999999999999E-4</v>
      </c>
      <c r="DX50" s="1">
        <f t="shared" si="102"/>
        <v>6.0007000000000001</v>
      </c>
      <c r="DY50" s="1">
        <f t="shared" si="23"/>
        <v>6</v>
      </c>
      <c r="DZ50" s="1">
        <f t="shared" si="103"/>
        <v>0</v>
      </c>
      <c r="EA50" s="1">
        <f t="shared" si="104"/>
        <v>5.0000000000000001E-4</v>
      </c>
      <c r="EB50" s="1">
        <f t="shared" si="105"/>
        <v>6.0004999999999997</v>
      </c>
      <c r="EC50" s="1">
        <f t="shared" si="24"/>
        <v>6</v>
      </c>
      <c r="ED50" s="1">
        <f t="shared" si="106"/>
        <v>0</v>
      </c>
      <c r="EE50" s="1">
        <f t="shared" si="107"/>
        <v>5.0000000000000001E-4</v>
      </c>
      <c r="EF50" s="1">
        <f t="shared" si="108"/>
        <v>6.0004999999999997</v>
      </c>
      <c r="EG50" s="1">
        <f t="shared" si="25"/>
        <v>6</v>
      </c>
      <c r="EH50" s="1">
        <f t="shared" si="109"/>
        <v>0</v>
      </c>
      <c r="EI50" s="1">
        <f t="shared" si="110"/>
        <v>4.0000000000000002E-4</v>
      </c>
      <c r="EJ50" s="1">
        <f t="shared" si="111"/>
        <v>6.0004</v>
      </c>
      <c r="EK50" s="1">
        <f t="shared" si="26"/>
        <v>6</v>
      </c>
      <c r="EL50" s="1">
        <f t="shared" si="112"/>
        <v>0</v>
      </c>
      <c r="EM50" s="1">
        <f t="shared" si="113"/>
        <v>5.0000000000000001E-4</v>
      </c>
      <c r="EN50" s="1">
        <f t="shared" si="114"/>
        <v>6.0004999999999997</v>
      </c>
      <c r="EO50" s="1">
        <f t="shared" si="27"/>
        <v>6</v>
      </c>
      <c r="EP50" s="1">
        <f t="shared" si="115"/>
        <v>0</v>
      </c>
      <c r="EQ50" s="1">
        <f t="shared" si="116"/>
        <v>5.0000000000000001E-4</v>
      </c>
      <c r="ER50" s="1">
        <f t="shared" si="117"/>
        <v>6.0004999999999997</v>
      </c>
      <c r="ES50" s="1">
        <f t="shared" si="28"/>
        <v>6</v>
      </c>
      <c r="ET50" s="1">
        <f t="shared" si="118"/>
        <v>0</v>
      </c>
      <c r="EU50" s="1">
        <f t="shared" si="119"/>
        <v>5.9999999999999995E-4</v>
      </c>
      <c r="EV50" s="1">
        <f t="shared" si="120"/>
        <v>6.0006000000000004</v>
      </c>
      <c r="EW50" s="1">
        <f t="shared" si="121"/>
        <v>6</v>
      </c>
      <c r="EX50" s="1"/>
      <c r="EY50" s="1">
        <f t="shared" si="122"/>
        <v>0</v>
      </c>
      <c r="EZ50" s="1">
        <f t="shared" si="123"/>
        <v>6.9999999999999999E-4</v>
      </c>
      <c r="FA50" s="1">
        <f t="shared" si="29"/>
        <v>6.0007000000000001</v>
      </c>
      <c r="FB50" s="1">
        <f t="shared" si="30"/>
        <v>6</v>
      </c>
      <c r="FC50" s="1">
        <f t="shared" si="124"/>
        <v>0</v>
      </c>
      <c r="FD50" s="1">
        <f t="shared" si="125"/>
        <v>4.0000000000000002E-4</v>
      </c>
      <c r="FE50" s="1">
        <f t="shared" si="126"/>
        <v>6.0004</v>
      </c>
      <c r="FF50" s="1">
        <f t="shared" si="31"/>
        <v>6</v>
      </c>
      <c r="FG50" s="1">
        <f t="shared" si="127"/>
        <v>0</v>
      </c>
      <c r="FH50" s="1">
        <f t="shared" si="128"/>
        <v>4.0000000000000002E-4</v>
      </c>
      <c r="FI50" s="1">
        <f t="shared" si="129"/>
        <v>6.0004</v>
      </c>
      <c r="FJ50" s="1">
        <f t="shared" si="32"/>
        <v>6</v>
      </c>
      <c r="FK50" s="1">
        <f t="shared" si="130"/>
        <v>0</v>
      </c>
      <c r="FL50" s="1">
        <f t="shared" si="131"/>
        <v>2.9999999999999997E-4</v>
      </c>
      <c r="FM50" s="1">
        <f t="shared" si="132"/>
        <v>6.0003000000000002</v>
      </c>
      <c r="FN50" s="1">
        <f t="shared" si="33"/>
        <v>6</v>
      </c>
      <c r="FO50" s="1">
        <f t="shared" si="133"/>
        <v>0</v>
      </c>
      <c r="FP50" s="1">
        <f t="shared" si="134"/>
        <v>4.0000000000000002E-4</v>
      </c>
      <c r="FQ50" s="1">
        <f t="shared" si="135"/>
        <v>6.0004</v>
      </c>
      <c r="FR50" s="1">
        <f t="shared" si="34"/>
        <v>6</v>
      </c>
      <c r="FS50" s="1">
        <f t="shared" si="136"/>
        <v>0</v>
      </c>
      <c r="FT50" s="1">
        <f t="shared" si="137"/>
        <v>4.0000000000000002E-4</v>
      </c>
      <c r="FU50" s="1">
        <f t="shared" si="138"/>
        <v>6.0004</v>
      </c>
      <c r="FV50" s="1">
        <f t="shared" si="35"/>
        <v>6</v>
      </c>
      <c r="FW50" s="1">
        <f t="shared" si="139"/>
        <v>0</v>
      </c>
      <c r="FX50" s="1">
        <f t="shared" si="140"/>
        <v>5.9999999999999995E-4</v>
      </c>
      <c r="FY50" s="1">
        <f t="shared" si="141"/>
        <v>6.0006000000000004</v>
      </c>
      <c r="FZ50" s="1">
        <f t="shared" si="36"/>
        <v>6</v>
      </c>
      <c r="GC50" s="1">
        <f t="shared" si="37"/>
        <v>0</v>
      </c>
      <c r="GD50" s="1">
        <f t="shared" si="142"/>
        <v>0</v>
      </c>
      <c r="GE50" s="1">
        <f t="shared" si="38"/>
        <v>6</v>
      </c>
      <c r="GF50" s="1">
        <f t="shared" si="39"/>
        <v>6</v>
      </c>
      <c r="GG50" s="1">
        <f t="shared" si="40"/>
        <v>0</v>
      </c>
      <c r="GH50" s="1">
        <f t="shared" si="143"/>
        <v>2.9999999999999997E-4</v>
      </c>
      <c r="GI50" s="1">
        <f t="shared" si="144"/>
        <v>6.0003000000000002</v>
      </c>
      <c r="GJ50" s="1">
        <f t="shared" si="41"/>
        <v>6</v>
      </c>
      <c r="GK50" s="1">
        <f t="shared" si="42"/>
        <v>0</v>
      </c>
      <c r="GL50" s="1">
        <f t="shared" si="145"/>
        <v>2.0000000000000001E-4</v>
      </c>
      <c r="GM50" s="1">
        <f t="shared" si="146"/>
        <v>6.0002000000000004</v>
      </c>
      <c r="GN50" s="1">
        <f t="shared" si="43"/>
        <v>6</v>
      </c>
      <c r="GO50" s="1">
        <f t="shared" si="44"/>
        <v>0</v>
      </c>
      <c r="GP50" s="1">
        <f t="shared" si="147"/>
        <v>2.0000000000000001E-4</v>
      </c>
      <c r="GQ50" s="1">
        <f t="shared" si="148"/>
        <v>6.0002000000000004</v>
      </c>
      <c r="GR50" s="1">
        <f t="shared" si="45"/>
        <v>6</v>
      </c>
      <c r="GS50" s="1">
        <f t="shared" si="46"/>
        <v>0</v>
      </c>
      <c r="GT50" s="1">
        <f t="shared" si="149"/>
        <v>1E-4</v>
      </c>
      <c r="GU50" s="1">
        <f t="shared" si="150"/>
        <v>6.0000999999999998</v>
      </c>
      <c r="GV50" s="1">
        <f t="shared" si="47"/>
        <v>6</v>
      </c>
      <c r="GW50" s="1">
        <f t="shared" si="48"/>
        <v>0</v>
      </c>
      <c r="GX50" s="1">
        <f t="shared" si="151"/>
        <v>4.0000000000000002E-4</v>
      </c>
      <c r="GY50" s="1">
        <f t="shared" si="152"/>
        <v>6.0004</v>
      </c>
      <c r="GZ50" s="1">
        <f t="shared" si="49"/>
        <v>6</v>
      </c>
      <c r="HA50" s="1">
        <f t="shared" si="50"/>
        <v>0</v>
      </c>
      <c r="HB50" s="1">
        <f t="shared" si="153"/>
        <v>5.9999999999999995E-4</v>
      </c>
      <c r="HC50" s="1">
        <f t="shared" si="154"/>
        <v>6.0006000000000004</v>
      </c>
      <c r="HD50" s="1">
        <f t="shared" si="51"/>
        <v>6</v>
      </c>
    </row>
    <row r="51" spans="1:212" customFormat="1" x14ac:dyDescent="0.3">
      <c r="A51" t="str">
        <f t="shared" si="52"/>
        <v>00</v>
      </c>
      <c r="B51" s="13">
        <f>'Running Order'!B55</f>
        <v>49</v>
      </c>
      <c r="C51" s="13">
        <f>'Running Order'!C55</f>
        <v>0</v>
      </c>
      <c r="D51" s="13">
        <f>'Running Order'!D55</f>
        <v>0</v>
      </c>
      <c r="E51" s="13">
        <f>'Running Order'!E55</f>
        <v>0</v>
      </c>
      <c r="F51" s="13">
        <f>'Running Order'!F55</f>
        <v>0</v>
      </c>
      <c r="G51" s="13">
        <f>'Running Order'!G55</f>
        <v>0</v>
      </c>
      <c r="H51" s="13">
        <f>'Running Order'!H55</f>
        <v>0</v>
      </c>
      <c r="I51" s="13">
        <f>'Running Order'!I55</f>
        <v>0</v>
      </c>
      <c r="J51" s="13">
        <f>'Running Order'!J55</f>
        <v>0</v>
      </c>
      <c r="K51" s="13">
        <f>'Running Order'!K55</f>
        <v>0</v>
      </c>
      <c r="L51" s="13">
        <f>'Running Order'!L55</f>
        <v>0</v>
      </c>
      <c r="M51" s="13">
        <f>IF('Running Order'!$HF55="CLUB",'Running Order'!M55,20)</f>
        <v>20</v>
      </c>
      <c r="N51" s="13">
        <f>IF('Running Order'!$HF55="CLUB",'Running Order'!N55,20)</f>
        <v>20</v>
      </c>
      <c r="O51" s="13">
        <f>IF('Running Order'!$HF55="CLUB",'Running Order'!O55,20)</f>
        <v>20</v>
      </c>
      <c r="P51" s="13">
        <f>IF('Running Order'!$HF55="CLUB",'Running Order'!P55,20)</f>
        <v>20</v>
      </c>
      <c r="Q51" s="13">
        <f>IF('Running Order'!$HF55="CLUB",'Running Order'!Q55,20)</f>
        <v>20</v>
      </c>
      <c r="R51" s="13">
        <f>IF('Running Order'!$HF55="CLUB",'Running Order'!R55,20)</f>
        <v>20</v>
      </c>
      <c r="S51" s="13">
        <f>IF('Running Order'!$HF55="CLUB",'Running Order'!S55,20)</f>
        <v>20</v>
      </c>
      <c r="T51" s="13">
        <f>IF('Running Order'!$HF55="CLUB",'Running Order'!T55,20)</f>
        <v>20</v>
      </c>
      <c r="U51" s="13">
        <f>IF('Running Order'!$HF55="CLUB",'Running Order'!U55,20)</f>
        <v>20</v>
      </c>
      <c r="V51" s="13">
        <f>IF('Running Order'!$HF55="CLUB",'Running Order'!V55,20)</f>
        <v>20</v>
      </c>
      <c r="W51" s="5">
        <f t="shared" si="53"/>
        <v>200</v>
      </c>
      <c r="X51" s="13">
        <f>IF('Running Order'!$HF55="CLUB",'Running Order'!X55,20)</f>
        <v>20</v>
      </c>
      <c r="Y51" s="13">
        <f>IF('Running Order'!$HF55="CLUB",'Running Order'!Y55,20)</f>
        <v>20</v>
      </c>
      <c r="Z51" s="13">
        <f>IF('Running Order'!$HF55="CLUB",'Running Order'!Z55,20)</f>
        <v>20</v>
      </c>
      <c r="AA51" s="13">
        <f>IF('Running Order'!$HF55="CLUB",'Running Order'!AA55,20)</f>
        <v>20</v>
      </c>
      <c r="AB51" s="13">
        <f>IF('Running Order'!$HF55="CLUB",'Running Order'!AB55,20)</f>
        <v>20</v>
      </c>
      <c r="AC51" s="13">
        <f>IF('Running Order'!$HF55="CLUB",'Running Order'!AC55,20)</f>
        <v>20</v>
      </c>
      <c r="AD51" s="13">
        <f>IF('Running Order'!$HF55="CLUB",'Running Order'!AD55,20)</f>
        <v>20</v>
      </c>
      <c r="AE51" s="13">
        <f>IF('Running Order'!$HF55="CLUB",'Running Order'!AE55,20)</f>
        <v>20</v>
      </c>
      <c r="AF51" s="13">
        <f>IF('Running Order'!$HF55="CLUB",'Running Order'!AF55,20)</f>
        <v>20</v>
      </c>
      <c r="AG51" s="13">
        <f>IF('Running Order'!$HF55="CLUB",'Running Order'!AG55,20)</f>
        <v>20</v>
      </c>
      <c r="AH51" s="5">
        <f t="shared" si="54"/>
        <v>200</v>
      </c>
      <c r="AI51" s="5">
        <f t="shared" si="55"/>
        <v>400</v>
      </c>
      <c r="AJ51" s="13">
        <f>IF('Running Order'!$HF55="CLUB",'Running Order'!AJ55,20)</f>
        <v>20</v>
      </c>
      <c r="AK51" s="13">
        <f>IF('Running Order'!$HF55="CLUB",'Running Order'!AK55,20)</f>
        <v>20</v>
      </c>
      <c r="AL51" s="13">
        <f>IF('Running Order'!$HF55="CLUB",'Running Order'!AL55,20)</f>
        <v>20</v>
      </c>
      <c r="AM51" s="13">
        <f>IF('Running Order'!$HF55="CLUB",'Running Order'!AM55,20)</f>
        <v>20</v>
      </c>
      <c r="AN51" s="13">
        <f>IF('Running Order'!$HF55="CLUB",'Running Order'!AN55,20)</f>
        <v>20</v>
      </c>
      <c r="AO51" s="13">
        <f>IF('Running Order'!$HF55="CLUB",'Running Order'!AO55,20)</f>
        <v>20</v>
      </c>
      <c r="AP51" s="13">
        <f>IF('Running Order'!$HF55="CLUB",'Running Order'!AP55,20)</f>
        <v>20</v>
      </c>
      <c r="AQ51" s="13">
        <f>IF('Running Order'!$HF55="CLUB",'Running Order'!AQ55,20)</f>
        <v>20</v>
      </c>
      <c r="AR51" s="13">
        <f>IF('Running Order'!$HF55="CLUB",'Running Order'!AR55,20)</f>
        <v>20</v>
      </c>
      <c r="AS51" s="13">
        <f>IF('Running Order'!$HF55="CLUB",'Running Order'!AS55,20)</f>
        <v>20</v>
      </c>
      <c r="AT51" s="5">
        <f t="shared" si="56"/>
        <v>200</v>
      </c>
      <c r="AU51" s="5">
        <f t="shared" si="57"/>
        <v>600</v>
      </c>
      <c r="AV51" s="13">
        <f>IF('Running Order'!$HF55="CLUB",'Running Order'!AV55,20)</f>
        <v>20</v>
      </c>
      <c r="AW51" s="13">
        <f>IF('Running Order'!$HF55="CLUB",'Running Order'!AW55,20)</f>
        <v>20</v>
      </c>
      <c r="AX51" s="13">
        <f>IF('Running Order'!$HF55="CLUB",'Running Order'!AX55,20)</f>
        <v>20</v>
      </c>
      <c r="AY51" s="13">
        <f>IF('Running Order'!$HF55="CLUB",'Running Order'!AY55,20)</f>
        <v>20</v>
      </c>
      <c r="AZ51" s="13">
        <f>IF('Running Order'!$HF55="CLUB",'Running Order'!AZ55,20)</f>
        <v>20</v>
      </c>
      <c r="BA51" s="13">
        <f>IF('Running Order'!$HF55="CLUB",'Running Order'!BA55,20)</f>
        <v>20</v>
      </c>
      <c r="BB51" s="13">
        <f>IF('Running Order'!$HF55="CLUB",'Running Order'!BB55,20)</f>
        <v>20</v>
      </c>
      <c r="BC51" s="13">
        <f>IF('Running Order'!$HF55="CLUB",'Running Order'!BC55,20)</f>
        <v>20</v>
      </c>
      <c r="BD51" s="13">
        <f>IF('Running Order'!$HF55="CLUB",'Running Order'!BD55,20)</f>
        <v>20</v>
      </c>
      <c r="BE51" s="13">
        <f>IF('Running Order'!$HF55="CLUB",'Running Order'!BE55,20)</f>
        <v>20</v>
      </c>
      <c r="BF51" s="5">
        <f t="shared" si="58"/>
        <v>200</v>
      </c>
      <c r="BG51" s="5">
        <f t="shared" si="59"/>
        <v>800</v>
      </c>
      <c r="BH51" s="5">
        <f t="shared" si="155"/>
        <v>6</v>
      </c>
      <c r="BI51" s="5">
        <f t="shared" si="156"/>
        <v>6</v>
      </c>
      <c r="BJ51" s="5">
        <f t="shared" si="157"/>
        <v>6</v>
      </c>
      <c r="BK51" s="5">
        <f t="shared" si="158"/>
        <v>6</v>
      </c>
      <c r="BL51" s="5">
        <f t="shared" si="60"/>
        <v>6</v>
      </c>
      <c r="BM51" s="5">
        <f t="shared" si="61"/>
        <v>6</v>
      </c>
      <c r="BN51" s="5">
        <f t="shared" si="160"/>
        <v>6</v>
      </c>
      <c r="BO51" s="5">
        <f t="shared" si="161"/>
        <v>6</v>
      </c>
      <c r="BP51" s="3" t="str">
        <f t="shared" si="162"/>
        <v>-</v>
      </c>
      <c r="BQ51" s="3" t="str">
        <f t="shared" si="62"/>
        <v/>
      </c>
      <c r="BR51" s="3" t="str">
        <f t="shared" si="163"/>
        <v>-</v>
      </c>
      <c r="BS51" s="3" t="str">
        <f t="shared" si="63"/>
        <v/>
      </c>
      <c r="BT51" s="3" t="str">
        <f t="shared" si="164"/>
        <v>-</v>
      </c>
      <c r="BU51" s="3" t="str">
        <f t="shared" si="64"/>
        <v/>
      </c>
      <c r="BV51" s="3" t="str">
        <f t="shared" si="165"/>
        <v>-</v>
      </c>
      <c r="BW51" s="3" t="str">
        <f t="shared" si="65"/>
        <v/>
      </c>
      <c r="BX51" s="3" t="str">
        <f t="shared" si="166"/>
        <v>-</v>
      </c>
      <c r="BY51" s="3" t="str">
        <f t="shared" si="66"/>
        <v/>
      </c>
      <c r="BZ51" s="3" t="str">
        <f t="shared" si="167"/>
        <v>-</v>
      </c>
      <c r="CA51" s="3" t="str">
        <f t="shared" si="67"/>
        <v/>
      </c>
      <c r="CB51" s="3" t="str">
        <f t="shared" si="168"/>
        <v>-</v>
      </c>
      <c r="CC51" s="3" t="str">
        <f t="shared" si="68"/>
        <v/>
      </c>
      <c r="CD51" s="3" t="str">
        <f t="shared" si="169"/>
        <v>-</v>
      </c>
      <c r="CE51" s="3" t="str">
        <f t="shared" si="70"/>
        <v/>
      </c>
      <c r="CF51" s="3" t="str">
        <f t="shared" si="71"/>
        <v>-</v>
      </c>
      <c r="CG51" s="3" t="str">
        <f t="shared" si="72"/>
        <v/>
      </c>
      <c r="CH51" s="5" t="str">
        <f t="shared" si="159"/>
        <v/>
      </c>
      <c r="CI51" s="5" t="str">
        <f t="shared" si="73"/>
        <v/>
      </c>
      <c r="CJ51" s="1"/>
      <c r="CK51" s="1"/>
      <c r="CL51" s="1">
        <f t="shared" si="74"/>
        <v>0</v>
      </c>
      <c r="CM51" s="1">
        <f t="shared" si="75"/>
        <v>6.9999999999999994E-5</v>
      </c>
      <c r="CN51" s="1">
        <f t="shared" si="76"/>
        <v>6.00007</v>
      </c>
      <c r="CO51" s="1">
        <f t="shared" si="17"/>
        <v>6</v>
      </c>
      <c r="CP51" s="1">
        <f t="shared" si="77"/>
        <v>0</v>
      </c>
      <c r="CQ51" s="1">
        <f t="shared" si="78"/>
        <v>5.0000000000000002E-5</v>
      </c>
      <c r="CR51" s="1">
        <f t="shared" si="79"/>
        <v>6.0000499999999999</v>
      </c>
      <c r="CS51" s="1">
        <f t="shared" si="18"/>
        <v>6</v>
      </c>
      <c r="CT51" s="1">
        <f t="shared" si="80"/>
        <v>0</v>
      </c>
      <c r="CU51" s="1">
        <f t="shared" si="81"/>
        <v>5.0000000000000001E-4</v>
      </c>
      <c r="CV51" s="1">
        <f t="shared" si="82"/>
        <v>6.0004999999999997</v>
      </c>
      <c r="CW51" s="1">
        <f t="shared" si="19"/>
        <v>6</v>
      </c>
      <c r="CX51" s="1">
        <f t="shared" si="83"/>
        <v>0</v>
      </c>
      <c r="CY51" s="1">
        <f t="shared" si="84"/>
        <v>4.0000000000000002E-4</v>
      </c>
      <c r="CZ51" s="1">
        <f t="shared" si="85"/>
        <v>6.0004</v>
      </c>
      <c r="DA51" s="1">
        <f t="shared" si="20"/>
        <v>6</v>
      </c>
      <c r="DB51" s="1">
        <f t="shared" si="86"/>
        <v>0</v>
      </c>
      <c r="DC51" s="1">
        <f t="shared" si="87"/>
        <v>5.0000000000000001E-4</v>
      </c>
      <c r="DD51" s="1">
        <f t="shared" si="88"/>
        <v>6.0004999999999997</v>
      </c>
      <c r="DE51" s="1">
        <f t="shared" si="21"/>
        <v>6</v>
      </c>
      <c r="DF51" s="1">
        <f t="shared" si="89"/>
        <v>0</v>
      </c>
      <c r="DG51" s="1">
        <f t="shared" si="90"/>
        <v>5.0000000000000001E-4</v>
      </c>
      <c r="DH51" s="1">
        <f t="shared" si="91"/>
        <v>6.0004999999999997</v>
      </c>
      <c r="DI51" s="1">
        <f t="shared" si="22"/>
        <v>6</v>
      </c>
      <c r="DJ51" s="1">
        <f t="shared" si="92"/>
        <v>0</v>
      </c>
      <c r="DK51" s="1">
        <f t="shared" si="93"/>
        <v>5.9999999999999995E-4</v>
      </c>
      <c r="DL51" s="1">
        <f t="shared" si="94"/>
        <v>6.0006000000000004</v>
      </c>
      <c r="DM51" s="1">
        <f t="shared" si="95"/>
        <v>6</v>
      </c>
      <c r="DQ51">
        <f t="shared" si="96"/>
        <v>600</v>
      </c>
      <c r="DR51" t="str">
        <f t="shared" si="97"/>
        <v>NO</v>
      </c>
      <c r="DS51">
        <f t="shared" si="98"/>
        <v>600</v>
      </c>
      <c r="DT51" t="str">
        <f t="shared" si="99"/>
        <v>NO</v>
      </c>
      <c r="DV51" s="1">
        <f t="shared" si="100"/>
        <v>0</v>
      </c>
      <c r="DW51" s="1">
        <f t="shared" si="101"/>
        <v>6.9999999999999999E-4</v>
      </c>
      <c r="DX51" s="1">
        <f t="shared" si="102"/>
        <v>6.0007000000000001</v>
      </c>
      <c r="DY51" s="1">
        <f t="shared" si="23"/>
        <v>6</v>
      </c>
      <c r="DZ51" s="1">
        <f t="shared" si="103"/>
        <v>0</v>
      </c>
      <c r="EA51" s="1">
        <f t="shared" si="104"/>
        <v>5.0000000000000001E-4</v>
      </c>
      <c r="EB51" s="1">
        <f t="shared" si="105"/>
        <v>6.0004999999999997</v>
      </c>
      <c r="EC51" s="1">
        <f t="shared" si="24"/>
        <v>6</v>
      </c>
      <c r="ED51" s="1">
        <f t="shared" si="106"/>
        <v>0</v>
      </c>
      <c r="EE51" s="1">
        <f t="shared" si="107"/>
        <v>5.0000000000000001E-4</v>
      </c>
      <c r="EF51" s="1">
        <f t="shared" si="108"/>
        <v>6.0004999999999997</v>
      </c>
      <c r="EG51" s="1">
        <f t="shared" si="25"/>
        <v>6</v>
      </c>
      <c r="EH51" s="1">
        <f t="shared" si="109"/>
        <v>0</v>
      </c>
      <c r="EI51" s="1">
        <f t="shared" si="110"/>
        <v>4.0000000000000002E-4</v>
      </c>
      <c r="EJ51" s="1">
        <f t="shared" si="111"/>
        <v>6.0004</v>
      </c>
      <c r="EK51" s="1">
        <f t="shared" si="26"/>
        <v>6</v>
      </c>
      <c r="EL51" s="1">
        <f t="shared" si="112"/>
        <v>0</v>
      </c>
      <c r="EM51" s="1">
        <f t="shared" si="113"/>
        <v>5.0000000000000001E-4</v>
      </c>
      <c r="EN51" s="1">
        <f t="shared" si="114"/>
        <v>6.0004999999999997</v>
      </c>
      <c r="EO51" s="1">
        <f t="shared" si="27"/>
        <v>6</v>
      </c>
      <c r="EP51" s="1">
        <f t="shared" si="115"/>
        <v>0</v>
      </c>
      <c r="EQ51" s="1">
        <f t="shared" si="116"/>
        <v>5.0000000000000001E-4</v>
      </c>
      <c r="ER51" s="1">
        <f t="shared" si="117"/>
        <v>6.0004999999999997</v>
      </c>
      <c r="ES51" s="1">
        <f t="shared" si="28"/>
        <v>6</v>
      </c>
      <c r="ET51" s="1">
        <f t="shared" si="118"/>
        <v>0</v>
      </c>
      <c r="EU51" s="1">
        <f t="shared" si="119"/>
        <v>5.9999999999999995E-4</v>
      </c>
      <c r="EV51" s="1">
        <f t="shared" si="120"/>
        <v>6.0006000000000004</v>
      </c>
      <c r="EW51" s="1">
        <f t="shared" si="121"/>
        <v>6</v>
      </c>
      <c r="EX51" s="1"/>
      <c r="EY51" s="1">
        <f t="shared" si="122"/>
        <v>0</v>
      </c>
      <c r="EZ51" s="1">
        <f t="shared" si="123"/>
        <v>6.9999999999999999E-4</v>
      </c>
      <c r="FA51" s="1">
        <f t="shared" si="29"/>
        <v>6.0007000000000001</v>
      </c>
      <c r="FB51" s="1">
        <f t="shared" si="30"/>
        <v>6</v>
      </c>
      <c r="FC51" s="1">
        <f t="shared" si="124"/>
        <v>0</v>
      </c>
      <c r="FD51" s="1">
        <f t="shared" si="125"/>
        <v>4.0000000000000002E-4</v>
      </c>
      <c r="FE51" s="1">
        <f t="shared" si="126"/>
        <v>6.0004</v>
      </c>
      <c r="FF51" s="1">
        <f t="shared" si="31"/>
        <v>6</v>
      </c>
      <c r="FG51" s="1">
        <f t="shared" si="127"/>
        <v>0</v>
      </c>
      <c r="FH51" s="1">
        <f t="shared" si="128"/>
        <v>4.0000000000000002E-4</v>
      </c>
      <c r="FI51" s="1">
        <f t="shared" si="129"/>
        <v>6.0004</v>
      </c>
      <c r="FJ51" s="1">
        <f t="shared" si="32"/>
        <v>6</v>
      </c>
      <c r="FK51" s="1">
        <f t="shared" si="130"/>
        <v>0</v>
      </c>
      <c r="FL51" s="1">
        <f t="shared" si="131"/>
        <v>2.9999999999999997E-4</v>
      </c>
      <c r="FM51" s="1">
        <f t="shared" si="132"/>
        <v>6.0003000000000002</v>
      </c>
      <c r="FN51" s="1">
        <f t="shared" si="33"/>
        <v>6</v>
      </c>
      <c r="FO51" s="1">
        <f t="shared" si="133"/>
        <v>0</v>
      </c>
      <c r="FP51" s="1">
        <f t="shared" si="134"/>
        <v>4.0000000000000002E-4</v>
      </c>
      <c r="FQ51" s="1">
        <f t="shared" si="135"/>
        <v>6.0004</v>
      </c>
      <c r="FR51" s="1">
        <f t="shared" si="34"/>
        <v>6</v>
      </c>
      <c r="FS51" s="1">
        <f t="shared" si="136"/>
        <v>0</v>
      </c>
      <c r="FT51" s="1">
        <f t="shared" si="137"/>
        <v>4.0000000000000002E-4</v>
      </c>
      <c r="FU51" s="1">
        <f t="shared" si="138"/>
        <v>6.0004</v>
      </c>
      <c r="FV51" s="1">
        <f t="shared" si="35"/>
        <v>6</v>
      </c>
      <c r="FW51" s="1">
        <f t="shared" si="139"/>
        <v>0</v>
      </c>
      <c r="FX51" s="1">
        <f t="shared" si="140"/>
        <v>5.9999999999999995E-4</v>
      </c>
      <c r="FY51" s="1">
        <f t="shared" si="141"/>
        <v>6.0006000000000004</v>
      </c>
      <c r="FZ51" s="1">
        <f t="shared" si="36"/>
        <v>6</v>
      </c>
      <c r="GC51" s="1">
        <f t="shared" si="37"/>
        <v>0</v>
      </c>
      <c r="GD51" s="1">
        <f t="shared" si="142"/>
        <v>0</v>
      </c>
      <c r="GE51" s="1">
        <f t="shared" si="38"/>
        <v>6</v>
      </c>
      <c r="GF51" s="1">
        <f t="shared" si="39"/>
        <v>6</v>
      </c>
      <c r="GG51" s="1">
        <f t="shared" si="40"/>
        <v>0</v>
      </c>
      <c r="GH51" s="1">
        <f t="shared" si="143"/>
        <v>2.9999999999999997E-4</v>
      </c>
      <c r="GI51" s="1">
        <f t="shared" si="144"/>
        <v>6.0003000000000002</v>
      </c>
      <c r="GJ51" s="1">
        <f t="shared" si="41"/>
        <v>6</v>
      </c>
      <c r="GK51" s="1">
        <f t="shared" si="42"/>
        <v>0</v>
      </c>
      <c r="GL51" s="1">
        <f t="shared" si="145"/>
        <v>2.0000000000000001E-4</v>
      </c>
      <c r="GM51" s="1">
        <f t="shared" si="146"/>
        <v>6.0002000000000004</v>
      </c>
      <c r="GN51" s="1">
        <f t="shared" si="43"/>
        <v>6</v>
      </c>
      <c r="GO51" s="1">
        <f t="shared" si="44"/>
        <v>0</v>
      </c>
      <c r="GP51" s="1">
        <f t="shared" si="147"/>
        <v>2.0000000000000001E-4</v>
      </c>
      <c r="GQ51" s="1">
        <f t="shared" si="148"/>
        <v>6.0002000000000004</v>
      </c>
      <c r="GR51" s="1">
        <f t="shared" si="45"/>
        <v>6</v>
      </c>
      <c r="GS51" s="1">
        <f t="shared" si="46"/>
        <v>0</v>
      </c>
      <c r="GT51" s="1">
        <f t="shared" si="149"/>
        <v>1E-4</v>
      </c>
      <c r="GU51" s="1">
        <f t="shared" si="150"/>
        <v>6.0000999999999998</v>
      </c>
      <c r="GV51" s="1">
        <f t="shared" si="47"/>
        <v>6</v>
      </c>
      <c r="GW51" s="1">
        <f t="shared" si="48"/>
        <v>0</v>
      </c>
      <c r="GX51" s="1">
        <f t="shared" si="151"/>
        <v>4.0000000000000002E-4</v>
      </c>
      <c r="GY51" s="1">
        <f t="shared" si="152"/>
        <v>6.0004</v>
      </c>
      <c r="GZ51" s="1">
        <f t="shared" si="49"/>
        <v>6</v>
      </c>
      <c r="HA51" s="1">
        <f t="shared" si="50"/>
        <v>0</v>
      </c>
      <c r="HB51" s="1">
        <f t="shared" si="153"/>
        <v>5.9999999999999995E-4</v>
      </c>
      <c r="HC51" s="1">
        <f t="shared" si="154"/>
        <v>6.0006000000000004</v>
      </c>
      <c r="HD51" s="1">
        <f t="shared" si="51"/>
        <v>6</v>
      </c>
    </row>
    <row r="52" spans="1:212" customFormat="1" x14ac:dyDescent="0.3">
      <c r="A52" t="str">
        <f t="shared" si="52"/>
        <v>00</v>
      </c>
      <c r="B52" s="13">
        <f>'Running Order'!B56</f>
        <v>50</v>
      </c>
      <c r="C52" s="13">
        <f>'Running Order'!C56</f>
        <v>0</v>
      </c>
      <c r="D52" s="13">
        <f>'Running Order'!D56</f>
        <v>0</v>
      </c>
      <c r="E52" s="13">
        <f>'Running Order'!E56</f>
        <v>0</v>
      </c>
      <c r="F52" s="13">
        <f>'Running Order'!F56</f>
        <v>0</v>
      </c>
      <c r="G52" s="13">
        <f>'Running Order'!G56</f>
        <v>0</v>
      </c>
      <c r="H52" s="13">
        <f>'Running Order'!H56</f>
        <v>0</v>
      </c>
      <c r="I52" s="13">
        <f>'Running Order'!I56</f>
        <v>0</v>
      </c>
      <c r="J52" s="13">
        <f>'Running Order'!J56</f>
        <v>0</v>
      </c>
      <c r="K52" s="13">
        <f>'Running Order'!K56</f>
        <v>0</v>
      </c>
      <c r="L52" s="13">
        <f>'Running Order'!L56</f>
        <v>0</v>
      </c>
      <c r="M52" s="13">
        <f>IF('Running Order'!$HF56="CLUB",'Running Order'!M56,20)</f>
        <v>20</v>
      </c>
      <c r="N52" s="13">
        <f>IF('Running Order'!$HF56="CLUB",'Running Order'!N56,20)</f>
        <v>20</v>
      </c>
      <c r="O52" s="13">
        <f>IF('Running Order'!$HF56="CLUB",'Running Order'!O56,20)</f>
        <v>20</v>
      </c>
      <c r="P52" s="13">
        <f>IF('Running Order'!$HF56="CLUB",'Running Order'!P56,20)</f>
        <v>20</v>
      </c>
      <c r="Q52" s="13">
        <f>IF('Running Order'!$HF56="CLUB",'Running Order'!Q56,20)</f>
        <v>20</v>
      </c>
      <c r="R52" s="13">
        <f>IF('Running Order'!$HF56="CLUB",'Running Order'!R56,20)</f>
        <v>20</v>
      </c>
      <c r="S52" s="13">
        <f>IF('Running Order'!$HF56="CLUB",'Running Order'!S56,20)</f>
        <v>20</v>
      </c>
      <c r="T52" s="13">
        <f>IF('Running Order'!$HF56="CLUB",'Running Order'!T56,20)</f>
        <v>20</v>
      </c>
      <c r="U52" s="13">
        <f>IF('Running Order'!$HF56="CLUB",'Running Order'!U56,20)</f>
        <v>20</v>
      </c>
      <c r="V52" s="13">
        <f>IF('Running Order'!$HF56="CLUB",'Running Order'!V56,20)</f>
        <v>20</v>
      </c>
      <c r="W52" s="5">
        <f t="shared" si="53"/>
        <v>200</v>
      </c>
      <c r="X52" s="13">
        <f>IF('Running Order'!$HF56="CLUB",'Running Order'!X56,20)</f>
        <v>20</v>
      </c>
      <c r="Y52" s="13">
        <f>IF('Running Order'!$HF56="CLUB",'Running Order'!Y56,20)</f>
        <v>20</v>
      </c>
      <c r="Z52" s="13">
        <f>IF('Running Order'!$HF56="CLUB",'Running Order'!Z56,20)</f>
        <v>20</v>
      </c>
      <c r="AA52" s="13">
        <f>IF('Running Order'!$HF56="CLUB",'Running Order'!AA56,20)</f>
        <v>20</v>
      </c>
      <c r="AB52" s="13">
        <f>IF('Running Order'!$HF56="CLUB",'Running Order'!AB56,20)</f>
        <v>20</v>
      </c>
      <c r="AC52" s="13">
        <f>IF('Running Order'!$HF56="CLUB",'Running Order'!AC56,20)</f>
        <v>20</v>
      </c>
      <c r="AD52" s="13">
        <f>IF('Running Order'!$HF56="CLUB",'Running Order'!AD56,20)</f>
        <v>20</v>
      </c>
      <c r="AE52" s="13">
        <f>IF('Running Order'!$HF56="CLUB",'Running Order'!AE56,20)</f>
        <v>20</v>
      </c>
      <c r="AF52" s="13">
        <f>IF('Running Order'!$HF56="CLUB",'Running Order'!AF56,20)</f>
        <v>20</v>
      </c>
      <c r="AG52" s="13">
        <f>IF('Running Order'!$HF56="CLUB",'Running Order'!AG56,20)</f>
        <v>20</v>
      </c>
      <c r="AH52" s="5">
        <f t="shared" si="54"/>
        <v>200</v>
      </c>
      <c r="AI52" s="5">
        <f t="shared" si="55"/>
        <v>400</v>
      </c>
      <c r="AJ52" s="13">
        <f>IF('Running Order'!$HF56="CLUB",'Running Order'!AJ56,20)</f>
        <v>20</v>
      </c>
      <c r="AK52" s="13">
        <f>IF('Running Order'!$HF56="CLUB",'Running Order'!AK56,20)</f>
        <v>20</v>
      </c>
      <c r="AL52" s="13">
        <f>IF('Running Order'!$HF56="CLUB",'Running Order'!AL56,20)</f>
        <v>20</v>
      </c>
      <c r="AM52" s="13">
        <f>IF('Running Order'!$HF56="CLUB",'Running Order'!AM56,20)</f>
        <v>20</v>
      </c>
      <c r="AN52" s="13">
        <f>IF('Running Order'!$HF56="CLUB",'Running Order'!AN56,20)</f>
        <v>20</v>
      </c>
      <c r="AO52" s="13">
        <f>IF('Running Order'!$HF56="CLUB",'Running Order'!AO56,20)</f>
        <v>20</v>
      </c>
      <c r="AP52" s="13">
        <f>IF('Running Order'!$HF56="CLUB",'Running Order'!AP56,20)</f>
        <v>20</v>
      </c>
      <c r="AQ52" s="13">
        <f>IF('Running Order'!$HF56="CLUB",'Running Order'!AQ56,20)</f>
        <v>20</v>
      </c>
      <c r="AR52" s="13">
        <f>IF('Running Order'!$HF56="CLUB",'Running Order'!AR56,20)</f>
        <v>20</v>
      </c>
      <c r="AS52" s="13">
        <f>IF('Running Order'!$HF56="CLUB",'Running Order'!AS56,20)</f>
        <v>20</v>
      </c>
      <c r="AT52" s="5">
        <f t="shared" si="56"/>
        <v>200</v>
      </c>
      <c r="AU52" s="5">
        <f t="shared" si="57"/>
        <v>600</v>
      </c>
      <c r="AV52" s="13">
        <f>IF('Running Order'!$HF56="CLUB",'Running Order'!AV56,20)</f>
        <v>20</v>
      </c>
      <c r="AW52" s="13">
        <f>IF('Running Order'!$HF56="CLUB",'Running Order'!AW56,20)</f>
        <v>20</v>
      </c>
      <c r="AX52" s="13">
        <f>IF('Running Order'!$HF56="CLUB",'Running Order'!AX56,20)</f>
        <v>20</v>
      </c>
      <c r="AY52" s="13">
        <f>IF('Running Order'!$HF56="CLUB",'Running Order'!AY56,20)</f>
        <v>20</v>
      </c>
      <c r="AZ52" s="13">
        <f>IF('Running Order'!$HF56="CLUB",'Running Order'!AZ56,20)</f>
        <v>20</v>
      </c>
      <c r="BA52" s="13">
        <f>IF('Running Order'!$HF56="CLUB",'Running Order'!BA56,20)</f>
        <v>20</v>
      </c>
      <c r="BB52" s="13">
        <f>IF('Running Order'!$HF56="CLUB",'Running Order'!BB56,20)</f>
        <v>20</v>
      </c>
      <c r="BC52" s="13">
        <f>IF('Running Order'!$HF56="CLUB",'Running Order'!BC56,20)</f>
        <v>20</v>
      </c>
      <c r="BD52" s="13">
        <f>IF('Running Order'!$HF56="CLUB",'Running Order'!BD56,20)</f>
        <v>20</v>
      </c>
      <c r="BE52" s="13">
        <f>IF('Running Order'!$HF56="CLUB",'Running Order'!BE56,20)</f>
        <v>20</v>
      </c>
      <c r="BF52" s="5">
        <f t="shared" si="58"/>
        <v>200</v>
      </c>
      <c r="BG52" s="5">
        <f t="shared" si="59"/>
        <v>800</v>
      </c>
      <c r="BH52" s="5">
        <f t="shared" si="155"/>
        <v>6</v>
      </c>
      <c r="BI52" s="5">
        <f t="shared" si="156"/>
        <v>6</v>
      </c>
      <c r="BJ52" s="5">
        <f t="shared" si="157"/>
        <v>6</v>
      </c>
      <c r="BK52" s="5">
        <f t="shared" si="158"/>
        <v>6</v>
      </c>
      <c r="BL52" s="5">
        <f t="shared" si="60"/>
        <v>6</v>
      </c>
      <c r="BM52" s="5">
        <f t="shared" si="61"/>
        <v>6</v>
      </c>
      <c r="BN52" s="5">
        <f t="shared" si="160"/>
        <v>6</v>
      </c>
      <c r="BO52" s="5">
        <f t="shared" si="161"/>
        <v>6</v>
      </c>
      <c r="BP52" s="3" t="str">
        <f t="shared" si="162"/>
        <v>-</v>
      </c>
      <c r="BQ52" s="3" t="str">
        <f t="shared" si="62"/>
        <v/>
      </c>
      <c r="BR52" s="3" t="str">
        <f t="shared" si="163"/>
        <v>-</v>
      </c>
      <c r="BS52" s="3" t="str">
        <f t="shared" si="63"/>
        <v/>
      </c>
      <c r="BT52" s="3" t="str">
        <f t="shared" si="164"/>
        <v>-</v>
      </c>
      <c r="BU52" s="3" t="str">
        <f t="shared" si="64"/>
        <v/>
      </c>
      <c r="BV52" s="3" t="str">
        <f t="shared" si="165"/>
        <v>-</v>
      </c>
      <c r="BW52" s="3" t="str">
        <f t="shared" si="65"/>
        <v/>
      </c>
      <c r="BX52" s="3" t="str">
        <f t="shared" si="166"/>
        <v>-</v>
      </c>
      <c r="BY52" s="3" t="str">
        <f t="shared" si="66"/>
        <v/>
      </c>
      <c r="BZ52" s="3" t="str">
        <f t="shared" si="167"/>
        <v>-</v>
      </c>
      <c r="CA52" s="3" t="str">
        <f t="shared" si="67"/>
        <v/>
      </c>
      <c r="CB52" s="3" t="str">
        <f t="shared" si="168"/>
        <v>-</v>
      </c>
      <c r="CC52" s="3" t="str">
        <f t="shared" si="68"/>
        <v/>
      </c>
      <c r="CD52" s="3" t="str">
        <f t="shared" si="169"/>
        <v>-</v>
      </c>
      <c r="CE52" s="3" t="str">
        <f t="shared" si="70"/>
        <v/>
      </c>
      <c r="CF52" s="3" t="str">
        <f t="shared" si="71"/>
        <v>-</v>
      </c>
      <c r="CG52" s="3" t="str">
        <f t="shared" si="72"/>
        <v/>
      </c>
      <c r="CH52" s="5" t="str">
        <f t="shared" si="159"/>
        <v/>
      </c>
      <c r="CI52" s="5" t="str">
        <f t="shared" si="73"/>
        <v/>
      </c>
      <c r="CJ52" s="1"/>
      <c r="CK52" s="1"/>
      <c r="CL52" s="1">
        <f t="shared" si="74"/>
        <v>0</v>
      </c>
      <c r="CM52" s="1">
        <f t="shared" si="75"/>
        <v>6.9999999999999994E-5</v>
      </c>
      <c r="CN52" s="1">
        <f t="shared" si="76"/>
        <v>6.00007</v>
      </c>
      <c r="CO52" s="1">
        <f t="shared" si="17"/>
        <v>6</v>
      </c>
      <c r="CP52" s="1">
        <f t="shared" si="77"/>
        <v>0</v>
      </c>
      <c r="CQ52" s="1">
        <f t="shared" si="78"/>
        <v>5.0000000000000002E-5</v>
      </c>
      <c r="CR52" s="1">
        <f t="shared" si="79"/>
        <v>6.0000499999999999</v>
      </c>
      <c r="CS52" s="1">
        <f t="shared" si="18"/>
        <v>6</v>
      </c>
      <c r="CT52" s="1">
        <f t="shared" si="80"/>
        <v>0</v>
      </c>
      <c r="CU52" s="1">
        <f t="shared" si="81"/>
        <v>5.0000000000000001E-4</v>
      </c>
      <c r="CV52" s="1">
        <f t="shared" si="82"/>
        <v>6.0004999999999997</v>
      </c>
      <c r="CW52" s="1">
        <f t="shared" si="19"/>
        <v>6</v>
      </c>
      <c r="CX52" s="1">
        <f t="shared" si="83"/>
        <v>0</v>
      </c>
      <c r="CY52" s="1">
        <f t="shared" si="84"/>
        <v>4.0000000000000002E-4</v>
      </c>
      <c r="CZ52" s="1">
        <f t="shared" si="85"/>
        <v>6.0004</v>
      </c>
      <c r="DA52" s="1">
        <f t="shared" si="20"/>
        <v>6</v>
      </c>
      <c r="DB52" s="1">
        <f t="shared" si="86"/>
        <v>0</v>
      </c>
      <c r="DC52" s="1">
        <f t="shared" si="87"/>
        <v>5.0000000000000001E-4</v>
      </c>
      <c r="DD52" s="1">
        <f t="shared" si="88"/>
        <v>6.0004999999999997</v>
      </c>
      <c r="DE52" s="1">
        <f t="shared" si="21"/>
        <v>6</v>
      </c>
      <c r="DF52" s="1">
        <f t="shared" si="89"/>
        <v>0</v>
      </c>
      <c r="DG52" s="1">
        <f t="shared" si="90"/>
        <v>5.0000000000000001E-4</v>
      </c>
      <c r="DH52" s="1">
        <f t="shared" si="91"/>
        <v>6.0004999999999997</v>
      </c>
      <c r="DI52" s="1">
        <f t="shared" si="22"/>
        <v>6</v>
      </c>
      <c r="DJ52" s="1">
        <f t="shared" si="92"/>
        <v>0</v>
      </c>
      <c r="DK52" s="1">
        <f t="shared" si="93"/>
        <v>5.9999999999999995E-4</v>
      </c>
      <c r="DL52" s="1">
        <f t="shared" si="94"/>
        <v>6.0006000000000004</v>
      </c>
      <c r="DM52" s="1">
        <f t="shared" si="95"/>
        <v>6</v>
      </c>
      <c r="DQ52">
        <f t="shared" si="96"/>
        <v>600</v>
      </c>
      <c r="DR52" t="str">
        <f t="shared" si="97"/>
        <v>NO</v>
      </c>
      <c r="DS52">
        <f t="shared" si="98"/>
        <v>600</v>
      </c>
      <c r="DT52" t="str">
        <f t="shared" si="99"/>
        <v>NO</v>
      </c>
      <c r="DV52" s="1">
        <f t="shared" si="100"/>
        <v>0</v>
      </c>
      <c r="DW52" s="1">
        <f t="shared" si="101"/>
        <v>6.9999999999999999E-4</v>
      </c>
      <c r="DX52" s="1">
        <f t="shared" si="102"/>
        <v>6.0007000000000001</v>
      </c>
      <c r="DY52" s="1">
        <f t="shared" si="23"/>
        <v>6</v>
      </c>
      <c r="DZ52" s="1">
        <f t="shared" si="103"/>
        <v>0</v>
      </c>
      <c r="EA52" s="1">
        <f t="shared" si="104"/>
        <v>5.0000000000000001E-4</v>
      </c>
      <c r="EB52" s="1">
        <f t="shared" si="105"/>
        <v>6.0004999999999997</v>
      </c>
      <c r="EC52" s="1">
        <f t="shared" si="24"/>
        <v>6</v>
      </c>
      <c r="ED52" s="1">
        <f t="shared" si="106"/>
        <v>0</v>
      </c>
      <c r="EE52" s="1">
        <f t="shared" si="107"/>
        <v>5.0000000000000001E-4</v>
      </c>
      <c r="EF52" s="1">
        <f t="shared" si="108"/>
        <v>6.0004999999999997</v>
      </c>
      <c r="EG52" s="1">
        <f t="shared" si="25"/>
        <v>6</v>
      </c>
      <c r="EH52" s="1">
        <f t="shared" si="109"/>
        <v>0</v>
      </c>
      <c r="EI52" s="1">
        <f t="shared" si="110"/>
        <v>4.0000000000000002E-4</v>
      </c>
      <c r="EJ52" s="1">
        <f t="shared" si="111"/>
        <v>6.0004</v>
      </c>
      <c r="EK52" s="1">
        <f t="shared" si="26"/>
        <v>6</v>
      </c>
      <c r="EL52" s="1">
        <f t="shared" si="112"/>
        <v>0</v>
      </c>
      <c r="EM52" s="1">
        <f t="shared" si="113"/>
        <v>5.0000000000000001E-4</v>
      </c>
      <c r="EN52" s="1">
        <f t="shared" si="114"/>
        <v>6.0004999999999997</v>
      </c>
      <c r="EO52" s="1">
        <f t="shared" si="27"/>
        <v>6</v>
      </c>
      <c r="EP52" s="1">
        <f t="shared" si="115"/>
        <v>0</v>
      </c>
      <c r="EQ52" s="1">
        <f t="shared" si="116"/>
        <v>5.0000000000000001E-4</v>
      </c>
      <c r="ER52" s="1">
        <f t="shared" si="117"/>
        <v>6.0004999999999997</v>
      </c>
      <c r="ES52" s="1">
        <f t="shared" si="28"/>
        <v>6</v>
      </c>
      <c r="ET52" s="1">
        <f t="shared" si="118"/>
        <v>0</v>
      </c>
      <c r="EU52" s="1">
        <f t="shared" si="119"/>
        <v>5.9999999999999995E-4</v>
      </c>
      <c r="EV52" s="1">
        <f t="shared" si="120"/>
        <v>6.0006000000000004</v>
      </c>
      <c r="EW52" s="1">
        <f t="shared" si="121"/>
        <v>6</v>
      </c>
      <c r="EX52" s="1"/>
      <c r="EY52" s="1">
        <f t="shared" si="122"/>
        <v>0</v>
      </c>
      <c r="EZ52" s="1">
        <f t="shared" si="123"/>
        <v>6.9999999999999999E-4</v>
      </c>
      <c r="FA52" s="1">
        <f t="shared" si="29"/>
        <v>6.0007000000000001</v>
      </c>
      <c r="FB52" s="1">
        <f t="shared" si="30"/>
        <v>6</v>
      </c>
      <c r="FC52" s="1">
        <f t="shared" si="124"/>
        <v>0</v>
      </c>
      <c r="FD52" s="1">
        <f t="shared" si="125"/>
        <v>4.0000000000000002E-4</v>
      </c>
      <c r="FE52" s="1">
        <f t="shared" si="126"/>
        <v>6.0004</v>
      </c>
      <c r="FF52" s="1">
        <f t="shared" si="31"/>
        <v>6</v>
      </c>
      <c r="FG52" s="1">
        <f t="shared" si="127"/>
        <v>0</v>
      </c>
      <c r="FH52" s="1">
        <f t="shared" si="128"/>
        <v>4.0000000000000002E-4</v>
      </c>
      <c r="FI52" s="1">
        <f t="shared" si="129"/>
        <v>6.0004</v>
      </c>
      <c r="FJ52" s="1">
        <f t="shared" si="32"/>
        <v>6</v>
      </c>
      <c r="FK52" s="1">
        <f t="shared" si="130"/>
        <v>0</v>
      </c>
      <c r="FL52" s="1">
        <f t="shared" si="131"/>
        <v>2.9999999999999997E-4</v>
      </c>
      <c r="FM52" s="1">
        <f t="shared" si="132"/>
        <v>6.0003000000000002</v>
      </c>
      <c r="FN52" s="1">
        <f t="shared" si="33"/>
        <v>6</v>
      </c>
      <c r="FO52" s="1">
        <f t="shared" si="133"/>
        <v>0</v>
      </c>
      <c r="FP52" s="1">
        <f t="shared" si="134"/>
        <v>4.0000000000000002E-4</v>
      </c>
      <c r="FQ52" s="1">
        <f t="shared" si="135"/>
        <v>6.0004</v>
      </c>
      <c r="FR52" s="1">
        <f t="shared" si="34"/>
        <v>6</v>
      </c>
      <c r="FS52" s="1">
        <f t="shared" si="136"/>
        <v>0</v>
      </c>
      <c r="FT52" s="1">
        <f t="shared" si="137"/>
        <v>4.0000000000000002E-4</v>
      </c>
      <c r="FU52" s="1">
        <f t="shared" si="138"/>
        <v>6.0004</v>
      </c>
      <c r="FV52" s="1">
        <f t="shared" si="35"/>
        <v>6</v>
      </c>
      <c r="FW52" s="1">
        <f t="shared" si="139"/>
        <v>0</v>
      </c>
      <c r="FX52" s="1">
        <f t="shared" si="140"/>
        <v>5.9999999999999995E-4</v>
      </c>
      <c r="FY52" s="1">
        <f t="shared" si="141"/>
        <v>6.0006000000000004</v>
      </c>
      <c r="FZ52" s="1">
        <f t="shared" si="36"/>
        <v>6</v>
      </c>
      <c r="GC52" s="1">
        <f t="shared" si="37"/>
        <v>0</v>
      </c>
      <c r="GD52" s="1">
        <f t="shared" si="142"/>
        <v>0</v>
      </c>
      <c r="GE52" s="1">
        <f t="shared" si="38"/>
        <v>6</v>
      </c>
      <c r="GF52" s="1">
        <f t="shared" si="39"/>
        <v>6</v>
      </c>
      <c r="GG52" s="1">
        <f t="shared" si="40"/>
        <v>0</v>
      </c>
      <c r="GH52" s="1">
        <f t="shared" si="143"/>
        <v>2.9999999999999997E-4</v>
      </c>
      <c r="GI52" s="1">
        <f t="shared" si="144"/>
        <v>6.0003000000000002</v>
      </c>
      <c r="GJ52" s="1">
        <f t="shared" si="41"/>
        <v>6</v>
      </c>
      <c r="GK52" s="1">
        <f t="shared" si="42"/>
        <v>0</v>
      </c>
      <c r="GL52" s="1">
        <f t="shared" si="145"/>
        <v>2.0000000000000001E-4</v>
      </c>
      <c r="GM52" s="1">
        <f t="shared" si="146"/>
        <v>6.0002000000000004</v>
      </c>
      <c r="GN52" s="1">
        <f t="shared" si="43"/>
        <v>6</v>
      </c>
      <c r="GO52" s="1">
        <f t="shared" si="44"/>
        <v>0</v>
      </c>
      <c r="GP52" s="1">
        <f t="shared" si="147"/>
        <v>2.0000000000000001E-4</v>
      </c>
      <c r="GQ52" s="1">
        <f t="shared" si="148"/>
        <v>6.0002000000000004</v>
      </c>
      <c r="GR52" s="1">
        <f t="shared" si="45"/>
        <v>6</v>
      </c>
      <c r="GS52" s="1">
        <f t="shared" si="46"/>
        <v>0</v>
      </c>
      <c r="GT52" s="1">
        <f t="shared" si="149"/>
        <v>1E-4</v>
      </c>
      <c r="GU52" s="1">
        <f t="shared" si="150"/>
        <v>6.0000999999999998</v>
      </c>
      <c r="GV52" s="1">
        <f t="shared" si="47"/>
        <v>6</v>
      </c>
      <c r="GW52" s="1">
        <f t="shared" si="48"/>
        <v>0</v>
      </c>
      <c r="GX52" s="1">
        <f t="shared" si="151"/>
        <v>4.0000000000000002E-4</v>
      </c>
      <c r="GY52" s="1">
        <f t="shared" si="152"/>
        <v>6.0004</v>
      </c>
      <c r="GZ52" s="1">
        <f t="shared" si="49"/>
        <v>6</v>
      </c>
      <c r="HA52" s="1">
        <f t="shared" si="50"/>
        <v>0</v>
      </c>
      <c r="HB52" s="1">
        <f t="shared" si="153"/>
        <v>5.9999999999999995E-4</v>
      </c>
      <c r="HC52" s="1">
        <f t="shared" si="154"/>
        <v>6.0006000000000004</v>
      </c>
      <c r="HD52" s="1">
        <f t="shared" si="51"/>
        <v>6</v>
      </c>
    </row>
    <row r="53" spans="1:212" customFormat="1" x14ac:dyDescent="0.3">
      <c r="A53" t="str">
        <f t="shared" si="52"/>
        <v>00</v>
      </c>
      <c r="B53" s="13">
        <f>'Running Order'!B57</f>
        <v>51</v>
      </c>
      <c r="C53" s="13">
        <f>'Running Order'!C57</f>
        <v>0</v>
      </c>
      <c r="D53" s="13">
        <f>'Running Order'!D57</f>
        <v>0</v>
      </c>
      <c r="E53" s="13">
        <f>'Running Order'!E57</f>
        <v>0</v>
      </c>
      <c r="F53" s="13">
        <f>'Running Order'!F57</f>
        <v>0</v>
      </c>
      <c r="G53" s="13">
        <f>'Running Order'!G57</f>
        <v>0</v>
      </c>
      <c r="H53" s="13">
        <f>'Running Order'!H57</f>
        <v>0</v>
      </c>
      <c r="I53" s="13">
        <f>'Running Order'!I57</f>
        <v>0</v>
      </c>
      <c r="J53" s="13">
        <f>'Running Order'!J57</f>
        <v>0</v>
      </c>
      <c r="K53" s="13">
        <f>'Running Order'!K57</f>
        <v>0</v>
      </c>
      <c r="L53" s="13">
        <f>'Running Order'!L57</f>
        <v>0</v>
      </c>
      <c r="M53" s="13">
        <f>IF('Running Order'!$HF57="CLUB",'Running Order'!M57,20)</f>
        <v>20</v>
      </c>
      <c r="N53" s="13">
        <f>IF('Running Order'!$HF57="CLUB",'Running Order'!N57,20)</f>
        <v>20</v>
      </c>
      <c r="O53" s="13">
        <f>IF('Running Order'!$HF57="CLUB",'Running Order'!O57,20)</f>
        <v>20</v>
      </c>
      <c r="P53" s="13">
        <f>IF('Running Order'!$HF57="CLUB",'Running Order'!P57,20)</f>
        <v>20</v>
      </c>
      <c r="Q53" s="13">
        <f>IF('Running Order'!$HF57="CLUB",'Running Order'!Q57,20)</f>
        <v>20</v>
      </c>
      <c r="R53" s="13">
        <f>IF('Running Order'!$HF57="CLUB",'Running Order'!R57,20)</f>
        <v>20</v>
      </c>
      <c r="S53" s="13">
        <f>IF('Running Order'!$HF57="CLUB",'Running Order'!S57,20)</f>
        <v>20</v>
      </c>
      <c r="T53" s="13">
        <f>IF('Running Order'!$HF57="CLUB",'Running Order'!T57,20)</f>
        <v>20</v>
      </c>
      <c r="U53" s="13">
        <f>IF('Running Order'!$HF57="CLUB",'Running Order'!U57,20)</f>
        <v>20</v>
      </c>
      <c r="V53" s="13">
        <f>IF('Running Order'!$HF57="CLUB",'Running Order'!V57,20)</f>
        <v>20</v>
      </c>
      <c r="W53" s="5">
        <f t="shared" si="53"/>
        <v>200</v>
      </c>
      <c r="X53" s="13">
        <f>IF('Running Order'!$HF57="CLUB",'Running Order'!X57,20)</f>
        <v>20</v>
      </c>
      <c r="Y53" s="13">
        <f>IF('Running Order'!$HF57="CLUB",'Running Order'!Y57,20)</f>
        <v>20</v>
      </c>
      <c r="Z53" s="13">
        <f>IF('Running Order'!$HF57="CLUB",'Running Order'!Z57,20)</f>
        <v>20</v>
      </c>
      <c r="AA53" s="13">
        <f>IF('Running Order'!$HF57="CLUB",'Running Order'!AA57,20)</f>
        <v>20</v>
      </c>
      <c r="AB53" s="13">
        <f>IF('Running Order'!$HF57="CLUB",'Running Order'!AB57,20)</f>
        <v>20</v>
      </c>
      <c r="AC53" s="13">
        <f>IF('Running Order'!$HF57="CLUB",'Running Order'!AC57,20)</f>
        <v>20</v>
      </c>
      <c r="AD53" s="13">
        <f>IF('Running Order'!$HF57="CLUB",'Running Order'!AD57,20)</f>
        <v>20</v>
      </c>
      <c r="AE53" s="13">
        <f>IF('Running Order'!$HF57="CLUB",'Running Order'!AE57,20)</f>
        <v>20</v>
      </c>
      <c r="AF53" s="13">
        <f>IF('Running Order'!$HF57="CLUB",'Running Order'!AF57,20)</f>
        <v>20</v>
      </c>
      <c r="AG53" s="13">
        <f>IF('Running Order'!$HF57="CLUB",'Running Order'!AG57,20)</f>
        <v>20</v>
      </c>
      <c r="AH53" s="5">
        <f t="shared" si="54"/>
        <v>200</v>
      </c>
      <c r="AI53" s="5">
        <f t="shared" si="55"/>
        <v>400</v>
      </c>
      <c r="AJ53" s="13">
        <f>IF('Running Order'!$HF57="CLUB",'Running Order'!AJ57,20)</f>
        <v>20</v>
      </c>
      <c r="AK53" s="13">
        <f>IF('Running Order'!$HF57="CLUB",'Running Order'!AK57,20)</f>
        <v>20</v>
      </c>
      <c r="AL53" s="13">
        <f>IF('Running Order'!$HF57="CLUB",'Running Order'!AL57,20)</f>
        <v>20</v>
      </c>
      <c r="AM53" s="13">
        <f>IF('Running Order'!$HF57="CLUB",'Running Order'!AM57,20)</f>
        <v>20</v>
      </c>
      <c r="AN53" s="13">
        <f>IF('Running Order'!$HF57="CLUB",'Running Order'!AN57,20)</f>
        <v>20</v>
      </c>
      <c r="AO53" s="13">
        <f>IF('Running Order'!$HF57="CLUB",'Running Order'!AO57,20)</f>
        <v>20</v>
      </c>
      <c r="AP53" s="13">
        <f>IF('Running Order'!$HF57="CLUB",'Running Order'!AP57,20)</f>
        <v>20</v>
      </c>
      <c r="AQ53" s="13">
        <f>IF('Running Order'!$HF57="CLUB",'Running Order'!AQ57,20)</f>
        <v>20</v>
      </c>
      <c r="AR53" s="13">
        <f>IF('Running Order'!$HF57="CLUB",'Running Order'!AR57,20)</f>
        <v>20</v>
      </c>
      <c r="AS53" s="13">
        <f>IF('Running Order'!$HF57="CLUB",'Running Order'!AS57,20)</f>
        <v>20</v>
      </c>
      <c r="AT53" s="5">
        <f t="shared" si="56"/>
        <v>200</v>
      </c>
      <c r="AU53" s="5">
        <f t="shared" si="57"/>
        <v>600</v>
      </c>
      <c r="AV53" s="13">
        <f>IF('Running Order'!$HF57="CLUB",'Running Order'!AV57,20)</f>
        <v>20</v>
      </c>
      <c r="AW53" s="13">
        <f>IF('Running Order'!$HF57="CLUB",'Running Order'!AW57,20)</f>
        <v>20</v>
      </c>
      <c r="AX53" s="13">
        <f>IF('Running Order'!$HF57="CLUB",'Running Order'!AX57,20)</f>
        <v>20</v>
      </c>
      <c r="AY53" s="13">
        <f>IF('Running Order'!$HF57="CLUB",'Running Order'!AY57,20)</f>
        <v>20</v>
      </c>
      <c r="AZ53" s="13">
        <f>IF('Running Order'!$HF57="CLUB",'Running Order'!AZ57,20)</f>
        <v>20</v>
      </c>
      <c r="BA53" s="13">
        <f>IF('Running Order'!$HF57="CLUB",'Running Order'!BA57,20)</f>
        <v>20</v>
      </c>
      <c r="BB53" s="13">
        <f>IF('Running Order'!$HF57="CLUB",'Running Order'!BB57,20)</f>
        <v>20</v>
      </c>
      <c r="BC53" s="13">
        <f>IF('Running Order'!$HF57="CLUB",'Running Order'!BC57,20)</f>
        <v>20</v>
      </c>
      <c r="BD53" s="13">
        <f>IF('Running Order'!$HF57="CLUB",'Running Order'!BD57,20)</f>
        <v>20</v>
      </c>
      <c r="BE53" s="13">
        <f>IF('Running Order'!$HF57="CLUB",'Running Order'!BE57,20)</f>
        <v>20</v>
      </c>
      <c r="BF53" s="5">
        <f t="shared" si="58"/>
        <v>200</v>
      </c>
      <c r="BG53" s="5">
        <f t="shared" si="59"/>
        <v>800</v>
      </c>
      <c r="BH53" s="5">
        <f t="shared" si="155"/>
        <v>6</v>
      </c>
      <c r="BI53" s="5">
        <f t="shared" si="156"/>
        <v>6</v>
      </c>
      <c r="BJ53" s="5">
        <f t="shared" si="157"/>
        <v>6</v>
      </c>
      <c r="BK53" s="5">
        <f t="shared" si="158"/>
        <v>6</v>
      </c>
      <c r="BL53" s="5">
        <f t="shared" si="60"/>
        <v>6</v>
      </c>
      <c r="BM53" s="5">
        <f t="shared" si="61"/>
        <v>6</v>
      </c>
      <c r="BN53" s="5">
        <f t="shared" si="160"/>
        <v>6</v>
      </c>
      <c r="BO53" s="5">
        <f t="shared" si="161"/>
        <v>6</v>
      </c>
      <c r="BP53" s="3" t="str">
        <f t="shared" si="162"/>
        <v>-</v>
      </c>
      <c r="BQ53" s="3" t="str">
        <f t="shared" si="62"/>
        <v/>
      </c>
      <c r="BR53" s="3" t="str">
        <f t="shared" si="163"/>
        <v>-</v>
      </c>
      <c r="BS53" s="3" t="str">
        <f t="shared" si="63"/>
        <v/>
      </c>
      <c r="BT53" s="3" t="str">
        <f t="shared" si="164"/>
        <v>-</v>
      </c>
      <c r="BU53" s="3" t="str">
        <f t="shared" si="64"/>
        <v/>
      </c>
      <c r="BV53" s="3" t="str">
        <f t="shared" si="165"/>
        <v>-</v>
      </c>
      <c r="BW53" s="3" t="str">
        <f t="shared" si="65"/>
        <v/>
      </c>
      <c r="BX53" s="3" t="str">
        <f t="shared" si="166"/>
        <v>-</v>
      </c>
      <c r="BY53" s="3" t="str">
        <f t="shared" si="66"/>
        <v/>
      </c>
      <c r="BZ53" s="3" t="str">
        <f t="shared" si="167"/>
        <v>-</v>
      </c>
      <c r="CA53" s="3" t="str">
        <f t="shared" si="67"/>
        <v/>
      </c>
      <c r="CB53" s="3" t="str">
        <f t="shared" si="168"/>
        <v>-</v>
      </c>
      <c r="CC53" s="3" t="str">
        <f t="shared" si="68"/>
        <v/>
      </c>
      <c r="CD53" s="3" t="str">
        <f t="shared" si="169"/>
        <v>-</v>
      </c>
      <c r="CE53" s="3" t="str">
        <f t="shared" si="70"/>
        <v/>
      </c>
      <c r="CF53" s="3" t="str">
        <f t="shared" si="71"/>
        <v>-</v>
      </c>
      <c r="CG53" s="3" t="str">
        <f t="shared" si="72"/>
        <v/>
      </c>
      <c r="CH53" s="5" t="str">
        <f t="shared" si="159"/>
        <v/>
      </c>
      <c r="CI53" s="5" t="str">
        <f t="shared" si="73"/>
        <v/>
      </c>
      <c r="CJ53" s="1"/>
      <c r="CK53" s="1"/>
      <c r="CL53" s="1">
        <f t="shared" si="74"/>
        <v>0</v>
      </c>
      <c r="CM53" s="1">
        <f t="shared" si="75"/>
        <v>6.9999999999999994E-5</v>
      </c>
      <c r="CN53" s="1">
        <f t="shared" si="76"/>
        <v>6.00007</v>
      </c>
      <c r="CO53" s="1">
        <f t="shared" si="17"/>
        <v>6</v>
      </c>
      <c r="CP53" s="1">
        <f t="shared" si="77"/>
        <v>0</v>
      </c>
      <c r="CQ53" s="1">
        <f t="shared" si="78"/>
        <v>5.0000000000000002E-5</v>
      </c>
      <c r="CR53" s="1">
        <f t="shared" si="79"/>
        <v>6.0000499999999999</v>
      </c>
      <c r="CS53" s="1">
        <f t="shared" si="18"/>
        <v>6</v>
      </c>
      <c r="CT53" s="1">
        <f t="shared" si="80"/>
        <v>0</v>
      </c>
      <c r="CU53" s="1">
        <f t="shared" si="81"/>
        <v>5.0000000000000001E-4</v>
      </c>
      <c r="CV53" s="1">
        <f t="shared" si="82"/>
        <v>6.0004999999999997</v>
      </c>
      <c r="CW53" s="1">
        <f t="shared" si="19"/>
        <v>6</v>
      </c>
      <c r="CX53" s="1">
        <f t="shared" si="83"/>
        <v>0</v>
      </c>
      <c r="CY53" s="1">
        <f t="shared" si="84"/>
        <v>4.0000000000000002E-4</v>
      </c>
      <c r="CZ53" s="1">
        <f t="shared" si="85"/>
        <v>6.0004</v>
      </c>
      <c r="DA53" s="1">
        <f t="shared" si="20"/>
        <v>6</v>
      </c>
      <c r="DB53" s="1">
        <f t="shared" si="86"/>
        <v>0</v>
      </c>
      <c r="DC53" s="1">
        <f t="shared" si="87"/>
        <v>5.0000000000000001E-4</v>
      </c>
      <c r="DD53" s="1">
        <f t="shared" si="88"/>
        <v>6.0004999999999997</v>
      </c>
      <c r="DE53" s="1">
        <f t="shared" si="21"/>
        <v>6</v>
      </c>
      <c r="DF53" s="1">
        <f t="shared" si="89"/>
        <v>0</v>
      </c>
      <c r="DG53" s="1">
        <f t="shared" si="90"/>
        <v>5.0000000000000001E-4</v>
      </c>
      <c r="DH53" s="1">
        <f t="shared" si="91"/>
        <v>6.0004999999999997</v>
      </c>
      <c r="DI53" s="1">
        <f t="shared" si="22"/>
        <v>6</v>
      </c>
      <c r="DJ53" s="1">
        <f t="shared" si="92"/>
        <v>0</v>
      </c>
      <c r="DK53" s="1">
        <f t="shared" si="93"/>
        <v>5.9999999999999995E-4</v>
      </c>
      <c r="DL53" s="1">
        <f t="shared" si="94"/>
        <v>6.0006000000000004</v>
      </c>
      <c r="DM53" s="1">
        <f t="shared" si="95"/>
        <v>6</v>
      </c>
      <c r="DQ53">
        <f t="shared" si="96"/>
        <v>600</v>
      </c>
      <c r="DR53" t="str">
        <f t="shared" si="97"/>
        <v>NO</v>
      </c>
      <c r="DS53">
        <f t="shared" si="98"/>
        <v>600</v>
      </c>
      <c r="DT53" t="str">
        <f t="shared" si="99"/>
        <v>NO</v>
      </c>
      <c r="DV53" s="1">
        <f t="shared" si="100"/>
        <v>0</v>
      </c>
      <c r="DW53" s="1">
        <f t="shared" si="101"/>
        <v>6.9999999999999999E-4</v>
      </c>
      <c r="DX53" s="1">
        <f t="shared" si="102"/>
        <v>6.0007000000000001</v>
      </c>
      <c r="DY53" s="1">
        <f t="shared" si="23"/>
        <v>6</v>
      </c>
      <c r="DZ53" s="1">
        <f t="shared" si="103"/>
        <v>0</v>
      </c>
      <c r="EA53" s="1">
        <f t="shared" si="104"/>
        <v>5.0000000000000001E-4</v>
      </c>
      <c r="EB53" s="1">
        <f t="shared" si="105"/>
        <v>6.0004999999999997</v>
      </c>
      <c r="EC53" s="1">
        <f t="shared" si="24"/>
        <v>6</v>
      </c>
      <c r="ED53" s="1">
        <f t="shared" si="106"/>
        <v>0</v>
      </c>
      <c r="EE53" s="1">
        <f t="shared" si="107"/>
        <v>5.0000000000000001E-4</v>
      </c>
      <c r="EF53" s="1">
        <f t="shared" si="108"/>
        <v>6.0004999999999997</v>
      </c>
      <c r="EG53" s="1">
        <f t="shared" si="25"/>
        <v>6</v>
      </c>
      <c r="EH53" s="1">
        <f t="shared" si="109"/>
        <v>0</v>
      </c>
      <c r="EI53" s="1">
        <f t="shared" si="110"/>
        <v>4.0000000000000002E-4</v>
      </c>
      <c r="EJ53" s="1">
        <f t="shared" si="111"/>
        <v>6.0004</v>
      </c>
      <c r="EK53" s="1">
        <f t="shared" si="26"/>
        <v>6</v>
      </c>
      <c r="EL53" s="1">
        <f t="shared" si="112"/>
        <v>0</v>
      </c>
      <c r="EM53" s="1">
        <f t="shared" si="113"/>
        <v>5.0000000000000001E-4</v>
      </c>
      <c r="EN53" s="1">
        <f t="shared" si="114"/>
        <v>6.0004999999999997</v>
      </c>
      <c r="EO53" s="1">
        <f t="shared" si="27"/>
        <v>6</v>
      </c>
      <c r="EP53" s="1">
        <f t="shared" si="115"/>
        <v>0</v>
      </c>
      <c r="EQ53" s="1">
        <f t="shared" si="116"/>
        <v>5.0000000000000001E-4</v>
      </c>
      <c r="ER53" s="1">
        <f t="shared" si="117"/>
        <v>6.0004999999999997</v>
      </c>
      <c r="ES53" s="1">
        <f t="shared" si="28"/>
        <v>6</v>
      </c>
      <c r="ET53" s="1">
        <f t="shared" si="118"/>
        <v>0</v>
      </c>
      <c r="EU53" s="1">
        <f t="shared" si="119"/>
        <v>5.9999999999999995E-4</v>
      </c>
      <c r="EV53" s="1">
        <f t="shared" si="120"/>
        <v>6.0006000000000004</v>
      </c>
      <c r="EW53" s="1">
        <f t="shared" si="121"/>
        <v>6</v>
      </c>
      <c r="EX53" s="1"/>
      <c r="EY53" s="1">
        <f t="shared" si="122"/>
        <v>0</v>
      </c>
      <c r="EZ53" s="1">
        <f t="shared" si="123"/>
        <v>6.9999999999999999E-4</v>
      </c>
      <c r="FA53" s="1">
        <f t="shared" si="29"/>
        <v>6.0007000000000001</v>
      </c>
      <c r="FB53" s="1">
        <f t="shared" si="30"/>
        <v>6</v>
      </c>
      <c r="FC53" s="1">
        <f t="shared" si="124"/>
        <v>0</v>
      </c>
      <c r="FD53" s="1">
        <f t="shared" si="125"/>
        <v>4.0000000000000002E-4</v>
      </c>
      <c r="FE53" s="1">
        <f t="shared" si="126"/>
        <v>6.0004</v>
      </c>
      <c r="FF53" s="1">
        <f t="shared" si="31"/>
        <v>6</v>
      </c>
      <c r="FG53" s="1">
        <f t="shared" si="127"/>
        <v>0</v>
      </c>
      <c r="FH53" s="1">
        <f t="shared" si="128"/>
        <v>4.0000000000000002E-4</v>
      </c>
      <c r="FI53" s="1">
        <f t="shared" si="129"/>
        <v>6.0004</v>
      </c>
      <c r="FJ53" s="1">
        <f t="shared" si="32"/>
        <v>6</v>
      </c>
      <c r="FK53" s="1">
        <f t="shared" si="130"/>
        <v>0</v>
      </c>
      <c r="FL53" s="1">
        <f t="shared" si="131"/>
        <v>2.9999999999999997E-4</v>
      </c>
      <c r="FM53" s="1">
        <f t="shared" si="132"/>
        <v>6.0003000000000002</v>
      </c>
      <c r="FN53" s="1">
        <f t="shared" si="33"/>
        <v>6</v>
      </c>
      <c r="FO53" s="1">
        <f t="shared" si="133"/>
        <v>0</v>
      </c>
      <c r="FP53" s="1">
        <f t="shared" si="134"/>
        <v>4.0000000000000002E-4</v>
      </c>
      <c r="FQ53" s="1">
        <f t="shared" si="135"/>
        <v>6.0004</v>
      </c>
      <c r="FR53" s="1">
        <f t="shared" si="34"/>
        <v>6</v>
      </c>
      <c r="FS53" s="1">
        <f t="shared" si="136"/>
        <v>0</v>
      </c>
      <c r="FT53" s="1">
        <f t="shared" si="137"/>
        <v>4.0000000000000002E-4</v>
      </c>
      <c r="FU53" s="1">
        <f t="shared" si="138"/>
        <v>6.0004</v>
      </c>
      <c r="FV53" s="1">
        <f t="shared" si="35"/>
        <v>6</v>
      </c>
      <c r="FW53" s="1">
        <f t="shared" si="139"/>
        <v>0</v>
      </c>
      <c r="FX53" s="1">
        <f t="shared" si="140"/>
        <v>5.9999999999999995E-4</v>
      </c>
      <c r="FY53" s="1">
        <f t="shared" si="141"/>
        <v>6.0006000000000004</v>
      </c>
      <c r="FZ53" s="1">
        <f t="shared" si="36"/>
        <v>6</v>
      </c>
      <c r="GC53" s="1">
        <f t="shared" si="37"/>
        <v>0</v>
      </c>
      <c r="GD53" s="1">
        <f t="shared" si="142"/>
        <v>0</v>
      </c>
      <c r="GE53" s="1">
        <f t="shared" si="38"/>
        <v>6</v>
      </c>
      <c r="GF53" s="1">
        <f t="shared" si="39"/>
        <v>6</v>
      </c>
      <c r="GG53" s="1">
        <f t="shared" si="40"/>
        <v>0</v>
      </c>
      <c r="GH53" s="1">
        <f t="shared" si="143"/>
        <v>2.9999999999999997E-4</v>
      </c>
      <c r="GI53" s="1">
        <f t="shared" si="144"/>
        <v>6.0003000000000002</v>
      </c>
      <c r="GJ53" s="1">
        <f t="shared" si="41"/>
        <v>6</v>
      </c>
      <c r="GK53" s="1">
        <f t="shared" si="42"/>
        <v>0</v>
      </c>
      <c r="GL53" s="1">
        <f t="shared" si="145"/>
        <v>2.0000000000000001E-4</v>
      </c>
      <c r="GM53" s="1">
        <f t="shared" si="146"/>
        <v>6.0002000000000004</v>
      </c>
      <c r="GN53" s="1">
        <f t="shared" si="43"/>
        <v>6</v>
      </c>
      <c r="GO53" s="1">
        <f t="shared" si="44"/>
        <v>0</v>
      </c>
      <c r="GP53" s="1">
        <f t="shared" si="147"/>
        <v>2.0000000000000001E-4</v>
      </c>
      <c r="GQ53" s="1">
        <f t="shared" si="148"/>
        <v>6.0002000000000004</v>
      </c>
      <c r="GR53" s="1">
        <f t="shared" si="45"/>
        <v>6</v>
      </c>
      <c r="GS53" s="1">
        <f t="shared" si="46"/>
        <v>0</v>
      </c>
      <c r="GT53" s="1">
        <f t="shared" si="149"/>
        <v>1E-4</v>
      </c>
      <c r="GU53" s="1">
        <f t="shared" si="150"/>
        <v>6.0000999999999998</v>
      </c>
      <c r="GV53" s="1">
        <f t="shared" si="47"/>
        <v>6</v>
      </c>
      <c r="GW53" s="1">
        <f t="shared" si="48"/>
        <v>0</v>
      </c>
      <c r="GX53" s="1">
        <f t="shared" si="151"/>
        <v>4.0000000000000002E-4</v>
      </c>
      <c r="GY53" s="1">
        <f t="shared" si="152"/>
        <v>6.0004</v>
      </c>
      <c r="GZ53" s="1">
        <f t="shared" si="49"/>
        <v>6</v>
      </c>
      <c r="HA53" s="1">
        <f t="shared" si="50"/>
        <v>0</v>
      </c>
      <c r="HB53" s="1">
        <f t="shared" si="153"/>
        <v>5.9999999999999995E-4</v>
      </c>
      <c r="HC53" s="1">
        <f t="shared" si="154"/>
        <v>6.0006000000000004</v>
      </c>
      <c r="HD53" s="1">
        <f t="shared" si="51"/>
        <v>6</v>
      </c>
    </row>
    <row r="54" spans="1:212" customFormat="1" x14ac:dyDescent="0.3">
      <c r="A54" t="str">
        <f t="shared" si="52"/>
        <v>00</v>
      </c>
      <c r="B54" s="13">
        <f>'Running Order'!B58</f>
        <v>52</v>
      </c>
      <c r="C54" s="13">
        <f>'Running Order'!C58</f>
        <v>0</v>
      </c>
      <c r="D54" s="13">
        <f>'Running Order'!D58</f>
        <v>0</v>
      </c>
      <c r="E54" s="13">
        <f>'Running Order'!E58</f>
        <v>0</v>
      </c>
      <c r="F54" s="13">
        <f>'Running Order'!F58</f>
        <v>0</v>
      </c>
      <c r="G54" s="13">
        <f>'Running Order'!G58</f>
        <v>0</v>
      </c>
      <c r="H54" s="13">
        <f>'Running Order'!H58</f>
        <v>0</v>
      </c>
      <c r="I54" s="13">
        <f>'Running Order'!I58</f>
        <v>0</v>
      </c>
      <c r="J54" s="13">
        <f>'Running Order'!J58</f>
        <v>0</v>
      </c>
      <c r="K54" s="13">
        <f>'Running Order'!K58</f>
        <v>0</v>
      </c>
      <c r="L54" s="13">
        <f>'Running Order'!L58</f>
        <v>0</v>
      </c>
      <c r="M54" s="13">
        <f>IF('Running Order'!$HF58="CLUB",'Running Order'!M58,20)</f>
        <v>20</v>
      </c>
      <c r="N54" s="13">
        <f>IF('Running Order'!$HF58="CLUB",'Running Order'!N58,20)</f>
        <v>20</v>
      </c>
      <c r="O54" s="13">
        <f>IF('Running Order'!$HF58="CLUB",'Running Order'!O58,20)</f>
        <v>20</v>
      </c>
      <c r="P54" s="13">
        <f>IF('Running Order'!$HF58="CLUB",'Running Order'!P58,20)</f>
        <v>20</v>
      </c>
      <c r="Q54" s="13">
        <f>IF('Running Order'!$HF58="CLUB",'Running Order'!Q58,20)</f>
        <v>20</v>
      </c>
      <c r="R54" s="13">
        <f>IF('Running Order'!$HF58="CLUB",'Running Order'!R58,20)</f>
        <v>20</v>
      </c>
      <c r="S54" s="13">
        <f>IF('Running Order'!$HF58="CLUB",'Running Order'!S58,20)</f>
        <v>20</v>
      </c>
      <c r="T54" s="13">
        <f>IF('Running Order'!$HF58="CLUB",'Running Order'!T58,20)</f>
        <v>20</v>
      </c>
      <c r="U54" s="13">
        <f>IF('Running Order'!$HF58="CLUB",'Running Order'!U58,20)</f>
        <v>20</v>
      </c>
      <c r="V54" s="13">
        <f>IF('Running Order'!$HF58="CLUB",'Running Order'!V58,20)</f>
        <v>20</v>
      </c>
      <c r="W54" s="5">
        <f t="shared" si="53"/>
        <v>200</v>
      </c>
      <c r="X54" s="13">
        <f>IF('Running Order'!$HF58="CLUB",'Running Order'!X58,20)</f>
        <v>20</v>
      </c>
      <c r="Y54" s="13">
        <f>IF('Running Order'!$HF58="CLUB",'Running Order'!Y58,20)</f>
        <v>20</v>
      </c>
      <c r="Z54" s="13">
        <f>IF('Running Order'!$HF58="CLUB",'Running Order'!Z58,20)</f>
        <v>20</v>
      </c>
      <c r="AA54" s="13">
        <f>IF('Running Order'!$HF58="CLUB",'Running Order'!AA58,20)</f>
        <v>20</v>
      </c>
      <c r="AB54" s="13">
        <f>IF('Running Order'!$HF58="CLUB",'Running Order'!AB58,20)</f>
        <v>20</v>
      </c>
      <c r="AC54" s="13">
        <f>IF('Running Order'!$HF58="CLUB",'Running Order'!AC58,20)</f>
        <v>20</v>
      </c>
      <c r="AD54" s="13">
        <f>IF('Running Order'!$HF58="CLUB",'Running Order'!AD58,20)</f>
        <v>20</v>
      </c>
      <c r="AE54" s="13">
        <f>IF('Running Order'!$HF58="CLUB",'Running Order'!AE58,20)</f>
        <v>20</v>
      </c>
      <c r="AF54" s="13">
        <f>IF('Running Order'!$HF58="CLUB",'Running Order'!AF58,20)</f>
        <v>20</v>
      </c>
      <c r="AG54" s="13">
        <f>IF('Running Order'!$HF58="CLUB",'Running Order'!AG58,20)</f>
        <v>20</v>
      </c>
      <c r="AH54" s="5">
        <f t="shared" si="54"/>
        <v>200</v>
      </c>
      <c r="AI54" s="5">
        <f t="shared" si="55"/>
        <v>400</v>
      </c>
      <c r="AJ54" s="13">
        <f>IF('Running Order'!$HF58="CLUB",'Running Order'!AJ58,20)</f>
        <v>20</v>
      </c>
      <c r="AK54" s="13">
        <f>IF('Running Order'!$HF58="CLUB",'Running Order'!AK58,20)</f>
        <v>20</v>
      </c>
      <c r="AL54" s="13">
        <f>IF('Running Order'!$HF58="CLUB",'Running Order'!AL58,20)</f>
        <v>20</v>
      </c>
      <c r="AM54" s="13">
        <f>IF('Running Order'!$HF58="CLUB",'Running Order'!AM58,20)</f>
        <v>20</v>
      </c>
      <c r="AN54" s="13">
        <f>IF('Running Order'!$HF58="CLUB",'Running Order'!AN58,20)</f>
        <v>20</v>
      </c>
      <c r="AO54" s="13">
        <f>IF('Running Order'!$HF58="CLUB",'Running Order'!AO58,20)</f>
        <v>20</v>
      </c>
      <c r="AP54" s="13">
        <f>IF('Running Order'!$HF58="CLUB",'Running Order'!AP58,20)</f>
        <v>20</v>
      </c>
      <c r="AQ54" s="13">
        <f>IF('Running Order'!$HF58="CLUB",'Running Order'!AQ58,20)</f>
        <v>20</v>
      </c>
      <c r="AR54" s="13">
        <f>IF('Running Order'!$HF58="CLUB",'Running Order'!AR58,20)</f>
        <v>20</v>
      </c>
      <c r="AS54" s="13">
        <f>IF('Running Order'!$HF58="CLUB",'Running Order'!AS58,20)</f>
        <v>20</v>
      </c>
      <c r="AT54" s="5">
        <f t="shared" si="56"/>
        <v>200</v>
      </c>
      <c r="AU54" s="5">
        <f t="shared" si="57"/>
        <v>600</v>
      </c>
      <c r="AV54" s="13">
        <f>IF('Running Order'!$HF58="CLUB",'Running Order'!AV58,20)</f>
        <v>20</v>
      </c>
      <c r="AW54" s="13">
        <f>IF('Running Order'!$HF58="CLUB",'Running Order'!AW58,20)</f>
        <v>20</v>
      </c>
      <c r="AX54" s="13">
        <f>IF('Running Order'!$HF58="CLUB",'Running Order'!AX58,20)</f>
        <v>20</v>
      </c>
      <c r="AY54" s="13">
        <f>IF('Running Order'!$HF58="CLUB",'Running Order'!AY58,20)</f>
        <v>20</v>
      </c>
      <c r="AZ54" s="13">
        <f>IF('Running Order'!$HF58="CLUB",'Running Order'!AZ58,20)</f>
        <v>20</v>
      </c>
      <c r="BA54" s="13">
        <f>IF('Running Order'!$HF58="CLUB",'Running Order'!BA58,20)</f>
        <v>20</v>
      </c>
      <c r="BB54" s="13">
        <f>IF('Running Order'!$HF58="CLUB",'Running Order'!BB58,20)</f>
        <v>20</v>
      </c>
      <c r="BC54" s="13">
        <f>IF('Running Order'!$HF58="CLUB",'Running Order'!BC58,20)</f>
        <v>20</v>
      </c>
      <c r="BD54" s="13">
        <f>IF('Running Order'!$HF58="CLUB",'Running Order'!BD58,20)</f>
        <v>20</v>
      </c>
      <c r="BE54" s="13">
        <f>IF('Running Order'!$HF58="CLUB",'Running Order'!BE58,20)</f>
        <v>20</v>
      </c>
      <c r="BF54" s="5">
        <f t="shared" si="58"/>
        <v>200</v>
      </c>
      <c r="BG54" s="5">
        <f t="shared" si="59"/>
        <v>800</v>
      </c>
      <c r="BH54" s="5">
        <f t="shared" si="155"/>
        <v>6</v>
      </c>
      <c r="BI54" s="5">
        <f t="shared" si="156"/>
        <v>6</v>
      </c>
      <c r="BJ54" s="5">
        <f t="shared" si="157"/>
        <v>6</v>
      </c>
      <c r="BK54" s="5">
        <f t="shared" si="158"/>
        <v>6</v>
      </c>
      <c r="BL54" s="5">
        <f t="shared" si="60"/>
        <v>6</v>
      </c>
      <c r="BM54" s="5">
        <f t="shared" si="61"/>
        <v>6</v>
      </c>
      <c r="BN54" s="5">
        <f t="shared" si="160"/>
        <v>6</v>
      </c>
      <c r="BO54" s="5">
        <f t="shared" si="161"/>
        <v>6</v>
      </c>
      <c r="BP54" s="3" t="str">
        <f t="shared" si="162"/>
        <v>-</v>
      </c>
      <c r="BQ54" s="3" t="str">
        <f t="shared" si="62"/>
        <v/>
      </c>
      <c r="BR54" s="3" t="str">
        <f t="shared" si="163"/>
        <v>-</v>
      </c>
      <c r="BS54" s="3" t="str">
        <f t="shared" si="63"/>
        <v/>
      </c>
      <c r="BT54" s="3" t="str">
        <f t="shared" si="164"/>
        <v>-</v>
      </c>
      <c r="BU54" s="3" t="str">
        <f t="shared" si="64"/>
        <v/>
      </c>
      <c r="BV54" s="3" t="str">
        <f t="shared" si="165"/>
        <v>-</v>
      </c>
      <c r="BW54" s="3" t="str">
        <f t="shared" si="65"/>
        <v/>
      </c>
      <c r="BX54" s="3" t="str">
        <f t="shared" si="166"/>
        <v>-</v>
      </c>
      <c r="BY54" s="3" t="str">
        <f t="shared" si="66"/>
        <v/>
      </c>
      <c r="BZ54" s="3" t="str">
        <f t="shared" si="167"/>
        <v>-</v>
      </c>
      <c r="CA54" s="3" t="str">
        <f t="shared" si="67"/>
        <v/>
      </c>
      <c r="CB54" s="3" t="str">
        <f t="shared" si="168"/>
        <v>-</v>
      </c>
      <c r="CC54" s="3" t="str">
        <f t="shared" si="68"/>
        <v/>
      </c>
      <c r="CD54" s="3" t="str">
        <f t="shared" si="169"/>
        <v>-</v>
      </c>
      <c r="CE54" s="3" t="str">
        <f t="shared" si="70"/>
        <v/>
      </c>
      <c r="CF54" s="3" t="str">
        <f t="shared" si="71"/>
        <v>-</v>
      </c>
      <c r="CG54" s="3" t="str">
        <f t="shared" si="72"/>
        <v/>
      </c>
      <c r="CH54" s="5" t="str">
        <f t="shared" si="159"/>
        <v/>
      </c>
      <c r="CI54" s="5" t="str">
        <f t="shared" si="73"/>
        <v/>
      </c>
      <c r="CJ54" s="1"/>
      <c r="CK54" s="1"/>
      <c r="CL54" s="1">
        <f t="shared" si="74"/>
        <v>0</v>
      </c>
      <c r="CM54" s="1">
        <f t="shared" si="75"/>
        <v>6.9999999999999994E-5</v>
      </c>
      <c r="CN54" s="1">
        <f t="shared" si="76"/>
        <v>6.00007</v>
      </c>
      <c r="CO54" s="1">
        <f t="shared" si="17"/>
        <v>6</v>
      </c>
      <c r="CP54" s="1">
        <f t="shared" si="77"/>
        <v>0</v>
      </c>
      <c r="CQ54" s="1">
        <f t="shared" si="78"/>
        <v>5.0000000000000002E-5</v>
      </c>
      <c r="CR54" s="1">
        <f t="shared" si="79"/>
        <v>6.0000499999999999</v>
      </c>
      <c r="CS54" s="1">
        <f t="shared" si="18"/>
        <v>6</v>
      </c>
      <c r="CT54" s="1">
        <f t="shared" si="80"/>
        <v>0</v>
      </c>
      <c r="CU54" s="1">
        <f t="shared" si="81"/>
        <v>5.0000000000000001E-4</v>
      </c>
      <c r="CV54" s="1">
        <f t="shared" si="82"/>
        <v>6.0004999999999997</v>
      </c>
      <c r="CW54" s="1">
        <f t="shared" si="19"/>
        <v>6</v>
      </c>
      <c r="CX54" s="1">
        <f t="shared" si="83"/>
        <v>0</v>
      </c>
      <c r="CY54" s="1">
        <f t="shared" si="84"/>
        <v>4.0000000000000002E-4</v>
      </c>
      <c r="CZ54" s="1">
        <f t="shared" si="85"/>
        <v>6.0004</v>
      </c>
      <c r="DA54" s="1">
        <f t="shared" si="20"/>
        <v>6</v>
      </c>
      <c r="DB54" s="1">
        <f t="shared" si="86"/>
        <v>0</v>
      </c>
      <c r="DC54" s="1">
        <f t="shared" si="87"/>
        <v>5.0000000000000001E-4</v>
      </c>
      <c r="DD54" s="1">
        <f t="shared" si="88"/>
        <v>6.0004999999999997</v>
      </c>
      <c r="DE54" s="1">
        <f t="shared" si="21"/>
        <v>6</v>
      </c>
      <c r="DF54" s="1">
        <f t="shared" si="89"/>
        <v>0</v>
      </c>
      <c r="DG54" s="1">
        <f t="shared" si="90"/>
        <v>5.0000000000000001E-4</v>
      </c>
      <c r="DH54" s="1">
        <f t="shared" si="91"/>
        <v>6.0004999999999997</v>
      </c>
      <c r="DI54" s="1">
        <f t="shared" si="22"/>
        <v>6</v>
      </c>
      <c r="DJ54" s="1">
        <f t="shared" si="92"/>
        <v>0</v>
      </c>
      <c r="DK54" s="1">
        <f t="shared" si="93"/>
        <v>5.9999999999999995E-4</v>
      </c>
      <c r="DL54" s="1">
        <f t="shared" si="94"/>
        <v>6.0006000000000004</v>
      </c>
      <c r="DM54" s="1">
        <f t="shared" si="95"/>
        <v>6</v>
      </c>
      <c r="DQ54">
        <f t="shared" si="96"/>
        <v>600</v>
      </c>
      <c r="DR54" t="str">
        <f t="shared" si="97"/>
        <v>NO</v>
      </c>
      <c r="DS54">
        <f t="shared" si="98"/>
        <v>600</v>
      </c>
      <c r="DT54" t="str">
        <f t="shared" si="99"/>
        <v>NO</v>
      </c>
      <c r="DV54" s="1">
        <f t="shared" si="100"/>
        <v>0</v>
      </c>
      <c r="DW54" s="1">
        <f t="shared" si="101"/>
        <v>6.9999999999999999E-4</v>
      </c>
      <c r="DX54" s="1">
        <f t="shared" si="102"/>
        <v>6.0007000000000001</v>
      </c>
      <c r="DY54" s="1">
        <f t="shared" si="23"/>
        <v>6</v>
      </c>
      <c r="DZ54" s="1">
        <f t="shared" si="103"/>
        <v>0</v>
      </c>
      <c r="EA54" s="1">
        <f t="shared" si="104"/>
        <v>5.0000000000000001E-4</v>
      </c>
      <c r="EB54" s="1">
        <f t="shared" si="105"/>
        <v>6.0004999999999997</v>
      </c>
      <c r="EC54" s="1">
        <f t="shared" si="24"/>
        <v>6</v>
      </c>
      <c r="ED54" s="1">
        <f t="shared" si="106"/>
        <v>0</v>
      </c>
      <c r="EE54" s="1">
        <f t="shared" si="107"/>
        <v>5.0000000000000001E-4</v>
      </c>
      <c r="EF54" s="1">
        <f t="shared" si="108"/>
        <v>6.0004999999999997</v>
      </c>
      <c r="EG54" s="1">
        <f t="shared" si="25"/>
        <v>6</v>
      </c>
      <c r="EH54" s="1">
        <f t="shared" si="109"/>
        <v>0</v>
      </c>
      <c r="EI54" s="1">
        <f t="shared" si="110"/>
        <v>4.0000000000000002E-4</v>
      </c>
      <c r="EJ54" s="1">
        <f t="shared" si="111"/>
        <v>6.0004</v>
      </c>
      <c r="EK54" s="1">
        <f t="shared" si="26"/>
        <v>6</v>
      </c>
      <c r="EL54" s="1">
        <f t="shared" si="112"/>
        <v>0</v>
      </c>
      <c r="EM54" s="1">
        <f t="shared" si="113"/>
        <v>5.0000000000000001E-4</v>
      </c>
      <c r="EN54" s="1">
        <f t="shared" si="114"/>
        <v>6.0004999999999997</v>
      </c>
      <c r="EO54" s="1">
        <f t="shared" si="27"/>
        <v>6</v>
      </c>
      <c r="EP54" s="1">
        <f t="shared" si="115"/>
        <v>0</v>
      </c>
      <c r="EQ54" s="1">
        <f t="shared" si="116"/>
        <v>5.0000000000000001E-4</v>
      </c>
      <c r="ER54" s="1">
        <f t="shared" si="117"/>
        <v>6.0004999999999997</v>
      </c>
      <c r="ES54" s="1">
        <f t="shared" si="28"/>
        <v>6</v>
      </c>
      <c r="ET54" s="1">
        <f t="shared" si="118"/>
        <v>0</v>
      </c>
      <c r="EU54" s="1">
        <f t="shared" si="119"/>
        <v>5.9999999999999995E-4</v>
      </c>
      <c r="EV54" s="1">
        <f t="shared" si="120"/>
        <v>6.0006000000000004</v>
      </c>
      <c r="EW54" s="1">
        <f t="shared" si="121"/>
        <v>6</v>
      </c>
      <c r="EX54" s="1"/>
      <c r="EY54" s="1">
        <f t="shared" si="122"/>
        <v>0</v>
      </c>
      <c r="EZ54" s="1">
        <f t="shared" si="123"/>
        <v>6.9999999999999999E-4</v>
      </c>
      <c r="FA54" s="1">
        <f t="shared" si="29"/>
        <v>6.0007000000000001</v>
      </c>
      <c r="FB54" s="1">
        <f t="shared" si="30"/>
        <v>6</v>
      </c>
      <c r="FC54" s="1">
        <f t="shared" si="124"/>
        <v>0</v>
      </c>
      <c r="FD54" s="1">
        <f t="shared" si="125"/>
        <v>4.0000000000000002E-4</v>
      </c>
      <c r="FE54" s="1">
        <f t="shared" si="126"/>
        <v>6.0004</v>
      </c>
      <c r="FF54" s="1">
        <f t="shared" si="31"/>
        <v>6</v>
      </c>
      <c r="FG54" s="1">
        <f t="shared" si="127"/>
        <v>0</v>
      </c>
      <c r="FH54" s="1">
        <f t="shared" si="128"/>
        <v>4.0000000000000002E-4</v>
      </c>
      <c r="FI54" s="1">
        <f t="shared" si="129"/>
        <v>6.0004</v>
      </c>
      <c r="FJ54" s="1">
        <f t="shared" si="32"/>
        <v>6</v>
      </c>
      <c r="FK54" s="1">
        <f t="shared" si="130"/>
        <v>0</v>
      </c>
      <c r="FL54" s="1">
        <f t="shared" si="131"/>
        <v>2.9999999999999997E-4</v>
      </c>
      <c r="FM54" s="1">
        <f t="shared" si="132"/>
        <v>6.0003000000000002</v>
      </c>
      <c r="FN54" s="1">
        <f t="shared" si="33"/>
        <v>6</v>
      </c>
      <c r="FO54" s="1">
        <f t="shared" si="133"/>
        <v>0</v>
      </c>
      <c r="FP54" s="1">
        <f t="shared" si="134"/>
        <v>4.0000000000000002E-4</v>
      </c>
      <c r="FQ54" s="1">
        <f t="shared" si="135"/>
        <v>6.0004</v>
      </c>
      <c r="FR54" s="1">
        <f t="shared" si="34"/>
        <v>6</v>
      </c>
      <c r="FS54" s="1">
        <f t="shared" si="136"/>
        <v>0</v>
      </c>
      <c r="FT54" s="1">
        <f t="shared" si="137"/>
        <v>4.0000000000000002E-4</v>
      </c>
      <c r="FU54" s="1">
        <f t="shared" si="138"/>
        <v>6.0004</v>
      </c>
      <c r="FV54" s="1">
        <f t="shared" si="35"/>
        <v>6</v>
      </c>
      <c r="FW54" s="1">
        <f t="shared" si="139"/>
        <v>0</v>
      </c>
      <c r="FX54" s="1">
        <f t="shared" si="140"/>
        <v>5.9999999999999995E-4</v>
      </c>
      <c r="FY54" s="1">
        <f t="shared" si="141"/>
        <v>6.0006000000000004</v>
      </c>
      <c r="FZ54" s="1">
        <f t="shared" si="36"/>
        <v>6</v>
      </c>
      <c r="GC54" s="1">
        <f t="shared" si="37"/>
        <v>0</v>
      </c>
      <c r="GD54" s="1">
        <f t="shared" si="142"/>
        <v>0</v>
      </c>
      <c r="GE54" s="1">
        <f t="shared" si="38"/>
        <v>6</v>
      </c>
      <c r="GF54" s="1">
        <f t="shared" si="39"/>
        <v>6</v>
      </c>
      <c r="GG54" s="1">
        <f t="shared" si="40"/>
        <v>0</v>
      </c>
      <c r="GH54" s="1">
        <f t="shared" si="143"/>
        <v>2.9999999999999997E-4</v>
      </c>
      <c r="GI54" s="1">
        <f t="shared" si="144"/>
        <v>6.0003000000000002</v>
      </c>
      <c r="GJ54" s="1">
        <f t="shared" si="41"/>
        <v>6</v>
      </c>
      <c r="GK54" s="1">
        <f t="shared" si="42"/>
        <v>0</v>
      </c>
      <c r="GL54" s="1">
        <f t="shared" si="145"/>
        <v>2.0000000000000001E-4</v>
      </c>
      <c r="GM54" s="1">
        <f t="shared" si="146"/>
        <v>6.0002000000000004</v>
      </c>
      <c r="GN54" s="1">
        <f t="shared" si="43"/>
        <v>6</v>
      </c>
      <c r="GO54" s="1">
        <f t="shared" si="44"/>
        <v>0</v>
      </c>
      <c r="GP54" s="1">
        <f t="shared" si="147"/>
        <v>2.0000000000000001E-4</v>
      </c>
      <c r="GQ54" s="1">
        <f t="shared" si="148"/>
        <v>6.0002000000000004</v>
      </c>
      <c r="GR54" s="1">
        <f t="shared" si="45"/>
        <v>6</v>
      </c>
      <c r="GS54" s="1">
        <f t="shared" si="46"/>
        <v>0</v>
      </c>
      <c r="GT54" s="1">
        <f t="shared" si="149"/>
        <v>1E-4</v>
      </c>
      <c r="GU54" s="1">
        <f t="shared" si="150"/>
        <v>6.0000999999999998</v>
      </c>
      <c r="GV54" s="1">
        <f t="shared" si="47"/>
        <v>6</v>
      </c>
      <c r="GW54" s="1">
        <f t="shared" si="48"/>
        <v>0</v>
      </c>
      <c r="GX54" s="1">
        <f t="shared" si="151"/>
        <v>4.0000000000000002E-4</v>
      </c>
      <c r="GY54" s="1">
        <f t="shared" si="152"/>
        <v>6.0004</v>
      </c>
      <c r="GZ54" s="1">
        <f t="shared" si="49"/>
        <v>6</v>
      </c>
      <c r="HA54" s="1">
        <f t="shared" si="50"/>
        <v>0</v>
      </c>
      <c r="HB54" s="1">
        <f t="shared" si="153"/>
        <v>5.9999999999999995E-4</v>
      </c>
      <c r="HC54" s="1">
        <f t="shared" si="154"/>
        <v>6.0006000000000004</v>
      </c>
      <c r="HD54" s="1">
        <f t="shared" si="51"/>
        <v>6</v>
      </c>
    </row>
    <row r="55" spans="1:212" customFormat="1" x14ac:dyDescent="0.3">
      <c r="A55" t="str">
        <f t="shared" si="52"/>
        <v>00</v>
      </c>
      <c r="B55" s="13">
        <f>'Running Order'!B59</f>
        <v>53</v>
      </c>
      <c r="C55" s="13">
        <f>'Running Order'!C59</f>
        <v>0</v>
      </c>
      <c r="D55" s="13">
        <f>'Running Order'!D59</f>
        <v>0</v>
      </c>
      <c r="E55" s="13">
        <f>'Running Order'!E59</f>
        <v>0</v>
      </c>
      <c r="F55" s="13">
        <f>'Running Order'!F59</f>
        <v>0</v>
      </c>
      <c r="G55" s="13">
        <f>'Running Order'!G59</f>
        <v>0</v>
      </c>
      <c r="H55" s="13">
        <f>'Running Order'!H59</f>
        <v>0</v>
      </c>
      <c r="I55" s="13">
        <f>'Running Order'!I59</f>
        <v>0</v>
      </c>
      <c r="J55" s="13">
        <f>'Running Order'!J59</f>
        <v>0</v>
      </c>
      <c r="K55" s="13">
        <f>'Running Order'!K59</f>
        <v>0</v>
      </c>
      <c r="L55" s="13">
        <f>'Running Order'!L59</f>
        <v>0</v>
      </c>
      <c r="M55" s="13">
        <f>IF('Running Order'!$HF59="CLUB",'Running Order'!M59,20)</f>
        <v>20</v>
      </c>
      <c r="N55" s="13">
        <f>IF('Running Order'!$HF59="CLUB",'Running Order'!N59,20)</f>
        <v>20</v>
      </c>
      <c r="O55" s="13">
        <f>IF('Running Order'!$HF59="CLUB",'Running Order'!O59,20)</f>
        <v>20</v>
      </c>
      <c r="P55" s="13">
        <f>IF('Running Order'!$HF59="CLUB",'Running Order'!P59,20)</f>
        <v>20</v>
      </c>
      <c r="Q55" s="13">
        <f>IF('Running Order'!$HF59="CLUB",'Running Order'!Q59,20)</f>
        <v>20</v>
      </c>
      <c r="R55" s="13">
        <f>IF('Running Order'!$HF59="CLUB",'Running Order'!R59,20)</f>
        <v>20</v>
      </c>
      <c r="S55" s="13">
        <f>IF('Running Order'!$HF59="CLUB",'Running Order'!S59,20)</f>
        <v>20</v>
      </c>
      <c r="T55" s="13">
        <f>IF('Running Order'!$HF59="CLUB",'Running Order'!T59,20)</f>
        <v>20</v>
      </c>
      <c r="U55" s="13">
        <f>IF('Running Order'!$HF59="CLUB",'Running Order'!U59,20)</f>
        <v>20</v>
      </c>
      <c r="V55" s="13">
        <f>IF('Running Order'!$HF59="CLUB",'Running Order'!V59,20)</f>
        <v>20</v>
      </c>
      <c r="W55" s="5">
        <f t="shared" si="53"/>
        <v>200</v>
      </c>
      <c r="X55" s="13">
        <f>IF('Running Order'!$HF59="CLUB",'Running Order'!X59,20)</f>
        <v>20</v>
      </c>
      <c r="Y55" s="13">
        <f>IF('Running Order'!$HF59="CLUB",'Running Order'!Y59,20)</f>
        <v>20</v>
      </c>
      <c r="Z55" s="13">
        <f>IF('Running Order'!$HF59="CLUB",'Running Order'!Z59,20)</f>
        <v>20</v>
      </c>
      <c r="AA55" s="13">
        <f>IF('Running Order'!$HF59="CLUB",'Running Order'!AA59,20)</f>
        <v>20</v>
      </c>
      <c r="AB55" s="13">
        <f>IF('Running Order'!$HF59="CLUB",'Running Order'!AB59,20)</f>
        <v>20</v>
      </c>
      <c r="AC55" s="13">
        <f>IF('Running Order'!$HF59="CLUB",'Running Order'!AC59,20)</f>
        <v>20</v>
      </c>
      <c r="AD55" s="13">
        <f>IF('Running Order'!$HF59="CLUB",'Running Order'!AD59,20)</f>
        <v>20</v>
      </c>
      <c r="AE55" s="13">
        <f>IF('Running Order'!$HF59="CLUB",'Running Order'!AE59,20)</f>
        <v>20</v>
      </c>
      <c r="AF55" s="13">
        <f>IF('Running Order'!$HF59="CLUB",'Running Order'!AF59,20)</f>
        <v>20</v>
      </c>
      <c r="AG55" s="13">
        <f>IF('Running Order'!$HF59="CLUB",'Running Order'!AG59,20)</f>
        <v>20</v>
      </c>
      <c r="AH55" s="5">
        <f t="shared" si="54"/>
        <v>200</v>
      </c>
      <c r="AI55" s="5">
        <f t="shared" si="55"/>
        <v>400</v>
      </c>
      <c r="AJ55" s="13">
        <f>IF('Running Order'!$HF59="CLUB",'Running Order'!AJ59,20)</f>
        <v>20</v>
      </c>
      <c r="AK55" s="13">
        <f>IF('Running Order'!$HF59="CLUB",'Running Order'!AK59,20)</f>
        <v>20</v>
      </c>
      <c r="AL55" s="13">
        <f>IF('Running Order'!$HF59="CLUB",'Running Order'!AL59,20)</f>
        <v>20</v>
      </c>
      <c r="AM55" s="13">
        <f>IF('Running Order'!$HF59="CLUB",'Running Order'!AM59,20)</f>
        <v>20</v>
      </c>
      <c r="AN55" s="13">
        <f>IF('Running Order'!$HF59="CLUB",'Running Order'!AN59,20)</f>
        <v>20</v>
      </c>
      <c r="AO55" s="13">
        <f>IF('Running Order'!$HF59="CLUB",'Running Order'!AO59,20)</f>
        <v>20</v>
      </c>
      <c r="AP55" s="13">
        <f>IF('Running Order'!$HF59="CLUB",'Running Order'!AP59,20)</f>
        <v>20</v>
      </c>
      <c r="AQ55" s="13">
        <f>IF('Running Order'!$HF59="CLUB",'Running Order'!AQ59,20)</f>
        <v>20</v>
      </c>
      <c r="AR55" s="13">
        <f>IF('Running Order'!$HF59="CLUB",'Running Order'!AR59,20)</f>
        <v>20</v>
      </c>
      <c r="AS55" s="13">
        <f>IF('Running Order'!$HF59="CLUB",'Running Order'!AS59,20)</f>
        <v>20</v>
      </c>
      <c r="AT55" s="5">
        <f t="shared" si="56"/>
        <v>200</v>
      </c>
      <c r="AU55" s="5">
        <f t="shared" si="57"/>
        <v>600</v>
      </c>
      <c r="AV55" s="13">
        <f>IF('Running Order'!$HF59="CLUB",'Running Order'!AV59,20)</f>
        <v>20</v>
      </c>
      <c r="AW55" s="13">
        <f>IF('Running Order'!$HF59="CLUB",'Running Order'!AW59,20)</f>
        <v>20</v>
      </c>
      <c r="AX55" s="13">
        <f>IF('Running Order'!$HF59="CLUB",'Running Order'!AX59,20)</f>
        <v>20</v>
      </c>
      <c r="AY55" s="13">
        <f>IF('Running Order'!$HF59="CLUB",'Running Order'!AY59,20)</f>
        <v>20</v>
      </c>
      <c r="AZ55" s="13">
        <f>IF('Running Order'!$HF59="CLUB",'Running Order'!AZ59,20)</f>
        <v>20</v>
      </c>
      <c r="BA55" s="13">
        <f>IF('Running Order'!$HF59="CLUB",'Running Order'!BA59,20)</f>
        <v>20</v>
      </c>
      <c r="BB55" s="13">
        <f>IF('Running Order'!$HF59="CLUB",'Running Order'!BB59,20)</f>
        <v>20</v>
      </c>
      <c r="BC55" s="13">
        <f>IF('Running Order'!$HF59="CLUB",'Running Order'!BC59,20)</f>
        <v>20</v>
      </c>
      <c r="BD55" s="13">
        <f>IF('Running Order'!$HF59="CLUB",'Running Order'!BD59,20)</f>
        <v>20</v>
      </c>
      <c r="BE55" s="13">
        <f>IF('Running Order'!$HF59="CLUB",'Running Order'!BE59,20)</f>
        <v>20</v>
      </c>
      <c r="BF55" s="5">
        <f t="shared" si="58"/>
        <v>200</v>
      </c>
      <c r="BG55" s="5">
        <f t="shared" si="59"/>
        <v>800</v>
      </c>
      <c r="BH55" s="5">
        <f t="shared" si="155"/>
        <v>6</v>
      </c>
      <c r="BI55" s="5">
        <f t="shared" si="156"/>
        <v>6</v>
      </c>
      <c r="BJ55" s="5">
        <f t="shared" si="157"/>
        <v>6</v>
      </c>
      <c r="BK55" s="5">
        <f t="shared" si="158"/>
        <v>6</v>
      </c>
      <c r="BL55" s="5">
        <f t="shared" si="60"/>
        <v>6</v>
      </c>
      <c r="BM55" s="5">
        <f t="shared" si="61"/>
        <v>6</v>
      </c>
      <c r="BN55" s="5">
        <f t="shared" si="160"/>
        <v>6</v>
      </c>
      <c r="BO55" s="5">
        <f t="shared" si="161"/>
        <v>6</v>
      </c>
      <c r="BP55" s="3" t="str">
        <f t="shared" si="162"/>
        <v>-</v>
      </c>
      <c r="BQ55" s="3" t="str">
        <f t="shared" si="62"/>
        <v/>
      </c>
      <c r="BR55" s="3" t="str">
        <f t="shared" si="163"/>
        <v>-</v>
      </c>
      <c r="BS55" s="3" t="str">
        <f t="shared" si="63"/>
        <v/>
      </c>
      <c r="BT55" s="3" t="str">
        <f t="shared" si="164"/>
        <v>-</v>
      </c>
      <c r="BU55" s="3" t="str">
        <f t="shared" si="64"/>
        <v/>
      </c>
      <c r="BV55" s="3" t="str">
        <f t="shared" si="165"/>
        <v>-</v>
      </c>
      <c r="BW55" s="3" t="str">
        <f t="shared" si="65"/>
        <v/>
      </c>
      <c r="BX55" s="3" t="str">
        <f t="shared" si="166"/>
        <v>-</v>
      </c>
      <c r="BY55" s="3" t="str">
        <f t="shared" si="66"/>
        <v/>
      </c>
      <c r="BZ55" s="3" t="str">
        <f t="shared" si="167"/>
        <v>-</v>
      </c>
      <c r="CA55" s="3" t="str">
        <f t="shared" si="67"/>
        <v/>
      </c>
      <c r="CB55" s="3" t="str">
        <f t="shared" si="168"/>
        <v>-</v>
      </c>
      <c r="CC55" s="3" t="str">
        <f t="shared" si="68"/>
        <v/>
      </c>
      <c r="CD55" s="3" t="str">
        <f t="shared" si="169"/>
        <v>-</v>
      </c>
      <c r="CE55" s="3" t="str">
        <f t="shared" si="70"/>
        <v/>
      </c>
      <c r="CF55" s="3" t="str">
        <f t="shared" si="71"/>
        <v>-</v>
      </c>
      <c r="CG55" s="3" t="str">
        <f t="shared" si="72"/>
        <v/>
      </c>
      <c r="CH55" s="5" t="str">
        <f t="shared" si="159"/>
        <v/>
      </c>
      <c r="CI55" s="5" t="str">
        <f t="shared" si="73"/>
        <v/>
      </c>
      <c r="CJ55" s="1"/>
      <c r="CK55" s="1"/>
      <c r="CL55" s="1">
        <f t="shared" si="74"/>
        <v>0</v>
      </c>
      <c r="CM55" s="1">
        <f t="shared" si="75"/>
        <v>6.9999999999999994E-5</v>
      </c>
      <c r="CN55" s="1">
        <f t="shared" si="76"/>
        <v>6.00007</v>
      </c>
      <c r="CO55" s="1">
        <f t="shared" si="17"/>
        <v>6</v>
      </c>
      <c r="CP55" s="1">
        <f t="shared" si="77"/>
        <v>0</v>
      </c>
      <c r="CQ55" s="1">
        <f t="shared" si="78"/>
        <v>5.0000000000000002E-5</v>
      </c>
      <c r="CR55" s="1">
        <f t="shared" si="79"/>
        <v>6.0000499999999999</v>
      </c>
      <c r="CS55" s="1">
        <f t="shared" si="18"/>
        <v>6</v>
      </c>
      <c r="CT55" s="1">
        <f t="shared" si="80"/>
        <v>0</v>
      </c>
      <c r="CU55" s="1">
        <f t="shared" si="81"/>
        <v>5.0000000000000001E-4</v>
      </c>
      <c r="CV55" s="1">
        <f t="shared" si="82"/>
        <v>6.0004999999999997</v>
      </c>
      <c r="CW55" s="1">
        <f t="shared" si="19"/>
        <v>6</v>
      </c>
      <c r="CX55" s="1">
        <f t="shared" si="83"/>
        <v>0</v>
      </c>
      <c r="CY55" s="1">
        <f t="shared" si="84"/>
        <v>4.0000000000000002E-4</v>
      </c>
      <c r="CZ55" s="1">
        <f t="shared" si="85"/>
        <v>6.0004</v>
      </c>
      <c r="DA55" s="1">
        <f t="shared" si="20"/>
        <v>6</v>
      </c>
      <c r="DB55" s="1">
        <f t="shared" si="86"/>
        <v>0</v>
      </c>
      <c r="DC55" s="1">
        <f t="shared" si="87"/>
        <v>5.0000000000000001E-4</v>
      </c>
      <c r="DD55" s="1">
        <f t="shared" si="88"/>
        <v>6.0004999999999997</v>
      </c>
      <c r="DE55" s="1">
        <f t="shared" si="21"/>
        <v>6</v>
      </c>
      <c r="DF55" s="1">
        <f t="shared" si="89"/>
        <v>0</v>
      </c>
      <c r="DG55" s="1">
        <f t="shared" si="90"/>
        <v>5.0000000000000001E-4</v>
      </c>
      <c r="DH55" s="1">
        <f t="shared" si="91"/>
        <v>6.0004999999999997</v>
      </c>
      <c r="DI55" s="1">
        <f t="shared" si="22"/>
        <v>6</v>
      </c>
      <c r="DJ55" s="1">
        <f t="shared" si="92"/>
        <v>0</v>
      </c>
      <c r="DK55" s="1">
        <f t="shared" si="93"/>
        <v>5.9999999999999995E-4</v>
      </c>
      <c r="DL55" s="1">
        <f t="shared" si="94"/>
        <v>6.0006000000000004</v>
      </c>
      <c r="DM55" s="1">
        <f t="shared" si="95"/>
        <v>6</v>
      </c>
      <c r="DQ55">
        <f t="shared" si="96"/>
        <v>600</v>
      </c>
      <c r="DR55" t="str">
        <f t="shared" si="97"/>
        <v>NO</v>
      </c>
      <c r="DS55">
        <f t="shared" si="98"/>
        <v>600</v>
      </c>
      <c r="DT55" t="str">
        <f t="shared" si="99"/>
        <v>NO</v>
      </c>
      <c r="DV55" s="1">
        <f t="shared" si="100"/>
        <v>0</v>
      </c>
      <c r="DW55" s="1">
        <f t="shared" si="101"/>
        <v>6.9999999999999999E-4</v>
      </c>
      <c r="DX55" s="1">
        <f t="shared" si="102"/>
        <v>6.0007000000000001</v>
      </c>
      <c r="DY55" s="1">
        <f t="shared" si="23"/>
        <v>6</v>
      </c>
      <c r="DZ55" s="1">
        <f t="shared" si="103"/>
        <v>0</v>
      </c>
      <c r="EA55" s="1">
        <f t="shared" si="104"/>
        <v>5.0000000000000001E-4</v>
      </c>
      <c r="EB55" s="1">
        <f t="shared" si="105"/>
        <v>6.0004999999999997</v>
      </c>
      <c r="EC55" s="1">
        <f t="shared" si="24"/>
        <v>6</v>
      </c>
      <c r="ED55" s="1">
        <f t="shared" si="106"/>
        <v>0</v>
      </c>
      <c r="EE55" s="1">
        <f t="shared" si="107"/>
        <v>5.0000000000000001E-4</v>
      </c>
      <c r="EF55" s="1">
        <f t="shared" si="108"/>
        <v>6.0004999999999997</v>
      </c>
      <c r="EG55" s="1">
        <f t="shared" si="25"/>
        <v>6</v>
      </c>
      <c r="EH55" s="1">
        <f t="shared" si="109"/>
        <v>0</v>
      </c>
      <c r="EI55" s="1">
        <f t="shared" si="110"/>
        <v>4.0000000000000002E-4</v>
      </c>
      <c r="EJ55" s="1">
        <f t="shared" si="111"/>
        <v>6.0004</v>
      </c>
      <c r="EK55" s="1">
        <f t="shared" si="26"/>
        <v>6</v>
      </c>
      <c r="EL55" s="1">
        <f t="shared" si="112"/>
        <v>0</v>
      </c>
      <c r="EM55" s="1">
        <f t="shared" si="113"/>
        <v>5.0000000000000001E-4</v>
      </c>
      <c r="EN55" s="1">
        <f t="shared" si="114"/>
        <v>6.0004999999999997</v>
      </c>
      <c r="EO55" s="1">
        <f t="shared" si="27"/>
        <v>6</v>
      </c>
      <c r="EP55" s="1">
        <f t="shared" si="115"/>
        <v>0</v>
      </c>
      <c r="EQ55" s="1">
        <f t="shared" si="116"/>
        <v>5.0000000000000001E-4</v>
      </c>
      <c r="ER55" s="1">
        <f t="shared" si="117"/>
        <v>6.0004999999999997</v>
      </c>
      <c r="ES55" s="1">
        <f t="shared" si="28"/>
        <v>6</v>
      </c>
      <c r="ET55" s="1">
        <f t="shared" si="118"/>
        <v>0</v>
      </c>
      <c r="EU55" s="1">
        <f t="shared" si="119"/>
        <v>5.9999999999999995E-4</v>
      </c>
      <c r="EV55" s="1">
        <f t="shared" si="120"/>
        <v>6.0006000000000004</v>
      </c>
      <c r="EW55" s="1">
        <f t="shared" si="121"/>
        <v>6</v>
      </c>
      <c r="EX55" s="1"/>
      <c r="EY55" s="1">
        <f t="shared" si="122"/>
        <v>0</v>
      </c>
      <c r="EZ55" s="1">
        <f t="shared" si="123"/>
        <v>6.9999999999999999E-4</v>
      </c>
      <c r="FA55" s="1">
        <f t="shared" si="29"/>
        <v>6.0007000000000001</v>
      </c>
      <c r="FB55" s="1">
        <f t="shared" si="30"/>
        <v>6</v>
      </c>
      <c r="FC55" s="1">
        <f t="shared" si="124"/>
        <v>0</v>
      </c>
      <c r="FD55" s="1">
        <f t="shared" si="125"/>
        <v>4.0000000000000002E-4</v>
      </c>
      <c r="FE55" s="1">
        <f t="shared" si="126"/>
        <v>6.0004</v>
      </c>
      <c r="FF55" s="1">
        <f t="shared" si="31"/>
        <v>6</v>
      </c>
      <c r="FG55" s="1">
        <f t="shared" si="127"/>
        <v>0</v>
      </c>
      <c r="FH55" s="1">
        <f t="shared" si="128"/>
        <v>4.0000000000000002E-4</v>
      </c>
      <c r="FI55" s="1">
        <f t="shared" si="129"/>
        <v>6.0004</v>
      </c>
      <c r="FJ55" s="1">
        <f t="shared" si="32"/>
        <v>6</v>
      </c>
      <c r="FK55" s="1">
        <f t="shared" si="130"/>
        <v>0</v>
      </c>
      <c r="FL55" s="1">
        <f t="shared" si="131"/>
        <v>2.9999999999999997E-4</v>
      </c>
      <c r="FM55" s="1">
        <f t="shared" si="132"/>
        <v>6.0003000000000002</v>
      </c>
      <c r="FN55" s="1">
        <f t="shared" si="33"/>
        <v>6</v>
      </c>
      <c r="FO55" s="1">
        <f t="shared" si="133"/>
        <v>0</v>
      </c>
      <c r="FP55" s="1">
        <f t="shared" si="134"/>
        <v>4.0000000000000002E-4</v>
      </c>
      <c r="FQ55" s="1">
        <f t="shared" si="135"/>
        <v>6.0004</v>
      </c>
      <c r="FR55" s="1">
        <f t="shared" si="34"/>
        <v>6</v>
      </c>
      <c r="FS55" s="1">
        <f t="shared" si="136"/>
        <v>0</v>
      </c>
      <c r="FT55" s="1">
        <f t="shared" si="137"/>
        <v>4.0000000000000002E-4</v>
      </c>
      <c r="FU55" s="1">
        <f t="shared" si="138"/>
        <v>6.0004</v>
      </c>
      <c r="FV55" s="1">
        <f t="shared" si="35"/>
        <v>6</v>
      </c>
      <c r="FW55" s="1">
        <f t="shared" si="139"/>
        <v>0</v>
      </c>
      <c r="FX55" s="1">
        <f t="shared" si="140"/>
        <v>5.9999999999999995E-4</v>
      </c>
      <c r="FY55" s="1">
        <f t="shared" si="141"/>
        <v>6.0006000000000004</v>
      </c>
      <c r="FZ55" s="1">
        <f t="shared" si="36"/>
        <v>6</v>
      </c>
      <c r="GC55" s="1">
        <f t="shared" si="37"/>
        <v>0</v>
      </c>
      <c r="GD55" s="1">
        <f t="shared" si="142"/>
        <v>0</v>
      </c>
      <c r="GE55" s="1">
        <f t="shared" si="38"/>
        <v>6</v>
      </c>
      <c r="GF55" s="1">
        <f t="shared" si="39"/>
        <v>6</v>
      </c>
      <c r="GG55" s="1">
        <f t="shared" si="40"/>
        <v>0</v>
      </c>
      <c r="GH55" s="1">
        <f t="shared" si="143"/>
        <v>2.9999999999999997E-4</v>
      </c>
      <c r="GI55" s="1">
        <f t="shared" si="144"/>
        <v>6.0003000000000002</v>
      </c>
      <c r="GJ55" s="1">
        <f t="shared" si="41"/>
        <v>6</v>
      </c>
      <c r="GK55" s="1">
        <f t="shared" si="42"/>
        <v>0</v>
      </c>
      <c r="GL55" s="1">
        <f t="shared" si="145"/>
        <v>2.0000000000000001E-4</v>
      </c>
      <c r="GM55" s="1">
        <f t="shared" si="146"/>
        <v>6.0002000000000004</v>
      </c>
      <c r="GN55" s="1">
        <f t="shared" si="43"/>
        <v>6</v>
      </c>
      <c r="GO55" s="1">
        <f t="shared" si="44"/>
        <v>0</v>
      </c>
      <c r="GP55" s="1">
        <f t="shared" si="147"/>
        <v>2.0000000000000001E-4</v>
      </c>
      <c r="GQ55" s="1">
        <f t="shared" si="148"/>
        <v>6.0002000000000004</v>
      </c>
      <c r="GR55" s="1">
        <f t="shared" si="45"/>
        <v>6</v>
      </c>
      <c r="GS55" s="1">
        <f t="shared" si="46"/>
        <v>0</v>
      </c>
      <c r="GT55" s="1">
        <f t="shared" si="149"/>
        <v>1E-4</v>
      </c>
      <c r="GU55" s="1">
        <f t="shared" si="150"/>
        <v>6.0000999999999998</v>
      </c>
      <c r="GV55" s="1">
        <f t="shared" si="47"/>
        <v>6</v>
      </c>
      <c r="GW55" s="1">
        <f t="shared" si="48"/>
        <v>0</v>
      </c>
      <c r="GX55" s="1">
        <f t="shared" si="151"/>
        <v>4.0000000000000002E-4</v>
      </c>
      <c r="GY55" s="1">
        <f t="shared" si="152"/>
        <v>6.0004</v>
      </c>
      <c r="GZ55" s="1">
        <f t="shared" si="49"/>
        <v>6</v>
      </c>
      <c r="HA55" s="1">
        <f t="shared" si="50"/>
        <v>0</v>
      </c>
      <c r="HB55" s="1">
        <f t="shared" si="153"/>
        <v>5.9999999999999995E-4</v>
      </c>
      <c r="HC55" s="1">
        <f t="shared" si="154"/>
        <v>6.0006000000000004</v>
      </c>
      <c r="HD55" s="1">
        <f t="shared" si="51"/>
        <v>6</v>
      </c>
    </row>
    <row r="56" spans="1:212" customFormat="1" x14ac:dyDescent="0.3">
      <c r="A56" t="str">
        <f t="shared" si="52"/>
        <v>00</v>
      </c>
      <c r="B56" s="13">
        <f>'Running Order'!B60</f>
        <v>54</v>
      </c>
      <c r="C56" s="13">
        <f>'Running Order'!C60</f>
        <v>0</v>
      </c>
      <c r="D56" s="13">
        <f>'Running Order'!D60</f>
        <v>0</v>
      </c>
      <c r="E56" s="13">
        <f>'Running Order'!E60</f>
        <v>0</v>
      </c>
      <c r="F56" s="13">
        <f>'Running Order'!F60</f>
        <v>0</v>
      </c>
      <c r="G56" s="13">
        <f>'Running Order'!G60</f>
        <v>0</v>
      </c>
      <c r="H56" s="13">
        <f>'Running Order'!H60</f>
        <v>0</v>
      </c>
      <c r="I56" s="13">
        <f>'Running Order'!I60</f>
        <v>0</v>
      </c>
      <c r="J56" s="13">
        <f>'Running Order'!J60</f>
        <v>0</v>
      </c>
      <c r="K56" s="13">
        <f>'Running Order'!K60</f>
        <v>0</v>
      </c>
      <c r="L56" s="13">
        <f>'Running Order'!L60</f>
        <v>0</v>
      </c>
      <c r="M56" s="13">
        <f>IF('Running Order'!$HF60="CLUB",'Running Order'!M60,20)</f>
        <v>20</v>
      </c>
      <c r="N56" s="13">
        <f>IF('Running Order'!$HF60="CLUB",'Running Order'!N60,20)</f>
        <v>20</v>
      </c>
      <c r="O56" s="13">
        <f>IF('Running Order'!$HF60="CLUB",'Running Order'!O60,20)</f>
        <v>20</v>
      </c>
      <c r="P56" s="13">
        <f>IF('Running Order'!$HF60="CLUB",'Running Order'!P60,20)</f>
        <v>20</v>
      </c>
      <c r="Q56" s="13">
        <f>IF('Running Order'!$HF60="CLUB",'Running Order'!Q60,20)</f>
        <v>20</v>
      </c>
      <c r="R56" s="13">
        <f>IF('Running Order'!$HF60="CLUB",'Running Order'!R60,20)</f>
        <v>20</v>
      </c>
      <c r="S56" s="13">
        <f>IF('Running Order'!$HF60="CLUB",'Running Order'!S60,20)</f>
        <v>20</v>
      </c>
      <c r="T56" s="13">
        <f>IF('Running Order'!$HF60="CLUB",'Running Order'!T60,20)</f>
        <v>20</v>
      </c>
      <c r="U56" s="13">
        <f>IF('Running Order'!$HF60="CLUB",'Running Order'!U60,20)</f>
        <v>20</v>
      </c>
      <c r="V56" s="13">
        <f>IF('Running Order'!$HF60="CLUB",'Running Order'!V60,20)</f>
        <v>20</v>
      </c>
      <c r="W56" s="5">
        <f t="shared" si="53"/>
        <v>200</v>
      </c>
      <c r="X56" s="13">
        <f>IF('Running Order'!$HF60="CLUB",'Running Order'!X60,20)</f>
        <v>20</v>
      </c>
      <c r="Y56" s="13">
        <f>IF('Running Order'!$HF60="CLUB",'Running Order'!Y60,20)</f>
        <v>20</v>
      </c>
      <c r="Z56" s="13">
        <f>IF('Running Order'!$HF60="CLUB",'Running Order'!Z60,20)</f>
        <v>20</v>
      </c>
      <c r="AA56" s="13">
        <f>IF('Running Order'!$HF60="CLUB",'Running Order'!AA60,20)</f>
        <v>20</v>
      </c>
      <c r="AB56" s="13">
        <f>IF('Running Order'!$HF60="CLUB",'Running Order'!AB60,20)</f>
        <v>20</v>
      </c>
      <c r="AC56" s="13">
        <f>IF('Running Order'!$HF60="CLUB",'Running Order'!AC60,20)</f>
        <v>20</v>
      </c>
      <c r="AD56" s="13">
        <f>IF('Running Order'!$HF60="CLUB",'Running Order'!AD60,20)</f>
        <v>20</v>
      </c>
      <c r="AE56" s="13">
        <f>IF('Running Order'!$HF60="CLUB",'Running Order'!AE60,20)</f>
        <v>20</v>
      </c>
      <c r="AF56" s="13">
        <f>IF('Running Order'!$HF60="CLUB",'Running Order'!AF60,20)</f>
        <v>20</v>
      </c>
      <c r="AG56" s="13">
        <f>IF('Running Order'!$HF60="CLUB",'Running Order'!AG60,20)</f>
        <v>20</v>
      </c>
      <c r="AH56" s="5">
        <f t="shared" si="54"/>
        <v>200</v>
      </c>
      <c r="AI56" s="5">
        <f t="shared" si="55"/>
        <v>400</v>
      </c>
      <c r="AJ56" s="13">
        <f>IF('Running Order'!$HF60="CLUB",'Running Order'!AJ60,20)</f>
        <v>20</v>
      </c>
      <c r="AK56" s="13">
        <f>IF('Running Order'!$HF60="CLUB",'Running Order'!AK60,20)</f>
        <v>20</v>
      </c>
      <c r="AL56" s="13">
        <f>IF('Running Order'!$HF60="CLUB",'Running Order'!AL60,20)</f>
        <v>20</v>
      </c>
      <c r="AM56" s="13">
        <f>IF('Running Order'!$HF60="CLUB",'Running Order'!AM60,20)</f>
        <v>20</v>
      </c>
      <c r="AN56" s="13">
        <f>IF('Running Order'!$HF60="CLUB",'Running Order'!AN60,20)</f>
        <v>20</v>
      </c>
      <c r="AO56" s="13">
        <f>IF('Running Order'!$HF60="CLUB",'Running Order'!AO60,20)</f>
        <v>20</v>
      </c>
      <c r="AP56" s="13">
        <f>IF('Running Order'!$HF60="CLUB",'Running Order'!AP60,20)</f>
        <v>20</v>
      </c>
      <c r="AQ56" s="13">
        <f>IF('Running Order'!$HF60="CLUB",'Running Order'!AQ60,20)</f>
        <v>20</v>
      </c>
      <c r="AR56" s="13">
        <f>IF('Running Order'!$HF60="CLUB",'Running Order'!AR60,20)</f>
        <v>20</v>
      </c>
      <c r="AS56" s="13">
        <f>IF('Running Order'!$HF60="CLUB",'Running Order'!AS60,20)</f>
        <v>20</v>
      </c>
      <c r="AT56" s="5">
        <f t="shared" si="56"/>
        <v>200</v>
      </c>
      <c r="AU56" s="5">
        <f t="shared" si="57"/>
        <v>600</v>
      </c>
      <c r="AV56" s="13">
        <f>IF('Running Order'!$HF60="CLUB",'Running Order'!AV60,20)</f>
        <v>20</v>
      </c>
      <c r="AW56" s="13">
        <f>IF('Running Order'!$HF60="CLUB",'Running Order'!AW60,20)</f>
        <v>20</v>
      </c>
      <c r="AX56" s="13">
        <f>IF('Running Order'!$HF60="CLUB",'Running Order'!AX60,20)</f>
        <v>20</v>
      </c>
      <c r="AY56" s="13">
        <f>IF('Running Order'!$HF60="CLUB",'Running Order'!AY60,20)</f>
        <v>20</v>
      </c>
      <c r="AZ56" s="13">
        <f>IF('Running Order'!$HF60="CLUB",'Running Order'!AZ60,20)</f>
        <v>20</v>
      </c>
      <c r="BA56" s="13">
        <f>IF('Running Order'!$HF60="CLUB",'Running Order'!BA60,20)</f>
        <v>20</v>
      </c>
      <c r="BB56" s="13">
        <f>IF('Running Order'!$HF60="CLUB",'Running Order'!BB60,20)</f>
        <v>20</v>
      </c>
      <c r="BC56" s="13">
        <f>IF('Running Order'!$HF60="CLUB",'Running Order'!BC60,20)</f>
        <v>20</v>
      </c>
      <c r="BD56" s="13">
        <f>IF('Running Order'!$HF60="CLUB",'Running Order'!BD60,20)</f>
        <v>20</v>
      </c>
      <c r="BE56" s="13">
        <f>IF('Running Order'!$HF60="CLUB",'Running Order'!BE60,20)</f>
        <v>20</v>
      </c>
      <c r="BF56" s="5">
        <f t="shared" si="58"/>
        <v>200</v>
      </c>
      <c r="BG56" s="5">
        <f t="shared" si="59"/>
        <v>800</v>
      </c>
      <c r="BH56" s="5">
        <f t="shared" si="155"/>
        <v>6</v>
      </c>
      <c r="BI56" s="5">
        <f t="shared" si="156"/>
        <v>6</v>
      </c>
      <c r="BJ56" s="5">
        <f t="shared" si="157"/>
        <v>6</v>
      </c>
      <c r="BK56" s="5">
        <f t="shared" si="158"/>
        <v>6</v>
      </c>
      <c r="BL56" s="5">
        <f t="shared" si="60"/>
        <v>6</v>
      </c>
      <c r="BM56" s="5">
        <f t="shared" si="61"/>
        <v>6</v>
      </c>
      <c r="BN56" s="5">
        <f t="shared" si="160"/>
        <v>6</v>
      </c>
      <c r="BO56" s="5">
        <f t="shared" si="161"/>
        <v>6</v>
      </c>
      <c r="BP56" s="3" t="str">
        <f t="shared" si="162"/>
        <v>-</v>
      </c>
      <c r="BQ56" s="3" t="str">
        <f t="shared" si="62"/>
        <v/>
      </c>
      <c r="BR56" s="3" t="str">
        <f t="shared" si="163"/>
        <v>-</v>
      </c>
      <c r="BS56" s="3" t="str">
        <f t="shared" si="63"/>
        <v/>
      </c>
      <c r="BT56" s="3" t="str">
        <f t="shared" si="164"/>
        <v>-</v>
      </c>
      <c r="BU56" s="3" t="str">
        <f t="shared" si="64"/>
        <v/>
      </c>
      <c r="BV56" s="3" t="str">
        <f t="shared" si="165"/>
        <v>-</v>
      </c>
      <c r="BW56" s="3" t="str">
        <f t="shared" si="65"/>
        <v/>
      </c>
      <c r="BX56" s="3" t="str">
        <f t="shared" si="166"/>
        <v>-</v>
      </c>
      <c r="BY56" s="3" t="str">
        <f t="shared" si="66"/>
        <v/>
      </c>
      <c r="BZ56" s="3" t="str">
        <f t="shared" si="167"/>
        <v>-</v>
      </c>
      <c r="CA56" s="3" t="str">
        <f t="shared" si="67"/>
        <v/>
      </c>
      <c r="CB56" s="3" t="str">
        <f t="shared" si="168"/>
        <v>-</v>
      </c>
      <c r="CC56" s="3" t="str">
        <f t="shared" si="68"/>
        <v/>
      </c>
      <c r="CD56" s="3" t="str">
        <f t="shared" si="169"/>
        <v>-</v>
      </c>
      <c r="CE56" s="3" t="str">
        <f t="shared" si="70"/>
        <v/>
      </c>
      <c r="CF56" s="3" t="str">
        <f t="shared" si="71"/>
        <v>-</v>
      </c>
      <c r="CG56" s="3" t="str">
        <f t="shared" si="72"/>
        <v/>
      </c>
      <c r="CH56" s="5" t="str">
        <f t="shared" si="159"/>
        <v/>
      </c>
      <c r="CI56" s="5" t="str">
        <f t="shared" si="73"/>
        <v/>
      </c>
      <c r="CJ56" s="1"/>
      <c r="CK56" s="1"/>
      <c r="CL56" s="1">
        <f t="shared" si="74"/>
        <v>0</v>
      </c>
      <c r="CM56" s="1">
        <f t="shared" si="75"/>
        <v>6.9999999999999994E-5</v>
      </c>
      <c r="CN56" s="1">
        <f t="shared" si="76"/>
        <v>6.00007</v>
      </c>
      <c r="CO56" s="1">
        <f t="shared" si="17"/>
        <v>6</v>
      </c>
      <c r="CP56" s="1">
        <f t="shared" si="77"/>
        <v>0</v>
      </c>
      <c r="CQ56" s="1">
        <f t="shared" si="78"/>
        <v>5.0000000000000002E-5</v>
      </c>
      <c r="CR56" s="1">
        <f t="shared" si="79"/>
        <v>6.0000499999999999</v>
      </c>
      <c r="CS56" s="1">
        <f t="shared" si="18"/>
        <v>6</v>
      </c>
      <c r="CT56" s="1">
        <f t="shared" si="80"/>
        <v>0</v>
      </c>
      <c r="CU56" s="1">
        <f t="shared" si="81"/>
        <v>5.0000000000000001E-4</v>
      </c>
      <c r="CV56" s="1">
        <f t="shared" si="82"/>
        <v>6.0004999999999997</v>
      </c>
      <c r="CW56" s="1">
        <f t="shared" si="19"/>
        <v>6</v>
      </c>
      <c r="CX56" s="1">
        <f t="shared" si="83"/>
        <v>0</v>
      </c>
      <c r="CY56" s="1">
        <f t="shared" si="84"/>
        <v>4.0000000000000002E-4</v>
      </c>
      <c r="CZ56" s="1">
        <f t="shared" si="85"/>
        <v>6.0004</v>
      </c>
      <c r="DA56" s="1">
        <f t="shared" si="20"/>
        <v>6</v>
      </c>
      <c r="DB56" s="1">
        <f t="shared" si="86"/>
        <v>0</v>
      </c>
      <c r="DC56" s="1">
        <f t="shared" si="87"/>
        <v>5.0000000000000001E-4</v>
      </c>
      <c r="DD56" s="1">
        <f t="shared" si="88"/>
        <v>6.0004999999999997</v>
      </c>
      <c r="DE56" s="1">
        <f t="shared" si="21"/>
        <v>6</v>
      </c>
      <c r="DF56" s="1">
        <f t="shared" si="89"/>
        <v>0</v>
      </c>
      <c r="DG56" s="1">
        <f t="shared" si="90"/>
        <v>5.0000000000000001E-4</v>
      </c>
      <c r="DH56" s="1">
        <f t="shared" si="91"/>
        <v>6.0004999999999997</v>
      </c>
      <c r="DI56" s="1">
        <f t="shared" si="22"/>
        <v>6</v>
      </c>
      <c r="DJ56" s="1">
        <f t="shared" si="92"/>
        <v>0</v>
      </c>
      <c r="DK56" s="1">
        <f t="shared" si="93"/>
        <v>5.9999999999999995E-4</v>
      </c>
      <c r="DL56" s="1">
        <f t="shared" si="94"/>
        <v>6.0006000000000004</v>
      </c>
      <c r="DM56" s="1">
        <f t="shared" si="95"/>
        <v>6</v>
      </c>
      <c r="DQ56">
        <f t="shared" si="96"/>
        <v>600</v>
      </c>
      <c r="DR56" t="str">
        <f t="shared" si="97"/>
        <v>NO</v>
      </c>
      <c r="DS56">
        <f t="shared" si="98"/>
        <v>600</v>
      </c>
      <c r="DT56" t="str">
        <f t="shared" si="99"/>
        <v>NO</v>
      </c>
      <c r="DV56" s="1">
        <f t="shared" si="100"/>
        <v>0</v>
      </c>
      <c r="DW56" s="1">
        <f t="shared" si="101"/>
        <v>6.9999999999999999E-4</v>
      </c>
      <c r="DX56" s="1">
        <f t="shared" si="102"/>
        <v>6.0007000000000001</v>
      </c>
      <c r="DY56" s="1">
        <f t="shared" si="23"/>
        <v>6</v>
      </c>
      <c r="DZ56" s="1">
        <f t="shared" si="103"/>
        <v>0</v>
      </c>
      <c r="EA56" s="1">
        <f t="shared" si="104"/>
        <v>5.0000000000000001E-4</v>
      </c>
      <c r="EB56" s="1">
        <f t="shared" si="105"/>
        <v>6.0004999999999997</v>
      </c>
      <c r="EC56" s="1">
        <f t="shared" si="24"/>
        <v>6</v>
      </c>
      <c r="ED56" s="1">
        <f t="shared" si="106"/>
        <v>0</v>
      </c>
      <c r="EE56" s="1">
        <f t="shared" si="107"/>
        <v>5.0000000000000001E-4</v>
      </c>
      <c r="EF56" s="1">
        <f t="shared" si="108"/>
        <v>6.0004999999999997</v>
      </c>
      <c r="EG56" s="1">
        <f t="shared" si="25"/>
        <v>6</v>
      </c>
      <c r="EH56" s="1">
        <f t="shared" si="109"/>
        <v>0</v>
      </c>
      <c r="EI56" s="1">
        <f t="shared" si="110"/>
        <v>4.0000000000000002E-4</v>
      </c>
      <c r="EJ56" s="1">
        <f t="shared" si="111"/>
        <v>6.0004</v>
      </c>
      <c r="EK56" s="1">
        <f t="shared" si="26"/>
        <v>6</v>
      </c>
      <c r="EL56" s="1">
        <f t="shared" si="112"/>
        <v>0</v>
      </c>
      <c r="EM56" s="1">
        <f t="shared" si="113"/>
        <v>5.0000000000000001E-4</v>
      </c>
      <c r="EN56" s="1">
        <f t="shared" si="114"/>
        <v>6.0004999999999997</v>
      </c>
      <c r="EO56" s="1">
        <f t="shared" si="27"/>
        <v>6</v>
      </c>
      <c r="EP56" s="1">
        <f t="shared" si="115"/>
        <v>0</v>
      </c>
      <c r="EQ56" s="1">
        <f t="shared" si="116"/>
        <v>5.0000000000000001E-4</v>
      </c>
      <c r="ER56" s="1">
        <f t="shared" si="117"/>
        <v>6.0004999999999997</v>
      </c>
      <c r="ES56" s="1">
        <f t="shared" si="28"/>
        <v>6</v>
      </c>
      <c r="ET56" s="1">
        <f t="shared" si="118"/>
        <v>0</v>
      </c>
      <c r="EU56" s="1">
        <f t="shared" si="119"/>
        <v>5.9999999999999995E-4</v>
      </c>
      <c r="EV56" s="1">
        <f t="shared" si="120"/>
        <v>6.0006000000000004</v>
      </c>
      <c r="EW56" s="1">
        <f t="shared" si="121"/>
        <v>6</v>
      </c>
      <c r="EX56" s="1"/>
      <c r="EY56" s="1">
        <f t="shared" si="122"/>
        <v>0</v>
      </c>
      <c r="EZ56" s="1">
        <f t="shared" si="123"/>
        <v>6.9999999999999999E-4</v>
      </c>
      <c r="FA56" s="1">
        <f t="shared" si="29"/>
        <v>6.0007000000000001</v>
      </c>
      <c r="FB56" s="1">
        <f t="shared" si="30"/>
        <v>6</v>
      </c>
      <c r="FC56" s="1">
        <f t="shared" si="124"/>
        <v>0</v>
      </c>
      <c r="FD56" s="1">
        <f t="shared" si="125"/>
        <v>4.0000000000000002E-4</v>
      </c>
      <c r="FE56" s="1">
        <f t="shared" si="126"/>
        <v>6.0004</v>
      </c>
      <c r="FF56" s="1">
        <f t="shared" si="31"/>
        <v>6</v>
      </c>
      <c r="FG56" s="1">
        <f t="shared" si="127"/>
        <v>0</v>
      </c>
      <c r="FH56" s="1">
        <f t="shared" si="128"/>
        <v>4.0000000000000002E-4</v>
      </c>
      <c r="FI56" s="1">
        <f t="shared" si="129"/>
        <v>6.0004</v>
      </c>
      <c r="FJ56" s="1">
        <f t="shared" si="32"/>
        <v>6</v>
      </c>
      <c r="FK56" s="1">
        <f t="shared" si="130"/>
        <v>0</v>
      </c>
      <c r="FL56" s="1">
        <f t="shared" si="131"/>
        <v>2.9999999999999997E-4</v>
      </c>
      <c r="FM56" s="1">
        <f t="shared" si="132"/>
        <v>6.0003000000000002</v>
      </c>
      <c r="FN56" s="1">
        <f t="shared" si="33"/>
        <v>6</v>
      </c>
      <c r="FO56" s="1">
        <f t="shared" si="133"/>
        <v>0</v>
      </c>
      <c r="FP56" s="1">
        <f t="shared" si="134"/>
        <v>4.0000000000000002E-4</v>
      </c>
      <c r="FQ56" s="1">
        <f t="shared" si="135"/>
        <v>6.0004</v>
      </c>
      <c r="FR56" s="1">
        <f t="shared" si="34"/>
        <v>6</v>
      </c>
      <c r="FS56" s="1">
        <f t="shared" si="136"/>
        <v>0</v>
      </c>
      <c r="FT56" s="1">
        <f t="shared" si="137"/>
        <v>4.0000000000000002E-4</v>
      </c>
      <c r="FU56" s="1">
        <f t="shared" si="138"/>
        <v>6.0004</v>
      </c>
      <c r="FV56" s="1">
        <f t="shared" si="35"/>
        <v>6</v>
      </c>
      <c r="FW56" s="1">
        <f t="shared" si="139"/>
        <v>0</v>
      </c>
      <c r="FX56" s="1">
        <f t="shared" si="140"/>
        <v>5.9999999999999995E-4</v>
      </c>
      <c r="FY56" s="1">
        <f t="shared" si="141"/>
        <v>6.0006000000000004</v>
      </c>
      <c r="FZ56" s="1">
        <f t="shared" si="36"/>
        <v>6</v>
      </c>
      <c r="GC56" s="1">
        <f t="shared" si="37"/>
        <v>0</v>
      </c>
      <c r="GD56" s="1">
        <f t="shared" si="142"/>
        <v>0</v>
      </c>
      <c r="GE56" s="1">
        <f t="shared" si="38"/>
        <v>6</v>
      </c>
      <c r="GF56" s="1">
        <f t="shared" si="39"/>
        <v>6</v>
      </c>
      <c r="GG56" s="1">
        <f t="shared" si="40"/>
        <v>0</v>
      </c>
      <c r="GH56" s="1">
        <f t="shared" si="143"/>
        <v>2.9999999999999997E-4</v>
      </c>
      <c r="GI56" s="1">
        <f t="shared" si="144"/>
        <v>6.0003000000000002</v>
      </c>
      <c r="GJ56" s="1">
        <f t="shared" si="41"/>
        <v>6</v>
      </c>
      <c r="GK56" s="1">
        <f t="shared" si="42"/>
        <v>0</v>
      </c>
      <c r="GL56" s="1">
        <f t="shared" si="145"/>
        <v>2.0000000000000001E-4</v>
      </c>
      <c r="GM56" s="1">
        <f t="shared" si="146"/>
        <v>6.0002000000000004</v>
      </c>
      <c r="GN56" s="1">
        <f t="shared" si="43"/>
        <v>6</v>
      </c>
      <c r="GO56" s="1">
        <f t="shared" si="44"/>
        <v>0</v>
      </c>
      <c r="GP56" s="1">
        <f t="shared" si="147"/>
        <v>2.0000000000000001E-4</v>
      </c>
      <c r="GQ56" s="1">
        <f t="shared" si="148"/>
        <v>6.0002000000000004</v>
      </c>
      <c r="GR56" s="1">
        <f t="shared" si="45"/>
        <v>6</v>
      </c>
      <c r="GS56" s="1">
        <f t="shared" si="46"/>
        <v>0</v>
      </c>
      <c r="GT56" s="1">
        <f t="shared" si="149"/>
        <v>1E-4</v>
      </c>
      <c r="GU56" s="1">
        <f t="shared" si="150"/>
        <v>6.0000999999999998</v>
      </c>
      <c r="GV56" s="1">
        <f t="shared" si="47"/>
        <v>6</v>
      </c>
      <c r="GW56" s="1">
        <f t="shared" si="48"/>
        <v>0</v>
      </c>
      <c r="GX56" s="1">
        <f t="shared" si="151"/>
        <v>4.0000000000000002E-4</v>
      </c>
      <c r="GY56" s="1">
        <f t="shared" si="152"/>
        <v>6.0004</v>
      </c>
      <c r="GZ56" s="1">
        <f t="shared" si="49"/>
        <v>6</v>
      </c>
      <c r="HA56" s="1">
        <f t="shared" si="50"/>
        <v>0</v>
      </c>
      <c r="HB56" s="1">
        <f t="shared" si="153"/>
        <v>5.9999999999999995E-4</v>
      </c>
      <c r="HC56" s="1">
        <f t="shared" si="154"/>
        <v>6.0006000000000004</v>
      </c>
      <c r="HD56" s="1">
        <f t="shared" si="51"/>
        <v>6</v>
      </c>
    </row>
    <row r="57" spans="1:212" customFormat="1" x14ac:dyDescent="0.3">
      <c r="A57" t="str">
        <f t="shared" si="52"/>
        <v>00</v>
      </c>
      <c r="B57" s="13">
        <f>'Running Order'!B61</f>
        <v>55</v>
      </c>
      <c r="C57" s="13">
        <f>'Running Order'!C61</f>
        <v>0</v>
      </c>
      <c r="D57" s="13">
        <f>'Running Order'!D61</f>
        <v>0</v>
      </c>
      <c r="E57" s="13">
        <f>'Running Order'!E61</f>
        <v>0</v>
      </c>
      <c r="F57" s="13">
        <f>'Running Order'!F61</f>
        <v>0</v>
      </c>
      <c r="G57" s="13">
        <f>'Running Order'!G61</f>
        <v>0</v>
      </c>
      <c r="H57" s="13">
        <f>'Running Order'!H61</f>
        <v>0</v>
      </c>
      <c r="I57" s="13">
        <f>'Running Order'!I61</f>
        <v>0</v>
      </c>
      <c r="J57" s="13">
        <f>'Running Order'!J61</f>
        <v>0</v>
      </c>
      <c r="K57" s="13">
        <f>'Running Order'!K61</f>
        <v>0</v>
      </c>
      <c r="L57" s="13">
        <f>'Running Order'!L61</f>
        <v>0</v>
      </c>
      <c r="M57" s="13">
        <f>IF('Running Order'!$HF61="CLUB",'Running Order'!M61,20)</f>
        <v>20</v>
      </c>
      <c r="N57" s="13">
        <f>IF('Running Order'!$HF61="CLUB",'Running Order'!N61,20)</f>
        <v>20</v>
      </c>
      <c r="O57" s="13">
        <f>IF('Running Order'!$HF61="CLUB",'Running Order'!O61,20)</f>
        <v>20</v>
      </c>
      <c r="P57" s="13">
        <f>IF('Running Order'!$HF61="CLUB",'Running Order'!P61,20)</f>
        <v>20</v>
      </c>
      <c r="Q57" s="13">
        <f>IF('Running Order'!$HF61="CLUB",'Running Order'!Q61,20)</f>
        <v>20</v>
      </c>
      <c r="R57" s="13">
        <f>IF('Running Order'!$HF61="CLUB",'Running Order'!R61,20)</f>
        <v>20</v>
      </c>
      <c r="S57" s="13">
        <f>IF('Running Order'!$HF61="CLUB",'Running Order'!S61,20)</f>
        <v>20</v>
      </c>
      <c r="T57" s="13">
        <f>IF('Running Order'!$HF61="CLUB",'Running Order'!T61,20)</f>
        <v>20</v>
      </c>
      <c r="U57" s="13">
        <f>IF('Running Order'!$HF61="CLUB",'Running Order'!U61,20)</f>
        <v>20</v>
      </c>
      <c r="V57" s="13">
        <f>IF('Running Order'!$HF61="CLUB",'Running Order'!V61,20)</f>
        <v>20</v>
      </c>
      <c r="W57" s="5">
        <f t="shared" si="53"/>
        <v>200</v>
      </c>
      <c r="X57" s="13">
        <f>IF('Running Order'!$HF61="CLUB",'Running Order'!X61,20)</f>
        <v>20</v>
      </c>
      <c r="Y57" s="13">
        <f>IF('Running Order'!$HF61="CLUB",'Running Order'!Y61,20)</f>
        <v>20</v>
      </c>
      <c r="Z57" s="13">
        <f>IF('Running Order'!$HF61="CLUB",'Running Order'!Z61,20)</f>
        <v>20</v>
      </c>
      <c r="AA57" s="13">
        <f>IF('Running Order'!$HF61="CLUB",'Running Order'!AA61,20)</f>
        <v>20</v>
      </c>
      <c r="AB57" s="13">
        <f>IF('Running Order'!$HF61="CLUB",'Running Order'!AB61,20)</f>
        <v>20</v>
      </c>
      <c r="AC57" s="13">
        <f>IF('Running Order'!$HF61="CLUB",'Running Order'!AC61,20)</f>
        <v>20</v>
      </c>
      <c r="AD57" s="13">
        <f>IF('Running Order'!$HF61="CLUB",'Running Order'!AD61,20)</f>
        <v>20</v>
      </c>
      <c r="AE57" s="13">
        <f>IF('Running Order'!$HF61="CLUB",'Running Order'!AE61,20)</f>
        <v>20</v>
      </c>
      <c r="AF57" s="13">
        <f>IF('Running Order'!$HF61="CLUB",'Running Order'!AF61,20)</f>
        <v>20</v>
      </c>
      <c r="AG57" s="13">
        <f>IF('Running Order'!$HF61="CLUB",'Running Order'!AG61,20)</f>
        <v>20</v>
      </c>
      <c r="AH57" s="5">
        <f t="shared" si="54"/>
        <v>200</v>
      </c>
      <c r="AI57" s="5">
        <f t="shared" si="55"/>
        <v>400</v>
      </c>
      <c r="AJ57" s="13">
        <f>IF('Running Order'!$HF61="CLUB",'Running Order'!AJ61,20)</f>
        <v>20</v>
      </c>
      <c r="AK57" s="13">
        <f>IF('Running Order'!$HF61="CLUB",'Running Order'!AK61,20)</f>
        <v>20</v>
      </c>
      <c r="AL57" s="13">
        <f>IF('Running Order'!$HF61="CLUB",'Running Order'!AL61,20)</f>
        <v>20</v>
      </c>
      <c r="AM57" s="13">
        <f>IF('Running Order'!$HF61="CLUB",'Running Order'!AM61,20)</f>
        <v>20</v>
      </c>
      <c r="AN57" s="13">
        <f>IF('Running Order'!$HF61="CLUB",'Running Order'!AN61,20)</f>
        <v>20</v>
      </c>
      <c r="AO57" s="13">
        <f>IF('Running Order'!$HF61="CLUB",'Running Order'!AO61,20)</f>
        <v>20</v>
      </c>
      <c r="AP57" s="13">
        <f>IF('Running Order'!$HF61="CLUB",'Running Order'!AP61,20)</f>
        <v>20</v>
      </c>
      <c r="AQ57" s="13">
        <f>IF('Running Order'!$HF61="CLUB",'Running Order'!AQ61,20)</f>
        <v>20</v>
      </c>
      <c r="AR57" s="13">
        <f>IF('Running Order'!$HF61="CLUB",'Running Order'!AR61,20)</f>
        <v>20</v>
      </c>
      <c r="AS57" s="13">
        <f>IF('Running Order'!$HF61="CLUB",'Running Order'!AS61,20)</f>
        <v>20</v>
      </c>
      <c r="AT57" s="5">
        <f t="shared" si="56"/>
        <v>200</v>
      </c>
      <c r="AU57" s="5">
        <f t="shared" si="57"/>
        <v>600</v>
      </c>
      <c r="AV57" s="13">
        <f>IF('Running Order'!$HF61="CLUB",'Running Order'!AV61,20)</f>
        <v>20</v>
      </c>
      <c r="AW57" s="13">
        <f>IF('Running Order'!$HF61="CLUB",'Running Order'!AW61,20)</f>
        <v>20</v>
      </c>
      <c r="AX57" s="13">
        <f>IF('Running Order'!$HF61="CLUB",'Running Order'!AX61,20)</f>
        <v>20</v>
      </c>
      <c r="AY57" s="13">
        <f>IF('Running Order'!$HF61="CLUB",'Running Order'!AY61,20)</f>
        <v>20</v>
      </c>
      <c r="AZ57" s="13">
        <f>IF('Running Order'!$HF61="CLUB",'Running Order'!AZ61,20)</f>
        <v>20</v>
      </c>
      <c r="BA57" s="13">
        <f>IF('Running Order'!$HF61="CLUB",'Running Order'!BA61,20)</f>
        <v>20</v>
      </c>
      <c r="BB57" s="13">
        <f>IF('Running Order'!$HF61="CLUB",'Running Order'!BB61,20)</f>
        <v>20</v>
      </c>
      <c r="BC57" s="13">
        <f>IF('Running Order'!$HF61="CLUB",'Running Order'!BC61,20)</f>
        <v>20</v>
      </c>
      <c r="BD57" s="13">
        <f>IF('Running Order'!$HF61="CLUB",'Running Order'!BD61,20)</f>
        <v>20</v>
      </c>
      <c r="BE57" s="13">
        <f>IF('Running Order'!$HF61="CLUB",'Running Order'!BE61,20)</f>
        <v>20</v>
      </c>
      <c r="BF57" s="5">
        <f t="shared" si="58"/>
        <v>200</v>
      </c>
      <c r="BG57" s="5">
        <f t="shared" si="59"/>
        <v>800</v>
      </c>
      <c r="BH57" s="5">
        <f t="shared" si="155"/>
        <v>6</v>
      </c>
      <c r="BI57" s="5">
        <f t="shared" si="156"/>
        <v>6</v>
      </c>
      <c r="BJ57" s="5">
        <f t="shared" si="157"/>
        <v>6</v>
      </c>
      <c r="BK57" s="5">
        <f t="shared" si="158"/>
        <v>6</v>
      </c>
      <c r="BL57" s="5">
        <f t="shared" si="60"/>
        <v>6</v>
      </c>
      <c r="BM57" s="5">
        <f t="shared" si="61"/>
        <v>6</v>
      </c>
      <c r="BN57" s="5">
        <f t="shared" si="160"/>
        <v>6</v>
      </c>
      <c r="BO57" s="5">
        <f t="shared" si="161"/>
        <v>6</v>
      </c>
      <c r="BP57" s="3" t="str">
        <f t="shared" si="162"/>
        <v>-</v>
      </c>
      <c r="BQ57" s="3" t="str">
        <f t="shared" si="62"/>
        <v/>
      </c>
      <c r="BR57" s="3" t="str">
        <f t="shared" si="163"/>
        <v>-</v>
      </c>
      <c r="BS57" s="3" t="str">
        <f t="shared" si="63"/>
        <v/>
      </c>
      <c r="BT57" s="3" t="str">
        <f t="shared" si="164"/>
        <v>-</v>
      </c>
      <c r="BU57" s="3" t="str">
        <f t="shared" si="64"/>
        <v/>
      </c>
      <c r="BV57" s="3" t="str">
        <f t="shared" si="165"/>
        <v>-</v>
      </c>
      <c r="BW57" s="3" t="str">
        <f t="shared" si="65"/>
        <v/>
      </c>
      <c r="BX57" s="3" t="str">
        <f t="shared" si="166"/>
        <v>-</v>
      </c>
      <c r="BY57" s="3" t="str">
        <f t="shared" si="66"/>
        <v/>
      </c>
      <c r="BZ57" s="3" t="str">
        <f t="shared" si="167"/>
        <v>-</v>
      </c>
      <c r="CA57" s="3" t="str">
        <f t="shared" si="67"/>
        <v/>
      </c>
      <c r="CB57" s="3" t="str">
        <f t="shared" si="168"/>
        <v>-</v>
      </c>
      <c r="CC57" s="3" t="str">
        <f t="shared" si="68"/>
        <v/>
      </c>
      <c r="CD57" s="3" t="str">
        <f t="shared" si="169"/>
        <v>-</v>
      </c>
      <c r="CE57" s="3" t="str">
        <f t="shared" si="70"/>
        <v/>
      </c>
      <c r="CF57" s="3" t="str">
        <f t="shared" si="71"/>
        <v>-</v>
      </c>
      <c r="CG57" s="3" t="str">
        <f t="shared" si="72"/>
        <v/>
      </c>
      <c r="CH57" s="5" t="str">
        <f t="shared" si="159"/>
        <v/>
      </c>
      <c r="CI57" s="5" t="str">
        <f t="shared" si="73"/>
        <v/>
      </c>
      <c r="CJ57" s="1"/>
      <c r="CK57" s="1"/>
      <c r="CL57" s="1">
        <f t="shared" si="74"/>
        <v>0</v>
      </c>
      <c r="CM57" s="1">
        <f t="shared" si="75"/>
        <v>6.9999999999999994E-5</v>
      </c>
      <c r="CN57" s="1">
        <f t="shared" si="76"/>
        <v>6.00007</v>
      </c>
      <c r="CO57" s="1">
        <f t="shared" si="17"/>
        <v>6</v>
      </c>
      <c r="CP57" s="1">
        <f t="shared" si="77"/>
        <v>0</v>
      </c>
      <c r="CQ57" s="1">
        <f t="shared" si="78"/>
        <v>5.0000000000000002E-5</v>
      </c>
      <c r="CR57" s="1">
        <f t="shared" si="79"/>
        <v>6.0000499999999999</v>
      </c>
      <c r="CS57" s="1">
        <f t="shared" si="18"/>
        <v>6</v>
      </c>
      <c r="CT57" s="1">
        <f t="shared" si="80"/>
        <v>0</v>
      </c>
      <c r="CU57" s="1">
        <f t="shared" si="81"/>
        <v>5.0000000000000001E-4</v>
      </c>
      <c r="CV57" s="1">
        <f t="shared" si="82"/>
        <v>6.0004999999999997</v>
      </c>
      <c r="CW57" s="1">
        <f t="shared" si="19"/>
        <v>6</v>
      </c>
      <c r="CX57" s="1">
        <f t="shared" si="83"/>
        <v>0</v>
      </c>
      <c r="CY57" s="1">
        <f t="shared" si="84"/>
        <v>4.0000000000000002E-4</v>
      </c>
      <c r="CZ57" s="1">
        <f t="shared" si="85"/>
        <v>6.0004</v>
      </c>
      <c r="DA57" s="1">
        <f t="shared" si="20"/>
        <v>6</v>
      </c>
      <c r="DB57" s="1">
        <f t="shared" si="86"/>
        <v>0</v>
      </c>
      <c r="DC57" s="1">
        <f t="shared" si="87"/>
        <v>5.0000000000000001E-4</v>
      </c>
      <c r="DD57" s="1">
        <f t="shared" si="88"/>
        <v>6.0004999999999997</v>
      </c>
      <c r="DE57" s="1">
        <f t="shared" si="21"/>
        <v>6</v>
      </c>
      <c r="DF57" s="1">
        <f t="shared" si="89"/>
        <v>0</v>
      </c>
      <c r="DG57" s="1">
        <f t="shared" si="90"/>
        <v>5.0000000000000001E-4</v>
      </c>
      <c r="DH57" s="1">
        <f t="shared" si="91"/>
        <v>6.0004999999999997</v>
      </c>
      <c r="DI57" s="1">
        <f t="shared" si="22"/>
        <v>6</v>
      </c>
      <c r="DJ57" s="1">
        <f t="shared" si="92"/>
        <v>0</v>
      </c>
      <c r="DK57" s="1">
        <f t="shared" si="93"/>
        <v>5.9999999999999995E-4</v>
      </c>
      <c r="DL57" s="1">
        <f t="shared" si="94"/>
        <v>6.0006000000000004</v>
      </c>
      <c r="DM57" s="1">
        <f t="shared" si="95"/>
        <v>6</v>
      </c>
      <c r="DQ57">
        <f t="shared" si="96"/>
        <v>600</v>
      </c>
      <c r="DR57" t="str">
        <f t="shared" si="97"/>
        <v>NO</v>
      </c>
      <c r="DS57">
        <f t="shared" si="98"/>
        <v>600</v>
      </c>
      <c r="DT57" t="str">
        <f t="shared" si="99"/>
        <v>NO</v>
      </c>
      <c r="DV57" s="1">
        <f t="shared" si="100"/>
        <v>0</v>
      </c>
      <c r="DW57" s="1">
        <f t="shared" si="101"/>
        <v>6.9999999999999999E-4</v>
      </c>
      <c r="DX57" s="1">
        <f t="shared" si="102"/>
        <v>6.0007000000000001</v>
      </c>
      <c r="DY57" s="1">
        <f t="shared" si="23"/>
        <v>6</v>
      </c>
      <c r="DZ57" s="1">
        <f t="shared" si="103"/>
        <v>0</v>
      </c>
      <c r="EA57" s="1">
        <f t="shared" si="104"/>
        <v>5.0000000000000001E-4</v>
      </c>
      <c r="EB57" s="1">
        <f t="shared" si="105"/>
        <v>6.0004999999999997</v>
      </c>
      <c r="EC57" s="1">
        <f t="shared" si="24"/>
        <v>6</v>
      </c>
      <c r="ED57" s="1">
        <f t="shared" si="106"/>
        <v>0</v>
      </c>
      <c r="EE57" s="1">
        <f t="shared" si="107"/>
        <v>5.0000000000000001E-4</v>
      </c>
      <c r="EF57" s="1">
        <f t="shared" si="108"/>
        <v>6.0004999999999997</v>
      </c>
      <c r="EG57" s="1">
        <f t="shared" si="25"/>
        <v>6</v>
      </c>
      <c r="EH57" s="1">
        <f t="shared" si="109"/>
        <v>0</v>
      </c>
      <c r="EI57" s="1">
        <f t="shared" si="110"/>
        <v>4.0000000000000002E-4</v>
      </c>
      <c r="EJ57" s="1">
        <f t="shared" si="111"/>
        <v>6.0004</v>
      </c>
      <c r="EK57" s="1">
        <f t="shared" si="26"/>
        <v>6</v>
      </c>
      <c r="EL57" s="1">
        <f t="shared" si="112"/>
        <v>0</v>
      </c>
      <c r="EM57" s="1">
        <f t="shared" si="113"/>
        <v>5.0000000000000001E-4</v>
      </c>
      <c r="EN57" s="1">
        <f t="shared" si="114"/>
        <v>6.0004999999999997</v>
      </c>
      <c r="EO57" s="1">
        <f t="shared" si="27"/>
        <v>6</v>
      </c>
      <c r="EP57" s="1">
        <f t="shared" si="115"/>
        <v>0</v>
      </c>
      <c r="EQ57" s="1">
        <f t="shared" si="116"/>
        <v>5.0000000000000001E-4</v>
      </c>
      <c r="ER57" s="1">
        <f t="shared" si="117"/>
        <v>6.0004999999999997</v>
      </c>
      <c r="ES57" s="1">
        <f t="shared" si="28"/>
        <v>6</v>
      </c>
      <c r="ET57" s="1">
        <f t="shared" si="118"/>
        <v>0</v>
      </c>
      <c r="EU57" s="1">
        <f t="shared" si="119"/>
        <v>5.9999999999999995E-4</v>
      </c>
      <c r="EV57" s="1">
        <f t="shared" si="120"/>
        <v>6.0006000000000004</v>
      </c>
      <c r="EW57" s="1">
        <f t="shared" si="121"/>
        <v>6</v>
      </c>
      <c r="EX57" s="1"/>
      <c r="EY57" s="1">
        <f t="shared" si="122"/>
        <v>0</v>
      </c>
      <c r="EZ57" s="1">
        <f t="shared" si="123"/>
        <v>6.9999999999999999E-4</v>
      </c>
      <c r="FA57" s="1">
        <f t="shared" si="29"/>
        <v>6.0007000000000001</v>
      </c>
      <c r="FB57" s="1">
        <f t="shared" si="30"/>
        <v>6</v>
      </c>
      <c r="FC57" s="1">
        <f t="shared" si="124"/>
        <v>0</v>
      </c>
      <c r="FD57" s="1">
        <f t="shared" si="125"/>
        <v>4.0000000000000002E-4</v>
      </c>
      <c r="FE57" s="1">
        <f t="shared" si="126"/>
        <v>6.0004</v>
      </c>
      <c r="FF57" s="1">
        <f t="shared" si="31"/>
        <v>6</v>
      </c>
      <c r="FG57" s="1">
        <f t="shared" si="127"/>
        <v>0</v>
      </c>
      <c r="FH57" s="1">
        <f t="shared" si="128"/>
        <v>4.0000000000000002E-4</v>
      </c>
      <c r="FI57" s="1">
        <f t="shared" si="129"/>
        <v>6.0004</v>
      </c>
      <c r="FJ57" s="1">
        <f t="shared" si="32"/>
        <v>6</v>
      </c>
      <c r="FK57" s="1">
        <f t="shared" si="130"/>
        <v>0</v>
      </c>
      <c r="FL57" s="1">
        <f t="shared" si="131"/>
        <v>2.9999999999999997E-4</v>
      </c>
      <c r="FM57" s="1">
        <f t="shared" si="132"/>
        <v>6.0003000000000002</v>
      </c>
      <c r="FN57" s="1">
        <f t="shared" si="33"/>
        <v>6</v>
      </c>
      <c r="FO57" s="1">
        <f t="shared" si="133"/>
        <v>0</v>
      </c>
      <c r="FP57" s="1">
        <f t="shared" si="134"/>
        <v>4.0000000000000002E-4</v>
      </c>
      <c r="FQ57" s="1">
        <f t="shared" si="135"/>
        <v>6.0004</v>
      </c>
      <c r="FR57" s="1">
        <f t="shared" si="34"/>
        <v>6</v>
      </c>
      <c r="FS57" s="1">
        <f t="shared" si="136"/>
        <v>0</v>
      </c>
      <c r="FT57" s="1">
        <f t="shared" si="137"/>
        <v>4.0000000000000002E-4</v>
      </c>
      <c r="FU57" s="1">
        <f t="shared" si="138"/>
        <v>6.0004</v>
      </c>
      <c r="FV57" s="1">
        <f t="shared" si="35"/>
        <v>6</v>
      </c>
      <c r="FW57" s="1">
        <f t="shared" si="139"/>
        <v>0</v>
      </c>
      <c r="FX57" s="1">
        <f t="shared" si="140"/>
        <v>5.9999999999999995E-4</v>
      </c>
      <c r="FY57" s="1">
        <f t="shared" si="141"/>
        <v>6.0006000000000004</v>
      </c>
      <c r="FZ57" s="1">
        <f t="shared" si="36"/>
        <v>6</v>
      </c>
      <c r="GC57" s="1">
        <f t="shared" si="37"/>
        <v>0</v>
      </c>
      <c r="GD57" s="1">
        <f t="shared" si="142"/>
        <v>0</v>
      </c>
      <c r="GE57" s="1">
        <f t="shared" si="38"/>
        <v>6</v>
      </c>
      <c r="GF57" s="1">
        <f t="shared" si="39"/>
        <v>6</v>
      </c>
      <c r="GG57" s="1">
        <f t="shared" si="40"/>
        <v>0</v>
      </c>
      <c r="GH57" s="1">
        <f t="shared" si="143"/>
        <v>2.9999999999999997E-4</v>
      </c>
      <c r="GI57" s="1">
        <f t="shared" si="144"/>
        <v>6.0003000000000002</v>
      </c>
      <c r="GJ57" s="1">
        <f t="shared" si="41"/>
        <v>6</v>
      </c>
      <c r="GK57" s="1">
        <f t="shared" si="42"/>
        <v>0</v>
      </c>
      <c r="GL57" s="1">
        <f t="shared" si="145"/>
        <v>2.0000000000000001E-4</v>
      </c>
      <c r="GM57" s="1">
        <f t="shared" si="146"/>
        <v>6.0002000000000004</v>
      </c>
      <c r="GN57" s="1">
        <f t="shared" si="43"/>
        <v>6</v>
      </c>
      <c r="GO57" s="1">
        <f t="shared" si="44"/>
        <v>0</v>
      </c>
      <c r="GP57" s="1">
        <f t="shared" si="147"/>
        <v>2.0000000000000001E-4</v>
      </c>
      <c r="GQ57" s="1">
        <f t="shared" si="148"/>
        <v>6.0002000000000004</v>
      </c>
      <c r="GR57" s="1">
        <f t="shared" si="45"/>
        <v>6</v>
      </c>
      <c r="GS57" s="1">
        <f t="shared" si="46"/>
        <v>0</v>
      </c>
      <c r="GT57" s="1">
        <f t="shared" si="149"/>
        <v>1E-4</v>
      </c>
      <c r="GU57" s="1">
        <f t="shared" si="150"/>
        <v>6.0000999999999998</v>
      </c>
      <c r="GV57" s="1">
        <f t="shared" si="47"/>
        <v>6</v>
      </c>
      <c r="GW57" s="1">
        <f t="shared" si="48"/>
        <v>0</v>
      </c>
      <c r="GX57" s="1">
        <f t="shared" si="151"/>
        <v>4.0000000000000002E-4</v>
      </c>
      <c r="GY57" s="1">
        <f t="shared" si="152"/>
        <v>6.0004</v>
      </c>
      <c r="GZ57" s="1">
        <f t="shared" si="49"/>
        <v>6</v>
      </c>
      <c r="HA57" s="1">
        <f t="shared" si="50"/>
        <v>0</v>
      </c>
      <c r="HB57" s="1">
        <f t="shared" si="153"/>
        <v>5.9999999999999995E-4</v>
      </c>
      <c r="HC57" s="1">
        <f t="shared" si="154"/>
        <v>6.0006000000000004</v>
      </c>
      <c r="HD57" s="1">
        <f t="shared" si="51"/>
        <v>6</v>
      </c>
    </row>
    <row r="58" spans="1:212" customFormat="1" x14ac:dyDescent="0.3">
      <c r="A58" t="str">
        <f t="shared" si="52"/>
        <v>00</v>
      </c>
      <c r="B58" s="13">
        <f>'Running Order'!B62</f>
        <v>56</v>
      </c>
      <c r="C58" s="13">
        <f>'Running Order'!C62</f>
        <v>0</v>
      </c>
      <c r="D58" s="13">
        <f>'Running Order'!D62</f>
        <v>0</v>
      </c>
      <c r="E58" s="13">
        <f>'Running Order'!E62</f>
        <v>0</v>
      </c>
      <c r="F58" s="13">
        <f>'Running Order'!F62</f>
        <v>0</v>
      </c>
      <c r="G58" s="13">
        <f>'Running Order'!G62</f>
        <v>0</v>
      </c>
      <c r="H58" s="13">
        <f>'Running Order'!H62</f>
        <v>0</v>
      </c>
      <c r="I58" s="13">
        <f>'Running Order'!I62</f>
        <v>0</v>
      </c>
      <c r="J58" s="13">
        <f>'Running Order'!J62</f>
        <v>0</v>
      </c>
      <c r="K58" s="13">
        <f>'Running Order'!K62</f>
        <v>0</v>
      </c>
      <c r="L58" s="13">
        <f>'Running Order'!L62</f>
        <v>0</v>
      </c>
      <c r="M58" s="13">
        <f>IF('Running Order'!$HF62="CLUB",'Running Order'!M62,20)</f>
        <v>20</v>
      </c>
      <c r="N58" s="13">
        <f>IF('Running Order'!$HF62="CLUB",'Running Order'!N62,20)</f>
        <v>20</v>
      </c>
      <c r="O58" s="13">
        <f>IF('Running Order'!$HF62="CLUB",'Running Order'!O62,20)</f>
        <v>20</v>
      </c>
      <c r="P58" s="13">
        <f>IF('Running Order'!$HF62="CLUB",'Running Order'!P62,20)</f>
        <v>20</v>
      </c>
      <c r="Q58" s="13">
        <f>IF('Running Order'!$HF62="CLUB",'Running Order'!Q62,20)</f>
        <v>20</v>
      </c>
      <c r="R58" s="13">
        <f>IF('Running Order'!$HF62="CLUB",'Running Order'!R62,20)</f>
        <v>20</v>
      </c>
      <c r="S58" s="13">
        <f>IF('Running Order'!$HF62="CLUB",'Running Order'!S62,20)</f>
        <v>20</v>
      </c>
      <c r="T58" s="13">
        <f>IF('Running Order'!$HF62="CLUB",'Running Order'!T62,20)</f>
        <v>20</v>
      </c>
      <c r="U58" s="13">
        <f>IF('Running Order'!$HF62="CLUB",'Running Order'!U62,20)</f>
        <v>20</v>
      </c>
      <c r="V58" s="13">
        <f>IF('Running Order'!$HF62="CLUB",'Running Order'!V62,20)</f>
        <v>20</v>
      </c>
      <c r="W58" s="5">
        <f t="shared" si="53"/>
        <v>200</v>
      </c>
      <c r="X58" s="13">
        <f>IF('Running Order'!$HF62="CLUB",'Running Order'!X62,20)</f>
        <v>20</v>
      </c>
      <c r="Y58" s="13">
        <f>IF('Running Order'!$HF62="CLUB",'Running Order'!Y62,20)</f>
        <v>20</v>
      </c>
      <c r="Z58" s="13">
        <f>IF('Running Order'!$HF62="CLUB",'Running Order'!Z62,20)</f>
        <v>20</v>
      </c>
      <c r="AA58" s="13">
        <f>IF('Running Order'!$HF62="CLUB",'Running Order'!AA62,20)</f>
        <v>20</v>
      </c>
      <c r="AB58" s="13">
        <f>IF('Running Order'!$HF62="CLUB",'Running Order'!AB62,20)</f>
        <v>20</v>
      </c>
      <c r="AC58" s="13">
        <f>IF('Running Order'!$HF62="CLUB",'Running Order'!AC62,20)</f>
        <v>20</v>
      </c>
      <c r="AD58" s="13">
        <f>IF('Running Order'!$HF62="CLUB",'Running Order'!AD62,20)</f>
        <v>20</v>
      </c>
      <c r="AE58" s="13">
        <f>IF('Running Order'!$HF62="CLUB",'Running Order'!AE62,20)</f>
        <v>20</v>
      </c>
      <c r="AF58" s="13">
        <f>IF('Running Order'!$HF62="CLUB",'Running Order'!AF62,20)</f>
        <v>20</v>
      </c>
      <c r="AG58" s="13">
        <f>IF('Running Order'!$HF62="CLUB",'Running Order'!AG62,20)</f>
        <v>20</v>
      </c>
      <c r="AH58" s="5">
        <f t="shared" si="54"/>
        <v>200</v>
      </c>
      <c r="AI58" s="5">
        <f t="shared" si="55"/>
        <v>400</v>
      </c>
      <c r="AJ58" s="13">
        <f>IF('Running Order'!$HF62="CLUB",'Running Order'!AJ62,20)</f>
        <v>20</v>
      </c>
      <c r="AK58" s="13">
        <f>IF('Running Order'!$HF62="CLUB",'Running Order'!AK62,20)</f>
        <v>20</v>
      </c>
      <c r="AL58" s="13">
        <f>IF('Running Order'!$HF62="CLUB",'Running Order'!AL62,20)</f>
        <v>20</v>
      </c>
      <c r="AM58" s="13">
        <f>IF('Running Order'!$HF62="CLUB",'Running Order'!AM62,20)</f>
        <v>20</v>
      </c>
      <c r="AN58" s="13">
        <f>IF('Running Order'!$HF62="CLUB",'Running Order'!AN62,20)</f>
        <v>20</v>
      </c>
      <c r="AO58" s="13">
        <f>IF('Running Order'!$HF62="CLUB",'Running Order'!AO62,20)</f>
        <v>20</v>
      </c>
      <c r="AP58" s="13">
        <f>IF('Running Order'!$HF62="CLUB",'Running Order'!AP62,20)</f>
        <v>20</v>
      </c>
      <c r="AQ58" s="13">
        <f>IF('Running Order'!$HF62="CLUB",'Running Order'!AQ62,20)</f>
        <v>20</v>
      </c>
      <c r="AR58" s="13">
        <f>IF('Running Order'!$HF62="CLUB",'Running Order'!AR62,20)</f>
        <v>20</v>
      </c>
      <c r="AS58" s="13">
        <f>IF('Running Order'!$HF62="CLUB",'Running Order'!AS62,20)</f>
        <v>20</v>
      </c>
      <c r="AT58" s="5">
        <f t="shared" si="56"/>
        <v>200</v>
      </c>
      <c r="AU58" s="5">
        <f t="shared" si="57"/>
        <v>600</v>
      </c>
      <c r="AV58" s="13">
        <f>IF('Running Order'!$HF62="CLUB",'Running Order'!AV62,20)</f>
        <v>20</v>
      </c>
      <c r="AW58" s="13">
        <f>IF('Running Order'!$HF62="CLUB",'Running Order'!AW62,20)</f>
        <v>20</v>
      </c>
      <c r="AX58" s="13">
        <f>IF('Running Order'!$HF62="CLUB",'Running Order'!AX62,20)</f>
        <v>20</v>
      </c>
      <c r="AY58" s="13">
        <f>IF('Running Order'!$HF62="CLUB",'Running Order'!AY62,20)</f>
        <v>20</v>
      </c>
      <c r="AZ58" s="13">
        <f>IF('Running Order'!$HF62="CLUB",'Running Order'!AZ62,20)</f>
        <v>20</v>
      </c>
      <c r="BA58" s="13">
        <f>IF('Running Order'!$HF62="CLUB",'Running Order'!BA62,20)</f>
        <v>20</v>
      </c>
      <c r="BB58" s="13">
        <f>IF('Running Order'!$HF62="CLUB",'Running Order'!BB62,20)</f>
        <v>20</v>
      </c>
      <c r="BC58" s="13">
        <f>IF('Running Order'!$HF62="CLUB",'Running Order'!BC62,20)</f>
        <v>20</v>
      </c>
      <c r="BD58" s="13">
        <f>IF('Running Order'!$HF62="CLUB",'Running Order'!BD62,20)</f>
        <v>20</v>
      </c>
      <c r="BE58" s="13">
        <f>IF('Running Order'!$HF62="CLUB",'Running Order'!BE62,20)</f>
        <v>20</v>
      </c>
      <c r="BF58" s="5">
        <f t="shared" si="58"/>
        <v>200</v>
      </c>
      <c r="BG58" s="5">
        <f t="shared" si="59"/>
        <v>800</v>
      </c>
      <c r="BH58" s="5">
        <f t="shared" si="155"/>
        <v>6</v>
      </c>
      <c r="BI58" s="5">
        <f t="shared" si="156"/>
        <v>6</v>
      </c>
      <c r="BJ58" s="5">
        <f t="shared" si="157"/>
        <v>6</v>
      </c>
      <c r="BK58" s="5">
        <f t="shared" si="158"/>
        <v>6</v>
      </c>
      <c r="BL58" s="5">
        <f t="shared" si="60"/>
        <v>6</v>
      </c>
      <c r="BM58" s="5">
        <f t="shared" si="61"/>
        <v>6</v>
      </c>
      <c r="BN58" s="5">
        <f t="shared" si="160"/>
        <v>6</v>
      </c>
      <c r="BO58" s="5">
        <f t="shared" si="161"/>
        <v>6</v>
      </c>
      <c r="BP58" s="3" t="str">
        <f t="shared" si="162"/>
        <v>-</v>
      </c>
      <c r="BQ58" s="3" t="str">
        <f t="shared" si="62"/>
        <v/>
      </c>
      <c r="BR58" s="3" t="str">
        <f t="shared" si="163"/>
        <v>-</v>
      </c>
      <c r="BS58" s="3" t="str">
        <f t="shared" si="63"/>
        <v/>
      </c>
      <c r="BT58" s="3" t="str">
        <f t="shared" si="164"/>
        <v>-</v>
      </c>
      <c r="BU58" s="3" t="str">
        <f t="shared" si="64"/>
        <v/>
      </c>
      <c r="BV58" s="3" t="str">
        <f t="shared" si="165"/>
        <v>-</v>
      </c>
      <c r="BW58" s="3" t="str">
        <f t="shared" si="65"/>
        <v/>
      </c>
      <c r="BX58" s="3" t="str">
        <f t="shared" si="166"/>
        <v>-</v>
      </c>
      <c r="BY58" s="3" t="str">
        <f t="shared" si="66"/>
        <v/>
      </c>
      <c r="BZ58" s="3" t="str">
        <f t="shared" si="167"/>
        <v>-</v>
      </c>
      <c r="CA58" s="3" t="str">
        <f t="shared" si="67"/>
        <v/>
      </c>
      <c r="CB58" s="3" t="str">
        <f t="shared" si="168"/>
        <v>-</v>
      </c>
      <c r="CC58" s="3" t="str">
        <f t="shared" si="68"/>
        <v/>
      </c>
      <c r="CD58" s="3" t="str">
        <f t="shared" si="169"/>
        <v>-</v>
      </c>
      <c r="CE58" s="3" t="str">
        <f t="shared" si="70"/>
        <v/>
      </c>
      <c r="CF58" s="3" t="str">
        <f t="shared" si="71"/>
        <v>-</v>
      </c>
      <c r="CG58" s="3" t="str">
        <f t="shared" si="72"/>
        <v/>
      </c>
      <c r="CH58" s="5" t="str">
        <f t="shared" si="159"/>
        <v/>
      </c>
      <c r="CI58" s="5" t="str">
        <f t="shared" si="73"/>
        <v/>
      </c>
      <c r="CJ58" s="1"/>
      <c r="CK58" s="1"/>
      <c r="CL58" s="1">
        <f t="shared" si="74"/>
        <v>0</v>
      </c>
      <c r="CM58" s="1">
        <f t="shared" si="75"/>
        <v>6.9999999999999994E-5</v>
      </c>
      <c r="CN58" s="1">
        <f t="shared" si="76"/>
        <v>6.00007</v>
      </c>
      <c r="CO58" s="1">
        <f t="shared" si="17"/>
        <v>6</v>
      </c>
      <c r="CP58" s="1">
        <f t="shared" si="77"/>
        <v>0</v>
      </c>
      <c r="CQ58" s="1">
        <f t="shared" si="78"/>
        <v>5.0000000000000002E-5</v>
      </c>
      <c r="CR58" s="1">
        <f t="shared" si="79"/>
        <v>6.0000499999999999</v>
      </c>
      <c r="CS58" s="1">
        <f t="shared" si="18"/>
        <v>6</v>
      </c>
      <c r="CT58" s="1">
        <f t="shared" si="80"/>
        <v>0</v>
      </c>
      <c r="CU58" s="1">
        <f t="shared" si="81"/>
        <v>5.0000000000000001E-4</v>
      </c>
      <c r="CV58" s="1">
        <f t="shared" si="82"/>
        <v>6.0004999999999997</v>
      </c>
      <c r="CW58" s="1">
        <f t="shared" si="19"/>
        <v>6</v>
      </c>
      <c r="CX58" s="1">
        <f t="shared" si="83"/>
        <v>0</v>
      </c>
      <c r="CY58" s="1">
        <f t="shared" si="84"/>
        <v>4.0000000000000002E-4</v>
      </c>
      <c r="CZ58" s="1">
        <f t="shared" si="85"/>
        <v>6.0004</v>
      </c>
      <c r="DA58" s="1">
        <f t="shared" si="20"/>
        <v>6</v>
      </c>
      <c r="DB58" s="1">
        <f t="shared" si="86"/>
        <v>0</v>
      </c>
      <c r="DC58" s="1">
        <f t="shared" si="87"/>
        <v>5.0000000000000001E-4</v>
      </c>
      <c r="DD58" s="1">
        <f t="shared" si="88"/>
        <v>6.0004999999999997</v>
      </c>
      <c r="DE58" s="1">
        <f t="shared" si="21"/>
        <v>6</v>
      </c>
      <c r="DF58" s="1">
        <f t="shared" si="89"/>
        <v>0</v>
      </c>
      <c r="DG58" s="1">
        <f t="shared" si="90"/>
        <v>5.0000000000000001E-4</v>
      </c>
      <c r="DH58" s="1">
        <f t="shared" si="91"/>
        <v>6.0004999999999997</v>
      </c>
      <c r="DI58" s="1">
        <f t="shared" si="22"/>
        <v>6</v>
      </c>
      <c r="DJ58" s="1">
        <f t="shared" si="92"/>
        <v>0</v>
      </c>
      <c r="DK58" s="1">
        <f t="shared" si="93"/>
        <v>5.9999999999999995E-4</v>
      </c>
      <c r="DL58" s="1">
        <f t="shared" si="94"/>
        <v>6.0006000000000004</v>
      </c>
      <c r="DM58" s="1">
        <f t="shared" si="95"/>
        <v>6</v>
      </c>
      <c r="DQ58">
        <f t="shared" si="96"/>
        <v>600</v>
      </c>
      <c r="DR58" t="str">
        <f t="shared" si="97"/>
        <v>NO</v>
      </c>
      <c r="DS58">
        <f t="shared" si="98"/>
        <v>600</v>
      </c>
      <c r="DT58" t="str">
        <f t="shared" si="99"/>
        <v>NO</v>
      </c>
      <c r="DV58" s="1">
        <f t="shared" si="100"/>
        <v>0</v>
      </c>
      <c r="DW58" s="1">
        <f t="shared" si="101"/>
        <v>6.9999999999999999E-4</v>
      </c>
      <c r="DX58" s="1">
        <f t="shared" si="102"/>
        <v>6.0007000000000001</v>
      </c>
      <c r="DY58" s="1">
        <f t="shared" si="23"/>
        <v>6</v>
      </c>
      <c r="DZ58" s="1">
        <f t="shared" si="103"/>
        <v>0</v>
      </c>
      <c r="EA58" s="1">
        <f t="shared" si="104"/>
        <v>5.0000000000000001E-4</v>
      </c>
      <c r="EB58" s="1">
        <f t="shared" si="105"/>
        <v>6.0004999999999997</v>
      </c>
      <c r="EC58" s="1">
        <f t="shared" si="24"/>
        <v>6</v>
      </c>
      <c r="ED58" s="1">
        <f t="shared" si="106"/>
        <v>0</v>
      </c>
      <c r="EE58" s="1">
        <f t="shared" si="107"/>
        <v>5.0000000000000001E-4</v>
      </c>
      <c r="EF58" s="1">
        <f t="shared" si="108"/>
        <v>6.0004999999999997</v>
      </c>
      <c r="EG58" s="1">
        <f t="shared" si="25"/>
        <v>6</v>
      </c>
      <c r="EH58" s="1">
        <f t="shared" si="109"/>
        <v>0</v>
      </c>
      <c r="EI58" s="1">
        <f t="shared" si="110"/>
        <v>4.0000000000000002E-4</v>
      </c>
      <c r="EJ58" s="1">
        <f t="shared" si="111"/>
        <v>6.0004</v>
      </c>
      <c r="EK58" s="1">
        <f t="shared" si="26"/>
        <v>6</v>
      </c>
      <c r="EL58" s="1">
        <f t="shared" si="112"/>
        <v>0</v>
      </c>
      <c r="EM58" s="1">
        <f t="shared" si="113"/>
        <v>5.0000000000000001E-4</v>
      </c>
      <c r="EN58" s="1">
        <f t="shared" si="114"/>
        <v>6.0004999999999997</v>
      </c>
      <c r="EO58" s="1">
        <f t="shared" si="27"/>
        <v>6</v>
      </c>
      <c r="EP58" s="1">
        <f t="shared" si="115"/>
        <v>0</v>
      </c>
      <c r="EQ58" s="1">
        <f t="shared" si="116"/>
        <v>5.0000000000000001E-4</v>
      </c>
      <c r="ER58" s="1">
        <f t="shared" si="117"/>
        <v>6.0004999999999997</v>
      </c>
      <c r="ES58" s="1">
        <f t="shared" si="28"/>
        <v>6</v>
      </c>
      <c r="ET58" s="1">
        <f t="shared" si="118"/>
        <v>0</v>
      </c>
      <c r="EU58" s="1">
        <f t="shared" si="119"/>
        <v>5.9999999999999995E-4</v>
      </c>
      <c r="EV58" s="1">
        <f t="shared" si="120"/>
        <v>6.0006000000000004</v>
      </c>
      <c r="EW58" s="1">
        <f t="shared" si="121"/>
        <v>6</v>
      </c>
      <c r="EX58" s="1"/>
      <c r="EY58" s="1">
        <f t="shared" si="122"/>
        <v>0</v>
      </c>
      <c r="EZ58" s="1">
        <f t="shared" si="123"/>
        <v>6.9999999999999999E-4</v>
      </c>
      <c r="FA58" s="1">
        <f t="shared" si="29"/>
        <v>6.0007000000000001</v>
      </c>
      <c r="FB58" s="1">
        <f t="shared" si="30"/>
        <v>6</v>
      </c>
      <c r="FC58" s="1">
        <f t="shared" si="124"/>
        <v>0</v>
      </c>
      <c r="FD58" s="1">
        <f t="shared" si="125"/>
        <v>4.0000000000000002E-4</v>
      </c>
      <c r="FE58" s="1">
        <f t="shared" si="126"/>
        <v>6.0004</v>
      </c>
      <c r="FF58" s="1">
        <f t="shared" si="31"/>
        <v>6</v>
      </c>
      <c r="FG58" s="1">
        <f t="shared" si="127"/>
        <v>0</v>
      </c>
      <c r="FH58" s="1">
        <f t="shared" si="128"/>
        <v>4.0000000000000002E-4</v>
      </c>
      <c r="FI58" s="1">
        <f t="shared" si="129"/>
        <v>6.0004</v>
      </c>
      <c r="FJ58" s="1">
        <f t="shared" si="32"/>
        <v>6</v>
      </c>
      <c r="FK58" s="1">
        <f t="shared" si="130"/>
        <v>0</v>
      </c>
      <c r="FL58" s="1">
        <f t="shared" si="131"/>
        <v>2.9999999999999997E-4</v>
      </c>
      <c r="FM58" s="1">
        <f t="shared" si="132"/>
        <v>6.0003000000000002</v>
      </c>
      <c r="FN58" s="1">
        <f t="shared" si="33"/>
        <v>6</v>
      </c>
      <c r="FO58" s="1">
        <f t="shared" si="133"/>
        <v>0</v>
      </c>
      <c r="FP58" s="1">
        <f t="shared" si="134"/>
        <v>4.0000000000000002E-4</v>
      </c>
      <c r="FQ58" s="1">
        <f t="shared" si="135"/>
        <v>6.0004</v>
      </c>
      <c r="FR58" s="1">
        <f t="shared" si="34"/>
        <v>6</v>
      </c>
      <c r="FS58" s="1">
        <f t="shared" si="136"/>
        <v>0</v>
      </c>
      <c r="FT58" s="1">
        <f t="shared" si="137"/>
        <v>4.0000000000000002E-4</v>
      </c>
      <c r="FU58" s="1">
        <f t="shared" si="138"/>
        <v>6.0004</v>
      </c>
      <c r="FV58" s="1">
        <f t="shared" si="35"/>
        <v>6</v>
      </c>
      <c r="FW58" s="1">
        <f t="shared" si="139"/>
        <v>0</v>
      </c>
      <c r="FX58" s="1">
        <f t="shared" si="140"/>
        <v>5.9999999999999995E-4</v>
      </c>
      <c r="FY58" s="1">
        <f t="shared" si="141"/>
        <v>6.0006000000000004</v>
      </c>
      <c r="FZ58" s="1">
        <f t="shared" si="36"/>
        <v>6</v>
      </c>
      <c r="GC58" s="1">
        <f t="shared" si="37"/>
        <v>0</v>
      </c>
      <c r="GD58" s="1">
        <f t="shared" si="142"/>
        <v>0</v>
      </c>
      <c r="GE58" s="1">
        <f t="shared" si="38"/>
        <v>6</v>
      </c>
      <c r="GF58" s="1">
        <f t="shared" si="39"/>
        <v>6</v>
      </c>
      <c r="GG58" s="1">
        <f t="shared" si="40"/>
        <v>0</v>
      </c>
      <c r="GH58" s="1">
        <f t="shared" si="143"/>
        <v>2.9999999999999997E-4</v>
      </c>
      <c r="GI58" s="1">
        <f t="shared" si="144"/>
        <v>6.0003000000000002</v>
      </c>
      <c r="GJ58" s="1">
        <f t="shared" si="41"/>
        <v>6</v>
      </c>
      <c r="GK58" s="1">
        <f t="shared" si="42"/>
        <v>0</v>
      </c>
      <c r="GL58" s="1">
        <f t="shared" si="145"/>
        <v>2.0000000000000001E-4</v>
      </c>
      <c r="GM58" s="1">
        <f t="shared" si="146"/>
        <v>6.0002000000000004</v>
      </c>
      <c r="GN58" s="1">
        <f t="shared" si="43"/>
        <v>6</v>
      </c>
      <c r="GO58" s="1">
        <f t="shared" si="44"/>
        <v>0</v>
      </c>
      <c r="GP58" s="1">
        <f t="shared" si="147"/>
        <v>2.0000000000000001E-4</v>
      </c>
      <c r="GQ58" s="1">
        <f t="shared" si="148"/>
        <v>6.0002000000000004</v>
      </c>
      <c r="GR58" s="1">
        <f t="shared" si="45"/>
        <v>6</v>
      </c>
      <c r="GS58" s="1">
        <f t="shared" si="46"/>
        <v>0</v>
      </c>
      <c r="GT58" s="1">
        <f t="shared" si="149"/>
        <v>1E-4</v>
      </c>
      <c r="GU58" s="1">
        <f t="shared" si="150"/>
        <v>6.0000999999999998</v>
      </c>
      <c r="GV58" s="1">
        <f t="shared" si="47"/>
        <v>6</v>
      </c>
      <c r="GW58" s="1">
        <f t="shared" si="48"/>
        <v>0</v>
      </c>
      <c r="GX58" s="1">
        <f t="shared" si="151"/>
        <v>4.0000000000000002E-4</v>
      </c>
      <c r="GY58" s="1">
        <f t="shared" si="152"/>
        <v>6.0004</v>
      </c>
      <c r="GZ58" s="1">
        <f t="shared" si="49"/>
        <v>6</v>
      </c>
      <c r="HA58" s="1">
        <f t="shared" si="50"/>
        <v>0</v>
      </c>
      <c r="HB58" s="1">
        <f t="shared" si="153"/>
        <v>5.9999999999999995E-4</v>
      </c>
      <c r="HC58" s="1">
        <f t="shared" si="154"/>
        <v>6.0006000000000004</v>
      </c>
      <c r="HD58" s="1">
        <f t="shared" si="51"/>
        <v>6</v>
      </c>
    </row>
    <row r="59" spans="1:212" customFormat="1" x14ac:dyDescent="0.3">
      <c r="A59" t="str">
        <f t="shared" si="52"/>
        <v>00</v>
      </c>
      <c r="B59" s="13">
        <f>'Running Order'!B63</f>
        <v>57</v>
      </c>
      <c r="C59" s="13">
        <f>'Running Order'!C63</f>
        <v>0</v>
      </c>
      <c r="D59" s="13">
        <f>'Running Order'!D63</f>
        <v>0</v>
      </c>
      <c r="E59" s="13">
        <f>'Running Order'!E63</f>
        <v>0</v>
      </c>
      <c r="F59" s="13">
        <f>'Running Order'!F63</f>
        <v>0</v>
      </c>
      <c r="G59" s="13">
        <f>'Running Order'!G63</f>
        <v>0</v>
      </c>
      <c r="H59" s="13">
        <f>'Running Order'!H63</f>
        <v>0</v>
      </c>
      <c r="I59" s="13">
        <f>'Running Order'!I63</f>
        <v>0</v>
      </c>
      <c r="J59" s="13">
        <f>'Running Order'!J63</f>
        <v>0</v>
      </c>
      <c r="K59" s="13">
        <f>'Running Order'!K63</f>
        <v>0</v>
      </c>
      <c r="L59" s="13">
        <f>'Running Order'!L63</f>
        <v>0</v>
      </c>
      <c r="M59" s="13">
        <f>IF('Running Order'!$HF63="CLUB",'Running Order'!M63,20)</f>
        <v>20</v>
      </c>
      <c r="N59" s="13">
        <f>IF('Running Order'!$HF63="CLUB",'Running Order'!N63,20)</f>
        <v>20</v>
      </c>
      <c r="O59" s="13">
        <f>IF('Running Order'!$HF63="CLUB",'Running Order'!O63,20)</f>
        <v>20</v>
      </c>
      <c r="P59" s="13">
        <f>IF('Running Order'!$HF63="CLUB",'Running Order'!P63,20)</f>
        <v>20</v>
      </c>
      <c r="Q59" s="13">
        <f>IF('Running Order'!$HF63="CLUB",'Running Order'!Q63,20)</f>
        <v>20</v>
      </c>
      <c r="R59" s="13">
        <f>IF('Running Order'!$HF63="CLUB",'Running Order'!R63,20)</f>
        <v>20</v>
      </c>
      <c r="S59" s="13">
        <f>IF('Running Order'!$HF63="CLUB",'Running Order'!S63,20)</f>
        <v>20</v>
      </c>
      <c r="T59" s="13">
        <f>IF('Running Order'!$HF63="CLUB",'Running Order'!T63,20)</f>
        <v>20</v>
      </c>
      <c r="U59" s="13">
        <f>IF('Running Order'!$HF63="CLUB",'Running Order'!U63,20)</f>
        <v>20</v>
      </c>
      <c r="V59" s="13">
        <f>IF('Running Order'!$HF63="CLUB",'Running Order'!V63,20)</f>
        <v>20</v>
      </c>
      <c r="W59" s="5">
        <f t="shared" si="53"/>
        <v>200</v>
      </c>
      <c r="X59" s="13">
        <f>IF('Running Order'!$HF63="CLUB",'Running Order'!X63,20)</f>
        <v>20</v>
      </c>
      <c r="Y59" s="13">
        <f>IF('Running Order'!$HF63="CLUB",'Running Order'!Y63,20)</f>
        <v>20</v>
      </c>
      <c r="Z59" s="13">
        <f>IF('Running Order'!$HF63="CLUB",'Running Order'!Z63,20)</f>
        <v>20</v>
      </c>
      <c r="AA59" s="13">
        <f>IF('Running Order'!$HF63="CLUB",'Running Order'!AA63,20)</f>
        <v>20</v>
      </c>
      <c r="AB59" s="13">
        <f>IF('Running Order'!$HF63="CLUB",'Running Order'!AB63,20)</f>
        <v>20</v>
      </c>
      <c r="AC59" s="13">
        <f>IF('Running Order'!$HF63="CLUB",'Running Order'!AC63,20)</f>
        <v>20</v>
      </c>
      <c r="AD59" s="13">
        <f>IF('Running Order'!$HF63="CLUB",'Running Order'!AD63,20)</f>
        <v>20</v>
      </c>
      <c r="AE59" s="13">
        <f>IF('Running Order'!$HF63="CLUB",'Running Order'!AE63,20)</f>
        <v>20</v>
      </c>
      <c r="AF59" s="13">
        <f>IF('Running Order'!$HF63="CLUB",'Running Order'!AF63,20)</f>
        <v>20</v>
      </c>
      <c r="AG59" s="13">
        <f>IF('Running Order'!$HF63="CLUB",'Running Order'!AG63,20)</f>
        <v>20</v>
      </c>
      <c r="AH59" s="5">
        <f t="shared" si="54"/>
        <v>200</v>
      </c>
      <c r="AI59" s="5">
        <f t="shared" si="55"/>
        <v>400</v>
      </c>
      <c r="AJ59" s="13">
        <f>IF('Running Order'!$HF63="CLUB",'Running Order'!AJ63,20)</f>
        <v>20</v>
      </c>
      <c r="AK59" s="13">
        <f>IF('Running Order'!$HF63="CLUB",'Running Order'!AK63,20)</f>
        <v>20</v>
      </c>
      <c r="AL59" s="13">
        <f>IF('Running Order'!$HF63="CLUB",'Running Order'!AL63,20)</f>
        <v>20</v>
      </c>
      <c r="AM59" s="13">
        <f>IF('Running Order'!$HF63="CLUB",'Running Order'!AM63,20)</f>
        <v>20</v>
      </c>
      <c r="AN59" s="13">
        <f>IF('Running Order'!$HF63="CLUB",'Running Order'!AN63,20)</f>
        <v>20</v>
      </c>
      <c r="AO59" s="13">
        <f>IF('Running Order'!$HF63="CLUB",'Running Order'!AO63,20)</f>
        <v>20</v>
      </c>
      <c r="AP59" s="13">
        <f>IF('Running Order'!$HF63="CLUB",'Running Order'!AP63,20)</f>
        <v>20</v>
      </c>
      <c r="AQ59" s="13">
        <f>IF('Running Order'!$HF63="CLUB",'Running Order'!AQ63,20)</f>
        <v>20</v>
      </c>
      <c r="AR59" s="13">
        <f>IF('Running Order'!$HF63="CLUB",'Running Order'!AR63,20)</f>
        <v>20</v>
      </c>
      <c r="AS59" s="13">
        <f>IF('Running Order'!$HF63="CLUB",'Running Order'!AS63,20)</f>
        <v>20</v>
      </c>
      <c r="AT59" s="5">
        <f t="shared" si="56"/>
        <v>200</v>
      </c>
      <c r="AU59" s="5">
        <f t="shared" si="57"/>
        <v>600</v>
      </c>
      <c r="AV59" s="13">
        <f>IF('Running Order'!$HF63="CLUB",'Running Order'!AV63,20)</f>
        <v>20</v>
      </c>
      <c r="AW59" s="13">
        <f>IF('Running Order'!$HF63="CLUB",'Running Order'!AW63,20)</f>
        <v>20</v>
      </c>
      <c r="AX59" s="13">
        <f>IF('Running Order'!$HF63="CLUB",'Running Order'!AX63,20)</f>
        <v>20</v>
      </c>
      <c r="AY59" s="13">
        <f>IF('Running Order'!$HF63="CLUB",'Running Order'!AY63,20)</f>
        <v>20</v>
      </c>
      <c r="AZ59" s="13">
        <f>IF('Running Order'!$HF63="CLUB",'Running Order'!AZ63,20)</f>
        <v>20</v>
      </c>
      <c r="BA59" s="13">
        <f>IF('Running Order'!$HF63="CLUB",'Running Order'!BA63,20)</f>
        <v>20</v>
      </c>
      <c r="BB59" s="13">
        <f>IF('Running Order'!$HF63="CLUB",'Running Order'!BB63,20)</f>
        <v>20</v>
      </c>
      <c r="BC59" s="13">
        <f>IF('Running Order'!$HF63="CLUB",'Running Order'!BC63,20)</f>
        <v>20</v>
      </c>
      <c r="BD59" s="13">
        <f>IF('Running Order'!$HF63="CLUB",'Running Order'!BD63,20)</f>
        <v>20</v>
      </c>
      <c r="BE59" s="13">
        <f>IF('Running Order'!$HF63="CLUB",'Running Order'!BE63,20)</f>
        <v>20</v>
      </c>
      <c r="BF59" s="5">
        <f t="shared" si="58"/>
        <v>200</v>
      </c>
      <c r="BG59" s="5">
        <f t="shared" si="59"/>
        <v>800</v>
      </c>
      <c r="BH59" s="5">
        <f t="shared" si="155"/>
        <v>6</v>
      </c>
      <c r="BI59" s="5">
        <f t="shared" si="156"/>
        <v>6</v>
      </c>
      <c r="BJ59" s="5">
        <f t="shared" si="157"/>
        <v>6</v>
      </c>
      <c r="BK59" s="5">
        <f t="shared" si="158"/>
        <v>6</v>
      </c>
      <c r="BL59" s="5">
        <f t="shared" si="60"/>
        <v>6</v>
      </c>
      <c r="BM59" s="5">
        <f t="shared" si="61"/>
        <v>6</v>
      </c>
      <c r="BN59" s="5">
        <f t="shared" si="160"/>
        <v>6</v>
      </c>
      <c r="BO59" s="5">
        <f t="shared" si="161"/>
        <v>6</v>
      </c>
      <c r="BP59" s="3" t="str">
        <f t="shared" si="162"/>
        <v>-</v>
      </c>
      <c r="BQ59" s="3" t="str">
        <f t="shared" si="62"/>
        <v/>
      </c>
      <c r="BR59" s="3" t="str">
        <f t="shared" si="163"/>
        <v>-</v>
      </c>
      <c r="BS59" s="3" t="str">
        <f t="shared" si="63"/>
        <v/>
      </c>
      <c r="BT59" s="3" t="str">
        <f t="shared" si="164"/>
        <v>-</v>
      </c>
      <c r="BU59" s="3" t="str">
        <f t="shared" si="64"/>
        <v/>
      </c>
      <c r="BV59" s="3" t="str">
        <f t="shared" si="165"/>
        <v>-</v>
      </c>
      <c r="BW59" s="3" t="str">
        <f t="shared" si="65"/>
        <v/>
      </c>
      <c r="BX59" s="3" t="str">
        <f t="shared" si="166"/>
        <v>-</v>
      </c>
      <c r="BY59" s="3" t="str">
        <f t="shared" si="66"/>
        <v/>
      </c>
      <c r="BZ59" s="3" t="str">
        <f t="shared" si="167"/>
        <v>-</v>
      </c>
      <c r="CA59" s="3" t="str">
        <f t="shared" si="67"/>
        <v/>
      </c>
      <c r="CB59" s="3" t="str">
        <f t="shared" si="168"/>
        <v>-</v>
      </c>
      <c r="CC59" s="3" t="str">
        <f t="shared" si="68"/>
        <v/>
      </c>
      <c r="CD59" s="3" t="str">
        <f t="shared" si="169"/>
        <v>-</v>
      </c>
      <c r="CE59" s="3" t="str">
        <f t="shared" si="70"/>
        <v/>
      </c>
      <c r="CF59" s="3" t="str">
        <f t="shared" si="71"/>
        <v>-</v>
      </c>
      <c r="CG59" s="3" t="str">
        <f t="shared" si="72"/>
        <v/>
      </c>
      <c r="CH59" s="5" t="str">
        <f t="shared" si="159"/>
        <v/>
      </c>
      <c r="CI59" s="5" t="str">
        <f t="shared" si="73"/>
        <v/>
      </c>
      <c r="CJ59" s="1"/>
      <c r="CK59" s="1"/>
      <c r="CL59" s="1">
        <f t="shared" si="74"/>
        <v>0</v>
      </c>
      <c r="CM59" s="1">
        <f t="shared" si="75"/>
        <v>6.9999999999999994E-5</v>
      </c>
      <c r="CN59" s="1">
        <f t="shared" si="76"/>
        <v>6.00007</v>
      </c>
      <c r="CO59" s="1">
        <f t="shared" si="17"/>
        <v>6</v>
      </c>
      <c r="CP59" s="1">
        <f t="shared" si="77"/>
        <v>0</v>
      </c>
      <c r="CQ59" s="1">
        <f t="shared" si="78"/>
        <v>5.0000000000000002E-5</v>
      </c>
      <c r="CR59" s="1">
        <f t="shared" si="79"/>
        <v>6.0000499999999999</v>
      </c>
      <c r="CS59" s="1">
        <f t="shared" si="18"/>
        <v>6</v>
      </c>
      <c r="CT59" s="1">
        <f t="shared" si="80"/>
        <v>0</v>
      </c>
      <c r="CU59" s="1">
        <f t="shared" si="81"/>
        <v>5.0000000000000001E-4</v>
      </c>
      <c r="CV59" s="1">
        <f t="shared" si="82"/>
        <v>6.0004999999999997</v>
      </c>
      <c r="CW59" s="1">
        <f t="shared" si="19"/>
        <v>6</v>
      </c>
      <c r="CX59" s="1">
        <f t="shared" si="83"/>
        <v>0</v>
      </c>
      <c r="CY59" s="1">
        <f t="shared" si="84"/>
        <v>4.0000000000000002E-4</v>
      </c>
      <c r="CZ59" s="1">
        <f t="shared" si="85"/>
        <v>6.0004</v>
      </c>
      <c r="DA59" s="1">
        <f t="shared" si="20"/>
        <v>6</v>
      </c>
      <c r="DB59" s="1">
        <f t="shared" si="86"/>
        <v>0</v>
      </c>
      <c r="DC59" s="1">
        <f t="shared" si="87"/>
        <v>5.0000000000000001E-4</v>
      </c>
      <c r="DD59" s="1">
        <f t="shared" si="88"/>
        <v>6.0004999999999997</v>
      </c>
      <c r="DE59" s="1">
        <f t="shared" si="21"/>
        <v>6</v>
      </c>
      <c r="DF59" s="1">
        <f t="shared" si="89"/>
        <v>0</v>
      </c>
      <c r="DG59" s="1">
        <f t="shared" si="90"/>
        <v>5.0000000000000001E-4</v>
      </c>
      <c r="DH59" s="1">
        <f t="shared" si="91"/>
        <v>6.0004999999999997</v>
      </c>
      <c r="DI59" s="1">
        <f t="shared" si="22"/>
        <v>6</v>
      </c>
      <c r="DJ59" s="1">
        <f t="shared" si="92"/>
        <v>0</v>
      </c>
      <c r="DK59" s="1">
        <f t="shared" si="93"/>
        <v>5.9999999999999995E-4</v>
      </c>
      <c r="DL59" s="1">
        <f t="shared" si="94"/>
        <v>6.0006000000000004</v>
      </c>
      <c r="DM59" s="1">
        <f t="shared" si="95"/>
        <v>6</v>
      </c>
      <c r="DQ59">
        <f t="shared" si="96"/>
        <v>600</v>
      </c>
      <c r="DR59" t="str">
        <f t="shared" si="97"/>
        <v>NO</v>
      </c>
      <c r="DS59">
        <f t="shared" si="98"/>
        <v>600</v>
      </c>
      <c r="DT59" t="str">
        <f t="shared" si="99"/>
        <v>NO</v>
      </c>
      <c r="DV59" s="1">
        <f t="shared" si="100"/>
        <v>0</v>
      </c>
      <c r="DW59" s="1">
        <f t="shared" si="101"/>
        <v>6.9999999999999999E-4</v>
      </c>
      <c r="DX59" s="1">
        <f t="shared" si="102"/>
        <v>6.0007000000000001</v>
      </c>
      <c r="DY59" s="1">
        <f t="shared" si="23"/>
        <v>6</v>
      </c>
      <c r="DZ59" s="1">
        <f t="shared" si="103"/>
        <v>0</v>
      </c>
      <c r="EA59" s="1">
        <f t="shared" si="104"/>
        <v>5.0000000000000001E-4</v>
      </c>
      <c r="EB59" s="1">
        <f t="shared" si="105"/>
        <v>6.0004999999999997</v>
      </c>
      <c r="EC59" s="1">
        <f t="shared" si="24"/>
        <v>6</v>
      </c>
      <c r="ED59" s="1">
        <f t="shared" si="106"/>
        <v>0</v>
      </c>
      <c r="EE59" s="1">
        <f t="shared" si="107"/>
        <v>5.0000000000000001E-4</v>
      </c>
      <c r="EF59" s="1">
        <f t="shared" si="108"/>
        <v>6.0004999999999997</v>
      </c>
      <c r="EG59" s="1">
        <f t="shared" si="25"/>
        <v>6</v>
      </c>
      <c r="EH59" s="1">
        <f t="shared" si="109"/>
        <v>0</v>
      </c>
      <c r="EI59" s="1">
        <f t="shared" si="110"/>
        <v>4.0000000000000002E-4</v>
      </c>
      <c r="EJ59" s="1">
        <f t="shared" si="111"/>
        <v>6.0004</v>
      </c>
      <c r="EK59" s="1">
        <f t="shared" si="26"/>
        <v>6</v>
      </c>
      <c r="EL59" s="1">
        <f t="shared" si="112"/>
        <v>0</v>
      </c>
      <c r="EM59" s="1">
        <f t="shared" si="113"/>
        <v>5.0000000000000001E-4</v>
      </c>
      <c r="EN59" s="1">
        <f t="shared" si="114"/>
        <v>6.0004999999999997</v>
      </c>
      <c r="EO59" s="1">
        <f t="shared" si="27"/>
        <v>6</v>
      </c>
      <c r="EP59" s="1">
        <f t="shared" si="115"/>
        <v>0</v>
      </c>
      <c r="EQ59" s="1">
        <f t="shared" si="116"/>
        <v>5.0000000000000001E-4</v>
      </c>
      <c r="ER59" s="1">
        <f t="shared" si="117"/>
        <v>6.0004999999999997</v>
      </c>
      <c r="ES59" s="1">
        <f t="shared" si="28"/>
        <v>6</v>
      </c>
      <c r="ET59" s="1">
        <f t="shared" si="118"/>
        <v>0</v>
      </c>
      <c r="EU59" s="1">
        <f t="shared" si="119"/>
        <v>5.9999999999999995E-4</v>
      </c>
      <c r="EV59" s="1">
        <f t="shared" si="120"/>
        <v>6.0006000000000004</v>
      </c>
      <c r="EW59" s="1">
        <f t="shared" si="121"/>
        <v>6</v>
      </c>
      <c r="EX59" s="1"/>
      <c r="EY59" s="1">
        <f t="shared" si="122"/>
        <v>0</v>
      </c>
      <c r="EZ59" s="1">
        <f t="shared" si="123"/>
        <v>6.9999999999999999E-4</v>
      </c>
      <c r="FA59" s="1">
        <f t="shared" si="29"/>
        <v>6.0007000000000001</v>
      </c>
      <c r="FB59" s="1">
        <f t="shared" si="30"/>
        <v>6</v>
      </c>
      <c r="FC59" s="1">
        <f t="shared" si="124"/>
        <v>0</v>
      </c>
      <c r="FD59" s="1">
        <f t="shared" si="125"/>
        <v>4.0000000000000002E-4</v>
      </c>
      <c r="FE59" s="1">
        <f t="shared" si="126"/>
        <v>6.0004</v>
      </c>
      <c r="FF59" s="1">
        <f t="shared" si="31"/>
        <v>6</v>
      </c>
      <c r="FG59" s="1">
        <f t="shared" si="127"/>
        <v>0</v>
      </c>
      <c r="FH59" s="1">
        <f t="shared" si="128"/>
        <v>4.0000000000000002E-4</v>
      </c>
      <c r="FI59" s="1">
        <f t="shared" si="129"/>
        <v>6.0004</v>
      </c>
      <c r="FJ59" s="1">
        <f t="shared" si="32"/>
        <v>6</v>
      </c>
      <c r="FK59" s="1">
        <f t="shared" si="130"/>
        <v>0</v>
      </c>
      <c r="FL59" s="1">
        <f t="shared" si="131"/>
        <v>2.9999999999999997E-4</v>
      </c>
      <c r="FM59" s="1">
        <f t="shared" si="132"/>
        <v>6.0003000000000002</v>
      </c>
      <c r="FN59" s="1">
        <f t="shared" si="33"/>
        <v>6</v>
      </c>
      <c r="FO59" s="1">
        <f t="shared" si="133"/>
        <v>0</v>
      </c>
      <c r="FP59" s="1">
        <f t="shared" si="134"/>
        <v>4.0000000000000002E-4</v>
      </c>
      <c r="FQ59" s="1">
        <f t="shared" si="135"/>
        <v>6.0004</v>
      </c>
      <c r="FR59" s="1">
        <f t="shared" si="34"/>
        <v>6</v>
      </c>
      <c r="FS59" s="1">
        <f t="shared" si="136"/>
        <v>0</v>
      </c>
      <c r="FT59" s="1">
        <f t="shared" si="137"/>
        <v>4.0000000000000002E-4</v>
      </c>
      <c r="FU59" s="1">
        <f t="shared" si="138"/>
        <v>6.0004</v>
      </c>
      <c r="FV59" s="1">
        <f t="shared" si="35"/>
        <v>6</v>
      </c>
      <c r="FW59" s="1">
        <f t="shared" si="139"/>
        <v>0</v>
      </c>
      <c r="FX59" s="1">
        <f t="shared" si="140"/>
        <v>5.9999999999999995E-4</v>
      </c>
      <c r="FY59" s="1">
        <f t="shared" si="141"/>
        <v>6.0006000000000004</v>
      </c>
      <c r="FZ59" s="1">
        <f t="shared" si="36"/>
        <v>6</v>
      </c>
      <c r="GC59" s="1">
        <f t="shared" si="37"/>
        <v>0</v>
      </c>
      <c r="GD59" s="1">
        <f t="shared" si="142"/>
        <v>0</v>
      </c>
      <c r="GE59" s="1">
        <f t="shared" si="38"/>
        <v>6</v>
      </c>
      <c r="GF59" s="1">
        <f t="shared" si="39"/>
        <v>6</v>
      </c>
      <c r="GG59" s="1">
        <f t="shared" si="40"/>
        <v>0</v>
      </c>
      <c r="GH59" s="1">
        <f t="shared" si="143"/>
        <v>2.9999999999999997E-4</v>
      </c>
      <c r="GI59" s="1">
        <f t="shared" si="144"/>
        <v>6.0003000000000002</v>
      </c>
      <c r="GJ59" s="1">
        <f t="shared" si="41"/>
        <v>6</v>
      </c>
      <c r="GK59" s="1">
        <f t="shared" si="42"/>
        <v>0</v>
      </c>
      <c r="GL59" s="1">
        <f t="shared" si="145"/>
        <v>2.0000000000000001E-4</v>
      </c>
      <c r="GM59" s="1">
        <f t="shared" si="146"/>
        <v>6.0002000000000004</v>
      </c>
      <c r="GN59" s="1">
        <f t="shared" si="43"/>
        <v>6</v>
      </c>
      <c r="GO59" s="1">
        <f t="shared" si="44"/>
        <v>0</v>
      </c>
      <c r="GP59" s="1">
        <f t="shared" si="147"/>
        <v>2.0000000000000001E-4</v>
      </c>
      <c r="GQ59" s="1">
        <f t="shared" si="148"/>
        <v>6.0002000000000004</v>
      </c>
      <c r="GR59" s="1">
        <f t="shared" si="45"/>
        <v>6</v>
      </c>
      <c r="GS59" s="1">
        <f t="shared" si="46"/>
        <v>0</v>
      </c>
      <c r="GT59" s="1">
        <f t="shared" si="149"/>
        <v>1E-4</v>
      </c>
      <c r="GU59" s="1">
        <f t="shared" si="150"/>
        <v>6.0000999999999998</v>
      </c>
      <c r="GV59" s="1">
        <f t="shared" si="47"/>
        <v>6</v>
      </c>
      <c r="GW59" s="1">
        <f t="shared" si="48"/>
        <v>0</v>
      </c>
      <c r="GX59" s="1">
        <f t="shared" si="151"/>
        <v>4.0000000000000002E-4</v>
      </c>
      <c r="GY59" s="1">
        <f t="shared" si="152"/>
        <v>6.0004</v>
      </c>
      <c r="GZ59" s="1">
        <f t="shared" si="49"/>
        <v>6</v>
      </c>
      <c r="HA59" s="1">
        <f t="shared" si="50"/>
        <v>0</v>
      </c>
      <c r="HB59" s="1">
        <f t="shared" si="153"/>
        <v>5.9999999999999995E-4</v>
      </c>
      <c r="HC59" s="1">
        <f t="shared" si="154"/>
        <v>6.0006000000000004</v>
      </c>
      <c r="HD59" s="1">
        <f t="shared" si="51"/>
        <v>6</v>
      </c>
    </row>
    <row r="60" spans="1:212" customFormat="1" x14ac:dyDescent="0.3">
      <c r="A60" t="str">
        <f t="shared" si="52"/>
        <v>00</v>
      </c>
      <c r="B60" s="13">
        <f>'Running Order'!B64</f>
        <v>58</v>
      </c>
      <c r="C60" s="13">
        <f>'Running Order'!C64</f>
        <v>0</v>
      </c>
      <c r="D60" s="13">
        <f>'Running Order'!D64</f>
        <v>0</v>
      </c>
      <c r="E60" s="13">
        <f>'Running Order'!E64</f>
        <v>0</v>
      </c>
      <c r="F60" s="13">
        <f>'Running Order'!F64</f>
        <v>0</v>
      </c>
      <c r="G60" s="13">
        <f>'Running Order'!G64</f>
        <v>0</v>
      </c>
      <c r="H60" s="13">
        <f>'Running Order'!H64</f>
        <v>0</v>
      </c>
      <c r="I60" s="13">
        <f>'Running Order'!I64</f>
        <v>0</v>
      </c>
      <c r="J60" s="13">
        <f>'Running Order'!J64</f>
        <v>0</v>
      </c>
      <c r="K60" s="13">
        <f>'Running Order'!K64</f>
        <v>0</v>
      </c>
      <c r="L60" s="13">
        <f>'Running Order'!L64</f>
        <v>0</v>
      </c>
      <c r="M60" s="13">
        <f>IF('Running Order'!$HF64="CLUB",'Running Order'!M64,20)</f>
        <v>20</v>
      </c>
      <c r="N60" s="13">
        <f>IF('Running Order'!$HF64="CLUB",'Running Order'!N64,20)</f>
        <v>20</v>
      </c>
      <c r="O60" s="13">
        <f>IF('Running Order'!$HF64="CLUB",'Running Order'!O64,20)</f>
        <v>20</v>
      </c>
      <c r="P60" s="13">
        <f>IF('Running Order'!$HF64="CLUB",'Running Order'!P64,20)</f>
        <v>20</v>
      </c>
      <c r="Q60" s="13">
        <f>IF('Running Order'!$HF64="CLUB",'Running Order'!Q64,20)</f>
        <v>20</v>
      </c>
      <c r="R60" s="13">
        <f>IF('Running Order'!$HF64="CLUB",'Running Order'!R64,20)</f>
        <v>20</v>
      </c>
      <c r="S60" s="13">
        <f>IF('Running Order'!$HF64="CLUB",'Running Order'!S64,20)</f>
        <v>20</v>
      </c>
      <c r="T60" s="13">
        <f>IF('Running Order'!$HF64="CLUB",'Running Order'!T64,20)</f>
        <v>20</v>
      </c>
      <c r="U60" s="13">
        <f>IF('Running Order'!$HF64="CLUB",'Running Order'!U64,20)</f>
        <v>20</v>
      </c>
      <c r="V60" s="13">
        <f>IF('Running Order'!$HF64="CLUB",'Running Order'!V64,20)</f>
        <v>20</v>
      </c>
      <c r="W60" s="5">
        <f t="shared" si="53"/>
        <v>200</v>
      </c>
      <c r="X60" s="13">
        <f>IF('Running Order'!$HF64="CLUB",'Running Order'!X64,20)</f>
        <v>20</v>
      </c>
      <c r="Y60" s="13">
        <f>IF('Running Order'!$HF64="CLUB",'Running Order'!Y64,20)</f>
        <v>20</v>
      </c>
      <c r="Z60" s="13">
        <f>IF('Running Order'!$HF64="CLUB",'Running Order'!Z64,20)</f>
        <v>20</v>
      </c>
      <c r="AA60" s="13">
        <f>IF('Running Order'!$HF64="CLUB",'Running Order'!AA64,20)</f>
        <v>20</v>
      </c>
      <c r="AB60" s="13">
        <f>IF('Running Order'!$HF64="CLUB",'Running Order'!AB64,20)</f>
        <v>20</v>
      </c>
      <c r="AC60" s="13">
        <f>IF('Running Order'!$HF64="CLUB",'Running Order'!AC64,20)</f>
        <v>20</v>
      </c>
      <c r="AD60" s="13">
        <f>IF('Running Order'!$HF64="CLUB",'Running Order'!AD64,20)</f>
        <v>20</v>
      </c>
      <c r="AE60" s="13">
        <f>IF('Running Order'!$HF64="CLUB",'Running Order'!AE64,20)</f>
        <v>20</v>
      </c>
      <c r="AF60" s="13">
        <f>IF('Running Order'!$HF64="CLUB",'Running Order'!AF64,20)</f>
        <v>20</v>
      </c>
      <c r="AG60" s="13">
        <f>IF('Running Order'!$HF64="CLUB",'Running Order'!AG64,20)</f>
        <v>20</v>
      </c>
      <c r="AH60" s="5">
        <f t="shared" si="54"/>
        <v>200</v>
      </c>
      <c r="AI60" s="5">
        <f t="shared" si="55"/>
        <v>400</v>
      </c>
      <c r="AJ60" s="13">
        <f>IF('Running Order'!$HF64="CLUB",'Running Order'!AJ64,20)</f>
        <v>20</v>
      </c>
      <c r="AK60" s="13">
        <f>IF('Running Order'!$HF64="CLUB",'Running Order'!AK64,20)</f>
        <v>20</v>
      </c>
      <c r="AL60" s="13">
        <f>IF('Running Order'!$HF64="CLUB",'Running Order'!AL64,20)</f>
        <v>20</v>
      </c>
      <c r="AM60" s="13">
        <f>IF('Running Order'!$HF64="CLUB",'Running Order'!AM64,20)</f>
        <v>20</v>
      </c>
      <c r="AN60" s="13">
        <f>IF('Running Order'!$HF64="CLUB",'Running Order'!AN64,20)</f>
        <v>20</v>
      </c>
      <c r="AO60" s="13">
        <f>IF('Running Order'!$HF64="CLUB",'Running Order'!AO64,20)</f>
        <v>20</v>
      </c>
      <c r="AP60" s="13">
        <f>IF('Running Order'!$HF64="CLUB",'Running Order'!AP64,20)</f>
        <v>20</v>
      </c>
      <c r="AQ60" s="13">
        <f>IF('Running Order'!$HF64="CLUB",'Running Order'!AQ64,20)</f>
        <v>20</v>
      </c>
      <c r="AR60" s="13">
        <f>IF('Running Order'!$HF64="CLUB",'Running Order'!AR64,20)</f>
        <v>20</v>
      </c>
      <c r="AS60" s="13">
        <f>IF('Running Order'!$HF64="CLUB",'Running Order'!AS64,20)</f>
        <v>20</v>
      </c>
      <c r="AT60" s="5">
        <f t="shared" si="56"/>
        <v>200</v>
      </c>
      <c r="AU60" s="5">
        <f t="shared" si="57"/>
        <v>600</v>
      </c>
      <c r="AV60" s="13">
        <f>IF('Running Order'!$HF64="CLUB",'Running Order'!AV64,20)</f>
        <v>20</v>
      </c>
      <c r="AW60" s="13">
        <f>IF('Running Order'!$HF64="CLUB",'Running Order'!AW64,20)</f>
        <v>20</v>
      </c>
      <c r="AX60" s="13">
        <f>IF('Running Order'!$HF64="CLUB",'Running Order'!AX64,20)</f>
        <v>20</v>
      </c>
      <c r="AY60" s="13">
        <f>IF('Running Order'!$HF64="CLUB",'Running Order'!AY64,20)</f>
        <v>20</v>
      </c>
      <c r="AZ60" s="13">
        <f>IF('Running Order'!$HF64="CLUB",'Running Order'!AZ64,20)</f>
        <v>20</v>
      </c>
      <c r="BA60" s="13">
        <f>IF('Running Order'!$HF64="CLUB",'Running Order'!BA64,20)</f>
        <v>20</v>
      </c>
      <c r="BB60" s="13">
        <f>IF('Running Order'!$HF64="CLUB",'Running Order'!BB64,20)</f>
        <v>20</v>
      </c>
      <c r="BC60" s="13">
        <f>IF('Running Order'!$HF64="CLUB",'Running Order'!BC64,20)</f>
        <v>20</v>
      </c>
      <c r="BD60" s="13">
        <f>IF('Running Order'!$HF64="CLUB",'Running Order'!BD64,20)</f>
        <v>20</v>
      </c>
      <c r="BE60" s="13">
        <f>IF('Running Order'!$HF64="CLUB",'Running Order'!BE64,20)</f>
        <v>20</v>
      </c>
      <c r="BF60" s="5">
        <f t="shared" si="58"/>
        <v>200</v>
      </c>
      <c r="BG60" s="5">
        <f t="shared" si="59"/>
        <v>800</v>
      </c>
      <c r="BH60" s="5">
        <f t="shared" si="155"/>
        <v>6</v>
      </c>
      <c r="BI60" s="5">
        <f t="shared" si="156"/>
        <v>6</v>
      </c>
      <c r="BJ60" s="5">
        <f t="shared" si="157"/>
        <v>6</v>
      </c>
      <c r="BK60" s="5">
        <f>DM60</f>
        <v>6</v>
      </c>
      <c r="BL60" s="5">
        <f t="shared" si="60"/>
        <v>6</v>
      </c>
      <c r="BM60" s="5">
        <f t="shared" si="61"/>
        <v>6</v>
      </c>
      <c r="BN60" s="5">
        <f t="shared" si="160"/>
        <v>6</v>
      </c>
      <c r="BO60" s="5">
        <f t="shared" si="161"/>
        <v>6</v>
      </c>
      <c r="BP60" s="3" t="str">
        <f t="shared" si="162"/>
        <v>-</v>
      </c>
      <c r="BQ60" s="3" t="str">
        <f t="shared" si="62"/>
        <v/>
      </c>
      <c r="BR60" s="3" t="str">
        <f t="shared" si="163"/>
        <v>-</v>
      </c>
      <c r="BS60" s="3" t="str">
        <f t="shared" si="63"/>
        <v/>
      </c>
      <c r="BT60" s="3" t="str">
        <f t="shared" si="164"/>
        <v>-</v>
      </c>
      <c r="BU60" s="3" t="str">
        <f t="shared" si="64"/>
        <v/>
      </c>
      <c r="BV60" s="3" t="str">
        <f t="shared" si="165"/>
        <v>-</v>
      </c>
      <c r="BW60" s="3" t="str">
        <f t="shared" si="65"/>
        <v/>
      </c>
      <c r="BX60" s="3" t="str">
        <f t="shared" si="166"/>
        <v>-</v>
      </c>
      <c r="BY60" s="3" t="str">
        <f t="shared" si="66"/>
        <v/>
      </c>
      <c r="BZ60" s="3" t="str">
        <f t="shared" si="167"/>
        <v>-</v>
      </c>
      <c r="CA60" s="3" t="str">
        <f t="shared" si="67"/>
        <v/>
      </c>
      <c r="CB60" s="3" t="str">
        <f t="shared" si="168"/>
        <v>-</v>
      </c>
      <c r="CC60" s="3" t="str">
        <f t="shared" si="68"/>
        <v/>
      </c>
      <c r="CD60" s="3" t="str">
        <f t="shared" si="169"/>
        <v>-</v>
      </c>
      <c r="CE60" s="3" t="str">
        <f t="shared" si="70"/>
        <v/>
      </c>
      <c r="CF60" s="3" t="str">
        <f t="shared" si="71"/>
        <v>-</v>
      </c>
      <c r="CG60" s="3" t="str">
        <f t="shared" si="72"/>
        <v/>
      </c>
      <c r="CH60" s="5" t="str">
        <f>BQ60&amp;BU60&amp;BY60&amp;CA60&amp;BS60&amp;BW60&amp;CC60</f>
        <v/>
      </c>
      <c r="CI60" s="5" t="str">
        <f t="shared" si="73"/>
        <v/>
      </c>
      <c r="CJ60" s="1"/>
      <c r="CK60" s="1"/>
      <c r="CL60" s="1">
        <f t="shared" si="74"/>
        <v>0</v>
      </c>
      <c r="CM60" s="1">
        <f t="shared" si="75"/>
        <v>6.9999999999999994E-5</v>
      </c>
      <c r="CN60" s="1">
        <f t="shared" si="76"/>
        <v>6.00007</v>
      </c>
      <c r="CO60" s="1">
        <f t="shared" si="17"/>
        <v>6</v>
      </c>
      <c r="CP60" s="1">
        <f t="shared" si="77"/>
        <v>0</v>
      </c>
      <c r="CQ60" s="1">
        <f t="shared" si="78"/>
        <v>5.0000000000000002E-5</v>
      </c>
      <c r="CR60" s="1">
        <f t="shared" si="79"/>
        <v>6.0000499999999999</v>
      </c>
      <c r="CS60" s="1">
        <f t="shared" si="18"/>
        <v>6</v>
      </c>
      <c r="CT60" s="1">
        <f t="shared" si="80"/>
        <v>0</v>
      </c>
      <c r="CU60" s="1">
        <f t="shared" si="81"/>
        <v>5.0000000000000001E-4</v>
      </c>
      <c r="CV60" s="1">
        <f t="shared" si="82"/>
        <v>6.0004999999999997</v>
      </c>
      <c r="CW60" s="1">
        <f t="shared" si="19"/>
        <v>6</v>
      </c>
      <c r="CX60" s="1">
        <f t="shared" si="83"/>
        <v>0</v>
      </c>
      <c r="CY60" s="1">
        <f t="shared" si="84"/>
        <v>4.0000000000000002E-4</v>
      </c>
      <c r="CZ60" s="1">
        <f t="shared" si="85"/>
        <v>6.0004</v>
      </c>
      <c r="DA60" s="1">
        <f t="shared" si="20"/>
        <v>6</v>
      </c>
      <c r="DB60" s="1">
        <f t="shared" si="86"/>
        <v>0</v>
      </c>
      <c r="DC60" s="1">
        <f t="shared" si="87"/>
        <v>5.0000000000000001E-4</v>
      </c>
      <c r="DD60" s="1">
        <f t="shared" si="88"/>
        <v>6.0004999999999997</v>
      </c>
      <c r="DE60" s="1">
        <f t="shared" si="21"/>
        <v>6</v>
      </c>
      <c r="DF60" s="1">
        <f t="shared" si="89"/>
        <v>0</v>
      </c>
      <c r="DG60" s="1">
        <f t="shared" si="90"/>
        <v>5.0000000000000001E-4</v>
      </c>
      <c r="DH60" s="1">
        <f t="shared" si="91"/>
        <v>6.0004999999999997</v>
      </c>
      <c r="DI60" s="1">
        <f t="shared" si="22"/>
        <v>6</v>
      </c>
      <c r="DJ60" s="1">
        <f t="shared" si="92"/>
        <v>0</v>
      </c>
      <c r="DK60" s="1">
        <f t="shared" si="93"/>
        <v>5.9999999999999995E-4</v>
      </c>
      <c r="DL60" s="1">
        <f t="shared" si="94"/>
        <v>6.0006000000000004</v>
      </c>
      <c r="DM60" s="1">
        <f t="shared" si="95"/>
        <v>6</v>
      </c>
      <c r="DQ60">
        <f t="shared" si="96"/>
        <v>600</v>
      </c>
      <c r="DR60" t="str">
        <f t="shared" si="97"/>
        <v>NO</v>
      </c>
      <c r="DS60">
        <f t="shared" si="98"/>
        <v>600</v>
      </c>
      <c r="DT60" t="str">
        <f t="shared" si="99"/>
        <v>NO</v>
      </c>
      <c r="DV60" s="1">
        <f t="shared" si="100"/>
        <v>0</v>
      </c>
      <c r="DW60" s="1">
        <f t="shared" si="101"/>
        <v>6.9999999999999999E-4</v>
      </c>
      <c r="DX60" s="1">
        <f t="shared" si="102"/>
        <v>6.0007000000000001</v>
      </c>
      <c r="DY60" s="1">
        <f t="shared" si="23"/>
        <v>6</v>
      </c>
      <c r="DZ60" s="1">
        <f t="shared" si="103"/>
        <v>0</v>
      </c>
      <c r="EA60" s="1">
        <f t="shared" si="104"/>
        <v>5.0000000000000001E-4</v>
      </c>
      <c r="EB60" s="1">
        <f t="shared" si="105"/>
        <v>6.0004999999999997</v>
      </c>
      <c r="EC60" s="1">
        <f t="shared" si="24"/>
        <v>6</v>
      </c>
      <c r="ED60" s="1">
        <f t="shared" si="106"/>
        <v>0</v>
      </c>
      <c r="EE60" s="1">
        <f t="shared" si="107"/>
        <v>5.0000000000000001E-4</v>
      </c>
      <c r="EF60" s="1">
        <f t="shared" si="108"/>
        <v>6.0004999999999997</v>
      </c>
      <c r="EG60" s="1">
        <f t="shared" si="25"/>
        <v>6</v>
      </c>
      <c r="EH60" s="1">
        <f t="shared" si="109"/>
        <v>0</v>
      </c>
      <c r="EI60" s="1">
        <f t="shared" si="110"/>
        <v>4.0000000000000002E-4</v>
      </c>
      <c r="EJ60" s="1">
        <f t="shared" si="111"/>
        <v>6.0004</v>
      </c>
      <c r="EK60" s="1">
        <f t="shared" si="26"/>
        <v>6</v>
      </c>
      <c r="EL60" s="1">
        <f t="shared" si="112"/>
        <v>0</v>
      </c>
      <c r="EM60" s="1">
        <f t="shared" si="113"/>
        <v>5.0000000000000001E-4</v>
      </c>
      <c r="EN60" s="1">
        <f t="shared" si="114"/>
        <v>6.0004999999999997</v>
      </c>
      <c r="EO60" s="1">
        <f t="shared" si="27"/>
        <v>6</v>
      </c>
      <c r="EP60" s="1">
        <f t="shared" si="115"/>
        <v>0</v>
      </c>
      <c r="EQ60" s="1">
        <f t="shared" si="116"/>
        <v>5.0000000000000001E-4</v>
      </c>
      <c r="ER60" s="1">
        <f t="shared" si="117"/>
        <v>6.0004999999999997</v>
      </c>
      <c r="ES60" s="1">
        <f t="shared" si="28"/>
        <v>6</v>
      </c>
      <c r="ET60" s="1">
        <f t="shared" si="118"/>
        <v>0</v>
      </c>
      <c r="EU60" s="1">
        <f t="shared" si="119"/>
        <v>5.9999999999999995E-4</v>
      </c>
      <c r="EV60" s="1">
        <f t="shared" si="120"/>
        <v>6.0006000000000004</v>
      </c>
      <c r="EW60" s="1">
        <f t="shared" si="121"/>
        <v>6</v>
      </c>
      <c r="EX60" s="1"/>
      <c r="EY60" s="1">
        <f t="shared" si="122"/>
        <v>0</v>
      </c>
      <c r="EZ60" s="1">
        <f t="shared" si="123"/>
        <v>6.9999999999999999E-4</v>
      </c>
      <c r="FA60" s="1">
        <f t="shared" si="29"/>
        <v>6.0007000000000001</v>
      </c>
      <c r="FB60" s="1">
        <f t="shared" si="30"/>
        <v>6</v>
      </c>
      <c r="FC60" s="1">
        <f t="shared" si="124"/>
        <v>0</v>
      </c>
      <c r="FD60" s="1">
        <f t="shared" si="125"/>
        <v>4.0000000000000002E-4</v>
      </c>
      <c r="FE60" s="1">
        <f t="shared" si="126"/>
        <v>6.0004</v>
      </c>
      <c r="FF60" s="1">
        <f t="shared" si="31"/>
        <v>6</v>
      </c>
      <c r="FG60" s="1">
        <f t="shared" si="127"/>
        <v>0</v>
      </c>
      <c r="FH60" s="1">
        <f t="shared" si="128"/>
        <v>4.0000000000000002E-4</v>
      </c>
      <c r="FI60" s="1">
        <f t="shared" si="129"/>
        <v>6.0004</v>
      </c>
      <c r="FJ60" s="1">
        <f t="shared" si="32"/>
        <v>6</v>
      </c>
      <c r="FK60" s="1">
        <f t="shared" si="130"/>
        <v>0</v>
      </c>
      <c r="FL60" s="1">
        <f t="shared" si="131"/>
        <v>2.9999999999999997E-4</v>
      </c>
      <c r="FM60" s="1">
        <f t="shared" si="132"/>
        <v>6.0003000000000002</v>
      </c>
      <c r="FN60" s="1">
        <f t="shared" si="33"/>
        <v>6</v>
      </c>
      <c r="FO60" s="1">
        <f t="shared" si="133"/>
        <v>0</v>
      </c>
      <c r="FP60" s="1">
        <f t="shared" si="134"/>
        <v>4.0000000000000002E-4</v>
      </c>
      <c r="FQ60" s="1">
        <f t="shared" si="135"/>
        <v>6.0004</v>
      </c>
      <c r="FR60" s="1">
        <f t="shared" si="34"/>
        <v>6</v>
      </c>
      <c r="FS60" s="1">
        <f t="shared" si="136"/>
        <v>0</v>
      </c>
      <c r="FT60" s="1">
        <f t="shared" si="137"/>
        <v>4.0000000000000002E-4</v>
      </c>
      <c r="FU60" s="1">
        <f t="shared" si="138"/>
        <v>6.0004</v>
      </c>
      <c r="FV60" s="1">
        <f t="shared" si="35"/>
        <v>6</v>
      </c>
      <c r="FW60" s="1">
        <f t="shared" si="139"/>
        <v>0</v>
      </c>
      <c r="FX60" s="1">
        <f t="shared" si="140"/>
        <v>5.9999999999999995E-4</v>
      </c>
      <c r="FY60" s="1">
        <f t="shared" si="141"/>
        <v>6.0006000000000004</v>
      </c>
      <c r="FZ60" s="1">
        <f t="shared" si="36"/>
        <v>6</v>
      </c>
      <c r="GC60" s="1">
        <f t="shared" si="37"/>
        <v>0</v>
      </c>
      <c r="GD60" s="1">
        <f t="shared" si="142"/>
        <v>0</v>
      </c>
      <c r="GE60" s="1">
        <f t="shared" si="38"/>
        <v>6</v>
      </c>
      <c r="GF60" s="1">
        <f t="shared" si="39"/>
        <v>6</v>
      </c>
      <c r="GG60" s="1">
        <f t="shared" si="40"/>
        <v>0</v>
      </c>
      <c r="GH60" s="1">
        <f t="shared" si="143"/>
        <v>2.9999999999999997E-4</v>
      </c>
      <c r="GI60" s="1">
        <f t="shared" si="144"/>
        <v>6.0003000000000002</v>
      </c>
      <c r="GJ60" s="1">
        <f t="shared" si="41"/>
        <v>6</v>
      </c>
      <c r="GK60" s="1">
        <f t="shared" si="42"/>
        <v>0</v>
      </c>
      <c r="GL60" s="1">
        <f t="shared" si="145"/>
        <v>2.0000000000000001E-4</v>
      </c>
      <c r="GM60" s="1">
        <f t="shared" si="146"/>
        <v>6.0002000000000004</v>
      </c>
      <c r="GN60" s="1">
        <f t="shared" si="43"/>
        <v>6</v>
      </c>
      <c r="GO60" s="1">
        <f t="shared" si="44"/>
        <v>0</v>
      </c>
      <c r="GP60" s="1">
        <f t="shared" si="147"/>
        <v>2.0000000000000001E-4</v>
      </c>
      <c r="GQ60" s="1">
        <f t="shared" si="148"/>
        <v>6.0002000000000004</v>
      </c>
      <c r="GR60" s="1">
        <f t="shared" si="45"/>
        <v>6</v>
      </c>
      <c r="GS60" s="1">
        <f t="shared" si="46"/>
        <v>0</v>
      </c>
      <c r="GT60" s="1">
        <f t="shared" si="149"/>
        <v>1E-4</v>
      </c>
      <c r="GU60" s="1">
        <f t="shared" si="150"/>
        <v>6.0000999999999998</v>
      </c>
      <c r="GV60" s="1">
        <f t="shared" si="47"/>
        <v>6</v>
      </c>
      <c r="GW60" s="1">
        <f t="shared" si="48"/>
        <v>0</v>
      </c>
      <c r="GX60" s="1">
        <f t="shared" si="151"/>
        <v>4.0000000000000002E-4</v>
      </c>
      <c r="GY60" s="1">
        <f t="shared" si="152"/>
        <v>6.0004</v>
      </c>
      <c r="GZ60" s="1">
        <f t="shared" si="49"/>
        <v>6</v>
      </c>
      <c r="HA60" s="1">
        <f t="shared" si="50"/>
        <v>0</v>
      </c>
      <c r="HB60" s="1">
        <f t="shared" si="153"/>
        <v>5.9999999999999995E-4</v>
      </c>
      <c r="HC60" s="1">
        <f t="shared" si="154"/>
        <v>6.0006000000000004</v>
      </c>
      <c r="HD60" s="1">
        <f t="shared" si="51"/>
        <v>6</v>
      </c>
    </row>
    <row r="61" spans="1:212" x14ac:dyDescent="0.3">
      <c r="E61" s="15"/>
      <c r="F61" s="14"/>
      <c r="G61" s="14"/>
      <c r="AI61" s="15"/>
      <c r="AS61" s="14"/>
      <c r="AU61" s="15"/>
      <c r="CA61" s="15"/>
      <c r="CB61" s="15"/>
      <c r="CC61" s="15"/>
      <c r="CD61" s="15"/>
      <c r="CE61" s="15"/>
      <c r="CF61" s="15"/>
      <c r="CG61" s="15"/>
      <c r="CK61" s="14"/>
    </row>
    <row r="62" spans="1:212" x14ac:dyDescent="0.3">
      <c r="E62" s="15"/>
      <c r="F62" s="14"/>
      <c r="G62" s="14"/>
      <c r="AI62" s="15"/>
      <c r="AS62" s="14"/>
      <c r="AU62" s="15"/>
      <c r="CA62" s="15"/>
      <c r="CB62" s="15"/>
      <c r="CC62" s="15"/>
      <c r="CD62" s="15"/>
      <c r="CE62" s="15"/>
      <c r="CF62" s="15"/>
      <c r="CG62" s="15"/>
      <c r="CK62" s="14"/>
    </row>
    <row r="64" spans="1:212" x14ac:dyDescent="0.3">
      <c r="E64"/>
    </row>
    <row r="65" spans="1:87" x14ac:dyDescent="0.3">
      <c r="B65"/>
    </row>
    <row r="68" spans="1:87" hidden="1" x14ac:dyDescent="0.3"/>
    <row r="69" spans="1:87" hidden="1" x14ac:dyDescent="0.3">
      <c r="A69" s="14">
        <v>1</v>
      </c>
      <c r="B69" s="14">
        <v>2</v>
      </c>
      <c r="C69" s="14">
        <v>3</v>
      </c>
      <c r="D69" s="14">
        <v>4</v>
      </c>
      <c r="E69" s="14">
        <v>5</v>
      </c>
      <c r="F69" s="14">
        <v>6</v>
      </c>
      <c r="G69" s="14">
        <v>7</v>
      </c>
      <c r="H69" s="14">
        <v>8</v>
      </c>
      <c r="I69" s="14">
        <v>9</v>
      </c>
      <c r="J69" s="14">
        <v>10</v>
      </c>
      <c r="K69" s="14">
        <v>11</v>
      </c>
      <c r="L69" s="14">
        <v>12</v>
      </c>
      <c r="M69" s="14">
        <v>13</v>
      </c>
      <c r="N69" s="14">
        <v>14</v>
      </c>
      <c r="O69" s="14">
        <v>15</v>
      </c>
      <c r="P69" s="14">
        <v>16</v>
      </c>
      <c r="Q69" s="14">
        <v>17</v>
      </c>
      <c r="R69" s="14">
        <v>18</v>
      </c>
      <c r="S69" s="14">
        <v>19</v>
      </c>
      <c r="T69" s="14">
        <v>20</v>
      </c>
      <c r="U69" s="14">
        <v>21</v>
      </c>
      <c r="V69" s="14">
        <v>22</v>
      </c>
      <c r="W69" s="14">
        <v>23</v>
      </c>
      <c r="X69" s="14">
        <v>24</v>
      </c>
      <c r="Y69" s="14">
        <v>25</v>
      </c>
      <c r="Z69" s="14">
        <v>26</v>
      </c>
      <c r="AA69" s="14">
        <v>27</v>
      </c>
      <c r="AB69" s="14">
        <v>28</v>
      </c>
      <c r="AC69" s="14">
        <v>29</v>
      </c>
      <c r="AD69" s="14">
        <v>30</v>
      </c>
      <c r="AE69" s="14">
        <v>31</v>
      </c>
      <c r="AF69" s="14">
        <v>32</v>
      </c>
      <c r="AG69" s="14">
        <v>33</v>
      </c>
      <c r="AH69" s="14">
        <v>34</v>
      </c>
      <c r="AI69" s="14">
        <v>35</v>
      </c>
      <c r="AJ69" s="14">
        <v>36</v>
      </c>
      <c r="AK69" s="14">
        <v>37</v>
      </c>
      <c r="AL69" s="14">
        <v>38</v>
      </c>
      <c r="AM69" s="14">
        <v>39</v>
      </c>
      <c r="AN69" s="14">
        <v>40</v>
      </c>
      <c r="AO69" s="14">
        <v>41</v>
      </c>
      <c r="AP69" s="14">
        <v>42</v>
      </c>
      <c r="AQ69" s="14">
        <v>43</v>
      </c>
      <c r="AR69" s="14">
        <v>44</v>
      </c>
      <c r="AS69" s="14">
        <v>45</v>
      </c>
      <c r="AT69" s="14">
        <v>46</v>
      </c>
      <c r="AU69" s="14">
        <v>35</v>
      </c>
      <c r="BG69" s="14">
        <v>47</v>
      </c>
      <c r="BH69" s="14">
        <v>48</v>
      </c>
      <c r="BI69" s="14">
        <v>49</v>
      </c>
      <c r="BK69" s="14">
        <v>50</v>
      </c>
      <c r="BL69" s="14">
        <v>51</v>
      </c>
      <c r="BM69" s="14">
        <v>52</v>
      </c>
      <c r="BN69" s="14">
        <v>53</v>
      </c>
      <c r="BP69" s="14">
        <v>54</v>
      </c>
      <c r="BQ69" s="14">
        <v>55</v>
      </c>
      <c r="BT69" s="14">
        <v>56</v>
      </c>
      <c r="BU69" s="14">
        <v>57</v>
      </c>
      <c r="BX69" s="14">
        <v>58</v>
      </c>
      <c r="BY69" s="14">
        <v>59</v>
      </c>
      <c r="BZ69" s="14">
        <v>60</v>
      </c>
      <c r="CA69" s="14">
        <v>61</v>
      </c>
      <c r="CD69" s="14">
        <v>62</v>
      </c>
      <c r="CE69" s="14">
        <v>63</v>
      </c>
      <c r="CH69" s="14">
        <v>64</v>
      </c>
      <c r="CI69" s="14">
        <v>65</v>
      </c>
    </row>
    <row r="70" spans="1:87" hidden="1" x14ac:dyDescent="0.3"/>
    <row r="73" spans="1:87" x14ac:dyDescent="0.3">
      <c r="AG73" s="15"/>
      <c r="AH73" s="15"/>
      <c r="AI73" s="15"/>
      <c r="AQ73" s="14"/>
      <c r="AR73" s="14"/>
      <c r="AS73" s="14"/>
      <c r="AU73" s="15"/>
      <c r="BY73" s="15"/>
    </row>
    <row r="74" spans="1:87" hidden="1" x14ac:dyDescent="0.3">
      <c r="B74" s="14">
        <v>2</v>
      </c>
      <c r="C74" s="14">
        <v>3</v>
      </c>
      <c r="D74" s="14">
        <v>4</v>
      </c>
      <c r="E74" s="14">
        <v>5</v>
      </c>
      <c r="F74" s="14">
        <v>6</v>
      </c>
      <c r="G74" s="14">
        <v>7</v>
      </c>
      <c r="H74" s="14">
        <v>8</v>
      </c>
      <c r="I74" s="14">
        <v>9</v>
      </c>
      <c r="J74" s="14">
        <v>10</v>
      </c>
      <c r="K74" s="14">
        <v>11</v>
      </c>
      <c r="L74" s="14">
        <v>12</v>
      </c>
      <c r="M74" s="14">
        <v>13</v>
      </c>
      <c r="N74" s="14">
        <v>14</v>
      </c>
      <c r="O74" s="14">
        <v>15</v>
      </c>
      <c r="P74" s="14">
        <v>16</v>
      </c>
      <c r="Q74" s="14">
        <v>17</v>
      </c>
      <c r="R74" s="14">
        <v>18</v>
      </c>
      <c r="S74" s="14">
        <v>19</v>
      </c>
      <c r="T74" s="14">
        <v>20</v>
      </c>
      <c r="U74" s="14">
        <v>21</v>
      </c>
      <c r="V74" s="14">
        <v>22</v>
      </c>
      <c r="W74" s="14">
        <v>23</v>
      </c>
      <c r="X74" s="14">
        <v>24</v>
      </c>
      <c r="Y74" s="14">
        <v>25</v>
      </c>
      <c r="Z74" s="14">
        <v>26</v>
      </c>
      <c r="AA74" s="14">
        <v>27</v>
      </c>
      <c r="AB74" s="14">
        <v>28</v>
      </c>
      <c r="AC74" s="14">
        <v>29</v>
      </c>
      <c r="AD74" s="14">
        <v>30</v>
      </c>
      <c r="AE74" s="14">
        <v>31</v>
      </c>
      <c r="AF74" s="14">
        <v>32</v>
      </c>
      <c r="AG74" s="14">
        <v>33</v>
      </c>
      <c r="AH74" s="14">
        <v>34</v>
      </c>
      <c r="AI74" s="14">
        <v>35</v>
      </c>
      <c r="AJ74" s="14">
        <v>36</v>
      </c>
      <c r="AK74" s="14">
        <v>37</v>
      </c>
      <c r="AL74" s="14">
        <v>38</v>
      </c>
      <c r="AM74" s="14">
        <v>39</v>
      </c>
      <c r="AN74" s="14">
        <v>40</v>
      </c>
      <c r="AO74" s="14">
        <v>41</v>
      </c>
      <c r="AP74" s="14">
        <v>42</v>
      </c>
      <c r="AQ74" s="14">
        <v>43</v>
      </c>
      <c r="AR74" s="14">
        <v>44</v>
      </c>
      <c r="AS74" s="14">
        <v>45</v>
      </c>
      <c r="AT74" s="14">
        <v>46</v>
      </c>
      <c r="AU74" s="14">
        <v>47</v>
      </c>
      <c r="AV74" s="14">
        <v>48</v>
      </c>
      <c r="AW74" s="14">
        <v>49</v>
      </c>
      <c r="AX74" s="14">
        <v>50</v>
      </c>
      <c r="BC74" s="14">
        <v>51</v>
      </c>
      <c r="BD74" s="14">
        <v>52</v>
      </c>
      <c r="BE74" s="14">
        <v>53</v>
      </c>
      <c r="BF74" s="14">
        <v>54</v>
      </c>
      <c r="BG74" s="14">
        <v>55</v>
      </c>
      <c r="BH74" s="14">
        <v>56</v>
      </c>
      <c r="BI74" s="14">
        <v>57</v>
      </c>
      <c r="BJ74" s="14">
        <v>58</v>
      </c>
      <c r="BK74" s="14">
        <v>59</v>
      </c>
      <c r="BL74" s="14">
        <v>60</v>
      </c>
      <c r="BM74" s="14">
        <v>61</v>
      </c>
      <c r="BN74" s="14">
        <v>62</v>
      </c>
      <c r="BO74" s="14">
        <v>63</v>
      </c>
      <c r="BP74" s="14">
        <v>64</v>
      </c>
      <c r="BQ74" s="14">
        <v>65</v>
      </c>
      <c r="BR74" s="14">
        <v>66</v>
      </c>
      <c r="BS74" s="14">
        <v>67</v>
      </c>
      <c r="BT74" s="14">
        <v>68</v>
      </c>
      <c r="BU74" s="14">
        <v>69</v>
      </c>
      <c r="BV74" s="14">
        <v>70</v>
      </c>
      <c r="BW74" s="14">
        <v>71</v>
      </c>
      <c r="BX74" s="14">
        <v>72</v>
      </c>
      <c r="BY74" s="14">
        <v>73</v>
      </c>
      <c r="BZ74" s="14">
        <v>74</v>
      </c>
      <c r="CA74" s="14">
        <v>75</v>
      </c>
      <c r="CD74" s="14">
        <v>76</v>
      </c>
      <c r="CE74" s="14">
        <v>77</v>
      </c>
      <c r="CH74" s="14">
        <v>78</v>
      </c>
      <c r="CI74" s="14">
        <v>79</v>
      </c>
    </row>
    <row r="75" spans="1:87" x14ac:dyDescent="0.3">
      <c r="F75" s="14"/>
      <c r="G75" s="14"/>
      <c r="AJ75" s="14"/>
      <c r="AK75" s="14"/>
      <c r="AL75" s="14"/>
      <c r="AM75" s="14"/>
      <c r="AN75" s="14"/>
      <c r="AO75" s="14"/>
      <c r="AP75" s="14"/>
      <c r="AQ75" s="14"/>
      <c r="AR75" s="14"/>
      <c r="AS75" s="14"/>
      <c r="CH75" s="14"/>
    </row>
    <row r="76" spans="1:87" x14ac:dyDescent="0.3">
      <c r="AG76" s="15"/>
      <c r="AH76" s="15"/>
      <c r="AI76" s="15"/>
      <c r="AQ76" s="14"/>
      <c r="AR76" s="14"/>
      <c r="AS76" s="14"/>
      <c r="AU76" s="15"/>
      <c r="BY76" s="15"/>
    </row>
    <row r="77" spans="1:87" x14ac:dyDescent="0.3">
      <c r="AG77" s="15"/>
      <c r="AH77" s="15"/>
      <c r="AI77" s="15"/>
      <c r="AQ77" s="14"/>
      <c r="AR77" s="14"/>
      <c r="AS77" s="14"/>
      <c r="AU77" s="15"/>
      <c r="BY77" s="15"/>
    </row>
    <row r="78" spans="1:87" x14ac:dyDescent="0.3">
      <c r="AG78" s="15"/>
      <c r="AH78" s="15"/>
      <c r="AI78" s="15"/>
      <c r="AQ78" s="14"/>
      <c r="AR78" s="14"/>
      <c r="AS78" s="14"/>
      <c r="AU78" s="15"/>
      <c r="BY78" s="15"/>
    </row>
    <row r="79" spans="1:87" x14ac:dyDescent="0.3">
      <c r="AG79" s="15"/>
      <c r="AH79" s="15"/>
      <c r="AI79" s="15"/>
      <c r="AQ79" s="14"/>
      <c r="AR79" s="14"/>
      <c r="AS79" s="14"/>
      <c r="AU79" s="15"/>
      <c r="BY79" s="15"/>
    </row>
    <row r="80" spans="1:87" hidden="1" x14ac:dyDescent="0.3">
      <c r="B80" s="14">
        <v>2</v>
      </c>
      <c r="C80" s="14">
        <v>3</v>
      </c>
      <c r="D80" s="14">
        <v>4</v>
      </c>
      <c r="E80" s="14">
        <v>5</v>
      </c>
      <c r="F80" s="14">
        <v>6</v>
      </c>
      <c r="G80" s="14">
        <v>7</v>
      </c>
      <c r="H80" s="14">
        <v>8</v>
      </c>
      <c r="I80" s="14">
        <v>9</v>
      </c>
      <c r="J80" s="14">
        <v>10</v>
      </c>
      <c r="K80" s="14">
        <v>11</v>
      </c>
      <c r="L80" s="14">
        <v>12</v>
      </c>
      <c r="M80" s="14">
        <v>13</v>
      </c>
      <c r="N80" s="14">
        <v>14</v>
      </c>
      <c r="O80" s="14">
        <v>15</v>
      </c>
      <c r="P80" s="14">
        <v>16</v>
      </c>
      <c r="Q80" s="14">
        <v>17</v>
      </c>
      <c r="R80" s="14">
        <v>18</v>
      </c>
      <c r="S80" s="14">
        <v>19</v>
      </c>
      <c r="T80" s="14">
        <v>20</v>
      </c>
      <c r="U80" s="14">
        <v>21</v>
      </c>
      <c r="V80" s="14">
        <v>22</v>
      </c>
      <c r="W80" s="14">
        <v>23</v>
      </c>
      <c r="X80" s="14">
        <v>24</v>
      </c>
      <c r="Y80" s="14">
        <v>25</v>
      </c>
      <c r="Z80" s="14">
        <v>26</v>
      </c>
      <c r="AA80" s="14">
        <v>27</v>
      </c>
      <c r="AB80" s="14">
        <v>28</v>
      </c>
      <c r="AC80" s="14">
        <v>29</v>
      </c>
      <c r="AD80" s="14">
        <v>30</v>
      </c>
      <c r="AE80" s="14">
        <v>31</v>
      </c>
      <c r="AF80" s="14">
        <v>32</v>
      </c>
      <c r="AG80" s="14">
        <v>33</v>
      </c>
      <c r="AH80" s="14">
        <v>34</v>
      </c>
      <c r="AI80" s="14">
        <v>35</v>
      </c>
      <c r="AJ80" s="14">
        <v>36</v>
      </c>
      <c r="AK80" s="14">
        <v>37</v>
      </c>
      <c r="AL80" s="14">
        <v>38</v>
      </c>
      <c r="AM80" s="14">
        <v>39</v>
      </c>
      <c r="AN80" s="14">
        <v>40</v>
      </c>
      <c r="AO80" s="14">
        <v>41</v>
      </c>
      <c r="AP80" s="14">
        <v>42</v>
      </c>
      <c r="AQ80" s="14">
        <v>43</v>
      </c>
      <c r="AR80" s="14">
        <v>44</v>
      </c>
      <c r="AS80" s="14">
        <v>45</v>
      </c>
      <c r="AT80" s="14">
        <v>46</v>
      </c>
      <c r="AU80" s="14">
        <v>47</v>
      </c>
      <c r="AV80" s="14">
        <v>48</v>
      </c>
      <c r="AW80" s="14">
        <v>49</v>
      </c>
      <c r="AX80" s="14">
        <v>50</v>
      </c>
      <c r="AY80" s="14">
        <v>51</v>
      </c>
      <c r="AZ80" s="14">
        <v>52</v>
      </c>
      <c r="BA80" s="14">
        <v>53</v>
      </c>
      <c r="BB80" s="14">
        <v>54</v>
      </c>
      <c r="BC80" s="14">
        <v>55</v>
      </c>
      <c r="BD80" s="14">
        <v>56</v>
      </c>
      <c r="BE80" s="14">
        <v>57</v>
      </c>
      <c r="BF80" s="14">
        <v>58</v>
      </c>
      <c r="BG80" s="14">
        <v>59</v>
      </c>
      <c r="BH80" s="14">
        <v>60</v>
      </c>
      <c r="BI80" s="14">
        <v>61</v>
      </c>
      <c r="BJ80" s="14">
        <v>62</v>
      </c>
      <c r="BK80" s="14">
        <v>63</v>
      </c>
      <c r="BL80" s="14">
        <v>64</v>
      </c>
      <c r="BM80" s="14">
        <v>65</v>
      </c>
      <c r="BN80" s="14">
        <v>66</v>
      </c>
      <c r="BO80" s="14">
        <v>67</v>
      </c>
      <c r="BP80" s="14">
        <v>68</v>
      </c>
      <c r="BQ80" s="14">
        <v>69</v>
      </c>
      <c r="BR80" s="14">
        <v>70</v>
      </c>
      <c r="BS80" s="14">
        <v>71</v>
      </c>
      <c r="BT80" s="14">
        <v>72</v>
      </c>
      <c r="BU80" s="14">
        <v>73</v>
      </c>
      <c r="BV80" s="14">
        <v>74</v>
      </c>
      <c r="BW80" s="14">
        <v>75</v>
      </c>
      <c r="BX80" s="14">
        <v>76</v>
      </c>
      <c r="BY80" s="14">
        <v>77</v>
      </c>
      <c r="BZ80" s="14">
        <v>78</v>
      </c>
      <c r="CA80" s="14">
        <v>79</v>
      </c>
      <c r="CB80" s="14">
        <v>80</v>
      </c>
      <c r="CC80" s="14">
        <v>81</v>
      </c>
      <c r="CD80" s="14">
        <v>82</v>
      </c>
      <c r="CE80" s="14">
        <v>83</v>
      </c>
      <c r="CH80" s="14">
        <v>84</v>
      </c>
      <c r="CI80" s="14">
        <v>85</v>
      </c>
    </row>
    <row r="1002" spans="3:7" x14ac:dyDescent="0.3">
      <c r="D1002" s="17"/>
      <c r="E1002" s="17" t="s">
        <v>39</v>
      </c>
      <c r="F1002" s="14"/>
      <c r="G1002" s="14"/>
    </row>
    <row r="1003" spans="3:7" x14ac:dyDescent="0.3">
      <c r="C1003" s="14" t="s">
        <v>34</v>
      </c>
      <c r="D1003" s="17">
        <v>1</v>
      </c>
      <c r="E1003" s="17" t="s">
        <v>40</v>
      </c>
      <c r="F1003" s="14" t="s">
        <v>46</v>
      </c>
      <c r="G1003" s="14"/>
    </row>
    <row r="1004" spans="3:7" x14ac:dyDescent="0.3">
      <c r="D1004" s="17">
        <v>2</v>
      </c>
      <c r="E1004" s="17" t="s">
        <v>41</v>
      </c>
      <c r="F1004" s="14" t="s">
        <v>47</v>
      </c>
      <c r="G1004" s="14"/>
    </row>
    <row r="1005" spans="3:7" x14ac:dyDescent="0.3">
      <c r="D1005" s="17">
        <v>3</v>
      </c>
      <c r="E1005" s="17" t="s">
        <v>52</v>
      </c>
      <c r="F1005" s="14"/>
      <c r="G1005" s="14"/>
    </row>
    <row r="1006" spans="3:7" x14ac:dyDescent="0.3">
      <c r="D1006" s="17">
        <v>4</v>
      </c>
      <c r="E1006" s="17" t="s">
        <v>42</v>
      </c>
      <c r="F1006" s="14"/>
      <c r="G1006" s="14"/>
    </row>
    <row r="1007" spans="3:7" x14ac:dyDescent="0.3">
      <c r="D1007" s="17">
        <v>5</v>
      </c>
      <c r="E1007" s="17" t="s">
        <v>56</v>
      </c>
    </row>
  </sheetData>
  <sheetProtection formatCells="0" formatColumns="0" formatRows="0" deleteRows="0"/>
  <dataConsolidate/>
  <mergeCells count="65">
    <mergeCell ref="GS1:GV2"/>
    <mergeCell ref="GW1:GZ2"/>
    <mergeCell ref="HA1:HD2"/>
    <mergeCell ref="FS1:FV2"/>
    <mergeCell ref="FW1:FZ2"/>
    <mergeCell ref="GC1:GF2"/>
    <mergeCell ref="GG1:GJ2"/>
    <mergeCell ref="GK1:GN2"/>
    <mergeCell ref="GO1:GR2"/>
    <mergeCell ref="FO1:FR2"/>
    <mergeCell ref="DV1:DY2"/>
    <mergeCell ref="DZ1:EC2"/>
    <mergeCell ref="ED1:EG2"/>
    <mergeCell ref="EH1:EK2"/>
    <mergeCell ref="EL1:EO2"/>
    <mergeCell ref="EP1:ES2"/>
    <mergeCell ref="ET1:EW2"/>
    <mergeCell ref="EY1:FB2"/>
    <mergeCell ref="FC1:FF2"/>
    <mergeCell ref="FG1:FJ2"/>
    <mergeCell ref="FK1:FN2"/>
    <mergeCell ref="DJ1:DM2"/>
    <mergeCell ref="CC1:CC2"/>
    <mergeCell ref="CD1:CD2"/>
    <mergeCell ref="CE1:CE2"/>
    <mergeCell ref="CH1:CH2"/>
    <mergeCell ref="CI1:CI2"/>
    <mergeCell ref="CL1:CO2"/>
    <mergeCell ref="CP1:CS2"/>
    <mergeCell ref="CT1:CW2"/>
    <mergeCell ref="CX1:DA2"/>
    <mergeCell ref="DB1:DE2"/>
    <mergeCell ref="DF1:DI2"/>
    <mergeCell ref="BF1:BF2"/>
    <mergeCell ref="BG1:BG2"/>
    <mergeCell ref="BH1:BK1"/>
    <mergeCell ref="BL1:BO1"/>
    <mergeCell ref="CB1:CB2"/>
    <mergeCell ref="BQ1:BQ2"/>
    <mergeCell ref="BR1:BR2"/>
    <mergeCell ref="BS1:BS2"/>
    <mergeCell ref="BT1:BT2"/>
    <mergeCell ref="BU1:BU2"/>
    <mergeCell ref="BV1:BV2"/>
    <mergeCell ref="BW1:BW2"/>
    <mergeCell ref="BX1:BX2"/>
    <mergeCell ref="BY1:BY2"/>
    <mergeCell ref="BZ1:BZ2"/>
    <mergeCell ref="CA1:CA2"/>
    <mergeCell ref="W1:W2"/>
    <mergeCell ref="CF1:CF2"/>
    <mergeCell ref="CG1:CG2"/>
    <mergeCell ref="G1:G2"/>
    <mergeCell ref="H1:J1"/>
    <mergeCell ref="K1:K2"/>
    <mergeCell ref="L1:L2"/>
    <mergeCell ref="M1:V1"/>
    <mergeCell ref="BP1:BP2"/>
    <mergeCell ref="X1:AG1"/>
    <mergeCell ref="AH1:AH2"/>
    <mergeCell ref="AI1:AI2"/>
    <mergeCell ref="AJ1:AS1"/>
    <mergeCell ref="AT1:AT2"/>
    <mergeCell ref="AU1:AU2"/>
    <mergeCell ref="AV1:BE1"/>
  </mergeCells>
  <conditionalFormatting sqref="DR4:DR60 DT4:DT60">
    <cfRule type="cellIs" dxfId="110" priority="12" operator="equal">
      <formula>"NO"</formula>
    </cfRule>
    <cfRule type="cellIs" dxfId="109" priority="13" operator="equal">
      <formula>"YES"</formula>
    </cfRule>
  </conditionalFormatting>
  <conditionalFormatting sqref="CH4:CH60">
    <cfRule type="expression" dxfId="108" priority="9">
      <formula>L4=$E$1007</formula>
    </cfRule>
    <cfRule type="expression" dxfId="107" priority="10">
      <formula>"$j4=$D$1006"</formula>
    </cfRule>
    <cfRule type="expression" dxfId="106" priority="11">
      <formula>$L4=$E$1005</formula>
    </cfRule>
    <cfRule type="expression" dxfId="105" priority="14">
      <formula>L4=$E$1004</formula>
    </cfRule>
    <cfRule type="expression" dxfId="104" priority="15">
      <formula>L4=$E$1003</formula>
    </cfRule>
  </conditionalFormatting>
  <conditionalFormatting sqref="CH4:CH60">
    <cfRule type="expression" dxfId="103" priority="8">
      <formula>G4=$F$1003</formula>
    </cfRule>
  </conditionalFormatting>
  <conditionalFormatting sqref="BH4:BO60">
    <cfRule type="expression" dxfId="102" priority="16">
      <formula>$BG4=4000</formula>
    </cfRule>
  </conditionalFormatting>
  <conditionalFormatting sqref="W4:W60">
    <cfRule type="expression" dxfId="101" priority="7">
      <formula>$W4=1000</formula>
    </cfRule>
  </conditionalFormatting>
  <conditionalFormatting sqref="AH4:AH60">
    <cfRule type="expression" dxfId="100" priority="6">
      <formula>$W4=1000</formula>
    </cfRule>
  </conditionalFormatting>
  <conditionalFormatting sqref="AI4:AI60">
    <cfRule type="expression" dxfId="99" priority="5">
      <formula>$W4=1000</formula>
    </cfRule>
  </conditionalFormatting>
  <conditionalFormatting sqref="AT4:AT60">
    <cfRule type="expression" dxfId="98" priority="4">
      <formula>$W4=1000</formula>
    </cfRule>
  </conditionalFormatting>
  <conditionalFormatting sqref="AU4:AU60">
    <cfRule type="expression" dxfId="97" priority="3">
      <formula>$W4=1000</formula>
    </cfRule>
  </conditionalFormatting>
  <conditionalFormatting sqref="BF4:BF60">
    <cfRule type="expression" dxfId="96" priority="2">
      <formula>$W4=1000</formula>
    </cfRule>
  </conditionalFormatting>
  <conditionalFormatting sqref="BG4:BG60">
    <cfRule type="expression" dxfId="95" priority="1">
      <formula>$BG4=4000</formula>
    </cfRule>
  </conditionalFormatting>
  <pageMargins left="0.19685039370078741" right="0.19685039370078741" top="0.19685039370078741" bottom="0.19685039370078741" header="0.19685039370078741" footer="0.19685039370078741"/>
  <pageSetup paperSize="9" scale="54"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2:HD1012"/>
  <sheetViews>
    <sheetView showGridLines="0" topLeftCell="B1" zoomScale="60" zoomScaleNormal="60" workbookViewId="0">
      <selection activeCell="CH26" sqref="CH26"/>
    </sheetView>
  </sheetViews>
  <sheetFormatPr defaultRowHeight="14.4" x14ac:dyDescent="0.3"/>
  <cols>
    <col min="1" max="1" width="10.33203125" hidden="1" customWidth="1"/>
    <col min="2" max="2" width="4.33203125" customWidth="1"/>
    <col min="3" max="3" width="19.33203125" bestFit="1" customWidth="1"/>
    <col min="4" max="4" width="18.109375" customWidth="1"/>
    <col min="5" max="5" width="12.88671875" customWidth="1"/>
    <col min="6" max="6" width="5.88671875" bestFit="1" customWidth="1"/>
    <col min="7" max="7" width="6.33203125" customWidth="1"/>
    <col min="8" max="10" width="4.33203125" hidden="1" customWidth="1"/>
    <col min="11" max="11" width="8.6640625" customWidth="1"/>
    <col min="12" max="12" width="8.44140625" customWidth="1"/>
    <col min="13" max="20" width="3.88671875" customWidth="1"/>
    <col min="21" max="22" width="3.88671875" hidden="1" customWidth="1"/>
    <col min="23" max="23" width="10.44140625" customWidth="1"/>
    <col min="24" max="31" width="3.6640625" customWidth="1"/>
    <col min="32" max="33" width="3.6640625" hidden="1" customWidth="1"/>
    <col min="34" max="34" width="9.33203125" customWidth="1"/>
    <col min="35" max="35" width="8.5546875" customWidth="1"/>
    <col min="36" max="43" width="3.6640625" customWidth="1"/>
    <col min="44" max="44" width="3.6640625" hidden="1" customWidth="1"/>
    <col min="45" max="45" width="4.109375" hidden="1" customWidth="1"/>
    <col min="46" max="46" width="9.44140625" customWidth="1"/>
    <col min="47" max="47" width="8.5546875" hidden="1" customWidth="1"/>
    <col min="48" max="57" width="4" hidden="1" customWidth="1"/>
    <col min="58" max="58" width="10" hidden="1" customWidth="1"/>
    <col min="59" max="59" width="10" customWidth="1"/>
    <col min="60" max="62" width="4.88671875" style="14" customWidth="1"/>
    <col min="63" max="63" width="4.88671875" style="14" hidden="1" customWidth="1"/>
    <col min="64" max="67" width="4.6640625" style="14" hidden="1" customWidth="1"/>
    <col min="68" max="68" width="15.44140625" style="14" hidden="1" customWidth="1"/>
    <col min="69" max="69" width="17.6640625" style="14" hidden="1" customWidth="1"/>
    <col min="70" max="85" width="12.5546875" style="14" hidden="1" customWidth="1"/>
    <col min="86" max="86" width="9.33203125" style="15" customWidth="1"/>
    <col min="87" max="87" width="9.44140625" style="15" customWidth="1"/>
    <col min="90" max="212" width="0" hidden="1" customWidth="1"/>
  </cols>
  <sheetData>
    <row r="2" spans="1:212" ht="25.8" x14ac:dyDescent="0.5">
      <c r="C2" s="34" t="s">
        <v>230</v>
      </c>
      <c r="E2" s="34" t="s">
        <v>172</v>
      </c>
    </row>
    <row r="3" spans="1:212" x14ac:dyDescent="0.3">
      <c r="C3" s="32">
        <v>43569</v>
      </c>
    </row>
    <row r="5" spans="1:212" ht="28.5" customHeight="1" x14ac:dyDescent="0.3">
      <c r="B5" s="13"/>
      <c r="C5" s="13"/>
      <c r="D5" s="13"/>
      <c r="E5" s="13"/>
      <c r="F5" s="13"/>
      <c r="G5" s="43" t="s">
        <v>50</v>
      </c>
      <c r="H5" s="48" t="s">
        <v>33</v>
      </c>
      <c r="I5" s="48"/>
      <c r="J5" s="48"/>
      <c r="K5" s="43" t="s">
        <v>34</v>
      </c>
      <c r="L5" s="49" t="s">
        <v>3</v>
      </c>
      <c r="M5" s="49" t="s">
        <v>4</v>
      </c>
      <c r="N5" s="49"/>
      <c r="O5" s="49"/>
      <c r="P5" s="49"/>
      <c r="Q5" s="49"/>
      <c r="R5" s="49"/>
      <c r="S5" s="49"/>
      <c r="T5" s="49"/>
      <c r="U5" s="49"/>
      <c r="V5" s="49"/>
      <c r="W5" s="48" t="s">
        <v>32</v>
      </c>
      <c r="X5" s="49" t="s">
        <v>5</v>
      </c>
      <c r="Y5" s="49"/>
      <c r="Z5" s="49"/>
      <c r="AA5" s="49"/>
      <c r="AB5" s="49"/>
      <c r="AC5" s="49"/>
      <c r="AD5" s="49"/>
      <c r="AE5" s="49"/>
      <c r="AF5" s="49"/>
      <c r="AG5" s="49"/>
      <c r="AH5" s="48" t="s">
        <v>32</v>
      </c>
      <c r="AI5" s="48" t="s">
        <v>6</v>
      </c>
      <c r="AJ5" s="50" t="s">
        <v>30</v>
      </c>
      <c r="AK5" s="51"/>
      <c r="AL5" s="51"/>
      <c r="AM5" s="51"/>
      <c r="AN5" s="51"/>
      <c r="AO5" s="51"/>
      <c r="AP5" s="51"/>
      <c r="AQ5" s="51"/>
      <c r="AR5" s="51"/>
      <c r="AS5" s="52"/>
      <c r="AT5" s="48" t="s">
        <v>32</v>
      </c>
      <c r="AU5" s="48" t="s">
        <v>6</v>
      </c>
      <c r="AV5" s="50" t="s">
        <v>55</v>
      </c>
      <c r="AW5" s="51"/>
      <c r="AX5" s="51"/>
      <c r="AY5" s="51"/>
      <c r="AZ5" s="51"/>
      <c r="BA5" s="51"/>
      <c r="BB5" s="51"/>
      <c r="BC5" s="51"/>
      <c r="BD5" s="51"/>
      <c r="BE5" s="52"/>
      <c r="BF5" s="48" t="s">
        <v>32</v>
      </c>
      <c r="BG5" s="48" t="s">
        <v>7</v>
      </c>
      <c r="BH5" s="53" t="s">
        <v>44</v>
      </c>
      <c r="BI5" s="54"/>
      <c r="BJ5" s="54"/>
      <c r="BK5" s="55"/>
      <c r="BL5" s="59" t="s">
        <v>31</v>
      </c>
      <c r="BM5" s="60"/>
      <c r="BN5" s="60"/>
      <c r="BO5" s="61"/>
      <c r="BP5" s="43" t="str">
        <f>CONCATENATE(,$E1007," ",F1007," ","CLASS")</f>
        <v>Red Live CLASS</v>
      </c>
      <c r="BQ5" s="43" t="str">
        <f>CONCATENATE("Position in ",$E1007," ",F1007," ","CLASS")</f>
        <v>Position in Red Live CLASS</v>
      </c>
      <c r="BR5" s="43" t="str">
        <f>CONCATENATE(,$E1007," ",$F1008," ","CLASS")</f>
        <v>Red IRS CLASS</v>
      </c>
      <c r="BS5" s="43" t="str">
        <f>CONCATENATE("Position in ",$E1007," ",$F1008," ","CLASS")</f>
        <v>Position in Red IRS CLASS</v>
      </c>
      <c r="BT5" s="43" t="str">
        <f>CONCATENATE(,$E1008," ","CLASS")</f>
        <v>Blue CLASS</v>
      </c>
      <c r="BU5" s="43" t="str">
        <f>CONCATENATE("Position in ",$E1008," ","CLASS")</f>
        <v>Position in Blue CLASS</v>
      </c>
      <c r="BV5" s="43" t="str">
        <f>CONCATENATE(,$E1008," ",$F1008," ","CLASS")</f>
        <v>Blue IRS CLASS</v>
      </c>
      <c r="BW5" s="43" t="str">
        <f>CONCATENATE("Position in ",$E1008," ",$F1008," ","CLASS")</f>
        <v>Position in Blue IRS CLASS</v>
      </c>
      <c r="BX5" s="43" t="str">
        <f>CONCATENATE(,$E1009," ","CLASS")</f>
        <v>Rookie CLASS</v>
      </c>
      <c r="BY5" s="43" t="str">
        <f>CONCATENATE("Position in ",$E1009," ","CLASS")</f>
        <v>Position in Rookie CLASS</v>
      </c>
      <c r="BZ5" s="43" t="str">
        <f>CONCATENATE($E1010," ","CLASS")</f>
        <v>Club CLASS</v>
      </c>
      <c r="CA5" s="43" t="str">
        <f>CONCATENATE("Position in ",$E1010," ","CLASS")</f>
        <v>Position in Club CLASS</v>
      </c>
      <c r="CB5" s="43" t="str">
        <f>CONCATENATE($E1011," ","CLASS")</f>
        <v>PH CLASS</v>
      </c>
      <c r="CC5" s="43" t="str">
        <f>CONCATENATE("Position in ",$E1011," ","CLASS")</f>
        <v>Position in PH CLASS</v>
      </c>
      <c r="CD5" s="43" t="s">
        <v>48</v>
      </c>
      <c r="CE5" s="43" t="s">
        <v>45</v>
      </c>
      <c r="CF5" s="43" t="s">
        <v>107</v>
      </c>
      <c r="CG5" s="43" t="s">
        <v>108</v>
      </c>
      <c r="CH5" s="48" t="s">
        <v>54</v>
      </c>
      <c r="CI5" s="48" t="s">
        <v>51</v>
      </c>
      <c r="CL5" s="45" t="s">
        <v>23</v>
      </c>
      <c r="CM5" s="45"/>
      <c r="CN5" s="45"/>
      <c r="CO5" s="45"/>
      <c r="CP5" s="45" t="s">
        <v>24</v>
      </c>
      <c r="CQ5" s="45"/>
      <c r="CR5" s="45"/>
      <c r="CS5" s="45"/>
      <c r="CT5" s="45" t="s">
        <v>25</v>
      </c>
      <c r="CU5" s="45"/>
      <c r="CV5" s="45"/>
      <c r="CW5" s="45"/>
      <c r="CX5" s="45" t="s">
        <v>26</v>
      </c>
      <c r="CY5" s="45"/>
      <c r="CZ5" s="45"/>
      <c r="DA5" s="45"/>
      <c r="DB5" s="45" t="s">
        <v>27</v>
      </c>
      <c r="DC5" s="45"/>
      <c r="DD5" s="45"/>
      <c r="DE5" s="45"/>
      <c r="DF5" s="45" t="s">
        <v>28</v>
      </c>
      <c r="DG5" s="45"/>
      <c r="DH5" s="45"/>
      <c r="DI5" s="45"/>
      <c r="DJ5" s="45" t="s">
        <v>29</v>
      </c>
      <c r="DK5" s="45"/>
      <c r="DL5" s="45"/>
      <c r="DM5" s="45"/>
      <c r="DN5" s="2"/>
      <c r="DO5" s="2"/>
      <c r="DV5" s="56" t="s">
        <v>23</v>
      </c>
      <c r="DW5" s="56"/>
      <c r="DX5" s="56"/>
      <c r="DY5" s="56"/>
      <c r="DZ5" s="56" t="s">
        <v>24</v>
      </c>
      <c r="EA5" s="56"/>
      <c r="EB5" s="56"/>
      <c r="EC5" s="56"/>
      <c r="ED5" s="56" t="s">
        <v>25</v>
      </c>
      <c r="EE5" s="56"/>
      <c r="EF5" s="56"/>
      <c r="EG5" s="56"/>
      <c r="EH5" s="56" t="s">
        <v>26</v>
      </c>
      <c r="EI5" s="56"/>
      <c r="EJ5" s="56"/>
      <c r="EK5" s="56"/>
      <c r="EL5" s="56" t="s">
        <v>27</v>
      </c>
      <c r="EM5" s="56"/>
      <c r="EN5" s="56"/>
      <c r="EO5" s="56"/>
      <c r="EP5" s="56" t="s">
        <v>28</v>
      </c>
      <c r="EQ5" s="56"/>
      <c r="ER5" s="56"/>
      <c r="ES5" s="56"/>
      <c r="ET5" s="56" t="s">
        <v>29</v>
      </c>
      <c r="EU5" s="56"/>
      <c r="EV5" s="56"/>
      <c r="EW5" s="56"/>
      <c r="EX5" s="2"/>
      <c r="EY5" s="46" t="s">
        <v>23</v>
      </c>
      <c r="EZ5" s="46"/>
      <c r="FA5" s="46"/>
      <c r="FB5" s="46"/>
      <c r="FC5" s="46" t="s">
        <v>24</v>
      </c>
      <c r="FD5" s="46"/>
      <c r="FE5" s="46"/>
      <c r="FF5" s="46"/>
      <c r="FG5" s="46" t="s">
        <v>25</v>
      </c>
      <c r="FH5" s="46"/>
      <c r="FI5" s="46"/>
      <c r="FJ5" s="46"/>
      <c r="FK5" s="46" t="s">
        <v>26</v>
      </c>
      <c r="FL5" s="46"/>
      <c r="FM5" s="46"/>
      <c r="FN5" s="46"/>
      <c r="FO5" s="46" t="s">
        <v>27</v>
      </c>
      <c r="FP5" s="46"/>
      <c r="FQ5" s="46"/>
      <c r="FR5" s="46"/>
      <c r="FS5" s="46" t="s">
        <v>28</v>
      </c>
      <c r="FT5" s="46"/>
      <c r="FU5" s="46"/>
      <c r="FV5" s="46"/>
      <c r="FW5" s="46" t="s">
        <v>29</v>
      </c>
      <c r="FX5" s="46"/>
      <c r="FY5" s="46"/>
      <c r="FZ5" s="46"/>
      <c r="GC5" s="47" t="s">
        <v>23</v>
      </c>
      <c r="GD5" s="47"/>
      <c r="GE5" s="47"/>
      <c r="GF5" s="47"/>
      <c r="GG5" s="47" t="s">
        <v>24</v>
      </c>
      <c r="GH5" s="47"/>
      <c r="GI5" s="47"/>
      <c r="GJ5" s="47"/>
      <c r="GK5" s="47" t="s">
        <v>25</v>
      </c>
      <c r="GL5" s="47"/>
      <c r="GM5" s="47"/>
      <c r="GN5" s="47"/>
      <c r="GO5" s="47" t="s">
        <v>26</v>
      </c>
      <c r="GP5" s="47"/>
      <c r="GQ5" s="47"/>
      <c r="GR5" s="47"/>
      <c r="GS5" s="47" t="s">
        <v>27</v>
      </c>
      <c r="GT5" s="47"/>
      <c r="GU5" s="47"/>
      <c r="GV5" s="47"/>
      <c r="GW5" s="47" t="s">
        <v>28</v>
      </c>
      <c r="GX5" s="47"/>
      <c r="GY5" s="47"/>
      <c r="GZ5" s="47"/>
      <c r="HA5" s="47" t="s">
        <v>29</v>
      </c>
      <c r="HB5" s="47"/>
      <c r="HC5" s="47"/>
      <c r="HD5" s="47"/>
    </row>
    <row r="6" spans="1:212" ht="15" customHeight="1" x14ac:dyDescent="0.3">
      <c r="B6" s="4" t="s">
        <v>1</v>
      </c>
      <c r="C6" s="19" t="s">
        <v>20</v>
      </c>
      <c r="D6" s="19" t="s">
        <v>21</v>
      </c>
      <c r="E6" s="19" t="s">
        <v>2</v>
      </c>
      <c r="F6" s="5" t="s">
        <v>0</v>
      </c>
      <c r="G6" s="44"/>
      <c r="H6" s="20">
        <v>1</v>
      </c>
      <c r="I6" s="20">
        <v>2</v>
      </c>
      <c r="J6" s="20">
        <v>3</v>
      </c>
      <c r="K6" s="44"/>
      <c r="L6" s="49"/>
      <c r="M6" s="5" t="s">
        <v>10</v>
      </c>
      <c r="N6" s="5" t="s">
        <v>11</v>
      </c>
      <c r="O6" s="5" t="s">
        <v>12</v>
      </c>
      <c r="P6" s="5" t="s">
        <v>13</v>
      </c>
      <c r="Q6" s="5" t="s">
        <v>14</v>
      </c>
      <c r="R6" s="5" t="s">
        <v>15</v>
      </c>
      <c r="S6" s="5" t="s">
        <v>16</v>
      </c>
      <c r="T6" s="5" t="s">
        <v>17</v>
      </c>
      <c r="U6" s="5" t="s">
        <v>18</v>
      </c>
      <c r="V6" s="5" t="s">
        <v>19</v>
      </c>
      <c r="W6" s="48"/>
      <c r="X6" s="5" t="s">
        <v>10</v>
      </c>
      <c r="Y6" s="5" t="s">
        <v>11</v>
      </c>
      <c r="Z6" s="5" t="s">
        <v>12</v>
      </c>
      <c r="AA6" s="5" t="s">
        <v>13</v>
      </c>
      <c r="AB6" s="5" t="s">
        <v>14</v>
      </c>
      <c r="AC6" s="5" t="s">
        <v>15</v>
      </c>
      <c r="AD6" s="5" t="s">
        <v>16</v>
      </c>
      <c r="AE6" s="5" t="s">
        <v>17</v>
      </c>
      <c r="AF6" s="5" t="s">
        <v>18</v>
      </c>
      <c r="AG6" s="5" t="s">
        <v>19</v>
      </c>
      <c r="AH6" s="48"/>
      <c r="AI6" s="48"/>
      <c r="AJ6" s="5" t="s">
        <v>10</v>
      </c>
      <c r="AK6" s="5" t="s">
        <v>11</v>
      </c>
      <c r="AL6" s="5" t="s">
        <v>12</v>
      </c>
      <c r="AM6" s="5" t="s">
        <v>13</v>
      </c>
      <c r="AN6" s="5" t="s">
        <v>14</v>
      </c>
      <c r="AO6" s="5" t="s">
        <v>15</v>
      </c>
      <c r="AP6" s="5" t="s">
        <v>16</v>
      </c>
      <c r="AQ6" s="5" t="s">
        <v>17</v>
      </c>
      <c r="AR6" s="5" t="s">
        <v>18</v>
      </c>
      <c r="AS6" s="5" t="s">
        <v>19</v>
      </c>
      <c r="AT6" s="48"/>
      <c r="AU6" s="48"/>
      <c r="AV6" s="5" t="s">
        <v>10</v>
      </c>
      <c r="AW6" s="5" t="s">
        <v>11</v>
      </c>
      <c r="AX6" s="5" t="s">
        <v>12</v>
      </c>
      <c r="AY6" s="5" t="s">
        <v>13</v>
      </c>
      <c r="AZ6" s="5" t="s">
        <v>14</v>
      </c>
      <c r="BA6" s="5" t="s">
        <v>15</v>
      </c>
      <c r="BB6" s="5" t="s">
        <v>16</v>
      </c>
      <c r="BC6" s="5" t="s">
        <v>17</v>
      </c>
      <c r="BD6" s="5" t="s">
        <v>18</v>
      </c>
      <c r="BE6" s="5" t="s">
        <v>19</v>
      </c>
      <c r="BF6" s="48"/>
      <c r="BG6" s="48"/>
      <c r="BH6" s="20">
        <v>1</v>
      </c>
      <c r="BI6" s="20">
        <v>2</v>
      </c>
      <c r="BJ6" s="20">
        <v>3</v>
      </c>
      <c r="BK6" s="20">
        <v>4</v>
      </c>
      <c r="BL6" s="20">
        <v>1</v>
      </c>
      <c r="BM6" s="20">
        <v>2</v>
      </c>
      <c r="BN6" s="20">
        <v>3</v>
      </c>
      <c r="BO6" s="20">
        <v>4</v>
      </c>
      <c r="BP6" s="44"/>
      <c r="BQ6" s="44"/>
      <c r="BR6" s="44"/>
      <c r="BS6" s="44"/>
      <c r="BT6" s="44"/>
      <c r="BU6" s="44"/>
      <c r="BV6" s="44"/>
      <c r="BW6" s="44"/>
      <c r="BX6" s="44"/>
      <c r="BY6" s="44"/>
      <c r="BZ6" s="44"/>
      <c r="CA6" s="44"/>
      <c r="CB6" s="44"/>
      <c r="CC6" s="44"/>
      <c r="CD6" s="44"/>
      <c r="CE6" s="44"/>
      <c r="CF6" s="44"/>
      <c r="CG6" s="44"/>
      <c r="CH6" s="48"/>
      <c r="CI6" s="48" t="s">
        <v>49</v>
      </c>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2"/>
      <c r="DO6" s="2"/>
      <c r="DP6" s="1"/>
      <c r="DQ6" s="1" t="s">
        <v>8</v>
      </c>
      <c r="DR6" s="1"/>
      <c r="DS6" s="1" t="s">
        <v>9</v>
      </c>
      <c r="DT6" s="1"/>
      <c r="DU6" s="1"/>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2"/>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1"/>
      <c r="GB6" s="1"/>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row>
    <row r="7" spans="1:212" s="1" customFormat="1" ht="16.5" customHeight="1" x14ac:dyDescent="0.3">
      <c r="B7" s="16" t="s">
        <v>38</v>
      </c>
      <c r="C7" s="6"/>
      <c r="D7" s="6"/>
      <c r="E7" s="6"/>
      <c r="F7" s="6"/>
      <c r="G7" s="6"/>
      <c r="H7" s="7"/>
      <c r="I7" s="7"/>
      <c r="J7" s="7"/>
      <c r="K7" s="7"/>
      <c r="L7" s="6" t="s">
        <v>22</v>
      </c>
      <c r="M7" s="6">
        <f>MIN(M8:M64)</f>
        <v>0</v>
      </c>
      <c r="N7" s="6">
        <f t="shared" ref="N7:V7" si="0">MIN(N8:N64)</f>
        <v>0</v>
      </c>
      <c r="O7" s="6">
        <f t="shared" si="0"/>
        <v>1</v>
      </c>
      <c r="P7" s="6">
        <f t="shared" si="0"/>
        <v>1</v>
      </c>
      <c r="Q7" s="6">
        <f t="shared" si="0"/>
        <v>1</v>
      </c>
      <c r="R7" s="6">
        <f t="shared" si="0"/>
        <v>3</v>
      </c>
      <c r="S7" s="6">
        <f t="shared" si="0"/>
        <v>0</v>
      </c>
      <c r="T7" s="6">
        <f t="shared" si="0"/>
        <v>0</v>
      </c>
      <c r="U7" s="6">
        <f t="shared" si="0"/>
        <v>0</v>
      </c>
      <c r="V7" s="6">
        <f t="shared" si="0"/>
        <v>0</v>
      </c>
      <c r="W7" s="7">
        <f>SUM(M7:V7)</f>
        <v>6</v>
      </c>
      <c r="X7" s="6">
        <f>MIN(X8:X64)</f>
        <v>0</v>
      </c>
      <c r="Y7" s="6">
        <f t="shared" ref="Y7" si="1">MIN(Y8:Y64)</f>
        <v>0</v>
      </c>
      <c r="Z7" s="6">
        <f t="shared" ref="Z7" si="2">MIN(Z8:Z64)</f>
        <v>0</v>
      </c>
      <c r="AA7" s="6">
        <f t="shared" ref="AA7" si="3">MIN(AA8:AA64)</f>
        <v>0</v>
      </c>
      <c r="AB7" s="6">
        <f t="shared" ref="AB7" si="4">MIN(AB8:AB64)</f>
        <v>1</v>
      </c>
      <c r="AC7" s="6">
        <f t="shared" ref="AC7:AG7" si="5">MIN(AC8:AC64)</f>
        <v>0</v>
      </c>
      <c r="AD7" s="6">
        <f t="shared" si="5"/>
        <v>0</v>
      </c>
      <c r="AE7" s="6">
        <f t="shared" si="5"/>
        <v>0</v>
      </c>
      <c r="AF7" s="6">
        <f t="shared" si="5"/>
        <v>0</v>
      </c>
      <c r="AG7" s="6">
        <f t="shared" si="5"/>
        <v>0</v>
      </c>
      <c r="AH7" s="7">
        <f>SUM(X7:AG7)</f>
        <v>1</v>
      </c>
      <c r="AI7" s="7">
        <f>AH7+W7</f>
        <v>7</v>
      </c>
      <c r="AJ7" s="6">
        <f>MIN(AJ8:AJ64)</f>
        <v>0</v>
      </c>
      <c r="AK7" s="6">
        <f t="shared" ref="AK7" si="6">MIN(AK8:AK64)</f>
        <v>0</v>
      </c>
      <c r="AL7" s="6">
        <f t="shared" ref="AL7" si="7">MIN(AL8:AL64)</f>
        <v>0</v>
      </c>
      <c r="AM7" s="6">
        <f t="shared" ref="AM7" si="8">MIN(AM8:AM64)</f>
        <v>0</v>
      </c>
      <c r="AN7" s="6">
        <f t="shared" ref="AN7" si="9">MIN(AN8:AN64)</f>
        <v>0</v>
      </c>
      <c r="AO7" s="6">
        <f t="shared" ref="AO7" si="10">MIN(AO8:AO64)</f>
        <v>0</v>
      </c>
      <c r="AP7" s="6">
        <f t="shared" ref="AP7" si="11">MIN(AP8:AP64)</f>
        <v>0</v>
      </c>
      <c r="AQ7" s="6">
        <f t="shared" ref="AQ7" si="12">MIN(AQ8:AQ64)</f>
        <v>0</v>
      </c>
      <c r="AR7" s="6">
        <f t="shared" ref="AR7" si="13">MIN(AR8:AR64)</f>
        <v>0</v>
      </c>
      <c r="AS7" s="6">
        <f t="shared" ref="AS7" si="14">MIN(AS8:AS64)</f>
        <v>0</v>
      </c>
      <c r="AT7" s="7">
        <f>SUM(AJ7:AS7)</f>
        <v>0</v>
      </c>
      <c r="AU7" s="7">
        <f>AT7+AI7</f>
        <v>7</v>
      </c>
      <c r="AV7" s="6">
        <f>MIN(AV8:AV64)</f>
        <v>0</v>
      </c>
      <c r="AW7" s="6">
        <f t="shared" ref="AW7:BE7" si="15">MIN(AW8:AW64)</f>
        <v>0</v>
      </c>
      <c r="AX7" s="6">
        <f t="shared" si="15"/>
        <v>0</v>
      </c>
      <c r="AY7" s="6">
        <f t="shared" si="15"/>
        <v>0</v>
      </c>
      <c r="AZ7" s="6">
        <f t="shared" si="15"/>
        <v>0</v>
      </c>
      <c r="BA7" s="6">
        <f t="shared" si="15"/>
        <v>0</v>
      </c>
      <c r="BB7" s="6">
        <f t="shared" si="15"/>
        <v>0</v>
      </c>
      <c r="BC7" s="6">
        <f t="shared" si="15"/>
        <v>0</v>
      </c>
      <c r="BD7" s="6">
        <f t="shared" si="15"/>
        <v>0</v>
      </c>
      <c r="BE7" s="6">
        <f t="shared" si="15"/>
        <v>0</v>
      </c>
      <c r="BF7" s="7">
        <f>SUM(AV7:BE7)</f>
        <v>0</v>
      </c>
      <c r="BG7" s="7">
        <f>BF7+AU7</f>
        <v>7</v>
      </c>
      <c r="BH7" s="7"/>
      <c r="BI7" s="7"/>
      <c r="BJ7" s="7"/>
      <c r="BK7" s="7"/>
      <c r="BL7" s="7"/>
      <c r="BM7" s="7"/>
      <c r="BN7" s="7"/>
      <c r="BO7" s="7"/>
      <c r="BP7" s="8"/>
      <c r="BQ7" s="7"/>
      <c r="BR7" s="7"/>
      <c r="BS7" s="7"/>
      <c r="BT7" s="7"/>
      <c r="BU7" s="7"/>
      <c r="BV7" s="7"/>
      <c r="BW7" s="7"/>
      <c r="BX7" s="7"/>
      <c r="BY7" s="7"/>
      <c r="BZ7" s="7"/>
      <c r="CA7" s="7"/>
      <c r="CB7" s="7"/>
      <c r="CC7" s="7"/>
      <c r="CD7" s="7"/>
      <c r="CE7" s="7"/>
      <c r="CF7" s="7"/>
      <c r="CG7" s="7"/>
      <c r="CH7" s="7"/>
      <c r="CI7" s="7"/>
      <c r="CL7" s="9"/>
      <c r="CM7" s="9" t="s">
        <v>35</v>
      </c>
      <c r="CN7" s="9" t="s">
        <v>36</v>
      </c>
      <c r="CO7" s="9" t="s">
        <v>37</v>
      </c>
      <c r="CP7" s="9"/>
      <c r="CQ7" s="9" t="s">
        <v>35</v>
      </c>
      <c r="CR7" s="9" t="s">
        <v>36</v>
      </c>
      <c r="CS7" s="9" t="s">
        <v>37</v>
      </c>
      <c r="CT7" s="9"/>
      <c r="CU7" s="9" t="s">
        <v>35</v>
      </c>
      <c r="CV7" s="9" t="s">
        <v>36</v>
      </c>
      <c r="CW7" s="9" t="s">
        <v>37</v>
      </c>
      <c r="CX7" s="9"/>
      <c r="CY7" s="9" t="s">
        <v>35</v>
      </c>
      <c r="CZ7" s="9" t="s">
        <v>36</v>
      </c>
      <c r="DA7" s="9" t="s">
        <v>37</v>
      </c>
      <c r="DB7" s="9"/>
      <c r="DC7" s="9" t="s">
        <v>35</v>
      </c>
      <c r="DD7" s="9" t="s">
        <v>36</v>
      </c>
      <c r="DE7" s="9" t="s">
        <v>37</v>
      </c>
      <c r="DF7" s="9"/>
      <c r="DG7" s="9" t="s">
        <v>35</v>
      </c>
      <c r="DH7" s="9" t="s">
        <v>36</v>
      </c>
      <c r="DI7" s="9" t="s">
        <v>37</v>
      </c>
      <c r="DJ7" s="9"/>
      <c r="DK7" s="9" t="s">
        <v>35</v>
      </c>
      <c r="DL7" s="9" t="s">
        <v>36</v>
      </c>
      <c r="DM7" s="9" t="s">
        <v>37</v>
      </c>
      <c r="DV7" s="26"/>
      <c r="DW7" s="26" t="s">
        <v>35</v>
      </c>
      <c r="DX7" s="26" t="s">
        <v>36</v>
      </c>
      <c r="DY7" s="26" t="s">
        <v>37</v>
      </c>
      <c r="DZ7" s="26"/>
      <c r="EA7" s="26" t="s">
        <v>35</v>
      </c>
      <c r="EB7" s="26" t="s">
        <v>36</v>
      </c>
      <c r="EC7" s="26" t="s">
        <v>37</v>
      </c>
      <c r="ED7" s="26"/>
      <c r="EE7" s="26" t="s">
        <v>35</v>
      </c>
      <c r="EF7" s="26" t="s">
        <v>36</v>
      </c>
      <c r="EG7" s="26" t="s">
        <v>37</v>
      </c>
      <c r="EH7" s="26"/>
      <c r="EI7" s="26" t="s">
        <v>35</v>
      </c>
      <c r="EJ7" s="26" t="s">
        <v>36</v>
      </c>
      <c r="EK7" s="26" t="s">
        <v>37</v>
      </c>
      <c r="EL7" s="26"/>
      <c r="EM7" s="26" t="s">
        <v>35</v>
      </c>
      <c r="EN7" s="26" t="s">
        <v>36</v>
      </c>
      <c r="EO7" s="26" t="s">
        <v>37</v>
      </c>
      <c r="EP7" s="26"/>
      <c r="EQ7" s="26" t="s">
        <v>35</v>
      </c>
      <c r="ER7" s="26" t="s">
        <v>36</v>
      </c>
      <c r="ES7" s="26" t="s">
        <v>37</v>
      </c>
      <c r="ET7" s="26"/>
      <c r="EU7" s="26" t="s">
        <v>35</v>
      </c>
      <c r="EV7" s="26" t="s">
        <v>36</v>
      </c>
      <c r="EW7" s="26" t="s">
        <v>37</v>
      </c>
      <c r="EY7" s="10"/>
      <c r="EZ7" s="10" t="s">
        <v>35</v>
      </c>
      <c r="FA7" s="10" t="s">
        <v>36</v>
      </c>
      <c r="FB7" s="10" t="s">
        <v>37</v>
      </c>
      <c r="FC7" s="10"/>
      <c r="FD7" s="10" t="s">
        <v>35</v>
      </c>
      <c r="FE7" s="10" t="s">
        <v>36</v>
      </c>
      <c r="FF7" s="10" t="s">
        <v>37</v>
      </c>
      <c r="FG7" s="10"/>
      <c r="FH7" s="10" t="s">
        <v>35</v>
      </c>
      <c r="FI7" s="10" t="s">
        <v>36</v>
      </c>
      <c r="FJ7" s="10" t="s">
        <v>37</v>
      </c>
      <c r="FK7" s="10"/>
      <c r="FL7" s="10" t="s">
        <v>35</v>
      </c>
      <c r="FM7" s="10" t="s">
        <v>36</v>
      </c>
      <c r="FN7" s="10" t="s">
        <v>37</v>
      </c>
      <c r="FO7" s="10"/>
      <c r="FP7" s="10" t="s">
        <v>35</v>
      </c>
      <c r="FQ7" s="10" t="s">
        <v>36</v>
      </c>
      <c r="FR7" s="10" t="s">
        <v>37</v>
      </c>
      <c r="FS7" s="10"/>
      <c r="FT7" s="10" t="s">
        <v>35</v>
      </c>
      <c r="FU7" s="10" t="s">
        <v>36</v>
      </c>
      <c r="FV7" s="10" t="s">
        <v>37</v>
      </c>
      <c r="FW7" s="10"/>
      <c r="FX7" s="10" t="s">
        <v>35</v>
      </c>
      <c r="FY7" s="10" t="s">
        <v>36</v>
      </c>
      <c r="FZ7" s="10" t="s">
        <v>37</v>
      </c>
      <c r="GC7" s="11"/>
      <c r="GD7" s="11" t="s">
        <v>35</v>
      </c>
      <c r="GE7" s="11" t="s">
        <v>36</v>
      </c>
      <c r="GF7" s="11" t="s">
        <v>37</v>
      </c>
      <c r="GG7" s="11"/>
      <c r="GH7" s="11" t="s">
        <v>35</v>
      </c>
      <c r="GI7" s="11" t="s">
        <v>36</v>
      </c>
      <c r="GJ7" s="11" t="s">
        <v>37</v>
      </c>
      <c r="GK7" s="11"/>
      <c r="GL7" s="11" t="s">
        <v>35</v>
      </c>
      <c r="GM7" s="11" t="s">
        <v>36</v>
      </c>
      <c r="GN7" s="11" t="s">
        <v>37</v>
      </c>
      <c r="GO7" s="11"/>
      <c r="GP7" s="11" t="s">
        <v>35</v>
      </c>
      <c r="GQ7" s="11" t="s">
        <v>36</v>
      </c>
      <c r="GR7" s="11" t="s">
        <v>37</v>
      </c>
      <c r="GS7" s="11"/>
      <c r="GT7" s="11" t="s">
        <v>35</v>
      </c>
      <c r="GU7" s="11" t="s">
        <v>36</v>
      </c>
      <c r="GV7" s="11" t="s">
        <v>37</v>
      </c>
      <c r="GW7" s="11"/>
      <c r="GX7" s="11" t="s">
        <v>35</v>
      </c>
      <c r="GY7" s="11" t="s">
        <v>36</v>
      </c>
      <c r="GZ7" s="11" t="s">
        <v>37</v>
      </c>
      <c r="HA7" s="11"/>
      <c r="HB7" s="11" t="s">
        <v>35</v>
      </c>
      <c r="HC7" s="11" t="s">
        <v>36</v>
      </c>
      <c r="HD7" s="11" t="s">
        <v>37</v>
      </c>
    </row>
    <row r="8" spans="1:212" x14ac:dyDescent="0.3">
      <c r="A8" t="s">
        <v>109</v>
      </c>
      <c r="B8" s="13">
        <f>IFERROR(VLOOKUP($A8,'Running Order'!$A$8:$CH$64,B$104,FALSE),)</f>
        <v>18</v>
      </c>
      <c r="C8" s="35" t="str">
        <f>IFERROR(VLOOKUP($A8,'Running Order'!$A$8:$CH$64,C$104,FALSE),"-")</f>
        <v>Ian Wright</v>
      </c>
      <c r="D8" s="35" t="str">
        <f>IFERROR(VLOOKUP($A8,'Running Order'!$A$8:$CH$64,D$104,FALSE),"-")</f>
        <v>Jon Bunden</v>
      </c>
      <c r="E8" s="35" t="str">
        <f>IFERROR(VLOOKUP($A8,'Running Order'!$A$8:$CH$64,E$104,FALSE),"-")</f>
        <v>Sherpa Indy</v>
      </c>
      <c r="F8" s="35">
        <f>IFERROR(VLOOKUP($A8,'Running Order'!$A$8:$CH$64,F$104,FALSE),"-")</f>
        <v>1540</v>
      </c>
      <c r="G8" s="13" t="str">
        <f>IFERROR(VLOOKUP($A8,'Running Order'!$A$8:$CH$64,G$104,FALSE),"-")</f>
        <v>IRS</v>
      </c>
      <c r="H8" s="12">
        <f>IFERROR(VLOOKUP($A8,'Running Order'!$A$8:$CH$64,H$104,FALSE),"-")</f>
        <v>4</v>
      </c>
      <c r="I8" s="12">
        <f>IFERROR(VLOOKUP($A8,'Running Order'!$A$8:$CH$64,I$104,FALSE),"-")</f>
        <v>0</v>
      </c>
      <c r="J8" s="12">
        <f>IFERROR(VLOOKUP($A8,'Running Order'!$A$8:$CH$64,J$104,FALSE),"-")</f>
        <v>0</v>
      </c>
      <c r="K8" s="35">
        <f>IFERROR(VLOOKUP($A8,'Running Order'!$A$8:$CH$64,K$104,FALSE),"-")</f>
        <v>0</v>
      </c>
      <c r="L8" s="12" t="str">
        <f>IFERROR(VLOOKUP($A8,'Running Order'!$A$8:$CH$64,L$104,FALSE),"-")</f>
        <v>Red</v>
      </c>
      <c r="M8" s="35">
        <f>IFERROR(VLOOKUP($A8,'Running Order'!$A$8:$CH$64,M$104,FALSE),"-")</f>
        <v>0</v>
      </c>
      <c r="N8" s="35">
        <f>IFERROR(VLOOKUP($A8,'Running Order'!$A$8:$CH$64,N$104,FALSE),"-")</f>
        <v>0</v>
      </c>
      <c r="O8" s="35">
        <f>IFERROR(VLOOKUP($A8,'Running Order'!$A$8:$CH$64,O$104,FALSE),"-")</f>
        <v>2</v>
      </c>
      <c r="P8" s="35">
        <f>IFERROR(VLOOKUP($A8,'Running Order'!$A$8:$CH$64,P$104,FALSE),"-")</f>
        <v>2</v>
      </c>
      <c r="Q8" s="35">
        <f>IFERROR(VLOOKUP($A8,'Running Order'!$A$8:$CH$64,Q$104,FALSE),"-")</f>
        <v>3</v>
      </c>
      <c r="R8" s="35">
        <f>IFERROR(VLOOKUP($A8,'Running Order'!$A$8:$CH$64,R$104,FALSE),"-")</f>
        <v>4</v>
      </c>
      <c r="S8" s="12">
        <f>IFERROR(VLOOKUP($A8,'Running Order'!$A$8:$CH$64,S$104,FALSE),"-")</f>
        <v>0</v>
      </c>
      <c r="T8" s="35">
        <f>IFERROR(VLOOKUP($A8,'Running Order'!$A$8:$CH$64,T$104,FALSE),"-")</f>
        <v>0</v>
      </c>
      <c r="U8" s="12">
        <f>IFERROR(VLOOKUP($A8,'Running Order'!$A$8:$CH$64,U$104,FALSE),"-")</f>
        <v>0</v>
      </c>
      <c r="V8" s="35">
        <f>IFERROR(VLOOKUP($A8,'Running Order'!$A$8:$CH$64,V$104,FALSE),"-")</f>
        <v>0</v>
      </c>
      <c r="W8" s="5">
        <f>IFERROR(VLOOKUP($A8,'Running Order'!$A$8:$CH$64,W$104,FALSE),"-")</f>
        <v>11</v>
      </c>
      <c r="X8" s="12">
        <f>IFERROR(VLOOKUP($A8,'Running Order'!$A$8:$CH$64,X$104,FALSE),"-")</f>
        <v>2</v>
      </c>
      <c r="Y8" s="12">
        <f>IFERROR(VLOOKUP($A8,'Running Order'!$A$8:$CH$64,Y$104,FALSE),"-")</f>
        <v>0</v>
      </c>
      <c r="Z8" s="12">
        <f>IFERROR(VLOOKUP($A8,'Running Order'!$A$8:$CH$64,Z$104,FALSE),"-")</f>
        <v>1</v>
      </c>
      <c r="AA8" s="12">
        <f>IFERROR(VLOOKUP($A8,'Running Order'!$A$8:$CH$64,AA$104,FALSE),"-")</f>
        <v>1</v>
      </c>
      <c r="AB8" s="12">
        <f>IFERROR(VLOOKUP($A8,'Running Order'!$A$8:$CH$64,AB$104,FALSE),"-")</f>
        <v>1</v>
      </c>
      <c r="AC8" s="12">
        <f>IFERROR(VLOOKUP($A8,'Running Order'!$A$8:$CH$64,AC$104,FALSE),"-")</f>
        <v>0</v>
      </c>
      <c r="AD8" s="12">
        <f>IFERROR(VLOOKUP($A8,'Running Order'!$A$8:$CH$64,AD$104,FALSE),"-")</f>
        <v>0</v>
      </c>
      <c r="AE8" s="12">
        <f>IFERROR(VLOOKUP($A8,'Running Order'!$A$8:$CH$64,AE$104,FALSE),"-")</f>
        <v>0</v>
      </c>
      <c r="AF8" s="12">
        <f>IFERROR(VLOOKUP($A8,'Running Order'!$A$8:$CH$64,AF$104,FALSE),"-")</f>
        <v>0</v>
      </c>
      <c r="AG8" s="12">
        <f>IFERROR(VLOOKUP($A8,'Running Order'!$A$8:$CH$64,AG$104,FALSE),"-")</f>
        <v>0</v>
      </c>
      <c r="AH8" s="5">
        <f>IFERROR(VLOOKUP($A8,'Running Order'!$A$8:$CH$64,AH$104,FALSE),"-")</f>
        <v>5</v>
      </c>
      <c r="AI8" s="5">
        <f>IFERROR(VLOOKUP($A8,'Running Order'!$A$8:$CH$64,AI$104,FALSE),"-")</f>
        <v>16</v>
      </c>
      <c r="AJ8" s="12">
        <f>IFERROR(VLOOKUP($A8,'Running Order'!$A$8:$CH$64,AJ$104,FALSE),"-")</f>
        <v>1</v>
      </c>
      <c r="AK8" s="12">
        <f>IFERROR(VLOOKUP($A8,'Running Order'!$A$8:$CH$64,AK$104,FALSE),"-")</f>
        <v>0</v>
      </c>
      <c r="AL8" s="12">
        <f>IFERROR(VLOOKUP($A8,'Running Order'!$A$8:$CH$64,AL$104,FALSE),"-")</f>
        <v>1</v>
      </c>
      <c r="AM8" s="12">
        <f>IFERROR(VLOOKUP($A8,'Running Order'!$A$8:$CH$64,AM$104,FALSE),"-")</f>
        <v>1</v>
      </c>
      <c r="AN8" s="12">
        <f>IFERROR(VLOOKUP($A8,'Running Order'!$A$8:$CH$64,AN$104,FALSE),"-")</f>
        <v>0</v>
      </c>
      <c r="AO8" s="12">
        <f>IFERROR(VLOOKUP($A8,'Running Order'!$A$8:$CH$64,AO$104,FALSE),"-")</f>
        <v>1</v>
      </c>
      <c r="AP8" s="12">
        <f>IFERROR(VLOOKUP($A8,'Running Order'!$A$8:$CH$64,AP$104,FALSE),"-")</f>
        <v>0</v>
      </c>
      <c r="AQ8" s="12">
        <f>IFERROR(VLOOKUP($A8,'Running Order'!$A$8:$CH$64,AQ$104,FALSE),"-")</f>
        <v>0</v>
      </c>
      <c r="AR8" s="12">
        <f>IFERROR(VLOOKUP($A8,'Running Order'!$A$8:$CH$64,AR$104,FALSE),"-")</f>
        <v>0</v>
      </c>
      <c r="AS8" s="12">
        <f>IFERROR(VLOOKUP($A8,'Running Order'!$A$8:$CH$64,AS$104,FALSE),"-")</f>
        <v>0</v>
      </c>
      <c r="AT8" s="5">
        <f>IFERROR(VLOOKUP($A8,'Running Order'!$A$8:$CH$64,AT$104,FALSE),"-")</f>
        <v>4</v>
      </c>
      <c r="AU8" s="5">
        <f>IFERROR(VLOOKUP($A8,'Running Order'!$A$8:$CH$64,AU$104,FALSE),"-")</f>
        <v>20</v>
      </c>
      <c r="AV8" s="12">
        <f>IFERROR(VLOOKUP($A8,'Running Order'!$A$8:$CH$64,AV$104,FALSE),"-")</f>
        <v>0</v>
      </c>
      <c r="AW8" s="12">
        <f>IFERROR(VLOOKUP($A8,'Running Order'!$A$8:$CH$64,AW$104,FALSE),"-")</f>
        <v>0</v>
      </c>
      <c r="AX8" s="12">
        <f>IFERROR(VLOOKUP($A8,'Running Order'!$A$8:$CH$64,AX$104,FALSE),"-")</f>
        <v>0</v>
      </c>
      <c r="AY8" s="12">
        <f>IFERROR(VLOOKUP($A8,'Running Order'!$A$8:$CH$64,AY$104,FALSE),"-")</f>
        <v>0</v>
      </c>
      <c r="AZ8" s="12">
        <f>IFERROR(VLOOKUP($A8,'Running Order'!$A$8:$CH$64,AZ$104,FALSE),"-")</f>
        <v>0</v>
      </c>
      <c r="BA8" s="12">
        <f>IFERROR(VLOOKUP($A8,'Running Order'!$A$8:$CH$64,BA$104,FALSE),"-")</f>
        <v>0</v>
      </c>
      <c r="BB8" s="12">
        <f>IFERROR(VLOOKUP($A8,'Running Order'!$A$8:$CH$64,BB$104,FALSE),"-")</f>
        <v>0</v>
      </c>
      <c r="BC8" s="12">
        <f>IFERROR(VLOOKUP($A8,'Running Order'!$A$8:$CH$64,BC$104,FALSE),"-")</f>
        <v>0</v>
      </c>
      <c r="BD8" s="12">
        <f>IFERROR(VLOOKUP($A8,'Running Order'!$A$8:$CH$64,BD$104,FALSE),"-")</f>
        <v>0</v>
      </c>
      <c r="BE8" s="12">
        <f>IFERROR(VLOOKUP($A8,'Running Order'!$A$8:$CH$64,BE$104,FALSE),"-")</f>
        <v>0</v>
      </c>
      <c r="BF8" s="5">
        <f>IFERROR(VLOOKUP($A8,'Running Order'!$A$8:$CH$64,BF$104,FALSE),"-")</f>
        <v>0</v>
      </c>
      <c r="BG8" s="5">
        <f>IFERROR(VLOOKUP($A8,'Running Order'!$A$8:$CH$64,BG$104,FALSE),"-")</f>
        <v>20</v>
      </c>
      <c r="BH8" s="5">
        <f>IFERROR(HD8,"-")</f>
        <v>1</v>
      </c>
      <c r="BI8" s="5">
        <f>IFERROR(FZ8,"-")</f>
        <v>1</v>
      </c>
      <c r="BJ8" s="5">
        <f>IFERROR(EW8,"-")</f>
        <v>1</v>
      </c>
      <c r="BK8" s="5" t="str">
        <f>IFERROR(DM8,"-")</f>
        <v>-</v>
      </c>
      <c r="BL8" s="5">
        <f>IFERROR(VLOOKUP($A8,'Running Order'!$A$8:$CH$64,BL$104,FALSE),"-")</f>
        <v>1</v>
      </c>
      <c r="BM8" s="5">
        <f>IFERROR(VLOOKUP($A8,'Running Order'!$A$8:$CH$64,BM$104,FALSE),"-")</f>
        <v>1</v>
      </c>
      <c r="BN8" s="5">
        <f>IFERROR(VLOOKUP($A8,'Running Order'!$A$8:$CH$64,BN$104,FALSE),"-")</f>
        <v>1</v>
      </c>
      <c r="BO8" s="5">
        <f>IFERROR(VLOOKUP($A8,'Running Order'!$A$8:$CH$64,BO$104,FALSE),"-")</f>
        <v>1</v>
      </c>
      <c r="BP8" s="3" t="str">
        <f t="shared" ref="BP8:BP64" si="16">IF($L8=$E$1007,IF($G8=$F$1007,RANK($BK8,$BK$8:$BK$64,1),"-"),"-")</f>
        <v>-</v>
      </c>
      <c r="BQ8" s="3" t="str">
        <f>IFERROR(RANK(BP8,$BP$8:$BP$64,1),"")</f>
        <v/>
      </c>
      <c r="BR8" s="3" t="e">
        <f t="shared" ref="BR8:BR64" si="17">IF($L8=$E$1007,IF($G8=$F$1008,RANK($BK8,$BK$8:$BK$64,1),"-"),"-")</f>
        <v>#VALUE!</v>
      </c>
      <c r="BS8" s="3" t="str">
        <f>IFERROR(RANK(BR8,$BR$8:$BR$64,1),"")</f>
        <v/>
      </c>
      <c r="BT8" s="3" t="str">
        <f t="shared" ref="BT8:BT64" si="18">IF($L8=$E$1008,IF($G8=$F$1007,RANK($BK8,$BK$8:$BK$64,1),"-"),"-")</f>
        <v>-</v>
      </c>
      <c r="BU8" s="3" t="str">
        <f>IFERROR(RANK(BT8,$BT$8:$BT$64,1),"")</f>
        <v/>
      </c>
      <c r="BV8" s="3" t="str">
        <f t="shared" ref="BV8:BV64" si="19">IF($L8=$E$1008,IF($G8=$F$1008,RANK($BK8,$BK$8:$BK$64,1),"-"),"-")</f>
        <v>-</v>
      </c>
      <c r="BW8" s="3" t="str">
        <f>IFERROR(RANK(BV8,$BV$8:$BV$64,1),"")</f>
        <v/>
      </c>
      <c r="BX8" s="3" t="str">
        <f t="shared" ref="BX8:BX64" si="20">IF($L8=$E$1009,RANK($BK8,$BK$8:$BK$64,1),"-")</f>
        <v>-</v>
      </c>
      <c r="BY8" s="3" t="str">
        <f>IFERROR(RANK(BX8,$BX$8:$BX$64,1),"")</f>
        <v/>
      </c>
      <c r="BZ8" s="3" t="str">
        <f t="shared" ref="BZ8:BZ64" si="21">IF($L8=$E$1010,RANK($BK8,$BK$8:$BK$64,1),"-")</f>
        <v>-</v>
      </c>
      <c r="CA8" s="3" t="str">
        <f>IFERROR(RANK(BZ8,$BZ$8:$BZ$64,1),"")</f>
        <v/>
      </c>
      <c r="CB8" s="3" t="str">
        <f t="shared" ref="CB8:CB64" si="22">IF($L8=$E$1011,RANK($BK8,$BK$8:$BK$64,1),"-")</f>
        <v>-</v>
      </c>
      <c r="CC8" s="3" t="str">
        <f>IFERROR(RANK(CB8,$CB$8:$CB$64,1),"")</f>
        <v/>
      </c>
      <c r="CD8" s="3" t="str">
        <f>IF($G8=$F$1007,RANK($BK8,$BK$8:$BK$64,1),"-")</f>
        <v>-</v>
      </c>
      <c r="CE8" s="3" t="str">
        <f>IFERROR(RANK(CD8,$CD$8:$CD$64,1),"")</f>
        <v/>
      </c>
      <c r="CF8" s="3" t="str">
        <f>IF($HF8="NATB",RANK($BK8,$BK$8:$BK$64,1),"-")</f>
        <v>-</v>
      </c>
      <c r="CG8" s="3" t="str">
        <f>IFERROR(RANK(CF8,$CF$8:$CF$64,1),"")</f>
        <v/>
      </c>
      <c r="CH8" s="5" t="str">
        <f>IFERROR(VLOOKUP($A8,'Running Order'!$A$8:$CH$64,CH$104,FALSE),"-")</f>
        <v>1</v>
      </c>
      <c r="CI8" s="5" t="str">
        <f>IFERROR(VLOOKUP($A8,'Running Order'!$A$8:$CI$64,CI$104,FALSE),"-")</f>
        <v/>
      </c>
      <c r="CL8" s="1">
        <f>COUNTIF($AJ8:$AS8,"0")+COUNTIF($X8:$AG8,"0")+COUNTIF($AV8:$BE8,"0")+COUNTIF($M8:$V8,"0")</f>
        <v>28</v>
      </c>
      <c r="CM8" s="1">
        <f>IF(COUNTIF($BG$8:$BG$64,BG8)&gt;1,RANK(CL8,CL$8:CL$64,0)/100000,0)</f>
        <v>0</v>
      </c>
      <c r="CN8" s="1">
        <f>BO8+CM8</f>
        <v>1</v>
      </c>
      <c r="CO8" s="1" t="e">
        <f>RANK(CN8,CN$8:CN$64,1)</f>
        <v>#VALUE!</v>
      </c>
      <c r="CP8" s="1">
        <f>COUNTIF($AJ8:$AS8,"1")+COUNTIF($X8:$AG8,"1")+COUNTIF($AV8:$BE8,"1")+COUNTIF($M8:$V8,"1")</f>
        <v>7</v>
      </c>
      <c r="CQ8" s="1">
        <f>IF(COUNTIF(CO$8:CO$64,CO8)&gt;1,RANK(CP8,CP$8:CP$64,0)/100000,0)</f>
        <v>6.9999999999999994E-5</v>
      </c>
      <c r="CR8" s="1" t="e">
        <f>CO8+CQ8</f>
        <v>#VALUE!</v>
      </c>
      <c r="CS8" s="1" t="e">
        <f t="shared" ref="CS8:CS64" si="23">RANK(CR8,CR$8:CR$64,1)</f>
        <v>#VALUE!</v>
      </c>
      <c r="CT8" s="1">
        <f>COUNTIF($AJ8:$AS8,"2")+COUNTIF($X8:$AG8,"2")+COUNTIF($AV8:$BE8,"2")+COUNTIF($M8:$V8,"2")</f>
        <v>3</v>
      </c>
      <c r="CU8" s="1">
        <f>IF(COUNTIF(CS$8:CS$64,CS8)&gt;1,RANK(CT8,CT$8:CT$64,0)/10000,0)</f>
        <v>8.9999999999999998E-4</v>
      </c>
      <c r="CV8" s="1" t="e">
        <f>CS8+CU8</f>
        <v>#VALUE!</v>
      </c>
      <c r="CW8" s="1" t="e">
        <f t="shared" ref="CW8:CW64" si="24">RANK(CV8,CV$8:CV$64,1)</f>
        <v>#VALUE!</v>
      </c>
      <c r="CX8" s="1">
        <f>COUNTIF($AJ8:$AS8,"3")+COUNTIF($X8:$AG8,"3")+COUNTIF($AV8:$BE8,"3")+COUNTIF($M8:$V8,"3")</f>
        <v>1</v>
      </c>
      <c r="CY8" s="1">
        <f>IF(COUNTIF(CW$8:CW$64,CW8)&gt;1,RANK(CX8,CX$8:CX$64,0)/10000,0)</f>
        <v>1.9E-3</v>
      </c>
      <c r="CZ8" s="1" t="e">
        <f>CW8+CY8</f>
        <v>#VALUE!</v>
      </c>
      <c r="DA8" s="1" t="e">
        <f t="shared" ref="DA8:DA64" si="25">RANK(CZ8,CZ$8:CZ$64,1)</f>
        <v>#VALUE!</v>
      </c>
      <c r="DB8" s="1">
        <f>COUNTIF($AJ8:$AS8,"4")+COUNTIF($X8:$AG8,"4")+COUNTIF($AV8:$BE8,"4")+COUNTIF($M8:$V8,"4")</f>
        <v>1</v>
      </c>
      <c r="DC8" s="1">
        <f>IF(COUNTIF(DA$8:DA$64,DA8)&gt;1,RANK(DB8,DB$8:DB$64,0)/10000,0)</f>
        <v>2E-3</v>
      </c>
      <c r="DD8" s="1" t="e">
        <f>DA8+DC8</f>
        <v>#VALUE!</v>
      </c>
      <c r="DE8" s="1" t="e">
        <f t="shared" ref="DE8:DE64" si="26">RANK(DD8,DD$8:DD$64,1)</f>
        <v>#VALUE!</v>
      </c>
      <c r="DF8" s="1">
        <f>COUNTIF($AJ8:$AS8,"5")+COUNTIF($X8:$AG8,"5")+COUNTIF($AV8:$BE8,"5")+COUNTIF($M8:$V8,"5")</f>
        <v>0</v>
      </c>
      <c r="DG8" s="1">
        <f>IF(COUNTIF(DE$8:DE$64,DE8)&gt;1,RANK(DF8,DF$8:DF$64,0)/10000,0)</f>
        <v>2.2000000000000001E-3</v>
      </c>
      <c r="DH8" s="1" t="e">
        <f>DE8+DG8</f>
        <v>#VALUE!</v>
      </c>
      <c r="DI8" s="1" t="e">
        <f t="shared" ref="DI8:DI64" si="27">RANK(DH8,DH$8:DH$64,1)</f>
        <v>#VALUE!</v>
      </c>
      <c r="DJ8" s="1">
        <f>COUNTIF($AJ8:$AS8,"6")+COUNTIF($X8:$AG8,"6")+COUNTIF($AV8:$BE8,"6")+COUNTIF($M8:$V8,"6")</f>
        <v>0</v>
      </c>
      <c r="DK8" s="1">
        <f>IF(COUNTIF(DI$8:DI$64,DI8)&gt;1,RANK(DJ8,DJ$8:DJ$64,0)/10000,0)</f>
        <v>1.1999999999999999E-3</v>
      </c>
      <c r="DL8" s="1" t="e">
        <f>DI8+DK8</f>
        <v>#VALUE!</v>
      </c>
      <c r="DM8" s="1" t="e">
        <f>RANK(DL8,DL$8:DL$64,1)</f>
        <v>#VALUE!</v>
      </c>
      <c r="DQ8">
        <f>SUM(M8:V8,X8:AG8,AJ8:AS8)</f>
        <v>20</v>
      </c>
      <c r="DR8" t="str">
        <f>IF(BG8=DQ8,"YES","NO")</f>
        <v>YES</v>
      </c>
      <c r="DS8">
        <f>AT8+AH8+W8</f>
        <v>20</v>
      </c>
      <c r="DT8" t="str">
        <f>IF(BG8=DS8,"YES","NO")</f>
        <v>YES</v>
      </c>
      <c r="DV8" s="1">
        <f>COUNTIF($AJ8:$AS8,"0")+COUNTIF($X8:$AG8,"0")+COUNTIF($M8:$V8,"0")</f>
        <v>18</v>
      </c>
      <c r="DW8" s="1">
        <f>IF(COUNTIF($AU$8:$AU$64,AU8)&gt;1,RANK(DV8,DV$8:DV$64,0)/10000,0)</f>
        <v>0</v>
      </c>
      <c r="DX8" s="1">
        <f>BN8+DW8</f>
        <v>1</v>
      </c>
      <c r="DY8" s="1">
        <f t="shared" ref="DY8:DY64" si="28">RANK(DX8,DX$8:DX$64,1)</f>
        <v>1</v>
      </c>
      <c r="DZ8" s="1">
        <f>COUNTIF($AJ8:$AS8,"1")+COUNTIF($X8:$AG8,"1")+COUNTIF($M8:$V8,"1")</f>
        <v>7</v>
      </c>
      <c r="EA8" s="1">
        <f>IF(COUNTIF(DY$8:DY$64,DY8)&gt;1,RANK(DZ8,DZ$8:DZ$64,0)/10000,0)</f>
        <v>0</v>
      </c>
      <c r="EB8" s="1">
        <f>DY8+EA8</f>
        <v>1</v>
      </c>
      <c r="EC8" s="1">
        <f t="shared" ref="EC8:EC64" si="29">RANK(EB8,EB$8:EB$64,1)</f>
        <v>1</v>
      </c>
      <c r="ED8" s="1">
        <f>COUNTIF($AJ8:$AS8,"2")+COUNTIF($X8:$AG8,"2")+COUNTIF($M8:$V8,"2")</f>
        <v>3</v>
      </c>
      <c r="EE8" s="1">
        <f>IF(COUNTIF(EC$8:EC$64,EC8)&gt;1,RANK(ED8,ED$8:ED$64,0)/10000,0)</f>
        <v>0</v>
      </c>
      <c r="EF8" s="1">
        <f>EC8+EE8</f>
        <v>1</v>
      </c>
      <c r="EG8" s="1">
        <f t="shared" ref="EG8:EG64" si="30">RANK(EF8,EF$8:EF$64,1)</f>
        <v>1</v>
      </c>
      <c r="EH8" s="1">
        <f>COUNTIF($AJ8:$AS8,"3")+COUNTIF($X8:$AG8,"3")+COUNTIF($M8:$V8,"3")</f>
        <v>1</v>
      </c>
      <c r="EI8" s="1">
        <f>IF(COUNTIF(EG$8:EG$64,EG8)&gt;1,RANK(EH8,EH$8:EH$64,0)/10000,0)</f>
        <v>0</v>
      </c>
      <c r="EJ8" s="1">
        <f>EG8+EI8</f>
        <v>1</v>
      </c>
      <c r="EK8" s="1">
        <f t="shared" ref="EK8:EK64" si="31">RANK(EJ8,EJ$8:EJ$64,1)</f>
        <v>1</v>
      </c>
      <c r="EL8" s="1">
        <f>COUNTIF($AJ8:$AS8,"4")+COUNTIF($X8:$AG8,"4")+COUNTIF($M8:$V8,"4")</f>
        <v>1</v>
      </c>
      <c r="EM8" s="1">
        <f>IF(COUNTIF(EK$8:EK$64,EK8)&gt;1,RANK(EL8,EL$8:EL$64,0)/10000,0)</f>
        <v>0</v>
      </c>
      <c r="EN8" s="1">
        <f>EK8+EM8</f>
        <v>1</v>
      </c>
      <c r="EO8" s="1">
        <f t="shared" ref="EO8:EO64" si="32">RANK(EN8,EN$8:EN$64,1)</f>
        <v>1</v>
      </c>
      <c r="EP8" s="1">
        <f>COUNTIF($AJ8:$AS8,"5")+COUNTIF($X8:$AG8,"5")+COUNTIF($M8:$V8,"5")</f>
        <v>0</v>
      </c>
      <c r="EQ8" s="1">
        <f>IF(COUNTIF(EO$8:EO$64,EO8)&gt;1,RANK(EP8,EP$8:EP$64,0)/10000,0)</f>
        <v>0</v>
      </c>
      <c r="ER8" s="1">
        <f>EO8+EQ8</f>
        <v>1</v>
      </c>
      <c r="ES8" s="1">
        <f t="shared" ref="ES8:ES64" si="33">RANK(ER8,ER$8:ER$64,1)</f>
        <v>1</v>
      </c>
      <c r="ET8" s="1">
        <f>COUNTIF($AJ8:$AS8,"6")+COUNTIF($X8:$AG8,"6")+COUNTIF($M8:$V8,"6")</f>
        <v>0</v>
      </c>
      <c r="EU8" s="1">
        <f>IF(COUNTIF(ES$8:ES$64,ES8)&gt;1,RANK(ET8,ET$8:ET$64,0)/10000,0)</f>
        <v>0</v>
      </c>
      <c r="EV8" s="1">
        <f>ES8+EU8</f>
        <v>1</v>
      </c>
      <c r="EW8" s="1">
        <f>RANK(EV8,EV$8:EV$64,1)</f>
        <v>1</v>
      </c>
      <c r="EX8" s="1"/>
      <c r="EY8" s="1">
        <f>COUNTIF($X8:$AG8,"0")+COUNTIF($M8:$V8,"0")</f>
        <v>12</v>
      </c>
      <c r="EZ8" s="1">
        <f>IF(COUNTIF($AI$8:$AI$64,AI8)&gt;1,RANK(EY8,EY$8:EY$64,0)/10000,0)</f>
        <v>0</v>
      </c>
      <c r="FA8" s="1">
        <f t="shared" ref="FA8:FA64" si="34">BM8+EZ8</f>
        <v>1</v>
      </c>
      <c r="FB8" s="1">
        <f t="shared" ref="FB8:FB64" si="35">RANK(FA8,FA$8:FA$64,1)</f>
        <v>1</v>
      </c>
      <c r="FC8" s="1">
        <f>COUNTIF($X8:$AG8,"1")+COUNTIF($M8:$V8,"1")</f>
        <v>3</v>
      </c>
      <c r="FD8" s="1">
        <f>IF(COUNTIF(FB$8:FB$64,FB8)&gt;1,RANK(FC8,FC$8:FC$64,0)/10000,0)</f>
        <v>0</v>
      </c>
      <c r="FE8" s="1">
        <f>FB8+FD8</f>
        <v>1</v>
      </c>
      <c r="FF8" s="1">
        <f t="shared" ref="FF8:FF64" si="36">RANK(FE8,FE$8:FE$64,1)</f>
        <v>1</v>
      </c>
      <c r="FG8" s="1">
        <f>COUNTIF($X8:$AG8,"2")+COUNTIF($M8:$V8,"2")</f>
        <v>3</v>
      </c>
      <c r="FH8" s="1">
        <f>IF(COUNTIF(FF$8:FF$64,FF8)&gt;1,RANK(FG8,FG$8:FG$64,0)/10000,0)</f>
        <v>0</v>
      </c>
      <c r="FI8" s="1">
        <f>FF8+FH8</f>
        <v>1</v>
      </c>
      <c r="FJ8" s="1">
        <f t="shared" ref="FJ8:FJ64" si="37">RANK(FI8,FI$8:FI$64,1)</f>
        <v>1</v>
      </c>
      <c r="FK8" s="1">
        <f>+COUNTIF($X8:$AG8,"3")+COUNTIF($M8:$V8,"3")</f>
        <v>1</v>
      </c>
      <c r="FL8" s="1">
        <f>IF(COUNTIF(FJ$8:FJ$64,FJ8)&gt;1,RANK(FK8,FK$8:FK$64,0)/10000,0)</f>
        <v>0</v>
      </c>
      <c r="FM8" s="1">
        <f>FJ8+FL8</f>
        <v>1</v>
      </c>
      <c r="FN8" s="1">
        <f t="shared" ref="FN8:FN64" si="38">RANK(FM8,FM$8:FM$64,1)</f>
        <v>1</v>
      </c>
      <c r="FO8" s="1">
        <f>COUNTIF($X8:$AG8,"4")+COUNTIF($M8:$V8,"4")</f>
        <v>1</v>
      </c>
      <c r="FP8" s="1">
        <f>IF(COUNTIF(FN$8:FN$64,FN8)&gt;1,RANK(FO8,FO$8:FO$64,0)/10000,0)</f>
        <v>0</v>
      </c>
      <c r="FQ8" s="1">
        <f>FN8+FP8</f>
        <v>1</v>
      </c>
      <c r="FR8" s="1">
        <f t="shared" ref="FR8:FR64" si="39">RANK(FQ8,FQ$8:FQ$64,1)</f>
        <v>1</v>
      </c>
      <c r="FS8" s="1">
        <f>COUNTIF($X8:$AG8,"5")+COUNTIF($M8:$V8,"5")</f>
        <v>0</v>
      </c>
      <c r="FT8" s="1">
        <f>IF(COUNTIF(FR$8:FR$64,FR8)&gt;1,RANK(FS8,FS$8:FS$64,0)/10000,0)</f>
        <v>0</v>
      </c>
      <c r="FU8" s="1">
        <f>FR8+FT8</f>
        <v>1</v>
      </c>
      <c r="FV8" s="1">
        <f t="shared" ref="FV8:FV64" si="40">RANK(FU8,FU$8:FU$64,1)</f>
        <v>1</v>
      </c>
      <c r="FW8" s="1">
        <f>COUNTIF($X8:$AG8,"6")+COUNTIF($M8:$V8,"6")</f>
        <v>0</v>
      </c>
      <c r="FX8" s="1">
        <f>IF(COUNTIF(FV$8:FV$64,FV8)&gt;1,RANK(FW8,FW$8:FW$64,0)/10000,0)</f>
        <v>0</v>
      </c>
      <c r="FY8" s="1">
        <f>FV8+FX8</f>
        <v>1</v>
      </c>
      <c r="FZ8" s="1">
        <f t="shared" ref="FZ8:FZ64" si="41">RANK(FY8,FY$8:FY$64,1)</f>
        <v>1</v>
      </c>
      <c r="GC8" s="1">
        <f t="shared" ref="GC8:GC64" si="42">COUNTIF($M8:$V8,"0")</f>
        <v>6</v>
      </c>
      <c r="GD8" s="1">
        <f>IF(COUNTIF($W$8:$W$64,BL8)&gt;1,RANK(GC8,GC$8:GC$64,0)/10000,0)</f>
        <v>0</v>
      </c>
      <c r="GE8" s="1">
        <f t="shared" ref="GE8:GE64" si="43">BL8+GD8</f>
        <v>1</v>
      </c>
      <c r="GF8" s="1">
        <f t="shared" ref="GF8:GF64" si="44">RANK(GE8,GE$8:GE$64,1)</f>
        <v>1</v>
      </c>
      <c r="GG8" s="1">
        <f t="shared" ref="GG8:GG64" si="45">COUNTIF($M8:$V8,"1")</f>
        <v>0</v>
      </c>
      <c r="GH8" s="1">
        <f>IF(COUNTIF(GF$8:GF$64,GF8)&gt;1,RANK(GG8,GG$8:GG$64,0)/10000,0)</f>
        <v>0</v>
      </c>
      <c r="GI8" s="1">
        <f>GF8+GH8</f>
        <v>1</v>
      </c>
      <c r="GJ8" s="1">
        <f t="shared" ref="GJ8:GJ64" si="46">RANK(GI8,GI$8:GI$64,1)</f>
        <v>1</v>
      </c>
      <c r="GK8" s="1">
        <f t="shared" ref="GK8:GK64" si="47">COUNTIF($M8:$V8,"2")</f>
        <v>2</v>
      </c>
      <c r="GL8" s="1">
        <f>IF(COUNTIF(GJ$8:GJ$64,GJ8)&gt;1,RANK(GK8,GK$8:GK$64,0)/10000,0)</f>
        <v>0</v>
      </c>
      <c r="GM8" s="1">
        <f>GJ8+GL8</f>
        <v>1</v>
      </c>
      <c r="GN8" s="1">
        <f t="shared" ref="GN8:GN64" si="48">RANK(GM8,GM$8:GM$64,1)</f>
        <v>1</v>
      </c>
      <c r="GO8" s="1">
        <f t="shared" ref="GO8:GO64" si="49">COUNTIF($M8:$V8,"3")</f>
        <v>1</v>
      </c>
      <c r="GP8" s="1">
        <f>IF(COUNTIF(GN$8:GN$64,GN8)&gt;1,RANK(GO8,GO$8:GO$64,0)/10000,0)</f>
        <v>0</v>
      </c>
      <c r="GQ8" s="1">
        <f>GN8+GP8</f>
        <v>1</v>
      </c>
      <c r="GR8" s="1">
        <f t="shared" ref="GR8:GR64" si="50">RANK(GQ8,GQ$8:GQ$64,1)</f>
        <v>1</v>
      </c>
      <c r="GS8" s="1">
        <f t="shared" ref="GS8:GS64" si="51">COUNTIF($M8:$V8,"4")</f>
        <v>1</v>
      </c>
      <c r="GT8" s="1">
        <f>IF(COUNTIF(GR$8:GR$64,GR8)&gt;1,RANK(GS8,GS$8:GS$64,0)/10000,0)</f>
        <v>0</v>
      </c>
      <c r="GU8" s="1">
        <f>GR8+GT8</f>
        <v>1</v>
      </c>
      <c r="GV8" s="1">
        <f t="shared" ref="GV8:GV64" si="52">RANK(GU8,GU$8:GU$64,1)</f>
        <v>1</v>
      </c>
      <c r="GW8" s="1">
        <f t="shared" ref="GW8:GW64" si="53">COUNTIF($M8:$V8,"5")</f>
        <v>0</v>
      </c>
      <c r="GX8" s="1">
        <f>IF(COUNTIF(GV$8:GV$64,GV8)&gt;1,RANK(GW8,GW$8:GW$64,0)/10000,0)</f>
        <v>0</v>
      </c>
      <c r="GY8" s="1">
        <f>GV8+GX8</f>
        <v>1</v>
      </c>
      <c r="GZ8" s="1">
        <f t="shared" ref="GZ8:GZ64" si="54">RANK(GY8,GY$8:GY$64,1)</f>
        <v>1</v>
      </c>
      <c r="HA8" s="1">
        <f t="shared" ref="HA8:HA64" si="55">COUNTIF($M8:$V8,"6")</f>
        <v>0</v>
      </c>
      <c r="HB8" s="1">
        <f>IF(COUNTIF(GZ$8:GZ$64,GZ8)&gt;1,RANK(HA8,HA$8:HA$64,0)/10000,0)</f>
        <v>0</v>
      </c>
      <c r="HC8" s="1">
        <f>GZ8+HB8</f>
        <v>1</v>
      </c>
      <c r="HD8" s="1">
        <f t="shared" ref="HD8:HD64" si="56">RANK(HC8,HC$8:HC$64,1)</f>
        <v>1</v>
      </c>
    </row>
    <row r="9" spans="1:212" x14ac:dyDescent="0.3">
      <c r="A9" t="s">
        <v>110</v>
      </c>
      <c r="B9" s="37">
        <f>IFERROR(VLOOKUP($A9,'Running Order'!$A$8:$CH$64,B$104,FALSE),)</f>
        <v>24</v>
      </c>
      <c r="C9" s="36" t="str">
        <f>IFERROR(VLOOKUP($A9,'Running Order'!$A$8:$CH$64,C$104,FALSE),"-")</f>
        <v>George Watson</v>
      </c>
      <c r="D9" s="36" t="str">
        <f>IFERROR(VLOOKUP($A9,'Running Order'!$A$8:$CH$64,D$104,FALSE),"-")</f>
        <v>Victoria Watson</v>
      </c>
      <c r="E9" s="36" t="str">
        <f>IFERROR(VLOOKUP($A9,'Running Order'!$A$8:$CH$64,E$104,FALSE),"-")</f>
        <v>Hamilton</v>
      </c>
      <c r="F9" s="36">
        <f>IFERROR(VLOOKUP($A9,'Running Order'!$A$8:$CH$64,F$104,FALSE),"-")</f>
        <v>1600</v>
      </c>
      <c r="G9" s="37" t="str">
        <f>IFERROR(VLOOKUP($A9,'Running Order'!$A$8:$CH$64,G$104,FALSE),"-")</f>
        <v>IRS</v>
      </c>
      <c r="H9" s="36">
        <f>IFERROR(VLOOKUP($A9,'Running Order'!$A$8:$CH$64,H$104,FALSE),"-")</f>
        <v>2</v>
      </c>
      <c r="I9" s="36">
        <f>IFERROR(VLOOKUP($A9,'Running Order'!$A$8:$CH$64,I$104,FALSE),"-")</f>
        <v>0</v>
      </c>
      <c r="J9" s="36">
        <f>IFERROR(VLOOKUP($A9,'Running Order'!$A$8:$CH$64,J$104,FALSE),"-")</f>
        <v>0</v>
      </c>
      <c r="K9" s="36">
        <f>IFERROR(VLOOKUP($A9,'Running Order'!$A$8:$CH$64,K$104,FALSE),"-")</f>
        <v>0</v>
      </c>
      <c r="L9" s="36" t="str">
        <f>IFERROR(VLOOKUP($A9,'Running Order'!$A$8:$CH$64,L$104,FALSE),"-")</f>
        <v>Red</v>
      </c>
      <c r="M9" s="36">
        <f>IFERROR(VLOOKUP($A9,'Running Order'!$A$8:$CH$64,M$104,FALSE),"-")</f>
        <v>0</v>
      </c>
      <c r="N9" s="36">
        <f>IFERROR(VLOOKUP($A9,'Running Order'!$A$8:$CH$64,N$104,FALSE),"-")</f>
        <v>5</v>
      </c>
      <c r="O9" s="36">
        <f>IFERROR(VLOOKUP($A9,'Running Order'!$A$8:$CH$64,O$104,FALSE),"-")</f>
        <v>3</v>
      </c>
      <c r="P9" s="36">
        <f>IFERROR(VLOOKUP($A9,'Running Order'!$A$8:$CH$64,P$104,FALSE),"-")</f>
        <v>1</v>
      </c>
      <c r="Q9" s="36">
        <f>IFERROR(VLOOKUP($A9,'Running Order'!$A$8:$CH$64,Q$104,FALSE),"-")</f>
        <v>1</v>
      </c>
      <c r="R9" s="36">
        <f>IFERROR(VLOOKUP($A9,'Running Order'!$A$8:$CH$64,R$104,FALSE),"-")</f>
        <v>4</v>
      </c>
      <c r="S9" s="36">
        <f>IFERROR(VLOOKUP($A9,'Running Order'!$A$8:$CH$64,S$104,FALSE),"-")</f>
        <v>0</v>
      </c>
      <c r="T9" s="36">
        <f>IFERROR(VLOOKUP($A9,'Running Order'!$A$8:$CH$64,T$104,FALSE),"-")</f>
        <v>0</v>
      </c>
      <c r="U9" s="36">
        <f>IFERROR(VLOOKUP($A9,'Running Order'!$A$8:$CH$64,U$104,FALSE),"-")</f>
        <v>0</v>
      </c>
      <c r="V9" s="36">
        <f>IFERROR(VLOOKUP($A9,'Running Order'!$A$8:$CH$64,V$104,FALSE),"-")</f>
        <v>0</v>
      </c>
      <c r="W9" s="38">
        <f>IFERROR(VLOOKUP($A9,'Running Order'!$A$8:$CH$64,W$104,FALSE),"-")</f>
        <v>14</v>
      </c>
      <c r="X9" s="36">
        <f>IFERROR(VLOOKUP($A9,'Running Order'!$A$8:$CH$64,X$104,FALSE),"-")</f>
        <v>2</v>
      </c>
      <c r="Y9" s="36">
        <f>IFERROR(VLOOKUP($A9,'Running Order'!$A$8:$CH$64,Y$104,FALSE),"-")</f>
        <v>1</v>
      </c>
      <c r="Z9" s="36">
        <f>IFERROR(VLOOKUP($A9,'Running Order'!$A$8:$CH$64,Z$104,FALSE),"-")</f>
        <v>1</v>
      </c>
      <c r="AA9" s="36">
        <f>IFERROR(VLOOKUP($A9,'Running Order'!$A$8:$CH$64,AA$104,FALSE),"-")</f>
        <v>0</v>
      </c>
      <c r="AB9" s="36">
        <f>IFERROR(VLOOKUP($A9,'Running Order'!$A$8:$CH$64,AB$104,FALSE),"-")</f>
        <v>1</v>
      </c>
      <c r="AC9" s="36">
        <f>IFERROR(VLOOKUP($A9,'Running Order'!$A$8:$CH$64,AC$104,FALSE),"-")</f>
        <v>1</v>
      </c>
      <c r="AD9" s="36">
        <f>IFERROR(VLOOKUP($A9,'Running Order'!$A$8:$CH$64,AD$104,FALSE),"-")</f>
        <v>0</v>
      </c>
      <c r="AE9" s="36">
        <f>IFERROR(VLOOKUP($A9,'Running Order'!$A$8:$CH$64,AE$104,FALSE),"-")</f>
        <v>0</v>
      </c>
      <c r="AF9" s="36">
        <f>IFERROR(VLOOKUP($A9,'Running Order'!$A$8:$CH$64,AF$104,FALSE),"-")</f>
        <v>0</v>
      </c>
      <c r="AG9" s="36">
        <f>IFERROR(VLOOKUP($A9,'Running Order'!$A$8:$CH$64,AG$104,FALSE),"-")</f>
        <v>0</v>
      </c>
      <c r="AH9" s="38">
        <f>IFERROR(VLOOKUP($A9,'Running Order'!$A$8:$CH$64,AH$104,FALSE),"-")</f>
        <v>6</v>
      </c>
      <c r="AI9" s="38">
        <f>IFERROR(VLOOKUP($A9,'Running Order'!$A$8:$CH$64,AI$104,FALSE),"-")</f>
        <v>20</v>
      </c>
      <c r="AJ9" s="36">
        <f>IFERROR(VLOOKUP($A9,'Running Order'!$A$8:$CH$64,AJ$104,FALSE),"-")</f>
        <v>1</v>
      </c>
      <c r="AK9" s="36">
        <f>IFERROR(VLOOKUP($A9,'Running Order'!$A$8:$CH$64,AK$104,FALSE),"-")</f>
        <v>0</v>
      </c>
      <c r="AL9" s="36">
        <f>IFERROR(VLOOKUP($A9,'Running Order'!$A$8:$CH$64,AL$104,FALSE),"-")</f>
        <v>2</v>
      </c>
      <c r="AM9" s="36">
        <f>IFERROR(VLOOKUP($A9,'Running Order'!$A$8:$CH$64,AM$104,FALSE),"-")</f>
        <v>1</v>
      </c>
      <c r="AN9" s="36">
        <f>IFERROR(VLOOKUP($A9,'Running Order'!$A$8:$CH$64,AN$104,FALSE),"-")</f>
        <v>1</v>
      </c>
      <c r="AO9" s="36">
        <f>IFERROR(VLOOKUP($A9,'Running Order'!$A$8:$CH$64,AO$104,FALSE),"-")</f>
        <v>2</v>
      </c>
      <c r="AP9" s="36">
        <f>IFERROR(VLOOKUP($A9,'Running Order'!$A$8:$CH$64,AP$104,FALSE),"-")</f>
        <v>4</v>
      </c>
      <c r="AQ9" s="36">
        <f>IFERROR(VLOOKUP($A9,'Running Order'!$A$8:$CH$64,AQ$104,FALSE),"-")</f>
        <v>0</v>
      </c>
      <c r="AR9" s="36">
        <f>IFERROR(VLOOKUP($A9,'Running Order'!$A$8:$CH$64,AR$104,FALSE),"-")</f>
        <v>0</v>
      </c>
      <c r="AS9" s="36">
        <f>IFERROR(VLOOKUP($A9,'Running Order'!$A$8:$CH$64,AS$104,FALSE),"-")</f>
        <v>0</v>
      </c>
      <c r="AT9" s="38">
        <f>IFERROR(VLOOKUP($A9,'Running Order'!$A$8:$CH$64,AT$104,FALSE),"-")</f>
        <v>11</v>
      </c>
      <c r="AU9" s="38">
        <f>IFERROR(VLOOKUP($A9,'Running Order'!$A$8:$CH$64,AU$104,FALSE),"-")</f>
        <v>31</v>
      </c>
      <c r="AV9" s="36">
        <f>IFERROR(VLOOKUP($A9,'Running Order'!$A$8:$CH$64,AV$104,FALSE),"-")</f>
        <v>0</v>
      </c>
      <c r="AW9" s="36">
        <f>IFERROR(VLOOKUP($A9,'Running Order'!$A$8:$CH$64,AW$104,FALSE),"-")</f>
        <v>0</v>
      </c>
      <c r="AX9" s="36">
        <f>IFERROR(VLOOKUP($A9,'Running Order'!$A$8:$CH$64,AX$104,FALSE),"-")</f>
        <v>0</v>
      </c>
      <c r="AY9" s="36">
        <f>IFERROR(VLOOKUP($A9,'Running Order'!$A$8:$CH$64,AY$104,FALSE),"-")</f>
        <v>0</v>
      </c>
      <c r="AZ9" s="36">
        <f>IFERROR(VLOOKUP($A9,'Running Order'!$A$8:$CH$64,AZ$104,FALSE),"-")</f>
        <v>0</v>
      </c>
      <c r="BA9" s="36">
        <f>IFERROR(VLOOKUP($A9,'Running Order'!$A$8:$CH$64,BA$104,FALSE),"-")</f>
        <v>0</v>
      </c>
      <c r="BB9" s="36">
        <f>IFERROR(VLOOKUP($A9,'Running Order'!$A$8:$CH$64,BB$104,FALSE),"-")</f>
        <v>0</v>
      </c>
      <c r="BC9" s="36">
        <f>IFERROR(VLOOKUP($A9,'Running Order'!$A$8:$CH$64,BC$104,FALSE),"-")</f>
        <v>0</v>
      </c>
      <c r="BD9" s="36">
        <f>IFERROR(VLOOKUP($A9,'Running Order'!$A$8:$CH$64,BD$104,FALSE),"-")</f>
        <v>0</v>
      </c>
      <c r="BE9" s="36">
        <f>IFERROR(VLOOKUP($A9,'Running Order'!$A$8:$CH$64,BE$104,FALSE),"-")</f>
        <v>0</v>
      </c>
      <c r="BF9" s="38">
        <f>IFERROR(VLOOKUP($A9,'Running Order'!$A$8:$CH$64,BF$104,FALSE),"-")</f>
        <v>0</v>
      </c>
      <c r="BG9" s="38">
        <f>IFERROR(VLOOKUP($A9,'Running Order'!$A$8:$CH$64,BG$104,FALSE),"-")</f>
        <v>31</v>
      </c>
      <c r="BH9" s="38">
        <f t="shared" ref="BH9:BH64" si="57">IFERROR(HD9,"-")</f>
        <v>2</v>
      </c>
      <c r="BI9" s="38">
        <f t="shared" ref="BI9:BI64" si="58">IFERROR(FZ9,"-")</f>
        <v>2</v>
      </c>
      <c r="BJ9" s="38">
        <f t="shared" ref="BJ9:BJ64" si="59">IFERROR(EW9,"-")</f>
        <v>2</v>
      </c>
      <c r="BK9" s="5" t="str">
        <f t="shared" ref="BK9:BK64" si="60">IFERROR(DM9,"-")</f>
        <v>-</v>
      </c>
      <c r="BL9" s="5">
        <f t="shared" ref="BL9:BL64" si="61">IFERROR(RANK(W9,$W$8:$W$64,1),"-")</f>
        <v>2</v>
      </c>
      <c r="BM9" s="5">
        <f t="shared" ref="BM9:BM64" si="62">IFERROR(RANK(AI9,$AI$8:$AI$64,1),"-")</f>
        <v>2</v>
      </c>
      <c r="BN9" s="5">
        <f t="shared" ref="BN9:BN64" si="63">IFERROR(RANK(AU9,$AU$8:$AU$64,1),"-")</f>
        <v>2</v>
      </c>
      <c r="BO9" s="5">
        <f t="shared" ref="BO9:BO64" si="64">IFERROR(RANK(BG9,$BG$8:$BG$64,1),"-")</f>
        <v>2</v>
      </c>
      <c r="BP9" s="3" t="str">
        <f t="shared" si="16"/>
        <v>-</v>
      </c>
      <c r="BQ9" s="3" t="str">
        <f t="shared" ref="BQ9:BQ64" si="65">IFERROR(RANK(BP9,$BP$8:$BP$64,1),"")</f>
        <v/>
      </c>
      <c r="BR9" s="3" t="e">
        <f>IF($L9=$E$1007,IF($G9=$F$1008,RANK($BK9,$BK$8:$BK$64,1),"-"),"-")</f>
        <v>#VALUE!</v>
      </c>
      <c r="BS9" s="3" t="str">
        <f t="shared" ref="BS9:BS64" si="66">IFERROR(RANK(BR9,$BR$8:$BR$64,1),"")</f>
        <v/>
      </c>
      <c r="BT9" s="3" t="str">
        <f t="shared" si="18"/>
        <v>-</v>
      </c>
      <c r="BU9" s="3" t="str">
        <f t="shared" ref="BU9:BU64" si="67">IFERROR(RANK(BT9,$BT$8:$BT$64,1),"")</f>
        <v/>
      </c>
      <c r="BV9" s="3" t="str">
        <f t="shared" si="19"/>
        <v>-</v>
      </c>
      <c r="BW9" s="3" t="str">
        <f t="shared" ref="BW9:BW64" si="68">IFERROR(RANK(BV9,$BV$8:$BV$64,1),"")</f>
        <v/>
      </c>
      <c r="BX9" s="3" t="str">
        <f t="shared" si="20"/>
        <v>-</v>
      </c>
      <c r="BY9" s="3" t="str">
        <f t="shared" ref="BY9:BY64" si="69">IFERROR(RANK(BX9,$BX$8:$BX$64,1),"")</f>
        <v/>
      </c>
      <c r="BZ9" s="3" t="str">
        <f t="shared" si="21"/>
        <v>-</v>
      </c>
      <c r="CA9" s="3" t="str">
        <f t="shared" ref="CA9:CA64" si="70">IFERROR(RANK(BZ9,$BZ$8:$BZ$64,1),"")</f>
        <v/>
      </c>
      <c r="CB9" s="3" t="str">
        <f t="shared" si="22"/>
        <v>-</v>
      </c>
      <c r="CC9" s="3" t="str">
        <f t="shared" ref="CC9:CC64" si="71">IFERROR(RANK(CB9,$CB$8:$CB$64,1),"")</f>
        <v/>
      </c>
      <c r="CD9" s="3" t="str">
        <f t="shared" ref="CD9:CD64" si="72">IF($G9=$F$1007,RANK($BK9,$BK$8:$BK$64,1),"-")</f>
        <v>-</v>
      </c>
      <c r="CE9" s="3" t="str">
        <f t="shared" ref="CE9:CE64" si="73">IFERROR(RANK(CD9,$CD$8:$CD$64,1),"")</f>
        <v/>
      </c>
      <c r="CF9" s="3" t="str">
        <f t="shared" ref="CF9:CF64" si="74">IF($HF9="NATB",RANK($BK9,$BK$8:$BK$64,1),"-")</f>
        <v>-</v>
      </c>
      <c r="CG9" s="3" t="str">
        <f t="shared" ref="CG9:CG64" si="75">IFERROR(RANK(CF9,$CF$8:$CF$64,1),"")</f>
        <v/>
      </c>
      <c r="CH9" s="5" t="str">
        <f>IFERROR(VLOOKUP($A9,'Running Order'!$A$8:$CH$64,CH$104,FALSE),"-")</f>
        <v>2</v>
      </c>
      <c r="CI9" s="5" t="str">
        <f>IFERROR(VLOOKUP($A9,'Running Order'!$A$8:$CI$64,CI$104,FALSE),"-")</f>
        <v/>
      </c>
      <c r="CL9" s="1">
        <f t="shared" ref="CL9:CL64" si="76">COUNTIF($AJ9:$AS9,"0")+COUNTIF($X9:$AG9,"0")+COUNTIF($AV9:$BE9,"0")+COUNTIF($M9:$V9,"0")</f>
        <v>24</v>
      </c>
      <c r="CM9" s="1">
        <f t="shared" ref="CM9:CM64" si="77">IF(COUNTIF($BG$8:$BG$64,BG9)&gt;1,RANK(CL9,CL$8:CL$64,0)/100000,0)</f>
        <v>0</v>
      </c>
      <c r="CN9" s="1">
        <f t="shared" ref="CN9:CN64" si="78">BO9+CM9</f>
        <v>2</v>
      </c>
      <c r="CO9" s="1" t="e">
        <f t="shared" ref="CO9:CO64" si="79">RANK(CN9,CN$8:CN$64,1)</f>
        <v>#VALUE!</v>
      </c>
      <c r="CP9" s="1">
        <f t="shared" ref="CP9:CP64" si="80">COUNTIF($AJ9:$AS9,"1")+COUNTIF($X9:$AG9,"1")+COUNTIF($AV9:$BE9,"1")+COUNTIF($M9:$V9,"1")</f>
        <v>9</v>
      </c>
      <c r="CQ9" s="1">
        <f t="shared" ref="CQ9:CQ64" si="81">IF(COUNTIF(CO$8:CO$64,CO9)&gt;1,RANK(CP9,CP$8:CP$64,0)/100000,0)</f>
        <v>2.0000000000000002E-5</v>
      </c>
      <c r="CR9" s="1" t="e">
        <f t="shared" ref="CR9:CR64" si="82">CO9+CQ9</f>
        <v>#VALUE!</v>
      </c>
      <c r="CS9" s="1" t="e">
        <f t="shared" si="23"/>
        <v>#VALUE!</v>
      </c>
      <c r="CT9" s="1">
        <f t="shared" ref="CT9:CT64" si="83">COUNTIF($AJ9:$AS9,"2")+COUNTIF($X9:$AG9,"2")+COUNTIF($AV9:$BE9,"2")+COUNTIF($M9:$V9,"2")</f>
        <v>3</v>
      </c>
      <c r="CU9" s="1">
        <f t="shared" ref="CU9:CU64" si="84">IF(COUNTIF(CS$8:CS$64,CS9)&gt;1,RANK(CT9,CT$8:CT$64,0)/10000,0)</f>
        <v>8.9999999999999998E-4</v>
      </c>
      <c r="CV9" s="1" t="e">
        <f t="shared" ref="CV9:CV64" si="85">CS9+CU9</f>
        <v>#VALUE!</v>
      </c>
      <c r="CW9" s="1" t="e">
        <f t="shared" si="24"/>
        <v>#VALUE!</v>
      </c>
      <c r="CX9" s="1">
        <f t="shared" ref="CX9:CX64" si="86">COUNTIF($AJ9:$AS9,"3")+COUNTIF($X9:$AG9,"3")+COUNTIF($AV9:$BE9,"3")+COUNTIF($M9:$V9,"3")</f>
        <v>1</v>
      </c>
      <c r="CY9" s="1">
        <f t="shared" ref="CY9:CY64" si="87">IF(COUNTIF(CW$8:CW$64,CW9)&gt;1,RANK(CX9,CX$8:CX$64,0)/10000,0)</f>
        <v>1.9E-3</v>
      </c>
      <c r="CZ9" s="1" t="e">
        <f t="shared" ref="CZ9:CZ64" si="88">CW9+CY9</f>
        <v>#VALUE!</v>
      </c>
      <c r="DA9" s="1" t="e">
        <f t="shared" si="25"/>
        <v>#VALUE!</v>
      </c>
      <c r="DB9" s="1">
        <f t="shared" ref="DB9:DB64" si="89">COUNTIF($AJ9:$AS9,"4")+COUNTIF($X9:$AG9,"4")+COUNTIF($AV9:$BE9,"4")+COUNTIF($M9:$V9,"4")</f>
        <v>2</v>
      </c>
      <c r="DC9" s="1">
        <f t="shared" ref="DC9:DC64" si="90">IF(COUNTIF(DA$8:DA$64,DA9)&gt;1,RANK(DB9,DB$8:DB$64,0)/10000,0)</f>
        <v>1.1000000000000001E-3</v>
      </c>
      <c r="DD9" s="1" t="e">
        <f t="shared" ref="DD9:DD64" si="91">DA9+DC9</f>
        <v>#VALUE!</v>
      </c>
      <c r="DE9" s="1" t="e">
        <f t="shared" si="26"/>
        <v>#VALUE!</v>
      </c>
      <c r="DF9" s="1">
        <f t="shared" ref="DF9:DF64" si="92">COUNTIF($AJ9:$AS9,"5")+COUNTIF($X9:$AG9,"5")+COUNTIF($AV9:$BE9,"5")+COUNTIF($M9:$V9,"5")</f>
        <v>1</v>
      </c>
      <c r="DG9" s="1">
        <f t="shared" ref="DG9:DG64" si="93">IF(COUNTIF(DE$8:DE$64,DE9)&gt;1,RANK(DF9,DF$8:DF$64,0)/10000,0)</f>
        <v>1.4E-3</v>
      </c>
      <c r="DH9" s="1" t="e">
        <f t="shared" ref="DH9:DH64" si="94">DE9+DG9</f>
        <v>#VALUE!</v>
      </c>
      <c r="DI9" s="1" t="e">
        <f t="shared" si="27"/>
        <v>#VALUE!</v>
      </c>
      <c r="DJ9" s="1">
        <f t="shared" ref="DJ9:DJ64" si="95">COUNTIF($AJ9:$AS9,"6")+COUNTIF($X9:$AG9,"6")+COUNTIF($AV9:$BE9,"6")+COUNTIF($M9:$V9,"6")</f>
        <v>0</v>
      </c>
      <c r="DK9" s="1">
        <f t="shared" ref="DK9:DK64" si="96">IF(COUNTIF(DI$8:DI$64,DI9)&gt;1,RANK(DJ9,DJ$8:DJ$64,0)/10000,0)</f>
        <v>1.1999999999999999E-3</v>
      </c>
      <c r="DL9" s="1" t="e">
        <f t="shared" ref="DL9:DL64" si="97">DI9+DK9</f>
        <v>#VALUE!</v>
      </c>
      <c r="DM9" s="1" t="e">
        <f t="shared" ref="DM9:DM64" si="98">RANK(DL9,DL$8:DL$64,1)</f>
        <v>#VALUE!</v>
      </c>
      <c r="DQ9">
        <f t="shared" ref="DQ9:DQ64" si="99">SUM(M9:V9,X9:AG9,AJ9:AS9)</f>
        <v>31</v>
      </c>
      <c r="DR9" t="str">
        <f t="shared" ref="DR9:DR64" si="100">IF(BG9=DQ9,"YES","NO")</f>
        <v>YES</v>
      </c>
      <c r="DS9">
        <f t="shared" ref="DS9:DS64" si="101">AT9+AH9+W9</f>
        <v>31</v>
      </c>
      <c r="DT9" t="str">
        <f t="shared" ref="DT9:DT64" si="102">IF(BG9=DS9,"YES","NO")</f>
        <v>YES</v>
      </c>
      <c r="DV9" s="1">
        <f t="shared" ref="DV9:DV64" si="103">COUNTIF($AJ9:$AS9,"0")+COUNTIF($X9:$AG9,"0")+COUNTIF($M9:$V9,"0")</f>
        <v>14</v>
      </c>
      <c r="DW9" s="1">
        <f t="shared" ref="DW9:DW64" si="104">IF(COUNTIF($AU$8:$AU$64,AU9)&gt;1,RANK(DV9,DV$8:DV$64,0)/10000,0)</f>
        <v>0</v>
      </c>
      <c r="DX9" s="1">
        <f t="shared" ref="DX9:DX64" si="105">BN9+DW9</f>
        <v>2</v>
      </c>
      <c r="DY9" s="1">
        <f t="shared" si="28"/>
        <v>2</v>
      </c>
      <c r="DZ9" s="1">
        <f t="shared" ref="DZ9:DZ64" si="106">COUNTIF($AJ9:$AS9,"1")+COUNTIF($X9:$AG9,"1")+COUNTIF($M9:$V9,"1")</f>
        <v>9</v>
      </c>
      <c r="EA9" s="1">
        <f t="shared" ref="EA9:EA64" si="107">IF(COUNTIF(DY$8:DY$64,DY9)&gt;1,RANK(DZ9,DZ$8:DZ$64,0)/10000,0)</f>
        <v>0</v>
      </c>
      <c r="EB9" s="1">
        <f t="shared" ref="EB9:EB64" si="108">DY9+EA9</f>
        <v>2</v>
      </c>
      <c r="EC9" s="1">
        <f t="shared" si="29"/>
        <v>2</v>
      </c>
      <c r="ED9" s="1">
        <f t="shared" ref="ED9:ED64" si="109">COUNTIF($AJ9:$AS9,"2")+COUNTIF($X9:$AG9,"2")+COUNTIF($M9:$V9,"2")</f>
        <v>3</v>
      </c>
      <c r="EE9" s="1">
        <f t="shared" ref="EE9:EE64" si="110">IF(COUNTIF(EC$8:EC$64,EC9)&gt;1,RANK(ED9,ED$8:ED$64,0)/10000,0)</f>
        <v>0</v>
      </c>
      <c r="EF9" s="1">
        <f t="shared" ref="EF9:EF64" si="111">EC9+EE9</f>
        <v>2</v>
      </c>
      <c r="EG9" s="1">
        <f t="shared" si="30"/>
        <v>2</v>
      </c>
      <c r="EH9" s="1">
        <f t="shared" ref="EH9:EH64" si="112">COUNTIF($AJ9:$AS9,"3")+COUNTIF($X9:$AG9,"3")+COUNTIF($M9:$V9,"3")</f>
        <v>1</v>
      </c>
      <c r="EI9" s="1">
        <f t="shared" ref="EI9:EI64" si="113">IF(COUNTIF(EG$8:EG$64,EG9)&gt;1,RANK(EH9,EH$8:EH$64,0)/10000,0)</f>
        <v>0</v>
      </c>
      <c r="EJ9" s="1">
        <f t="shared" ref="EJ9:EJ64" si="114">EG9+EI9</f>
        <v>2</v>
      </c>
      <c r="EK9" s="1">
        <f t="shared" si="31"/>
        <v>2</v>
      </c>
      <c r="EL9" s="1">
        <f t="shared" ref="EL9:EL64" si="115">COUNTIF($AJ9:$AS9,"4")+COUNTIF($X9:$AG9,"4")+COUNTIF($M9:$V9,"4")</f>
        <v>2</v>
      </c>
      <c r="EM9" s="1">
        <f t="shared" ref="EM9:EM64" si="116">IF(COUNTIF(EK$8:EK$64,EK9)&gt;1,RANK(EL9,EL$8:EL$64,0)/10000,0)</f>
        <v>0</v>
      </c>
      <c r="EN9" s="1">
        <f t="shared" ref="EN9:EN64" si="117">EK9+EM9</f>
        <v>2</v>
      </c>
      <c r="EO9" s="1">
        <f t="shared" si="32"/>
        <v>2</v>
      </c>
      <c r="EP9" s="1">
        <f t="shared" ref="EP9:EP64" si="118">COUNTIF($AJ9:$AS9,"5")+COUNTIF($X9:$AG9,"5")+COUNTIF($M9:$V9,"5")</f>
        <v>1</v>
      </c>
      <c r="EQ9" s="1">
        <f t="shared" ref="EQ9:EQ64" si="119">IF(COUNTIF(EO$8:EO$64,EO9)&gt;1,RANK(EP9,EP$8:EP$64,0)/10000,0)</f>
        <v>0</v>
      </c>
      <c r="ER9" s="1">
        <f t="shared" ref="ER9:ER64" si="120">EO9+EQ9</f>
        <v>2</v>
      </c>
      <c r="ES9" s="1">
        <f t="shared" si="33"/>
        <v>2</v>
      </c>
      <c r="ET9" s="1">
        <f t="shared" ref="ET9:ET64" si="121">COUNTIF($AJ9:$AS9,"6")+COUNTIF($X9:$AG9,"6")+COUNTIF($M9:$V9,"6")</f>
        <v>0</v>
      </c>
      <c r="EU9" s="1">
        <f t="shared" ref="EU9:EU64" si="122">IF(COUNTIF(ES$8:ES$64,ES9)&gt;1,RANK(ET9,ET$8:ET$64,0)/10000,0)</f>
        <v>0</v>
      </c>
      <c r="EV9" s="1">
        <f t="shared" ref="EV9:EV64" si="123">ES9+EU9</f>
        <v>2</v>
      </c>
      <c r="EW9" s="1">
        <f t="shared" ref="EW9:EW64" si="124">RANK(EV9,EV$8:EV$64,1)</f>
        <v>2</v>
      </c>
      <c r="EX9" s="1"/>
      <c r="EY9" s="1">
        <f t="shared" ref="EY9:EY64" si="125">COUNTIF($X9:$AG9,"0")+COUNTIF($M9:$V9,"0")</f>
        <v>10</v>
      </c>
      <c r="EZ9" s="1">
        <f t="shared" ref="EZ9:EZ64" si="126">IF(COUNTIF($AI$8:$AI$64,AI9)&gt;1,RANK(EY9,EY$8:EY$64,0)/10000,0)</f>
        <v>0</v>
      </c>
      <c r="FA9" s="1">
        <f t="shared" si="34"/>
        <v>2</v>
      </c>
      <c r="FB9" s="1">
        <f t="shared" si="35"/>
        <v>2</v>
      </c>
      <c r="FC9" s="1">
        <f t="shared" ref="FC9:FC64" si="127">COUNTIF($X9:$AG9,"1")+COUNTIF($M9:$V9,"1")</f>
        <v>6</v>
      </c>
      <c r="FD9" s="1">
        <f t="shared" ref="FD9:FD64" si="128">IF(COUNTIF(FB$8:FB$64,FB9)&gt;1,RANK(FC9,FC$8:FC$64,0)/10000,0)</f>
        <v>0</v>
      </c>
      <c r="FE9" s="1">
        <f t="shared" ref="FE9:FE64" si="129">FB9+FD9</f>
        <v>2</v>
      </c>
      <c r="FF9" s="1">
        <f t="shared" si="36"/>
        <v>2</v>
      </c>
      <c r="FG9" s="1">
        <f t="shared" ref="FG9:FG64" si="130">COUNTIF($X9:$AG9,"2")+COUNTIF($M9:$V9,"2")</f>
        <v>1</v>
      </c>
      <c r="FH9" s="1">
        <f t="shared" ref="FH9:FH64" si="131">IF(COUNTIF(FF$8:FF$64,FF9)&gt;1,RANK(FG9,FG$8:FG$64,0)/10000,0)</f>
        <v>0</v>
      </c>
      <c r="FI9" s="1">
        <f t="shared" ref="FI9:FI64" si="132">FF9+FH9</f>
        <v>2</v>
      </c>
      <c r="FJ9" s="1">
        <f t="shared" si="37"/>
        <v>2</v>
      </c>
      <c r="FK9" s="1">
        <f t="shared" ref="FK9:FK64" si="133">+COUNTIF($X9:$AG9,"3")+COUNTIF($M9:$V9,"3")</f>
        <v>1</v>
      </c>
      <c r="FL9" s="1">
        <f t="shared" ref="FL9:FL64" si="134">IF(COUNTIF(FJ$8:FJ$64,FJ9)&gt;1,RANK(FK9,FK$8:FK$64,0)/10000,0)</f>
        <v>0</v>
      </c>
      <c r="FM9" s="1">
        <f t="shared" ref="FM9:FM64" si="135">FJ9+FL9</f>
        <v>2</v>
      </c>
      <c r="FN9" s="1">
        <f t="shared" si="38"/>
        <v>2</v>
      </c>
      <c r="FO9" s="1">
        <f t="shared" ref="FO9:FO64" si="136">COUNTIF($X9:$AG9,"4")+COUNTIF($M9:$V9,"4")</f>
        <v>1</v>
      </c>
      <c r="FP9" s="1">
        <f t="shared" ref="FP9:FP64" si="137">IF(COUNTIF(FN$8:FN$64,FN9)&gt;1,RANK(FO9,FO$8:FO$64,0)/10000,0)</f>
        <v>0</v>
      </c>
      <c r="FQ9" s="1">
        <f t="shared" ref="FQ9:FQ64" si="138">FN9+FP9</f>
        <v>2</v>
      </c>
      <c r="FR9" s="1">
        <f t="shared" si="39"/>
        <v>2</v>
      </c>
      <c r="FS9" s="1">
        <f t="shared" ref="FS9:FS64" si="139">COUNTIF($X9:$AG9,"5")+COUNTIF($M9:$V9,"5")</f>
        <v>1</v>
      </c>
      <c r="FT9" s="1">
        <f t="shared" ref="FT9:FT64" si="140">IF(COUNTIF(FR$8:FR$64,FR9)&gt;1,RANK(FS9,FS$8:FS$64,0)/10000,0)</f>
        <v>0</v>
      </c>
      <c r="FU9" s="1">
        <f t="shared" ref="FU9:FU64" si="141">FR9+FT9</f>
        <v>2</v>
      </c>
      <c r="FV9" s="1">
        <f t="shared" si="40"/>
        <v>2</v>
      </c>
      <c r="FW9" s="1">
        <f t="shared" ref="FW9:FW64" si="142">COUNTIF($X9:$AG9,"6")+COUNTIF($M9:$V9,"6")</f>
        <v>0</v>
      </c>
      <c r="FX9" s="1">
        <f t="shared" ref="FX9:FX64" si="143">IF(COUNTIF(FV$8:FV$64,FV9)&gt;1,RANK(FW9,FW$8:FW$64,0)/10000,0)</f>
        <v>0</v>
      </c>
      <c r="FY9" s="1">
        <f t="shared" ref="FY9:FY64" si="144">FV9+FX9</f>
        <v>2</v>
      </c>
      <c r="FZ9" s="1">
        <f t="shared" si="41"/>
        <v>2</v>
      </c>
      <c r="GC9" s="1">
        <f t="shared" si="42"/>
        <v>5</v>
      </c>
      <c r="GD9" s="1">
        <f t="shared" ref="GD9:GD64" si="145">IF(COUNTIF($W$8:$W$64,BL9)&gt;1,RANK(GC9,GC$8:GC$64,0)/10000,0)</f>
        <v>0</v>
      </c>
      <c r="GE9" s="1">
        <f t="shared" si="43"/>
        <v>2</v>
      </c>
      <c r="GF9" s="1">
        <f t="shared" si="44"/>
        <v>2</v>
      </c>
      <c r="GG9" s="1">
        <f t="shared" si="45"/>
        <v>2</v>
      </c>
      <c r="GH9" s="1">
        <f t="shared" ref="GH9:GH64" si="146">IF(COUNTIF(GF$8:GF$64,GF9)&gt;1,RANK(GG9,GG$8:GG$64,0)/10000,0)</f>
        <v>0</v>
      </c>
      <c r="GI9" s="1">
        <f t="shared" ref="GI9:GI64" si="147">GF9+GH9</f>
        <v>2</v>
      </c>
      <c r="GJ9" s="1">
        <f t="shared" si="46"/>
        <v>2</v>
      </c>
      <c r="GK9" s="1">
        <f t="shared" si="47"/>
        <v>0</v>
      </c>
      <c r="GL9" s="1">
        <f t="shared" ref="GL9:GL64" si="148">IF(COUNTIF(GJ$8:GJ$64,GJ9)&gt;1,RANK(GK9,GK$8:GK$64,0)/10000,0)</f>
        <v>0</v>
      </c>
      <c r="GM9" s="1">
        <f t="shared" ref="GM9:GM64" si="149">GJ9+GL9</f>
        <v>2</v>
      </c>
      <c r="GN9" s="1">
        <f t="shared" si="48"/>
        <v>2</v>
      </c>
      <c r="GO9" s="1">
        <f t="shared" si="49"/>
        <v>1</v>
      </c>
      <c r="GP9" s="1">
        <f t="shared" ref="GP9:GP64" si="150">IF(COUNTIF(GN$8:GN$64,GN9)&gt;1,RANK(GO9,GO$8:GO$64,0)/10000,0)</f>
        <v>0</v>
      </c>
      <c r="GQ9" s="1">
        <f t="shared" ref="GQ9:GQ64" si="151">GN9+GP9</f>
        <v>2</v>
      </c>
      <c r="GR9" s="1">
        <f t="shared" si="50"/>
        <v>2</v>
      </c>
      <c r="GS9" s="1">
        <f t="shared" si="51"/>
        <v>1</v>
      </c>
      <c r="GT9" s="1">
        <f t="shared" ref="GT9:GT64" si="152">IF(COUNTIF(GR$8:GR$64,GR9)&gt;1,RANK(GS9,GS$8:GS$64,0)/10000,0)</f>
        <v>0</v>
      </c>
      <c r="GU9" s="1">
        <f t="shared" ref="GU9:GU64" si="153">GR9+GT9</f>
        <v>2</v>
      </c>
      <c r="GV9" s="1">
        <f t="shared" si="52"/>
        <v>2</v>
      </c>
      <c r="GW9" s="1">
        <f t="shared" si="53"/>
        <v>1</v>
      </c>
      <c r="GX9" s="1">
        <f t="shared" ref="GX9:GX64" si="154">IF(COUNTIF(GV$8:GV$64,GV9)&gt;1,RANK(GW9,GW$8:GW$64,0)/10000,0)</f>
        <v>0</v>
      </c>
      <c r="GY9" s="1">
        <f t="shared" ref="GY9:GY64" si="155">GV9+GX9</f>
        <v>2</v>
      </c>
      <c r="GZ9" s="1">
        <f t="shared" si="54"/>
        <v>2</v>
      </c>
      <c r="HA9" s="1">
        <f t="shared" si="55"/>
        <v>0</v>
      </c>
      <c r="HB9" s="1">
        <f t="shared" ref="HB9:HB64" si="156">IF(COUNTIF(GZ$8:GZ$64,GZ9)&gt;1,RANK(HA9,HA$8:HA$64,0)/10000,0)</f>
        <v>0</v>
      </c>
      <c r="HC9" s="1">
        <f t="shared" ref="HC9:HC64" si="157">GZ9+HB9</f>
        <v>2</v>
      </c>
      <c r="HD9" s="1">
        <f t="shared" si="56"/>
        <v>2</v>
      </c>
    </row>
    <row r="10" spans="1:212" x14ac:dyDescent="0.3">
      <c r="A10" t="s">
        <v>111</v>
      </c>
      <c r="B10" s="13">
        <f>IFERROR(VLOOKUP($A10,'Running Order'!$A$8:$CH$64,B$104,FALSE),)</f>
        <v>8</v>
      </c>
      <c r="C10" s="35" t="str">
        <f>IFERROR(VLOOKUP($A10,'Running Order'!$A$8:$CH$64,C$104,FALSE),"-")</f>
        <v>Paul Price</v>
      </c>
      <c r="D10" s="35" t="str">
        <f>IFERROR(VLOOKUP($A10,'Running Order'!$A$8:$CH$64,D$104,FALSE),"-")</f>
        <v>Kate Kirk</v>
      </c>
      <c r="E10" s="35" t="str">
        <f>IFERROR(VLOOKUP($A10,'Running Order'!$A$8:$CH$64,E$104,FALSE),"-")</f>
        <v>CAP</v>
      </c>
      <c r="F10" s="35">
        <f>IFERROR(VLOOKUP($A10,'Running Order'!$A$8:$CH$64,F$104,FALSE),"-")</f>
        <v>1450</v>
      </c>
      <c r="G10" s="13" t="str">
        <f>IFERROR(VLOOKUP($A10,'Running Order'!$A$8:$CH$64,G$104,FALSE),"-")</f>
        <v>IRS</v>
      </c>
      <c r="H10" s="12">
        <f>IFERROR(VLOOKUP($A10,'Running Order'!$A$8:$CH$64,H$104,FALSE),"-")</f>
        <v>6</v>
      </c>
      <c r="I10" s="12">
        <f>IFERROR(VLOOKUP($A10,'Running Order'!$A$8:$CH$64,I$104,FALSE),"-")</f>
        <v>0</v>
      </c>
      <c r="J10" s="12">
        <f>IFERROR(VLOOKUP($A10,'Running Order'!$A$8:$CH$64,J$104,FALSE),"-")</f>
        <v>0</v>
      </c>
      <c r="K10" s="35">
        <f>IFERROR(VLOOKUP($A10,'Running Order'!$A$8:$CH$64,K$104,FALSE),"-")</f>
        <v>0</v>
      </c>
      <c r="L10" s="12" t="str">
        <f>IFERROR(VLOOKUP($A10,'Running Order'!$A$8:$CH$64,L$104,FALSE),"-")</f>
        <v>Red</v>
      </c>
      <c r="M10" s="35">
        <f>IFERROR(VLOOKUP($A10,'Running Order'!$A$8:$CH$64,M$104,FALSE),"-")</f>
        <v>5</v>
      </c>
      <c r="N10" s="35">
        <f>IFERROR(VLOOKUP($A10,'Running Order'!$A$8:$CH$64,N$104,FALSE),"-")</f>
        <v>0</v>
      </c>
      <c r="O10" s="35">
        <f>IFERROR(VLOOKUP($A10,'Running Order'!$A$8:$CH$64,O$104,FALSE),"-")</f>
        <v>2</v>
      </c>
      <c r="P10" s="35">
        <f>IFERROR(VLOOKUP($A10,'Running Order'!$A$8:$CH$64,P$104,FALSE),"-")</f>
        <v>1</v>
      </c>
      <c r="Q10" s="35">
        <f>IFERROR(VLOOKUP($A10,'Running Order'!$A$8:$CH$64,Q$104,FALSE),"-")</f>
        <v>1</v>
      </c>
      <c r="R10" s="35">
        <f>IFERROR(VLOOKUP($A10,'Running Order'!$A$8:$CH$64,R$104,FALSE),"-")</f>
        <v>4</v>
      </c>
      <c r="S10" s="12">
        <f>IFERROR(VLOOKUP($A10,'Running Order'!$A$8:$CH$64,S$104,FALSE),"-")</f>
        <v>6</v>
      </c>
      <c r="T10" s="35">
        <f>IFERROR(VLOOKUP($A10,'Running Order'!$A$8:$CH$64,T$104,FALSE),"-")</f>
        <v>0</v>
      </c>
      <c r="U10" s="12">
        <f>IFERROR(VLOOKUP($A10,'Running Order'!$A$8:$CH$64,U$104,FALSE),"-")</f>
        <v>0</v>
      </c>
      <c r="V10" s="35">
        <f>IFERROR(VLOOKUP($A10,'Running Order'!$A$8:$CH$64,V$104,FALSE),"-")</f>
        <v>0</v>
      </c>
      <c r="W10" s="5">
        <f>IFERROR(VLOOKUP($A10,'Running Order'!$A$8:$CH$64,W$104,FALSE),"-")</f>
        <v>19</v>
      </c>
      <c r="X10" s="12">
        <f>IFERROR(VLOOKUP($A10,'Running Order'!$A$8:$CH$64,X$104,FALSE),"-")</f>
        <v>0</v>
      </c>
      <c r="Y10" s="12">
        <f>IFERROR(VLOOKUP($A10,'Running Order'!$A$8:$CH$64,Y$104,FALSE),"-")</f>
        <v>1</v>
      </c>
      <c r="Z10" s="12">
        <f>IFERROR(VLOOKUP($A10,'Running Order'!$A$8:$CH$64,Z$104,FALSE),"-")</f>
        <v>1</v>
      </c>
      <c r="AA10" s="12">
        <f>IFERROR(VLOOKUP($A10,'Running Order'!$A$8:$CH$64,AA$104,FALSE),"-")</f>
        <v>1</v>
      </c>
      <c r="AB10" s="12">
        <f>IFERROR(VLOOKUP($A10,'Running Order'!$A$8:$CH$64,AB$104,FALSE),"-")</f>
        <v>2</v>
      </c>
      <c r="AC10" s="12">
        <f>IFERROR(VLOOKUP($A10,'Running Order'!$A$8:$CH$64,AC$104,FALSE),"-")</f>
        <v>1</v>
      </c>
      <c r="AD10" s="12">
        <f>IFERROR(VLOOKUP($A10,'Running Order'!$A$8:$CH$64,AD$104,FALSE),"-")</f>
        <v>4</v>
      </c>
      <c r="AE10" s="12">
        <f>IFERROR(VLOOKUP($A10,'Running Order'!$A$8:$CH$64,AE$104,FALSE),"-")</f>
        <v>0</v>
      </c>
      <c r="AF10" s="12">
        <f>IFERROR(VLOOKUP($A10,'Running Order'!$A$8:$CH$64,AF$104,FALSE),"-")</f>
        <v>0</v>
      </c>
      <c r="AG10" s="12">
        <f>IFERROR(VLOOKUP($A10,'Running Order'!$A$8:$CH$64,AG$104,FALSE),"-")</f>
        <v>0</v>
      </c>
      <c r="AH10" s="5">
        <f>IFERROR(VLOOKUP($A10,'Running Order'!$A$8:$CH$64,AH$104,FALSE),"-")</f>
        <v>10</v>
      </c>
      <c r="AI10" s="5">
        <f>IFERROR(VLOOKUP($A10,'Running Order'!$A$8:$CH$64,AI$104,FALSE),"-")</f>
        <v>29</v>
      </c>
      <c r="AJ10" s="12">
        <f>IFERROR(VLOOKUP($A10,'Running Order'!$A$8:$CH$64,AJ$104,FALSE),"-")</f>
        <v>0</v>
      </c>
      <c r="AK10" s="12">
        <f>IFERROR(VLOOKUP($A10,'Running Order'!$A$8:$CH$64,AK$104,FALSE),"-")</f>
        <v>0</v>
      </c>
      <c r="AL10" s="12">
        <f>IFERROR(VLOOKUP($A10,'Running Order'!$A$8:$CH$64,AL$104,FALSE),"-")</f>
        <v>1</v>
      </c>
      <c r="AM10" s="12">
        <f>IFERROR(VLOOKUP($A10,'Running Order'!$A$8:$CH$64,AM$104,FALSE),"-")</f>
        <v>1</v>
      </c>
      <c r="AN10" s="12">
        <f>IFERROR(VLOOKUP($A10,'Running Order'!$A$8:$CH$64,AN$104,FALSE),"-")</f>
        <v>1</v>
      </c>
      <c r="AO10" s="12">
        <f>IFERROR(VLOOKUP($A10,'Running Order'!$A$8:$CH$64,AO$104,FALSE),"-")</f>
        <v>0</v>
      </c>
      <c r="AP10" s="12">
        <f>IFERROR(VLOOKUP($A10,'Running Order'!$A$8:$CH$64,AP$104,FALSE),"-")</f>
        <v>2</v>
      </c>
      <c r="AQ10" s="12">
        <f>IFERROR(VLOOKUP($A10,'Running Order'!$A$8:$CH$64,AQ$104,FALSE),"-")</f>
        <v>0</v>
      </c>
      <c r="AR10" s="12">
        <f>IFERROR(VLOOKUP($A10,'Running Order'!$A$8:$CH$64,AR$104,FALSE),"-")</f>
        <v>0</v>
      </c>
      <c r="AS10" s="12">
        <f>IFERROR(VLOOKUP($A10,'Running Order'!$A$8:$CH$64,AS$104,FALSE),"-")</f>
        <v>0</v>
      </c>
      <c r="AT10" s="5">
        <f>IFERROR(VLOOKUP($A10,'Running Order'!$A$8:$CH$64,AT$104,FALSE),"-")</f>
        <v>5</v>
      </c>
      <c r="AU10" s="5">
        <f>IFERROR(VLOOKUP($A10,'Running Order'!$A$8:$CH$64,AU$104,FALSE),"-")</f>
        <v>34</v>
      </c>
      <c r="AV10" s="12">
        <f>IFERROR(VLOOKUP($A10,'Running Order'!$A$8:$CH$64,AV$104,FALSE),"-")</f>
        <v>0</v>
      </c>
      <c r="AW10" s="12">
        <f>IFERROR(VLOOKUP($A10,'Running Order'!$A$8:$CH$64,AW$104,FALSE),"-")</f>
        <v>0</v>
      </c>
      <c r="AX10" s="12">
        <f>IFERROR(VLOOKUP($A10,'Running Order'!$A$8:$CH$64,AX$104,FALSE),"-")</f>
        <v>0</v>
      </c>
      <c r="AY10" s="12">
        <f>IFERROR(VLOOKUP($A10,'Running Order'!$A$8:$CH$64,AY$104,FALSE),"-")</f>
        <v>0</v>
      </c>
      <c r="AZ10" s="12">
        <f>IFERROR(VLOOKUP($A10,'Running Order'!$A$8:$CH$64,AZ$104,FALSE),"-")</f>
        <v>0</v>
      </c>
      <c r="BA10" s="12">
        <f>IFERROR(VLOOKUP($A10,'Running Order'!$A$8:$CH$64,BA$104,FALSE),"-")</f>
        <v>0</v>
      </c>
      <c r="BB10" s="12">
        <f>IFERROR(VLOOKUP($A10,'Running Order'!$A$8:$CH$64,BB$104,FALSE),"-")</f>
        <v>0</v>
      </c>
      <c r="BC10" s="12">
        <f>IFERROR(VLOOKUP($A10,'Running Order'!$A$8:$CH$64,BC$104,FALSE),"-")</f>
        <v>0</v>
      </c>
      <c r="BD10" s="12">
        <f>IFERROR(VLOOKUP($A10,'Running Order'!$A$8:$CH$64,BD$104,FALSE),"-")</f>
        <v>0</v>
      </c>
      <c r="BE10" s="12">
        <f>IFERROR(VLOOKUP($A10,'Running Order'!$A$8:$CH$64,BE$104,FALSE),"-")</f>
        <v>0</v>
      </c>
      <c r="BF10" s="5">
        <f>IFERROR(VLOOKUP($A10,'Running Order'!$A$8:$CH$64,BF$104,FALSE),"-")</f>
        <v>0</v>
      </c>
      <c r="BG10" s="5">
        <f>IFERROR(VLOOKUP($A10,'Running Order'!$A$8:$CH$64,BG$104,FALSE),"-")</f>
        <v>34</v>
      </c>
      <c r="BH10" s="5">
        <f t="shared" si="57"/>
        <v>7</v>
      </c>
      <c r="BI10" s="5">
        <f t="shared" si="58"/>
        <v>7</v>
      </c>
      <c r="BJ10" s="5">
        <f t="shared" si="59"/>
        <v>3</v>
      </c>
      <c r="BK10" s="5" t="str">
        <f t="shared" si="60"/>
        <v>-</v>
      </c>
      <c r="BL10" s="5">
        <f t="shared" si="61"/>
        <v>7</v>
      </c>
      <c r="BM10" s="5">
        <f t="shared" si="62"/>
        <v>7</v>
      </c>
      <c r="BN10" s="5">
        <f t="shared" si="63"/>
        <v>3</v>
      </c>
      <c r="BO10" s="5">
        <f t="shared" si="64"/>
        <v>3</v>
      </c>
      <c r="BP10" s="3" t="str">
        <f t="shared" si="16"/>
        <v>-</v>
      </c>
      <c r="BQ10" s="3" t="str">
        <f t="shared" si="65"/>
        <v/>
      </c>
      <c r="BR10" s="3" t="e">
        <f t="shared" si="17"/>
        <v>#VALUE!</v>
      </c>
      <c r="BS10" s="3" t="str">
        <f t="shared" si="66"/>
        <v/>
      </c>
      <c r="BT10" s="3" t="str">
        <f t="shared" si="18"/>
        <v>-</v>
      </c>
      <c r="BU10" s="3" t="str">
        <f t="shared" si="67"/>
        <v/>
      </c>
      <c r="BV10" s="3" t="str">
        <f t="shared" si="19"/>
        <v>-</v>
      </c>
      <c r="BW10" s="3" t="str">
        <f t="shared" si="68"/>
        <v/>
      </c>
      <c r="BX10" s="3" t="str">
        <f t="shared" si="20"/>
        <v>-</v>
      </c>
      <c r="BY10" s="3" t="str">
        <f t="shared" si="69"/>
        <v/>
      </c>
      <c r="BZ10" s="3" t="str">
        <f t="shared" si="21"/>
        <v>-</v>
      </c>
      <c r="CA10" s="3" t="str">
        <f t="shared" si="70"/>
        <v/>
      </c>
      <c r="CB10" s="3" t="str">
        <f t="shared" si="22"/>
        <v>-</v>
      </c>
      <c r="CC10" s="3" t="str">
        <f t="shared" si="71"/>
        <v/>
      </c>
      <c r="CD10" s="3" t="str">
        <f t="shared" si="72"/>
        <v>-</v>
      </c>
      <c r="CE10" s="3" t="str">
        <f t="shared" si="73"/>
        <v/>
      </c>
      <c r="CF10" s="3" t="str">
        <f t="shared" si="74"/>
        <v>-</v>
      </c>
      <c r="CG10" s="3" t="str">
        <f t="shared" si="75"/>
        <v/>
      </c>
      <c r="CH10" s="5" t="str">
        <f>IFERROR(VLOOKUP($A10,'Running Order'!$A$8:$CH$64,CH$104,FALSE),"-")</f>
        <v>3</v>
      </c>
      <c r="CI10" s="5" t="str">
        <f>IFERROR(VLOOKUP($A10,'Running Order'!$A$8:$CI$64,CI$104,FALSE),"-")</f>
        <v/>
      </c>
      <c r="CL10" s="1">
        <f t="shared" si="76"/>
        <v>24</v>
      </c>
      <c r="CM10" s="1">
        <f t="shared" si="77"/>
        <v>0</v>
      </c>
      <c r="CN10" s="1">
        <f t="shared" si="78"/>
        <v>3</v>
      </c>
      <c r="CO10" s="1" t="e">
        <f t="shared" si="79"/>
        <v>#VALUE!</v>
      </c>
      <c r="CP10" s="1">
        <f t="shared" si="80"/>
        <v>9</v>
      </c>
      <c r="CQ10" s="1">
        <f t="shared" si="81"/>
        <v>2.0000000000000002E-5</v>
      </c>
      <c r="CR10" s="1" t="e">
        <f t="shared" si="82"/>
        <v>#VALUE!</v>
      </c>
      <c r="CS10" s="1" t="e">
        <f t="shared" si="23"/>
        <v>#VALUE!</v>
      </c>
      <c r="CT10" s="1">
        <f t="shared" si="83"/>
        <v>3</v>
      </c>
      <c r="CU10" s="1">
        <f t="shared" si="84"/>
        <v>8.9999999999999998E-4</v>
      </c>
      <c r="CV10" s="1" t="e">
        <f t="shared" si="85"/>
        <v>#VALUE!</v>
      </c>
      <c r="CW10" s="1" t="e">
        <f t="shared" si="24"/>
        <v>#VALUE!</v>
      </c>
      <c r="CX10" s="1">
        <f t="shared" si="86"/>
        <v>0</v>
      </c>
      <c r="CY10" s="1">
        <f t="shared" si="87"/>
        <v>2.2000000000000001E-3</v>
      </c>
      <c r="CZ10" s="1" t="e">
        <f t="shared" si="88"/>
        <v>#VALUE!</v>
      </c>
      <c r="DA10" s="1" t="e">
        <f t="shared" si="25"/>
        <v>#VALUE!</v>
      </c>
      <c r="DB10" s="1">
        <f t="shared" si="89"/>
        <v>2</v>
      </c>
      <c r="DC10" s="1">
        <f t="shared" si="90"/>
        <v>1.1000000000000001E-3</v>
      </c>
      <c r="DD10" s="1" t="e">
        <f t="shared" si="91"/>
        <v>#VALUE!</v>
      </c>
      <c r="DE10" s="1" t="e">
        <f t="shared" si="26"/>
        <v>#VALUE!</v>
      </c>
      <c r="DF10" s="1">
        <f t="shared" si="92"/>
        <v>1</v>
      </c>
      <c r="DG10" s="1">
        <f t="shared" si="93"/>
        <v>1.4E-3</v>
      </c>
      <c r="DH10" s="1" t="e">
        <f t="shared" si="94"/>
        <v>#VALUE!</v>
      </c>
      <c r="DI10" s="1" t="e">
        <f t="shared" si="27"/>
        <v>#VALUE!</v>
      </c>
      <c r="DJ10" s="1">
        <f t="shared" si="95"/>
        <v>1</v>
      </c>
      <c r="DK10" s="1">
        <f t="shared" si="96"/>
        <v>2.9999999999999997E-4</v>
      </c>
      <c r="DL10" s="1" t="e">
        <f t="shared" si="97"/>
        <v>#VALUE!</v>
      </c>
      <c r="DM10" s="1" t="e">
        <f t="shared" si="98"/>
        <v>#VALUE!</v>
      </c>
      <c r="DQ10">
        <f t="shared" si="99"/>
        <v>34</v>
      </c>
      <c r="DR10" t="str">
        <f t="shared" si="100"/>
        <v>YES</v>
      </c>
      <c r="DS10">
        <f t="shared" si="101"/>
        <v>34</v>
      </c>
      <c r="DT10" t="str">
        <f t="shared" si="102"/>
        <v>YES</v>
      </c>
      <c r="DV10" s="1">
        <f t="shared" si="103"/>
        <v>14</v>
      </c>
      <c r="DW10" s="1">
        <f t="shared" si="104"/>
        <v>0</v>
      </c>
      <c r="DX10" s="1">
        <f t="shared" si="105"/>
        <v>3</v>
      </c>
      <c r="DY10" s="1">
        <f t="shared" si="28"/>
        <v>3</v>
      </c>
      <c r="DZ10" s="1">
        <f t="shared" si="106"/>
        <v>9</v>
      </c>
      <c r="EA10" s="1">
        <f t="shared" si="107"/>
        <v>0</v>
      </c>
      <c r="EB10" s="1">
        <f t="shared" si="108"/>
        <v>3</v>
      </c>
      <c r="EC10" s="1">
        <f t="shared" si="29"/>
        <v>3</v>
      </c>
      <c r="ED10" s="1">
        <f t="shared" si="109"/>
        <v>3</v>
      </c>
      <c r="EE10" s="1">
        <f t="shared" si="110"/>
        <v>0</v>
      </c>
      <c r="EF10" s="1">
        <f t="shared" si="111"/>
        <v>3</v>
      </c>
      <c r="EG10" s="1">
        <f t="shared" si="30"/>
        <v>3</v>
      </c>
      <c r="EH10" s="1">
        <f t="shared" si="112"/>
        <v>0</v>
      </c>
      <c r="EI10" s="1">
        <f t="shared" si="113"/>
        <v>0</v>
      </c>
      <c r="EJ10" s="1">
        <f t="shared" si="114"/>
        <v>3</v>
      </c>
      <c r="EK10" s="1">
        <f t="shared" si="31"/>
        <v>3</v>
      </c>
      <c r="EL10" s="1">
        <f t="shared" si="115"/>
        <v>2</v>
      </c>
      <c r="EM10" s="1">
        <f t="shared" si="116"/>
        <v>0</v>
      </c>
      <c r="EN10" s="1">
        <f t="shared" si="117"/>
        <v>3</v>
      </c>
      <c r="EO10" s="1">
        <f t="shared" si="32"/>
        <v>3</v>
      </c>
      <c r="EP10" s="1">
        <f t="shared" si="118"/>
        <v>1</v>
      </c>
      <c r="EQ10" s="1">
        <f t="shared" si="119"/>
        <v>0</v>
      </c>
      <c r="ER10" s="1">
        <f t="shared" si="120"/>
        <v>3</v>
      </c>
      <c r="ES10" s="1">
        <f t="shared" si="33"/>
        <v>3</v>
      </c>
      <c r="ET10" s="1">
        <f t="shared" si="121"/>
        <v>1</v>
      </c>
      <c r="EU10" s="1">
        <f t="shared" si="122"/>
        <v>0</v>
      </c>
      <c r="EV10" s="1">
        <f t="shared" si="123"/>
        <v>3</v>
      </c>
      <c r="EW10" s="1">
        <f t="shared" si="124"/>
        <v>3</v>
      </c>
      <c r="EX10" s="1"/>
      <c r="EY10" s="1">
        <f t="shared" si="125"/>
        <v>8</v>
      </c>
      <c r="EZ10" s="1">
        <f t="shared" si="126"/>
        <v>0</v>
      </c>
      <c r="FA10" s="1">
        <f t="shared" si="34"/>
        <v>7</v>
      </c>
      <c r="FB10" s="1">
        <f t="shared" si="35"/>
        <v>7</v>
      </c>
      <c r="FC10" s="1">
        <f t="shared" si="127"/>
        <v>6</v>
      </c>
      <c r="FD10" s="1">
        <f t="shared" si="128"/>
        <v>0</v>
      </c>
      <c r="FE10" s="1">
        <f t="shared" si="129"/>
        <v>7</v>
      </c>
      <c r="FF10" s="1">
        <f t="shared" si="36"/>
        <v>7</v>
      </c>
      <c r="FG10" s="1">
        <f t="shared" si="130"/>
        <v>2</v>
      </c>
      <c r="FH10" s="1">
        <f t="shared" si="131"/>
        <v>0</v>
      </c>
      <c r="FI10" s="1">
        <f t="shared" si="132"/>
        <v>7</v>
      </c>
      <c r="FJ10" s="1">
        <f t="shared" si="37"/>
        <v>7</v>
      </c>
      <c r="FK10" s="1">
        <f t="shared" si="133"/>
        <v>0</v>
      </c>
      <c r="FL10" s="1">
        <f t="shared" si="134"/>
        <v>0</v>
      </c>
      <c r="FM10" s="1">
        <f t="shared" si="135"/>
        <v>7</v>
      </c>
      <c r="FN10" s="1">
        <f t="shared" si="38"/>
        <v>7</v>
      </c>
      <c r="FO10" s="1">
        <f t="shared" si="136"/>
        <v>2</v>
      </c>
      <c r="FP10" s="1">
        <f t="shared" si="137"/>
        <v>0</v>
      </c>
      <c r="FQ10" s="1">
        <f t="shared" si="138"/>
        <v>7</v>
      </c>
      <c r="FR10" s="1">
        <f t="shared" si="39"/>
        <v>7</v>
      </c>
      <c r="FS10" s="1">
        <f t="shared" si="139"/>
        <v>1</v>
      </c>
      <c r="FT10" s="1">
        <f t="shared" si="140"/>
        <v>0</v>
      </c>
      <c r="FU10" s="1">
        <f t="shared" si="141"/>
        <v>7</v>
      </c>
      <c r="FV10" s="1">
        <f t="shared" si="40"/>
        <v>7</v>
      </c>
      <c r="FW10" s="1">
        <f t="shared" si="142"/>
        <v>1</v>
      </c>
      <c r="FX10" s="1">
        <f t="shared" si="143"/>
        <v>0</v>
      </c>
      <c r="FY10" s="1">
        <f t="shared" si="144"/>
        <v>7</v>
      </c>
      <c r="FZ10" s="1">
        <f t="shared" si="41"/>
        <v>7</v>
      </c>
      <c r="GC10" s="1">
        <f t="shared" si="42"/>
        <v>4</v>
      </c>
      <c r="GD10" s="1">
        <f t="shared" si="145"/>
        <v>0</v>
      </c>
      <c r="GE10" s="1">
        <f t="shared" si="43"/>
        <v>7</v>
      </c>
      <c r="GF10" s="1">
        <f t="shared" si="44"/>
        <v>7</v>
      </c>
      <c r="GG10" s="1">
        <f t="shared" si="45"/>
        <v>2</v>
      </c>
      <c r="GH10" s="1">
        <f t="shared" si="146"/>
        <v>0</v>
      </c>
      <c r="GI10" s="1">
        <f t="shared" si="147"/>
        <v>7</v>
      </c>
      <c r="GJ10" s="1">
        <f t="shared" si="46"/>
        <v>7</v>
      </c>
      <c r="GK10" s="1">
        <f t="shared" si="47"/>
        <v>1</v>
      </c>
      <c r="GL10" s="1">
        <f t="shared" si="148"/>
        <v>0</v>
      </c>
      <c r="GM10" s="1">
        <f t="shared" si="149"/>
        <v>7</v>
      </c>
      <c r="GN10" s="1">
        <f t="shared" si="48"/>
        <v>7</v>
      </c>
      <c r="GO10" s="1">
        <f t="shared" si="49"/>
        <v>0</v>
      </c>
      <c r="GP10" s="1">
        <f t="shared" si="150"/>
        <v>0</v>
      </c>
      <c r="GQ10" s="1">
        <f t="shared" si="151"/>
        <v>7</v>
      </c>
      <c r="GR10" s="1">
        <f t="shared" si="50"/>
        <v>7</v>
      </c>
      <c r="GS10" s="1">
        <f t="shared" si="51"/>
        <v>1</v>
      </c>
      <c r="GT10" s="1">
        <f t="shared" si="152"/>
        <v>0</v>
      </c>
      <c r="GU10" s="1">
        <f t="shared" si="153"/>
        <v>7</v>
      </c>
      <c r="GV10" s="1">
        <f t="shared" si="52"/>
        <v>7</v>
      </c>
      <c r="GW10" s="1">
        <f t="shared" si="53"/>
        <v>1</v>
      </c>
      <c r="GX10" s="1">
        <f t="shared" si="154"/>
        <v>0</v>
      </c>
      <c r="GY10" s="1">
        <f t="shared" si="155"/>
        <v>7</v>
      </c>
      <c r="GZ10" s="1">
        <f t="shared" si="54"/>
        <v>7</v>
      </c>
      <c r="HA10" s="1">
        <f t="shared" si="55"/>
        <v>1</v>
      </c>
      <c r="HB10" s="1">
        <f t="shared" si="156"/>
        <v>0</v>
      </c>
      <c r="HC10" s="1">
        <f t="shared" si="157"/>
        <v>7</v>
      </c>
      <c r="HD10" s="1">
        <f t="shared" si="56"/>
        <v>7</v>
      </c>
    </row>
    <row r="11" spans="1:212" x14ac:dyDescent="0.3">
      <c r="A11" t="s">
        <v>112</v>
      </c>
      <c r="B11" s="37">
        <f>IFERROR(VLOOKUP($A11,'Running Order'!$A$8:$CH$64,B$104,FALSE),)</f>
        <v>1</v>
      </c>
      <c r="C11" s="36" t="str">
        <f>IFERROR(VLOOKUP($A11,'Running Order'!$A$8:$CH$64,C$104,FALSE),"-")</f>
        <v>Roland Uglow</v>
      </c>
      <c r="D11" s="36" t="str">
        <f>IFERROR(VLOOKUP($A11,'Running Order'!$A$8:$CH$64,D$104,FALSE),"-")</f>
        <v>Alison Gibbs</v>
      </c>
      <c r="E11" s="36" t="str">
        <f>IFERROR(VLOOKUP($A11,'Running Order'!$A$8:$CH$64,E$104,FALSE),"-")</f>
        <v>Crossle</v>
      </c>
      <c r="F11" s="36">
        <f>IFERROR(VLOOKUP($A11,'Running Order'!$A$8:$CH$64,F$104,FALSE),"-")</f>
        <v>1500</v>
      </c>
      <c r="G11" s="37" t="str">
        <f>IFERROR(VLOOKUP($A11,'Running Order'!$A$8:$CH$64,G$104,FALSE),"-")</f>
        <v>IRS</v>
      </c>
      <c r="H11" s="36">
        <f>IFERROR(VLOOKUP($A11,'Running Order'!$A$8:$CH$64,H$104,FALSE),"-")</f>
        <v>8</v>
      </c>
      <c r="I11" s="36">
        <f>IFERROR(VLOOKUP($A11,'Running Order'!$A$8:$CH$64,I$104,FALSE),"-")</f>
        <v>0</v>
      </c>
      <c r="J11" s="36">
        <f>IFERROR(VLOOKUP($A11,'Running Order'!$A$8:$CH$64,J$104,FALSE),"-")</f>
        <v>0</v>
      </c>
      <c r="K11" s="36">
        <f>IFERROR(VLOOKUP($A11,'Running Order'!$A$8:$CH$64,K$104,FALSE),"-")</f>
        <v>0</v>
      </c>
      <c r="L11" s="36" t="str">
        <f>IFERROR(VLOOKUP($A11,'Running Order'!$A$8:$CH$64,L$104,FALSE),"-")</f>
        <v>Red</v>
      </c>
      <c r="M11" s="36">
        <f>IFERROR(VLOOKUP($A11,'Running Order'!$A$8:$CH$64,M$104,FALSE),"-")</f>
        <v>5</v>
      </c>
      <c r="N11" s="36">
        <f>IFERROR(VLOOKUP($A11,'Running Order'!$A$8:$CH$64,N$104,FALSE),"-")</f>
        <v>4</v>
      </c>
      <c r="O11" s="36">
        <f>IFERROR(VLOOKUP($A11,'Running Order'!$A$8:$CH$64,O$104,FALSE),"-")</f>
        <v>3</v>
      </c>
      <c r="P11" s="36">
        <f>IFERROR(VLOOKUP($A11,'Running Order'!$A$8:$CH$64,P$104,FALSE),"-")</f>
        <v>1</v>
      </c>
      <c r="Q11" s="36">
        <f>IFERROR(VLOOKUP($A11,'Running Order'!$A$8:$CH$64,Q$104,FALSE),"-")</f>
        <v>1</v>
      </c>
      <c r="R11" s="36">
        <f>IFERROR(VLOOKUP($A11,'Running Order'!$A$8:$CH$64,R$104,FALSE),"-")</f>
        <v>4</v>
      </c>
      <c r="S11" s="36">
        <f>IFERROR(VLOOKUP($A11,'Running Order'!$A$8:$CH$64,S$104,FALSE),"-")</f>
        <v>0</v>
      </c>
      <c r="T11" s="36">
        <f>IFERROR(VLOOKUP($A11,'Running Order'!$A$8:$CH$64,T$104,FALSE),"-")</f>
        <v>0</v>
      </c>
      <c r="U11" s="36">
        <f>IFERROR(VLOOKUP($A11,'Running Order'!$A$8:$CH$64,U$104,FALSE),"-")</f>
        <v>0</v>
      </c>
      <c r="V11" s="36">
        <f>IFERROR(VLOOKUP($A11,'Running Order'!$A$8:$CH$64,V$104,FALSE),"-")</f>
        <v>0</v>
      </c>
      <c r="W11" s="38">
        <f>IFERROR(VLOOKUP($A11,'Running Order'!$A$8:$CH$64,W$104,FALSE),"-")</f>
        <v>18</v>
      </c>
      <c r="X11" s="36">
        <f>IFERROR(VLOOKUP($A11,'Running Order'!$A$8:$CH$64,X$104,FALSE),"-")</f>
        <v>2</v>
      </c>
      <c r="Y11" s="36">
        <f>IFERROR(VLOOKUP($A11,'Running Order'!$A$8:$CH$64,Y$104,FALSE),"-")</f>
        <v>0</v>
      </c>
      <c r="Z11" s="36">
        <f>IFERROR(VLOOKUP($A11,'Running Order'!$A$8:$CH$64,Z$104,FALSE),"-")</f>
        <v>0</v>
      </c>
      <c r="AA11" s="36">
        <f>IFERROR(VLOOKUP($A11,'Running Order'!$A$8:$CH$64,AA$104,FALSE),"-")</f>
        <v>1</v>
      </c>
      <c r="AB11" s="36">
        <f>IFERROR(VLOOKUP($A11,'Running Order'!$A$8:$CH$64,AB$104,FALSE),"-")</f>
        <v>1</v>
      </c>
      <c r="AC11" s="36">
        <f>IFERROR(VLOOKUP($A11,'Running Order'!$A$8:$CH$64,AC$104,FALSE),"-")</f>
        <v>1</v>
      </c>
      <c r="AD11" s="36">
        <f>IFERROR(VLOOKUP($A11,'Running Order'!$A$8:$CH$64,AD$104,FALSE),"-")</f>
        <v>0</v>
      </c>
      <c r="AE11" s="36">
        <f>IFERROR(VLOOKUP($A11,'Running Order'!$A$8:$CH$64,AE$104,FALSE),"-")</f>
        <v>0</v>
      </c>
      <c r="AF11" s="36">
        <f>IFERROR(VLOOKUP($A11,'Running Order'!$A$8:$CH$64,AF$104,FALSE),"-")</f>
        <v>0</v>
      </c>
      <c r="AG11" s="36">
        <f>IFERROR(VLOOKUP($A11,'Running Order'!$A$8:$CH$64,AG$104,FALSE),"-")</f>
        <v>0</v>
      </c>
      <c r="AH11" s="38">
        <f>IFERROR(VLOOKUP($A11,'Running Order'!$A$8:$CH$64,AH$104,FALSE),"-")</f>
        <v>5</v>
      </c>
      <c r="AI11" s="38">
        <f>IFERROR(VLOOKUP($A11,'Running Order'!$A$8:$CH$64,AI$104,FALSE),"-")</f>
        <v>23</v>
      </c>
      <c r="AJ11" s="36">
        <f>IFERROR(VLOOKUP($A11,'Running Order'!$A$8:$CH$64,AJ$104,FALSE),"-")</f>
        <v>1</v>
      </c>
      <c r="AK11" s="36">
        <f>IFERROR(VLOOKUP($A11,'Running Order'!$A$8:$CH$64,AK$104,FALSE),"-")</f>
        <v>0</v>
      </c>
      <c r="AL11" s="36">
        <f>IFERROR(VLOOKUP($A11,'Running Order'!$A$8:$CH$64,AL$104,FALSE),"-")</f>
        <v>7</v>
      </c>
      <c r="AM11" s="36">
        <f>IFERROR(VLOOKUP($A11,'Running Order'!$A$8:$CH$64,AM$104,FALSE),"-")</f>
        <v>1</v>
      </c>
      <c r="AN11" s="36">
        <f>IFERROR(VLOOKUP($A11,'Running Order'!$A$8:$CH$64,AN$104,FALSE),"-")</f>
        <v>0</v>
      </c>
      <c r="AO11" s="36">
        <f>IFERROR(VLOOKUP($A11,'Running Order'!$A$8:$CH$64,AO$104,FALSE),"-")</f>
        <v>0</v>
      </c>
      <c r="AP11" s="36">
        <f>IFERROR(VLOOKUP($A11,'Running Order'!$A$8:$CH$64,AP$104,FALSE),"-")</f>
        <v>3</v>
      </c>
      <c r="AQ11" s="36">
        <f>IFERROR(VLOOKUP($A11,'Running Order'!$A$8:$CH$64,AQ$104,FALSE),"-")</f>
        <v>0</v>
      </c>
      <c r="AR11" s="36">
        <f>IFERROR(VLOOKUP($A11,'Running Order'!$A$8:$CH$64,AR$104,FALSE),"-")</f>
        <v>0</v>
      </c>
      <c r="AS11" s="36">
        <f>IFERROR(VLOOKUP($A11,'Running Order'!$A$8:$CH$64,AS$104,FALSE),"-")</f>
        <v>0</v>
      </c>
      <c r="AT11" s="38">
        <f>IFERROR(VLOOKUP($A11,'Running Order'!$A$8:$CH$64,AT$104,FALSE),"-")</f>
        <v>12</v>
      </c>
      <c r="AU11" s="38">
        <f>IFERROR(VLOOKUP($A11,'Running Order'!$A$8:$CH$64,AU$104,FALSE),"-")</f>
        <v>35</v>
      </c>
      <c r="AV11" s="36">
        <f>IFERROR(VLOOKUP($A11,'Running Order'!$A$8:$CH$64,AV$104,FALSE),"-")</f>
        <v>0</v>
      </c>
      <c r="AW11" s="36">
        <f>IFERROR(VLOOKUP($A11,'Running Order'!$A$8:$CH$64,AW$104,FALSE),"-")</f>
        <v>0</v>
      </c>
      <c r="AX11" s="36">
        <f>IFERROR(VLOOKUP($A11,'Running Order'!$A$8:$CH$64,AX$104,FALSE),"-")</f>
        <v>0</v>
      </c>
      <c r="AY11" s="36">
        <f>IFERROR(VLOOKUP($A11,'Running Order'!$A$8:$CH$64,AY$104,FALSE),"-")</f>
        <v>0</v>
      </c>
      <c r="AZ11" s="36">
        <f>IFERROR(VLOOKUP($A11,'Running Order'!$A$8:$CH$64,AZ$104,FALSE),"-")</f>
        <v>0</v>
      </c>
      <c r="BA11" s="36">
        <f>IFERROR(VLOOKUP($A11,'Running Order'!$A$8:$CH$64,BA$104,FALSE),"-")</f>
        <v>0</v>
      </c>
      <c r="BB11" s="36">
        <f>IFERROR(VLOOKUP($A11,'Running Order'!$A$8:$CH$64,BB$104,FALSE),"-")</f>
        <v>0</v>
      </c>
      <c r="BC11" s="36">
        <f>IFERROR(VLOOKUP($A11,'Running Order'!$A$8:$CH$64,BC$104,FALSE),"-")</f>
        <v>0</v>
      </c>
      <c r="BD11" s="36">
        <f>IFERROR(VLOOKUP($A11,'Running Order'!$A$8:$CH$64,BD$104,FALSE),"-")</f>
        <v>0</v>
      </c>
      <c r="BE11" s="36">
        <f>IFERROR(VLOOKUP($A11,'Running Order'!$A$8:$CH$64,BE$104,FALSE),"-")</f>
        <v>0</v>
      </c>
      <c r="BF11" s="38">
        <f>IFERROR(VLOOKUP($A11,'Running Order'!$A$8:$CH$64,BF$104,FALSE),"-")</f>
        <v>0</v>
      </c>
      <c r="BG11" s="38">
        <f>IFERROR(VLOOKUP($A11,'Running Order'!$A$8:$CH$64,BG$104,FALSE),"-")</f>
        <v>35</v>
      </c>
      <c r="BH11" s="38">
        <f t="shared" si="57"/>
        <v>6</v>
      </c>
      <c r="BI11" s="38">
        <f t="shared" si="58"/>
        <v>3</v>
      </c>
      <c r="BJ11" s="38">
        <f t="shared" si="59"/>
        <v>4</v>
      </c>
      <c r="BK11" s="5" t="str">
        <f t="shared" si="60"/>
        <v>-</v>
      </c>
      <c r="BL11" s="5">
        <f t="shared" si="61"/>
        <v>5</v>
      </c>
      <c r="BM11" s="5">
        <f t="shared" si="62"/>
        <v>3</v>
      </c>
      <c r="BN11" s="5">
        <f t="shared" si="63"/>
        <v>4</v>
      </c>
      <c r="BO11" s="5">
        <f t="shared" si="64"/>
        <v>4</v>
      </c>
      <c r="BP11" s="3" t="str">
        <f t="shared" si="16"/>
        <v>-</v>
      </c>
      <c r="BQ11" s="3" t="str">
        <f t="shared" si="65"/>
        <v/>
      </c>
      <c r="BR11" s="3" t="e">
        <f t="shared" si="17"/>
        <v>#VALUE!</v>
      </c>
      <c r="BS11" s="3" t="str">
        <f t="shared" si="66"/>
        <v/>
      </c>
      <c r="BT11" s="3" t="str">
        <f t="shared" si="18"/>
        <v>-</v>
      </c>
      <c r="BU11" s="3" t="str">
        <f t="shared" si="67"/>
        <v/>
      </c>
      <c r="BV11" s="3" t="str">
        <f t="shared" si="19"/>
        <v>-</v>
      </c>
      <c r="BW11" s="3" t="str">
        <f t="shared" si="68"/>
        <v/>
      </c>
      <c r="BX11" s="3" t="str">
        <f t="shared" si="20"/>
        <v>-</v>
      </c>
      <c r="BY11" s="3" t="str">
        <f t="shared" si="69"/>
        <v/>
      </c>
      <c r="BZ11" s="3" t="str">
        <f t="shared" si="21"/>
        <v>-</v>
      </c>
      <c r="CA11" s="3" t="str">
        <f t="shared" si="70"/>
        <v/>
      </c>
      <c r="CB11" s="3" t="str">
        <f t="shared" si="22"/>
        <v>-</v>
      </c>
      <c r="CC11" s="3" t="str">
        <f t="shared" si="71"/>
        <v/>
      </c>
      <c r="CD11" s="3" t="str">
        <f t="shared" si="72"/>
        <v>-</v>
      </c>
      <c r="CE11" s="3" t="str">
        <f t="shared" si="73"/>
        <v/>
      </c>
      <c r="CF11" s="3" t="str">
        <f t="shared" si="74"/>
        <v>-</v>
      </c>
      <c r="CG11" s="3" t="str">
        <f t="shared" si="75"/>
        <v/>
      </c>
      <c r="CH11" s="5" t="str">
        <f>IFERROR(VLOOKUP($A11,'Running Order'!$A$8:$CH$64,CH$104,FALSE),"-")</f>
        <v>4</v>
      </c>
      <c r="CI11" s="5" t="str">
        <f>IFERROR(VLOOKUP($A11,'Running Order'!$A$8:$CI$64,CI$104,FALSE),"-")</f>
        <v/>
      </c>
      <c r="CL11" s="1">
        <f t="shared" si="76"/>
        <v>26</v>
      </c>
      <c r="CM11" s="1">
        <f t="shared" si="77"/>
        <v>2.0000000000000002E-5</v>
      </c>
      <c r="CN11" s="1">
        <f t="shared" si="78"/>
        <v>4.0000200000000001</v>
      </c>
      <c r="CO11" s="1" t="e">
        <f t="shared" si="79"/>
        <v>#VALUE!</v>
      </c>
      <c r="CP11" s="1">
        <f t="shared" si="80"/>
        <v>7</v>
      </c>
      <c r="CQ11" s="1">
        <f t="shared" si="81"/>
        <v>6.9999999999999994E-5</v>
      </c>
      <c r="CR11" s="1" t="e">
        <f t="shared" si="82"/>
        <v>#VALUE!</v>
      </c>
      <c r="CS11" s="1" t="e">
        <f t="shared" si="23"/>
        <v>#VALUE!</v>
      </c>
      <c r="CT11" s="1">
        <f t="shared" si="83"/>
        <v>1</v>
      </c>
      <c r="CU11" s="1">
        <f t="shared" si="84"/>
        <v>1.8E-3</v>
      </c>
      <c r="CV11" s="1" t="e">
        <f t="shared" si="85"/>
        <v>#VALUE!</v>
      </c>
      <c r="CW11" s="1" t="e">
        <f t="shared" si="24"/>
        <v>#VALUE!</v>
      </c>
      <c r="CX11" s="1">
        <f t="shared" si="86"/>
        <v>2</v>
      </c>
      <c r="CY11" s="1">
        <f t="shared" si="87"/>
        <v>1.1999999999999999E-3</v>
      </c>
      <c r="CZ11" s="1" t="e">
        <f t="shared" si="88"/>
        <v>#VALUE!</v>
      </c>
      <c r="DA11" s="1" t="e">
        <f t="shared" si="25"/>
        <v>#VALUE!</v>
      </c>
      <c r="DB11" s="1">
        <f t="shared" si="89"/>
        <v>2</v>
      </c>
      <c r="DC11" s="1">
        <f t="shared" si="90"/>
        <v>1.1000000000000001E-3</v>
      </c>
      <c r="DD11" s="1" t="e">
        <f t="shared" si="91"/>
        <v>#VALUE!</v>
      </c>
      <c r="DE11" s="1" t="e">
        <f t="shared" si="26"/>
        <v>#VALUE!</v>
      </c>
      <c r="DF11" s="1">
        <f t="shared" si="92"/>
        <v>1</v>
      </c>
      <c r="DG11" s="1">
        <f t="shared" si="93"/>
        <v>1.4E-3</v>
      </c>
      <c r="DH11" s="1" t="e">
        <f t="shared" si="94"/>
        <v>#VALUE!</v>
      </c>
      <c r="DI11" s="1" t="e">
        <f t="shared" si="27"/>
        <v>#VALUE!</v>
      </c>
      <c r="DJ11" s="1">
        <f t="shared" si="95"/>
        <v>0</v>
      </c>
      <c r="DK11" s="1">
        <f t="shared" si="96"/>
        <v>1.1999999999999999E-3</v>
      </c>
      <c r="DL11" s="1" t="e">
        <f t="shared" si="97"/>
        <v>#VALUE!</v>
      </c>
      <c r="DM11" s="1" t="e">
        <f t="shared" si="98"/>
        <v>#VALUE!</v>
      </c>
      <c r="DQ11">
        <f t="shared" si="99"/>
        <v>35</v>
      </c>
      <c r="DR11" t="str">
        <f t="shared" si="100"/>
        <v>YES</v>
      </c>
      <c r="DS11">
        <f t="shared" si="101"/>
        <v>35</v>
      </c>
      <c r="DT11" t="str">
        <f t="shared" si="102"/>
        <v>YES</v>
      </c>
      <c r="DV11" s="1">
        <f t="shared" si="103"/>
        <v>16</v>
      </c>
      <c r="DW11" s="1">
        <f t="shared" si="104"/>
        <v>2.0000000000000001E-4</v>
      </c>
      <c r="DX11" s="1">
        <f t="shared" si="105"/>
        <v>4.0002000000000004</v>
      </c>
      <c r="DY11" s="1">
        <f t="shared" si="28"/>
        <v>4</v>
      </c>
      <c r="DZ11" s="1">
        <f t="shared" si="106"/>
        <v>7</v>
      </c>
      <c r="EA11" s="1">
        <f t="shared" si="107"/>
        <v>0</v>
      </c>
      <c r="EB11" s="1">
        <f t="shared" si="108"/>
        <v>4</v>
      </c>
      <c r="EC11" s="1">
        <f t="shared" si="29"/>
        <v>4</v>
      </c>
      <c r="ED11" s="1">
        <f t="shared" si="109"/>
        <v>1</v>
      </c>
      <c r="EE11" s="1">
        <f t="shared" si="110"/>
        <v>0</v>
      </c>
      <c r="EF11" s="1">
        <f t="shared" si="111"/>
        <v>4</v>
      </c>
      <c r="EG11" s="1">
        <f t="shared" si="30"/>
        <v>4</v>
      </c>
      <c r="EH11" s="1">
        <f t="shared" si="112"/>
        <v>2</v>
      </c>
      <c r="EI11" s="1">
        <f t="shared" si="113"/>
        <v>0</v>
      </c>
      <c r="EJ11" s="1">
        <f t="shared" si="114"/>
        <v>4</v>
      </c>
      <c r="EK11" s="1">
        <f t="shared" si="31"/>
        <v>4</v>
      </c>
      <c r="EL11" s="1">
        <f t="shared" si="115"/>
        <v>2</v>
      </c>
      <c r="EM11" s="1">
        <f t="shared" si="116"/>
        <v>0</v>
      </c>
      <c r="EN11" s="1">
        <f t="shared" si="117"/>
        <v>4</v>
      </c>
      <c r="EO11" s="1">
        <f t="shared" si="32"/>
        <v>4</v>
      </c>
      <c r="EP11" s="1">
        <f t="shared" si="118"/>
        <v>1</v>
      </c>
      <c r="EQ11" s="1">
        <f t="shared" si="119"/>
        <v>0</v>
      </c>
      <c r="ER11" s="1">
        <f t="shared" si="120"/>
        <v>4</v>
      </c>
      <c r="ES11" s="1">
        <f t="shared" si="33"/>
        <v>4</v>
      </c>
      <c r="ET11" s="1">
        <f t="shared" si="121"/>
        <v>0</v>
      </c>
      <c r="EU11" s="1">
        <f t="shared" si="122"/>
        <v>0</v>
      </c>
      <c r="EV11" s="1">
        <f t="shared" si="123"/>
        <v>4</v>
      </c>
      <c r="EW11" s="1">
        <f t="shared" si="124"/>
        <v>4</v>
      </c>
      <c r="EX11" s="1"/>
      <c r="EY11" s="1">
        <f t="shared" si="125"/>
        <v>10</v>
      </c>
      <c r="EZ11" s="1">
        <f t="shared" si="126"/>
        <v>0</v>
      </c>
      <c r="FA11" s="1">
        <f t="shared" si="34"/>
        <v>3</v>
      </c>
      <c r="FB11" s="1">
        <f t="shared" si="35"/>
        <v>3</v>
      </c>
      <c r="FC11" s="1">
        <f t="shared" si="127"/>
        <v>5</v>
      </c>
      <c r="FD11" s="1">
        <f t="shared" si="128"/>
        <v>0</v>
      </c>
      <c r="FE11" s="1">
        <f t="shared" si="129"/>
        <v>3</v>
      </c>
      <c r="FF11" s="1">
        <f t="shared" si="36"/>
        <v>3</v>
      </c>
      <c r="FG11" s="1">
        <f t="shared" si="130"/>
        <v>1</v>
      </c>
      <c r="FH11" s="1">
        <f t="shared" si="131"/>
        <v>0</v>
      </c>
      <c r="FI11" s="1">
        <f t="shared" si="132"/>
        <v>3</v>
      </c>
      <c r="FJ11" s="1">
        <f t="shared" si="37"/>
        <v>3</v>
      </c>
      <c r="FK11" s="1">
        <f t="shared" si="133"/>
        <v>1</v>
      </c>
      <c r="FL11" s="1">
        <f t="shared" si="134"/>
        <v>0</v>
      </c>
      <c r="FM11" s="1">
        <f t="shared" si="135"/>
        <v>3</v>
      </c>
      <c r="FN11" s="1">
        <f t="shared" si="38"/>
        <v>3</v>
      </c>
      <c r="FO11" s="1">
        <f t="shared" si="136"/>
        <v>2</v>
      </c>
      <c r="FP11" s="1">
        <f t="shared" si="137"/>
        <v>0</v>
      </c>
      <c r="FQ11" s="1">
        <f t="shared" si="138"/>
        <v>3</v>
      </c>
      <c r="FR11" s="1">
        <f t="shared" si="39"/>
        <v>3</v>
      </c>
      <c r="FS11" s="1">
        <f t="shared" si="139"/>
        <v>1</v>
      </c>
      <c r="FT11" s="1">
        <f t="shared" si="140"/>
        <v>0</v>
      </c>
      <c r="FU11" s="1">
        <f t="shared" si="141"/>
        <v>3</v>
      </c>
      <c r="FV11" s="1">
        <f t="shared" si="40"/>
        <v>3</v>
      </c>
      <c r="FW11" s="1">
        <f t="shared" si="142"/>
        <v>0</v>
      </c>
      <c r="FX11" s="1">
        <f t="shared" si="143"/>
        <v>0</v>
      </c>
      <c r="FY11" s="1">
        <f t="shared" si="144"/>
        <v>3</v>
      </c>
      <c r="FZ11" s="1">
        <f t="shared" si="41"/>
        <v>3</v>
      </c>
      <c r="GC11" s="1">
        <f t="shared" si="42"/>
        <v>4</v>
      </c>
      <c r="GD11" s="1">
        <f t="shared" si="145"/>
        <v>0</v>
      </c>
      <c r="GE11" s="1">
        <f t="shared" si="43"/>
        <v>5</v>
      </c>
      <c r="GF11" s="1">
        <f t="shared" si="44"/>
        <v>5</v>
      </c>
      <c r="GG11" s="1">
        <f t="shared" si="45"/>
        <v>2</v>
      </c>
      <c r="GH11" s="1">
        <f t="shared" si="146"/>
        <v>2.9999999999999997E-4</v>
      </c>
      <c r="GI11" s="1">
        <f t="shared" si="147"/>
        <v>5.0003000000000002</v>
      </c>
      <c r="GJ11" s="1">
        <f t="shared" si="46"/>
        <v>6</v>
      </c>
      <c r="GK11" s="1">
        <f t="shared" si="47"/>
        <v>0</v>
      </c>
      <c r="GL11" s="1">
        <f t="shared" si="148"/>
        <v>0</v>
      </c>
      <c r="GM11" s="1">
        <f t="shared" si="149"/>
        <v>6</v>
      </c>
      <c r="GN11" s="1">
        <f t="shared" si="48"/>
        <v>6</v>
      </c>
      <c r="GO11" s="1">
        <f t="shared" si="49"/>
        <v>1</v>
      </c>
      <c r="GP11" s="1">
        <f t="shared" si="150"/>
        <v>0</v>
      </c>
      <c r="GQ11" s="1">
        <f t="shared" si="151"/>
        <v>6</v>
      </c>
      <c r="GR11" s="1">
        <f t="shared" si="50"/>
        <v>6</v>
      </c>
      <c r="GS11" s="1">
        <f t="shared" si="51"/>
        <v>2</v>
      </c>
      <c r="GT11" s="1">
        <f t="shared" si="152"/>
        <v>0</v>
      </c>
      <c r="GU11" s="1">
        <f t="shared" si="153"/>
        <v>6</v>
      </c>
      <c r="GV11" s="1">
        <f t="shared" si="52"/>
        <v>6</v>
      </c>
      <c r="GW11" s="1">
        <f t="shared" si="53"/>
        <v>1</v>
      </c>
      <c r="GX11" s="1">
        <f t="shared" si="154"/>
        <v>0</v>
      </c>
      <c r="GY11" s="1">
        <f t="shared" si="155"/>
        <v>6</v>
      </c>
      <c r="GZ11" s="1">
        <f t="shared" si="54"/>
        <v>6</v>
      </c>
      <c r="HA11" s="1">
        <f t="shared" si="55"/>
        <v>0</v>
      </c>
      <c r="HB11" s="1">
        <f t="shared" si="156"/>
        <v>0</v>
      </c>
      <c r="HC11" s="1">
        <f t="shared" si="157"/>
        <v>6</v>
      </c>
      <c r="HD11" s="1">
        <f t="shared" si="56"/>
        <v>6</v>
      </c>
    </row>
    <row r="12" spans="1:212" x14ac:dyDescent="0.3">
      <c r="A12" t="s">
        <v>113</v>
      </c>
      <c r="B12" s="13">
        <f>IFERROR(VLOOKUP($A12,'Running Order'!$A$8:$CH$64,B$104,FALSE),)</f>
        <v>15</v>
      </c>
      <c r="C12" s="35" t="str">
        <f>IFERROR(VLOOKUP($A12,'Running Order'!$A$8:$CH$64,C$104,FALSE),"-")</f>
        <v>Peter Fensom</v>
      </c>
      <c r="D12" s="35" t="str">
        <f>IFERROR(VLOOKUP($A12,'Running Order'!$A$8:$CH$64,D$104,FALSE),"-")</f>
        <v>Liz Fensom</v>
      </c>
      <c r="E12" s="35" t="str">
        <f>IFERROR(VLOOKUP($A12,'Running Order'!$A$8:$CH$64,E$104,FALSE),"-")</f>
        <v>Hamilton</v>
      </c>
      <c r="F12" s="35">
        <f>IFERROR(VLOOKUP($A12,'Running Order'!$A$8:$CH$64,F$104,FALSE),"-")</f>
        <v>1600</v>
      </c>
      <c r="G12" s="13" t="str">
        <f>IFERROR(VLOOKUP($A12,'Running Order'!$A$8:$CH$64,G$104,FALSE),"-")</f>
        <v>IRS</v>
      </c>
      <c r="H12" s="12">
        <f>IFERROR(VLOOKUP($A12,'Running Order'!$A$8:$CH$64,H$104,FALSE),"-")</f>
        <v>5</v>
      </c>
      <c r="I12" s="12">
        <f>IFERROR(VLOOKUP($A12,'Running Order'!$A$8:$CH$64,I$104,FALSE),"-")</f>
        <v>0</v>
      </c>
      <c r="J12" s="12">
        <f>IFERROR(VLOOKUP($A12,'Running Order'!$A$8:$CH$64,J$104,FALSE),"-")</f>
        <v>0</v>
      </c>
      <c r="K12" s="35">
        <f>IFERROR(VLOOKUP($A12,'Running Order'!$A$8:$CH$64,K$104,FALSE),"-")</f>
        <v>0</v>
      </c>
      <c r="L12" s="12" t="str">
        <f>IFERROR(VLOOKUP($A12,'Running Order'!$A$8:$CH$64,L$104,FALSE),"-")</f>
        <v>Red</v>
      </c>
      <c r="M12" s="35">
        <f>IFERROR(VLOOKUP($A12,'Running Order'!$A$8:$CH$64,M$104,FALSE),"-")</f>
        <v>0</v>
      </c>
      <c r="N12" s="35">
        <f>IFERROR(VLOOKUP($A12,'Running Order'!$A$8:$CH$64,N$104,FALSE),"-")</f>
        <v>0</v>
      </c>
      <c r="O12" s="35">
        <f>IFERROR(VLOOKUP($A12,'Running Order'!$A$8:$CH$64,O$104,FALSE),"-")</f>
        <v>3</v>
      </c>
      <c r="P12" s="35">
        <f>IFERROR(VLOOKUP($A12,'Running Order'!$A$8:$CH$64,P$104,FALSE),"-")</f>
        <v>2</v>
      </c>
      <c r="Q12" s="35">
        <f>IFERROR(VLOOKUP($A12,'Running Order'!$A$8:$CH$64,Q$104,FALSE),"-")</f>
        <v>3</v>
      </c>
      <c r="R12" s="35">
        <f>IFERROR(VLOOKUP($A12,'Running Order'!$A$8:$CH$64,R$104,FALSE),"-")</f>
        <v>4</v>
      </c>
      <c r="S12" s="12">
        <f>IFERROR(VLOOKUP($A12,'Running Order'!$A$8:$CH$64,S$104,FALSE),"-")</f>
        <v>5</v>
      </c>
      <c r="T12" s="35">
        <f>IFERROR(VLOOKUP($A12,'Running Order'!$A$8:$CH$64,T$104,FALSE),"-")</f>
        <v>0</v>
      </c>
      <c r="U12" s="12">
        <f>IFERROR(VLOOKUP($A12,'Running Order'!$A$8:$CH$64,U$104,FALSE),"-")</f>
        <v>0</v>
      </c>
      <c r="V12" s="35">
        <f>IFERROR(VLOOKUP($A12,'Running Order'!$A$8:$CH$64,V$104,FALSE),"-")</f>
        <v>0</v>
      </c>
      <c r="W12" s="5">
        <f>IFERROR(VLOOKUP($A12,'Running Order'!$A$8:$CH$64,W$104,FALSE),"-")</f>
        <v>17</v>
      </c>
      <c r="X12" s="12">
        <f>IFERROR(VLOOKUP($A12,'Running Order'!$A$8:$CH$64,X$104,FALSE),"-")</f>
        <v>2</v>
      </c>
      <c r="Y12" s="12">
        <f>IFERROR(VLOOKUP($A12,'Running Order'!$A$8:$CH$64,Y$104,FALSE),"-")</f>
        <v>2</v>
      </c>
      <c r="Z12" s="12">
        <f>IFERROR(VLOOKUP($A12,'Running Order'!$A$8:$CH$64,Z$104,FALSE),"-")</f>
        <v>1</v>
      </c>
      <c r="AA12" s="12">
        <f>IFERROR(VLOOKUP($A12,'Running Order'!$A$8:$CH$64,AA$104,FALSE),"-")</f>
        <v>1</v>
      </c>
      <c r="AB12" s="12">
        <f>IFERROR(VLOOKUP($A12,'Running Order'!$A$8:$CH$64,AB$104,FALSE),"-")</f>
        <v>1</v>
      </c>
      <c r="AC12" s="12">
        <f>IFERROR(VLOOKUP($A12,'Running Order'!$A$8:$CH$64,AC$104,FALSE),"-")</f>
        <v>2</v>
      </c>
      <c r="AD12" s="12">
        <f>IFERROR(VLOOKUP($A12,'Running Order'!$A$8:$CH$64,AD$104,FALSE),"-")</f>
        <v>0</v>
      </c>
      <c r="AE12" s="12">
        <f>IFERROR(VLOOKUP($A12,'Running Order'!$A$8:$CH$64,AE$104,FALSE),"-")</f>
        <v>0</v>
      </c>
      <c r="AF12" s="12">
        <f>IFERROR(VLOOKUP($A12,'Running Order'!$A$8:$CH$64,AF$104,FALSE),"-")</f>
        <v>0</v>
      </c>
      <c r="AG12" s="12">
        <f>IFERROR(VLOOKUP($A12,'Running Order'!$A$8:$CH$64,AG$104,FALSE),"-")</f>
        <v>0</v>
      </c>
      <c r="AH12" s="5">
        <f>IFERROR(VLOOKUP($A12,'Running Order'!$A$8:$CH$64,AH$104,FALSE),"-")</f>
        <v>9</v>
      </c>
      <c r="AI12" s="5">
        <f>IFERROR(VLOOKUP($A12,'Running Order'!$A$8:$CH$64,AI$104,FALSE),"-")</f>
        <v>26</v>
      </c>
      <c r="AJ12" s="12">
        <f>IFERROR(VLOOKUP($A12,'Running Order'!$A$8:$CH$64,AJ$104,FALSE),"-")</f>
        <v>1</v>
      </c>
      <c r="AK12" s="12">
        <f>IFERROR(VLOOKUP($A12,'Running Order'!$A$8:$CH$64,AK$104,FALSE),"-")</f>
        <v>0</v>
      </c>
      <c r="AL12" s="12">
        <f>IFERROR(VLOOKUP($A12,'Running Order'!$A$8:$CH$64,AL$104,FALSE),"-")</f>
        <v>1</v>
      </c>
      <c r="AM12" s="12">
        <f>IFERROR(VLOOKUP($A12,'Running Order'!$A$8:$CH$64,AM$104,FALSE),"-")</f>
        <v>1</v>
      </c>
      <c r="AN12" s="12">
        <f>IFERROR(VLOOKUP($A12,'Running Order'!$A$8:$CH$64,AN$104,FALSE),"-")</f>
        <v>1</v>
      </c>
      <c r="AO12" s="12">
        <f>IFERROR(VLOOKUP($A12,'Running Order'!$A$8:$CH$64,AO$104,FALSE),"-")</f>
        <v>1</v>
      </c>
      <c r="AP12" s="12">
        <f>IFERROR(VLOOKUP($A12,'Running Order'!$A$8:$CH$64,AP$104,FALSE),"-")</f>
        <v>4</v>
      </c>
      <c r="AQ12" s="12">
        <f>IFERROR(VLOOKUP($A12,'Running Order'!$A$8:$CH$64,AQ$104,FALSE),"-")</f>
        <v>0</v>
      </c>
      <c r="AR12" s="12">
        <f>IFERROR(VLOOKUP($A12,'Running Order'!$A$8:$CH$64,AR$104,FALSE),"-")</f>
        <v>0</v>
      </c>
      <c r="AS12" s="12">
        <f>IFERROR(VLOOKUP($A12,'Running Order'!$A$8:$CH$64,AS$104,FALSE),"-")</f>
        <v>0</v>
      </c>
      <c r="AT12" s="5">
        <f>IFERROR(VLOOKUP($A12,'Running Order'!$A$8:$CH$64,AT$104,FALSE),"-")</f>
        <v>9</v>
      </c>
      <c r="AU12" s="5">
        <f>IFERROR(VLOOKUP($A12,'Running Order'!$A$8:$CH$64,AU$104,FALSE),"-")</f>
        <v>35</v>
      </c>
      <c r="AV12" s="12">
        <f>IFERROR(VLOOKUP($A12,'Running Order'!$A$8:$CH$64,AV$104,FALSE),"-")</f>
        <v>0</v>
      </c>
      <c r="AW12" s="12">
        <f>IFERROR(VLOOKUP($A12,'Running Order'!$A$8:$CH$64,AW$104,FALSE),"-")</f>
        <v>0</v>
      </c>
      <c r="AX12" s="12">
        <f>IFERROR(VLOOKUP($A12,'Running Order'!$A$8:$CH$64,AX$104,FALSE),"-")</f>
        <v>0</v>
      </c>
      <c r="AY12" s="12">
        <f>IFERROR(VLOOKUP($A12,'Running Order'!$A$8:$CH$64,AY$104,FALSE),"-")</f>
        <v>0</v>
      </c>
      <c r="AZ12" s="12">
        <f>IFERROR(VLOOKUP($A12,'Running Order'!$A$8:$CH$64,AZ$104,FALSE),"-")</f>
        <v>0</v>
      </c>
      <c r="BA12" s="12">
        <f>IFERROR(VLOOKUP($A12,'Running Order'!$A$8:$CH$64,BA$104,FALSE),"-")</f>
        <v>0</v>
      </c>
      <c r="BB12" s="12">
        <f>IFERROR(VLOOKUP($A12,'Running Order'!$A$8:$CH$64,BB$104,FALSE),"-")</f>
        <v>0</v>
      </c>
      <c r="BC12" s="12">
        <f>IFERROR(VLOOKUP($A12,'Running Order'!$A$8:$CH$64,BC$104,FALSE),"-")</f>
        <v>0</v>
      </c>
      <c r="BD12" s="12">
        <f>IFERROR(VLOOKUP($A12,'Running Order'!$A$8:$CH$64,BD$104,FALSE),"-")</f>
        <v>0</v>
      </c>
      <c r="BE12" s="12">
        <f>IFERROR(VLOOKUP($A12,'Running Order'!$A$8:$CH$64,BE$104,FALSE),"-")</f>
        <v>0</v>
      </c>
      <c r="BF12" s="5">
        <f>IFERROR(VLOOKUP($A12,'Running Order'!$A$8:$CH$64,BF$104,FALSE),"-")</f>
        <v>0</v>
      </c>
      <c r="BG12" s="5">
        <f>IFERROR(VLOOKUP($A12,'Running Order'!$A$8:$CH$64,BG$104,FALSE),"-")</f>
        <v>35</v>
      </c>
      <c r="BH12" s="5">
        <f t="shared" si="57"/>
        <v>4</v>
      </c>
      <c r="BI12" s="5">
        <f t="shared" si="58"/>
        <v>6</v>
      </c>
      <c r="BJ12" s="5">
        <f t="shared" si="59"/>
        <v>5</v>
      </c>
      <c r="BK12" s="5" t="str">
        <f t="shared" si="60"/>
        <v>-</v>
      </c>
      <c r="BL12" s="5">
        <f t="shared" si="61"/>
        <v>3</v>
      </c>
      <c r="BM12" s="5">
        <f t="shared" si="62"/>
        <v>5</v>
      </c>
      <c r="BN12" s="5">
        <f t="shared" si="63"/>
        <v>4</v>
      </c>
      <c r="BO12" s="5">
        <f t="shared" si="64"/>
        <v>4</v>
      </c>
      <c r="BP12" s="3" t="str">
        <f t="shared" si="16"/>
        <v>-</v>
      </c>
      <c r="BQ12" s="3" t="str">
        <f t="shared" si="65"/>
        <v/>
      </c>
      <c r="BR12" s="3" t="e">
        <f t="shared" si="17"/>
        <v>#VALUE!</v>
      </c>
      <c r="BS12" s="3" t="str">
        <f t="shared" si="66"/>
        <v/>
      </c>
      <c r="BT12" s="3" t="str">
        <f t="shared" si="18"/>
        <v>-</v>
      </c>
      <c r="BU12" s="3" t="str">
        <f t="shared" si="67"/>
        <v/>
      </c>
      <c r="BV12" s="3" t="str">
        <f t="shared" si="19"/>
        <v>-</v>
      </c>
      <c r="BW12" s="3" t="str">
        <f t="shared" si="68"/>
        <v/>
      </c>
      <c r="BX12" s="3" t="str">
        <f t="shared" si="20"/>
        <v>-</v>
      </c>
      <c r="BY12" s="3" t="str">
        <f t="shared" si="69"/>
        <v/>
      </c>
      <c r="BZ12" s="3" t="str">
        <f t="shared" si="21"/>
        <v>-</v>
      </c>
      <c r="CA12" s="3" t="str">
        <f t="shared" si="70"/>
        <v/>
      </c>
      <c r="CB12" s="3" t="str">
        <f t="shared" si="22"/>
        <v>-</v>
      </c>
      <c r="CC12" s="3" t="str">
        <f t="shared" si="71"/>
        <v/>
      </c>
      <c r="CD12" s="3" t="str">
        <f t="shared" si="72"/>
        <v>-</v>
      </c>
      <c r="CE12" s="3" t="str">
        <f t="shared" si="73"/>
        <v/>
      </c>
      <c r="CF12" s="3" t="str">
        <f t="shared" si="74"/>
        <v>-</v>
      </c>
      <c r="CG12" s="3" t="str">
        <f t="shared" si="75"/>
        <v/>
      </c>
      <c r="CH12" s="5" t="str">
        <f>IFERROR(VLOOKUP($A12,'Running Order'!$A$8:$CH$64,CH$104,FALSE),"-")</f>
        <v>5</v>
      </c>
      <c r="CI12" s="5" t="str">
        <f>IFERROR(VLOOKUP($A12,'Running Order'!$A$8:$CI$64,CI$104,FALSE),"-")</f>
        <v/>
      </c>
      <c r="CL12" s="1">
        <f t="shared" si="76"/>
        <v>23</v>
      </c>
      <c r="CM12" s="1">
        <f t="shared" si="77"/>
        <v>8.0000000000000007E-5</v>
      </c>
      <c r="CN12" s="1">
        <f t="shared" si="78"/>
        <v>4.0000799999999996</v>
      </c>
      <c r="CO12" s="1" t="e">
        <f t="shared" si="79"/>
        <v>#VALUE!</v>
      </c>
      <c r="CP12" s="1">
        <f t="shared" si="80"/>
        <v>8</v>
      </c>
      <c r="CQ12" s="1">
        <f t="shared" si="81"/>
        <v>5.0000000000000002E-5</v>
      </c>
      <c r="CR12" s="1" t="e">
        <f t="shared" si="82"/>
        <v>#VALUE!</v>
      </c>
      <c r="CS12" s="1" t="e">
        <f t="shared" si="23"/>
        <v>#VALUE!</v>
      </c>
      <c r="CT12" s="1">
        <f t="shared" si="83"/>
        <v>4</v>
      </c>
      <c r="CU12" s="1">
        <f t="shared" si="84"/>
        <v>2.9999999999999997E-4</v>
      </c>
      <c r="CV12" s="1" t="e">
        <f t="shared" si="85"/>
        <v>#VALUE!</v>
      </c>
      <c r="CW12" s="1" t="e">
        <f t="shared" si="24"/>
        <v>#VALUE!</v>
      </c>
      <c r="CX12" s="1">
        <f t="shared" si="86"/>
        <v>2</v>
      </c>
      <c r="CY12" s="1">
        <f t="shared" si="87"/>
        <v>1.1999999999999999E-3</v>
      </c>
      <c r="CZ12" s="1" t="e">
        <f t="shared" si="88"/>
        <v>#VALUE!</v>
      </c>
      <c r="DA12" s="1" t="e">
        <f t="shared" si="25"/>
        <v>#VALUE!</v>
      </c>
      <c r="DB12" s="1">
        <f t="shared" si="89"/>
        <v>2</v>
      </c>
      <c r="DC12" s="1">
        <f t="shared" si="90"/>
        <v>1.1000000000000001E-3</v>
      </c>
      <c r="DD12" s="1" t="e">
        <f t="shared" si="91"/>
        <v>#VALUE!</v>
      </c>
      <c r="DE12" s="1" t="e">
        <f t="shared" si="26"/>
        <v>#VALUE!</v>
      </c>
      <c r="DF12" s="1">
        <f t="shared" si="92"/>
        <v>1</v>
      </c>
      <c r="DG12" s="1">
        <f t="shared" si="93"/>
        <v>1.4E-3</v>
      </c>
      <c r="DH12" s="1" t="e">
        <f t="shared" si="94"/>
        <v>#VALUE!</v>
      </c>
      <c r="DI12" s="1" t="e">
        <f t="shared" si="27"/>
        <v>#VALUE!</v>
      </c>
      <c r="DJ12" s="1">
        <f t="shared" si="95"/>
        <v>0</v>
      </c>
      <c r="DK12" s="1">
        <f t="shared" si="96"/>
        <v>1.1999999999999999E-3</v>
      </c>
      <c r="DL12" s="1" t="e">
        <f t="shared" si="97"/>
        <v>#VALUE!</v>
      </c>
      <c r="DM12" s="1" t="e">
        <f t="shared" si="98"/>
        <v>#VALUE!</v>
      </c>
      <c r="DQ12">
        <f t="shared" si="99"/>
        <v>35</v>
      </c>
      <c r="DR12" t="str">
        <f t="shared" si="100"/>
        <v>YES</v>
      </c>
      <c r="DS12">
        <f t="shared" si="101"/>
        <v>35</v>
      </c>
      <c r="DT12" t="str">
        <f t="shared" si="102"/>
        <v>YES</v>
      </c>
      <c r="DV12" s="1">
        <f t="shared" si="103"/>
        <v>13</v>
      </c>
      <c r="DW12" s="1">
        <f t="shared" si="104"/>
        <v>8.0000000000000004E-4</v>
      </c>
      <c r="DX12" s="1">
        <f t="shared" si="105"/>
        <v>4.0007999999999999</v>
      </c>
      <c r="DY12" s="1">
        <f t="shared" si="28"/>
        <v>5</v>
      </c>
      <c r="DZ12" s="1">
        <f t="shared" si="106"/>
        <v>8</v>
      </c>
      <c r="EA12" s="1">
        <f t="shared" si="107"/>
        <v>0</v>
      </c>
      <c r="EB12" s="1">
        <f t="shared" si="108"/>
        <v>5</v>
      </c>
      <c r="EC12" s="1">
        <f t="shared" si="29"/>
        <v>5</v>
      </c>
      <c r="ED12" s="1">
        <f t="shared" si="109"/>
        <v>4</v>
      </c>
      <c r="EE12" s="1">
        <f t="shared" si="110"/>
        <v>0</v>
      </c>
      <c r="EF12" s="1">
        <f t="shared" si="111"/>
        <v>5</v>
      </c>
      <c r="EG12" s="1">
        <f t="shared" si="30"/>
        <v>5</v>
      </c>
      <c r="EH12" s="1">
        <f t="shared" si="112"/>
        <v>2</v>
      </c>
      <c r="EI12" s="1">
        <f t="shared" si="113"/>
        <v>0</v>
      </c>
      <c r="EJ12" s="1">
        <f t="shared" si="114"/>
        <v>5</v>
      </c>
      <c r="EK12" s="1">
        <f t="shared" si="31"/>
        <v>5</v>
      </c>
      <c r="EL12" s="1">
        <f t="shared" si="115"/>
        <v>2</v>
      </c>
      <c r="EM12" s="1">
        <f t="shared" si="116"/>
        <v>0</v>
      </c>
      <c r="EN12" s="1">
        <f t="shared" si="117"/>
        <v>5</v>
      </c>
      <c r="EO12" s="1">
        <f t="shared" si="32"/>
        <v>5</v>
      </c>
      <c r="EP12" s="1">
        <f t="shared" si="118"/>
        <v>1</v>
      </c>
      <c r="EQ12" s="1">
        <f t="shared" si="119"/>
        <v>0</v>
      </c>
      <c r="ER12" s="1">
        <f t="shared" si="120"/>
        <v>5</v>
      </c>
      <c r="ES12" s="1">
        <f t="shared" si="33"/>
        <v>5</v>
      </c>
      <c r="ET12" s="1">
        <f t="shared" si="121"/>
        <v>0</v>
      </c>
      <c r="EU12" s="1">
        <f t="shared" si="122"/>
        <v>0</v>
      </c>
      <c r="EV12" s="1">
        <f t="shared" si="123"/>
        <v>5</v>
      </c>
      <c r="EW12" s="1">
        <f t="shared" si="124"/>
        <v>5</v>
      </c>
      <c r="EX12" s="1"/>
      <c r="EY12" s="1">
        <f t="shared" si="125"/>
        <v>9</v>
      </c>
      <c r="EZ12" s="1">
        <f t="shared" si="126"/>
        <v>5.0000000000000001E-4</v>
      </c>
      <c r="FA12" s="1">
        <f t="shared" si="34"/>
        <v>5.0004999999999997</v>
      </c>
      <c r="FB12" s="1">
        <f t="shared" si="35"/>
        <v>6</v>
      </c>
      <c r="FC12" s="1">
        <f t="shared" si="127"/>
        <v>3</v>
      </c>
      <c r="FD12" s="1">
        <f t="shared" si="128"/>
        <v>0</v>
      </c>
      <c r="FE12" s="1">
        <f t="shared" si="129"/>
        <v>6</v>
      </c>
      <c r="FF12" s="1">
        <f t="shared" si="36"/>
        <v>6</v>
      </c>
      <c r="FG12" s="1">
        <f t="shared" si="130"/>
        <v>4</v>
      </c>
      <c r="FH12" s="1">
        <f t="shared" si="131"/>
        <v>0</v>
      </c>
      <c r="FI12" s="1">
        <f t="shared" si="132"/>
        <v>6</v>
      </c>
      <c r="FJ12" s="1">
        <f t="shared" si="37"/>
        <v>6</v>
      </c>
      <c r="FK12" s="1">
        <f t="shared" si="133"/>
        <v>2</v>
      </c>
      <c r="FL12" s="1">
        <f t="shared" si="134"/>
        <v>0</v>
      </c>
      <c r="FM12" s="1">
        <f t="shared" si="135"/>
        <v>6</v>
      </c>
      <c r="FN12" s="1">
        <f t="shared" si="38"/>
        <v>6</v>
      </c>
      <c r="FO12" s="1">
        <f t="shared" si="136"/>
        <v>1</v>
      </c>
      <c r="FP12" s="1">
        <f t="shared" si="137"/>
        <v>0</v>
      </c>
      <c r="FQ12" s="1">
        <f t="shared" si="138"/>
        <v>6</v>
      </c>
      <c r="FR12" s="1">
        <f t="shared" si="39"/>
        <v>6</v>
      </c>
      <c r="FS12" s="1">
        <f t="shared" si="139"/>
        <v>1</v>
      </c>
      <c r="FT12" s="1">
        <f t="shared" si="140"/>
        <v>0</v>
      </c>
      <c r="FU12" s="1">
        <f t="shared" si="141"/>
        <v>6</v>
      </c>
      <c r="FV12" s="1">
        <f t="shared" si="40"/>
        <v>6</v>
      </c>
      <c r="FW12" s="1">
        <f t="shared" si="142"/>
        <v>0</v>
      </c>
      <c r="FX12" s="1">
        <f t="shared" si="143"/>
        <v>0</v>
      </c>
      <c r="FY12" s="1">
        <f t="shared" si="144"/>
        <v>6</v>
      </c>
      <c r="FZ12" s="1">
        <f t="shared" si="41"/>
        <v>6</v>
      </c>
      <c r="GC12" s="1">
        <f t="shared" si="42"/>
        <v>5</v>
      </c>
      <c r="GD12" s="1">
        <f t="shared" si="145"/>
        <v>0</v>
      </c>
      <c r="GE12" s="1">
        <f t="shared" si="43"/>
        <v>3</v>
      </c>
      <c r="GF12" s="1">
        <f t="shared" si="44"/>
        <v>3</v>
      </c>
      <c r="GG12" s="1">
        <f t="shared" si="45"/>
        <v>0</v>
      </c>
      <c r="GH12" s="1">
        <f t="shared" si="146"/>
        <v>1.5E-3</v>
      </c>
      <c r="GI12" s="1">
        <f t="shared" si="147"/>
        <v>3.0015000000000001</v>
      </c>
      <c r="GJ12" s="1">
        <f t="shared" si="46"/>
        <v>3</v>
      </c>
      <c r="GK12" s="1">
        <f t="shared" si="47"/>
        <v>1</v>
      </c>
      <c r="GL12" s="1">
        <f t="shared" si="148"/>
        <v>2.9999999999999997E-4</v>
      </c>
      <c r="GM12" s="1">
        <f t="shared" si="149"/>
        <v>3.0003000000000002</v>
      </c>
      <c r="GN12" s="1">
        <f t="shared" si="48"/>
        <v>4</v>
      </c>
      <c r="GO12" s="1">
        <f t="shared" si="49"/>
        <v>2</v>
      </c>
      <c r="GP12" s="1">
        <f t="shared" si="150"/>
        <v>0</v>
      </c>
      <c r="GQ12" s="1">
        <f t="shared" si="151"/>
        <v>4</v>
      </c>
      <c r="GR12" s="1">
        <f t="shared" si="50"/>
        <v>4</v>
      </c>
      <c r="GS12" s="1">
        <f t="shared" si="51"/>
        <v>1</v>
      </c>
      <c r="GT12" s="1">
        <f t="shared" si="152"/>
        <v>0</v>
      </c>
      <c r="GU12" s="1">
        <f t="shared" si="153"/>
        <v>4</v>
      </c>
      <c r="GV12" s="1">
        <f t="shared" si="52"/>
        <v>4</v>
      </c>
      <c r="GW12" s="1">
        <f t="shared" si="53"/>
        <v>1</v>
      </c>
      <c r="GX12" s="1">
        <f t="shared" si="154"/>
        <v>0</v>
      </c>
      <c r="GY12" s="1">
        <f t="shared" si="155"/>
        <v>4</v>
      </c>
      <c r="GZ12" s="1">
        <f t="shared" si="54"/>
        <v>4</v>
      </c>
      <c r="HA12" s="1">
        <f t="shared" si="55"/>
        <v>0</v>
      </c>
      <c r="HB12" s="1">
        <f t="shared" si="156"/>
        <v>0</v>
      </c>
      <c r="HC12" s="1">
        <f t="shared" si="157"/>
        <v>4</v>
      </c>
      <c r="HD12" s="1">
        <f t="shared" si="56"/>
        <v>4</v>
      </c>
    </row>
    <row r="13" spans="1:212" x14ac:dyDescent="0.3">
      <c r="A13" t="s">
        <v>114</v>
      </c>
      <c r="B13" s="37">
        <f>IFERROR(VLOOKUP($A13,'Running Order'!$A$8:$CH$64,B$104,FALSE),)</f>
        <v>16</v>
      </c>
      <c r="C13" s="36" t="str">
        <f>IFERROR(VLOOKUP($A13,'Running Order'!$A$8:$CH$64,C$104,FALSE),"-")</f>
        <v>Richard Sharp</v>
      </c>
      <c r="D13" s="36" t="str">
        <f>IFERROR(VLOOKUP($A13,'Running Order'!$A$8:$CH$64,D$104,FALSE),"-")</f>
        <v>Joe Sharp</v>
      </c>
      <c r="E13" s="36" t="str">
        <f>IFERROR(VLOOKUP($A13,'Running Order'!$A$8:$CH$64,E$104,FALSE),"-")</f>
        <v>Cartwright</v>
      </c>
      <c r="F13" s="36">
        <f>IFERROR(VLOOKUP($A13,'Running Order'!$A$8:$CH$64,F$104,FALSE),"-")</f>
        <v>1600</v>
      </c>
      <c r="G13" s="37" t="str">
        <f>IFERROR(VLOOKUP($A13,'Running Order'!$A$8:$CH$64,G$104,FALSE),"-")</f>
        <v>IRS</v>
      </c>
      <c r="H13" s="36">
        <f>IFERROR(VLOOKUP($A13,'Running Order'!$A$8:$CH$64,H$104,FALSE),"-")</f>
        <v>4</v>
      </c>
      <c r="I13" s="36">
        <f>IFERROR(VLOOKUP($A13,'Running Order'!$A$8:$CH$64,I$104,FALSE),"-")</f>
        <v>0</v>
      </c>
      <c r="J13" s="36">
        <f>IFERROR(VLOOKUP($A13,'Running Order'!$A$8:$CH$64,J$104,FALSE),"-")</f>
        <v>0</v>
      </c>
      <c r="K13" s="36">
        <f>IFERROR(VLOOKUP($A13,'Running Order'!$A$8:$CH$64,K$104,FALSE),"-")</f>
        <v>0</v>
      </c>
      <c r="L13" s="36" t="str">
        <f>IFERROR(VLOOKUP($A13,'Running Order'!$A$8:$CH$64,L$104,FALSE),"-")</f>
        <v>Red</v>
      </c>
      <c r="M13" s="36">
        <f>IFERROR(VLOOKUP($A13,'Running Order'!$A$8:$CH$64,M$104,FALSE),"-")</f>
        <v>1</v>
      </c>
      <c r="N13" s="36">
        <f>IFERROR(VLOOKUP($A13,'Running Order'!$A$8:$CH$64,N$104,FALSE),"-")</f>
        <v>1</v>
      </c>
      <c r="O13" s="36">
        <f>IFERROR(VLOOKUP($A13,'Running Order'!$A$8:$CH$64,O$104,FALSE),"-")</f>
        <v>1</v>
      </c>
      <c r="P13" s="36">
        <f>IFERROR(VLOOKUP($A13,'Running Order'!$A$8:$CH$64,P$104,FALSE),"-")</f>
        <v>2</v>
      </c>
      <c r="Q13" s="36">
        <f>IFERROR(VLOOKUP($A13,'Running Order'!$A$8:$CH$64,Q$104,FALSE),"-")</f>
        <v>3</v>
      </c>
      <c r="R13" s="36">
        <f>IFERROR(VLOOKUP($A13,'Running Order'!$A$8:$CH$64,R$104,FALSE),"-")</f>
        <v>4</v>
      </c>
      <c r="S13" s="36">
        <f>IFERROR(VLOOKUP($A13,'Running Order'!$A$8:$CH$64,S$104,FALSE),"-")</f>
        <v>6</v>
      </c>
      <c r="T13" s="36">
        <f>IFERROR(VLOOKUP($A13,'Running Order'!$A$8:$CH$64,T$104,FALSE),"-")</f>
        <v>0</v>
      </c>
      <c r="U13" s="36">
        <f>IFERROR(VLOOKUP($A13,'Running Order'!$A$8:$CH$64,U$104,FALSE),"-")</f>
        <v>0</v>
      </c>
      <c r="V13" s="36">
        <f>IFERROR(VLOOKUP($A13,'Running Order'!$A$8:$CH$64,V$104,FALSE),"-")</f>
        <v>0</v>
      </c>
      <c r="W13" s="38">
        <f>IFERROR(VLOOKUP($A13,'Running Order'!$A$8:$CH$64,W$104,FALSE),"-")</f>
        <v>18</v>
      </c>
      <c r="X13" s="36">
        <f>IFERROR(VLOOKUP($A13,'Running Order'!$A$8:$CH$64,X$104,FALSE),"-")</f>
        <v>2</v>
      </c>
      <c r="Y13" s="36">
        <f>IFERROR(VLOOKUP($A13,'Running Order'!$A$8:$CH$64,Y$104,FALSE),"-")</f>
        <v>1</v>
      </c>
      <c r="Z13" s="36">
        <f>IFERROR(VLOOKUP($A13,'Running Order'!$A$8:$CH$64,Z$104,FALSE),"-")</f>
        <v>1</v>
      </c>
      <c r="AA13" s="36">
        <f>IFERROR(VLOOKUP($A13,'Running Order'!$A$8:$CH$64,AA$104,FALSE),"-")</f>
        <v>2</v>
      </c>
      <c r="AB13" s="36">
        <f>IFERROR(VLOOKUP($A13,'Running Order'!$A$8:$CH$64,AB$104,FALSE),"-")</f>
        <v>1</v>
      </c>
      <c r="AC13" s="36">
        <f>IFERROR(VLOOKUP($A13,'Running Order'!$A$8:$CH$64,AC$104,FALSE),"-")</f>
        <v>0</v>
      </c>
      <c r="AD13" s="36">
        <f>IFERROR(VLOOKUP($A13,'Running Order'!$A$8:$CH$64,AD$104,FALSE),"-")</f>
        <v>0</v>
      </c>
      <c r="AE13" s="36">
        <f>IFERROR(VLOOKUP($A13,'Running Order'!$A$8:$CH$64,AE$104,FALSE),"-")</f>
        <v>0</v>
      </c>
      <c r="AF13" s="36">
        <f>IFERROR(VLOOKUP($A13,'Running Order'!$A$8:$CH$64,AF$104,FALSE),"-")</f>
        <v>0</v>
      </c>
      <c r="AG13" s="36">
        <f>IFERROR(VLOOKUP($A13,'Running Order'!$A$8:$CH$64,AG$104,FALSE),"-")</f>
        <v>0</v>
      </c>
      <c r="AH13" s="38">
        <f>IFERROR(VLOOKUP($A13,'Running Order'!$A$8:$CH$64,AH$104,FALSE),"-")</f>
        <v>7</v>
      </c>
      <c r="AI13" s="38">
        <f>IFERROR(VLOOKUP($A13,'Running Order'!$A$8:$CH$64,AI$104,FALSE),"-")</f>
        <v>25</v>
      </c>
      <c r="AJ13" s="36">
        <f>IFERROR(VLOOKUP($A13,'Running Order'!$A$8:$CH$64,AJ$104,FALSE),"-")</f>
        <v>1</v>
      </c>
      <c r="AK13" s="36">
        <f>IFERROR(VLOOKUP($A13,'Running Order'!$A$8:$CH$64,AK$104,FALSE),"-")</f>
        <v>0</v>
      </c>
      <c r="AL13" s="36">
        <f>IFERROR(VLOOKUP($A13,'Running Order'!$A$8:$CH$64,AL$104,FALSE),"-")</f>
        <v>2</v>
      </c>
      <c r="AM13" s="36">
        <f>IFERROR(VLOOKUP($A13,'Running Order'!$A$8:$CH$64,AM$104,FALSE),"-")</f>
        <v>1</v>
      </c>
      <c r="AN13" s="36">
        <f>IFERROR(VLOOKUP($A13,'Running Order'!$A$8:$CH$64,AN$104,FALSE),"-")</f>
        <v>1</v>
      </c>
      <c r="AO13" s="36">
        <f>IFERROR(VLOOKUP($A13,'Running Order'!$A$8:$CH$64,AO$104,FALSE),"-")</f>
        <v>1</v>
      </c>
      <c r="AP13" s="36">
        <f>IFERROR(VLOOKUP($A13,'Running Order'!$A$8:$CH$64,AP$104,FALSE),"-")</f>
        <v>4</v>
      </c>
      <c r="AQ13" s="36">
        <f>IFERROR(VLOOKUP($A13,'Running Order'!$A$8:$CH$64,AQ$104,FALSE),"-")</f>
        <v>0</v>
      </c>
      <c r="AR13" s="36">
        <f>IFERROR(VLOOKUP($A13,'Running Order'!$A$8:$CH$64,AR$104,FALSE),"-")</f>
        <v>0</v>
      </c>
      <c r="AS13" s="36">
        <f>IFERROR(VLOOKUP($A13,'Running Order'!$A$8:$CH$64,AS$104,FALSE),"-")</f>
        <v>0</v>
      </c>
      <c r="AT13" s="38">
        <f>IFERROR(VLOOKUP($A13,'Running Order'!$A$8:$CH$64,AT$104,FALSE),"-")</f>
        <v>10</v>
      </c>
      <c r="AU13" s="38">
        <f>IFERROR(VLOOKUP($A13,'Running Order'!$A$8:$CH$64,AU$104,FALSE),"-")</f>
        <v>35</v>
      </c>
      <c r="AV13" s="36">
        <f>IFERROR(VLOOKUP($A13,'Running Order'!$A$8:$CH$64,AV$104,FALSE),"-")</f>
        <v>0</v>
      </c>
      <c r="AW13" s="36">
        <f>IFERROR(VLOOKUP($A13,'Running Order'!$A$8:$CH$64,AW$104,FALSE),"-")</f>
        <v>0</v>
      </c>
      <c r="AX13" s="36">
        <f>IFERROR(VLOOKUP($A13,'Running Order'!$A$8:$CH$64,AX$104,FALSE),"-")</f>
        <v>0</v>
      </c>
      <c r="AY13" s="36">
        <f>IFERROR(VLOOKUP($A13,'Running Order'!$A$8:$CH$64,AY$104,FALSE),"-")</f>
        <v>0</v>
      </c>
      <c r="AZ13" s="36">
        <f>IFERROR(VLOOKUP($A13,'Running Order'!$A$8:$CH$64,AZ$104,FALSE),"-")</f>
        <v>0</v>
      </c>
      <c r="BA13" s="36">
        <f>IFERROR(VLOOKUP($A13,'Running Order'!$A$8:$CH$64,BA$104,FALSE),"-")</f>
        <v>0</v>
      </c>
      <c r="BB13" s="36">
        <f>IFERROR(VLOOKUP($A13,'Running Order'!$A$8:$CH$64,BB$104,FALSE),"-")</f>
        <v>0</v>
      </c>
      <c r="BC13" s="36">
        <f>IFERROR(VLOOKUP($A13,'Running Order'!$A$8:$CH$64,BC$104,FALSE),"-")</f>
        <v>0</v>
      </c>
      <c r="BD13" s="36">
        <f>IFERROR(VLOOKUP($A13,'Running Order'!$A$8:$CH$64,BD$104,FALSE),"-")</f>
        <v>0</v>
      </c>
      <c r="BE13" s="36">
        <f>IFERROR(VLOOKUP($A13,'Running Order'!$A$8:$CH$64,BE$104,FALSE),"-")</f>
        <v>0</v>
      </c>
      <c r="BF13" s="38">
        <f>IFERROR(VLOOKUP($A13,'Running Order'!$A$8:$CH$64,BF$104,FALSE),"-")</f>
        <v>0</v>
      </c>
      <c r="BG13" s="38">
        <f>IFERROR(VLOOKUP($A13,'Running Order'!$A$8:$CH$64,BG$104,FALSE),"-")</f>
        <v>35</v>
      </c>
      <c r="BH13" s="38">
        <f t="shared" si="57"/>
        <v>5</v>
      </c>
      <c r="BI13" s="38">
        <f t="shared" si="58"/>
        <v>4</v>
      </c>
      <c r="BJ13" s="38">
        <f t="shared" si="59"/>
        <v>6</v>
      </c>
      <c r="BK13" s="5" t="str">
        <f t="shared" si="60"/>
        <v>-</v>
      </c>
      <c r="BL13" s="5">
        <f t="shared" si="61"/>
        <v>5</v>
      </c>
      <c r="BM13" s="5">
        <f t="shared" si="62"/>
        <v>4</v>
      </c>
      <c r="BN13" s="5">
        <f t="shared" si="63"/>
        <v>4</v>
      </c>
      <c r="BO13" s="5">
        <f t="shared" si="64"/>
        <v>4</v>
      </c>
      <c r="BP13" s="3" t="str">
        <f t="shared" si="16"/>
        <v>-</v>
      </c>
      <c r="BQ13" s="3" t="str">
        <f t="shared" si="65"/>
        <v/>
      </c>
      <c r="BR13" s="3" t="e">
        <f t="shared" si="17"/>
        <v>#VALUE!</v>
      </c>
      <c r="BS13" s="3" t="str">
        <f t="shared" si="66"/>
        <v/>
      </c>
      <c r="BT13" s="3" t="str">
        <f t="shared" si="18"/>
        <v>-</v>
      </c>
      <c r="BU13" s="3" t="str">
        <f t="shared" si="67"/>
        <v/>
      </c>
      <c r="BV13" s="3" t="str">
        <f t="shared" si="19"/>
        <v>-</v>
      </c>
      <c r="BW13" s="3" t="str">
        <f t="shared" si="68"/>
        <v/>
      </c>
      <c r="BX13" s="3" t="str">
        <f t="shared" si="20"/>
        <v>-</v>
      </c>
      <c r="BY13" s="3" t="str">
        <f t="shared" si="69"/>
        <v/>
      </c>
      <c r="BZ13" s="3" t="str">
        <f t="shared" si="21"/>
        <v>-</v>
      </c>
      <c r="CA13" s="3" t="str">
        <f t="shared" si="70"/>
        <v/>
      </c>
      <c r="CB13" s="3" t="str">
        <f t="shared" si="22"/>
        <v>-</v>
      </c>
      <c r="CC13" s="3" t="str">
        <f t="shared" si="71"/>
        <v/>
      </c>
      <c r="CD13" s="3" t="str">
        <f t="shared" si="72"/>
        <v>-</v>
      </c>
      <c r="CE13" s="3" t="str">
        <f t="shared" si="73"/>
        <v/>
      </c>
      <c r="CF13" s="3" t="str">
        <f t="shared" si="74"/>
        <v>-</v>
      </c>
      <c r="CG13" s="3" t="str">
        <f t="shared" si="75"/>
        <v/>
      </c>
      <c r="CH13" s="5" t="str">
        <f>IFERROR(VLOOKUP($A13,'Running Order'!$A$8:$CH$64,CH$104,FALSE),"-")</f>
        <v>6</v>
      </c>
      <c r="CI13" s="5" t="str">
        <f>IFERROR(VLOOKUP($A13,'Running Order'!$A$8:$CI$64,CI$104,FALSE),"-")</f>
        <v/>
      </c>
      <c r="CL13" s="1">
        <f t="shared" si="76"/>
        <v>22</v>
      </c>
      <c r="CM13" s="1">
        <f t="shared" si="77"/>
        <v>1E-4</v>
      </c>
      <c r="CN13" s="1">
        <f t="shared" si="78"/>
        <v>4.0000999999999998</v>
      </c>
      <c r="CO13" s="1" t="e">
        <f t="shared" si="79"/>
        <v>#VALUE!</v>
      </c>
      <c r="CP13" s="1">
        <f t="shared" si="80"/>
        <v>10</v>
      </c>
      <c r="CQ13" s="1">
        <f t="shared" si="81"/>
        <v>1.0000000000000001E-5</v>
      </c>
      <c r="CR13" s="1" t="e">
        <f t="shared" si="82"/>
        <v>#VALUE!</v>
      </c>
      <c r="CS13" s="1" t="e">
        <f t="shared" si="23"/>
        <v>#VALUE!</v>
      </c>
      <c r="CT13" s="1">
        <f t="shared" si="83"/>
        <v>4</v>
      </c>
      <c r="CU13" s="1">
        <f t="shared" si="84"/>
        <v>2.9999999999999997E-4</v>
      </c>
      <c r="CV13" s="1" t="e">
        <f t="shared" si="85"/>
        <v>#VALUE!</v>
      </c>
      <c r="CW13" s="1" t="e">
        <f t="shared" si="24"/>
        <v>#VALUE!</v>
      </c>
      <c r="CX13" s="1">
        <f t="shared" si="86"/>
        <v>1</v>
      </c>
      <c r="CY13" s="1">
        <f t="shared" si="87"/>
        <v>1.9E-3</v>
      </c>
      <c r="CZ13" s="1" t="e">
        <f t="shared" si="88"/>
        <v>#VALUE!</v>
      </c>
      <c r="DA13" s="1" t="e">
        <f t="shared" si="25"/>
        <v>#VALUE!</v>
      </c>
      <c r="DB13" s="1">
        <f t="shared" si="89"/>
        <v>2</v>
      </c>
      <c r="DC13" s="1">
        <f t="shared" si="90"/>
        <v>1.1000000000000001E-3</v>
      </c>
      <c r="DD13" s="1" t="e">
        <f t="shared" si="91"/>
        <v>#VALUE!</v>
      </c>
      <c r="DE13" s="1" t="e">
        <f t="shared" si="26"/>
        <v>#VALUE!</v>
      </c>
      <c r="DF13" s="1">
        <f t="shared" si="92"/>
        <v>0</v>
      </c>
      <c r="DG13" s="1">
        <f t="shared" si="93"/>
        <v>2.2000000000000001E-3</v>
      </c>
      <c r="DH13" s="1" t="e">
        <f t="shared" si="94"/>
        <v>#VALUE!</v>
      </c>
      <c r="DI13" s="1" t="e">
        <f t="shared" si="27"/>
        <v>#VALUE!</v>
      </c>
      <c r="DJ13" s="1">
        <f t="shared" si="95"/>
        <v>1</v>
      </c>
      <c r="DK13" s="1">
        <f t="shared" si="96"/>
        <v>2.9999999999999997E-4</v>
      </c>
      <c r="DL13" s="1" t="e">
        <f t="shared" si="97"/>
        <v>#VALUE!</v>
      </c>
      <c r="DM13" s="1" t="e">
        <f t="shared" si="98"/>
        <v>#VALUE!</v>
      </c>
      <c r="DQ13">
        <f t="shared" si="99"/>
        <v>35</v>
      </c>
      <c r="DR13" t="str">
        <f t="shared" si="100"/>
        <v>YES</v>
      </c>
      <c r="DS13">
        <f t="shared" si="101"/>
        <v>35</v>
      </c>
      <c r="DT13" t="str">
        <f t="shared" si="102"/>
        <v>YES</v>
      </c>
      <c r="DV13" s="1">
        <f t="shared" si="103"/>
        <v>12</v>
      </c>
      <c r="DW13" s="1">
        <f t="shared" si="104"/>
        <v>1E-3</v>
      </c>
      <c r="DX13" s="1">
        <f t="shared" si="105"/>
        <v>4.0010000000000003</v>
      </c>
      <c r="DY13" s="1">
        <f t="shared" si="28"/>
        <v>6</v>
      </c>
      <c r="DZ13" s="1">
        <f t="shared" si="106"/>
        <v>10</v>
      </c>
      <c r="EA13" s="1">
        <f t="shared" si="107"/>
        <v>0</v>
      </c>
      <c r="EB13" s="1">
        <f t="shared" si="108"/>
        <v>6</v>
      </c>
      <c r="EC13" s="1">
        <f t="shared" si="29"/>
        <v>6</v>
      </c>
      <c r="ED13" s="1">
        <f t="shared" si="109"/>
        <v>4</v>
      </c>
      <c r="EE13" s="1">
        <f t="shared" si="110"/>
        <v>0</v>
      </c>
      <c r="EF13" s="1">
        <f t="shared" si="111"/>
        <v>6</v>
      </c>
      <c r="EG13" s="1">
        <f t="shared" si="30"/>
        <v>6</v>
      </c>
      <c r="EH13" s="1">
        <f t="shared" si="112"/>
        <v>1</v>
      </c>
      <c r="EI13" s="1">
        <f t="shared" si="113"/>
        <v>0</v>
      </c>
      <c r="EJ13" s="1">
        <f t="shared" si="114"/>
        <v>6</v>
      </c>
      <c r="EK13" s="1">
        <f t="shared" si="31"/>
        <v>6</v>
      </c>
      <c r="EL13" s="1">
        <f t="shared" si="115"/>
        <v>2</v>
      </c>
      <c r="EM13" s="1">
        <f t="shared" si="116"/>
        <v>0</v>
      </c>
      <c r="EN13" s="1">
        <f t="shared" si="117"/>
        <v>6</v>
      </c>
      <c r="EO13" s="1">
        <f t="shared" si="32"/>
        <v>6</v>
      </c>
      <c r="EP13" s="1">
        <f t="shared" si="118"/>
        <v>0</v>
      </c>
      <c r="EQ13" s="1">
        <f t="shared" si="119"/>
        <v>0</v>
      </c>
      <c r="ER13" s="1">
        <f t="shared" si="120"/>
        <v>6</v>
      </c>
      <c r="ES13" s="1">
        <f t="shared" si="33"/>
        <v>6</v>
      </c>
      <c r="ET13" s="1">
        <f t="shared" si="121"/>
        <v>1</v>
      </c>
      <c r="EU13" s="1">
        <f t="shared" si="122"/>
        <v>0</v>
      </c>
      <c r="EV13" s="1">
        <f t="shared" si="123"/>
        <v>6</v>
      </c>
      <c r="EW13" s="1">
        <f t="shared" si="124"/>
        <v>6</v>
      </c>
      <c r="EX13" s="1"/>
      <c r="EY13" s="1">
        <f t="shared" si="125"/>
        <v>8</v>
      </c>
      <c r="EZ13" s="1">
        <f t="shared" si="126"/>
        <v>0</v>
      </c>
      <c r="FA13" s="1">
        <f t="shared" si="34"/>
        <v>4</v>
      </c>
      <c r="FB13" s="1">
        <f t="shared" si="35"/>
        <v>4</v>
      </c>
      <c r="FC13" s="1">
        <f t="shared" si="127"/>
        <v>6</v>
      </c>
      <c r="FD13" s="1">
        <f t="shared" si="128"/>
        <v>0</v>
      </c>
      <c r="FE13" s="1">
        <f t="shared" si="129"/>
        <v>4</v>
      </c>
      <c r="FF13" s="1">
        <f t="shared" si="36"/>
        <v>4</v>
      </c>
      <c r="FG13" s="1">
        <f t="shared" si="130"/>
        <v>3</v>
      </c>
      <c r="FH13" s="1">
        <f t="shared" si="131"/>
        <v>0</v>
      </c>
      <c r="FI13" s="1">
        <f t="shared" si="132"/>
        <v>4</v>
      </c>
      <c r="FJ13" s="1">
        <f t="shared" si="37"/>
        <v>4</v>
      </c>
      <c r="FK13" s="1">
        <f t="shared" si="133"/>
        <v>1</v>
      </c>
      <c r="FL13" s="1">
        <f t="shared" si="134"/>
        <v>0</v>
      </c>
      <c r="FM13" s="1">
        <f t="shared" si="135"/>
        <v>4</v>
      </c>
      <c r="FN13" s="1">
        <f t="shared" si="38"/>
        <v>4</v>
      </c>
      <c r="FO13" s="1">
        <f t="shared" si="136"/>
        <v>1</v>
      </c>
      <c r="FP13" s="1">
        <f t="shared" si="137"/>
        <v>0</v>
      </c>
      <c r="FQ13" s="1">
        <f t="shared" si="138"/>
        <v>4</v>
      </c>
      <c r="FR13" s="1">
        <f t="shared" si="39"/>
        <v>4</v>
      </c>
      <c r="FS13" s="1">
        <f t="shared" si="139"/>
        <v>0</v>
      </c>
      <c r="FT13" s="1">
        <f t="shared" si="140"/>
        <v>0</v>
      </c>
      <c r="FU13" s="1">
        <f t="shared" si="141"/>
        <v>4</v>
      </c>
      <c r="FV13" s="1">
        <f t="shared" si="40"/>
        <v>4</v>
      </c>
      <c r="FW13" s="1">
        <f t="shared" si="142"/>
        <v>1</v>
      </c>
      <c r="FX13" s="1">
        <f t="shared" si="143"/>
        <v>0</v>
      </c>
      <c r="FY13" s="1">
        <f t="shared" si="144"/>
        <v>4</v>
      </c>
      <c r="FZ13" s="1">
        <f t="shared" si="41"/>
        <v>4</v>
      </c>
      <c r="GC13" s="1">
        <f t="shared" si="42"/>
        <v>3</v>
      </c>
      <c r="GD13" s="1">
        <f t="shared" si="145"/>
        <v>0</v>
      </c>
      <c r="GE13" s="1">
        <f t="shared" si="43"/>
        <v>5</v>
      </c>
      <c r="GF13" s="1">
        <f t="shared" si="44"/>
        <v>5</v>
      </c>
      <c r="GG13" s="1">
        <f t="shared" si="45"/>
        <v>3</v>
      </c>
      <c r="GH13" s="1">
        <f t="shared" si="146"/>
        <v>1E-4</v>
      </c>
      <c r="GI13" s="1">
        <f t="shared" si="147"/>
        <v>5.0000999999999998</v>
      </c>
      <c r="GJ13" s="1">
        <f t="shared" si="46"/>
        <v>5</v>
      </c>
      <c r="GK13" s="1">
        <f t="shared" si="47"/>
        <v>1</v>
      </c>
      <c r="GL13" s="1">
        <f t="shared" si="148"/>
        <v>0</v>
      </c>
      <c r="GM13" s="1">
        <f t="shared" si="149"/>
        <v>5</v>
      </c>
      <c r="GN13" s="1">
        <f t="shared" si="48"/>
        <v>5</v>
      </c>
      <c r="GO13" s="1">
        <f t="shared" si="49"/>
        <v>1</v>
      </c>
      <c r="GP13" s="1">
        <f t="shared" si="150"/>
        <v>0</v>
      </c>
      <c r="GQ13" s="1">
        <f t="shared" si="151"/>
        <v>5</v>
      </c>
      <c r="GR13" s="1">
        <f t="shared" si="50"/>
        <v>5</v>
      </c>
      <c r="GS13" s="1">
        <f t="shared" si="51"/>
        <v>1</v>
      </c>
      <c r="GT13" s="1">
        <f t="shared" si="152"/>
        <v>0</v>
      </c>
      <c r="GU13" s="1">
        <f t="shared" si="153"/>
        <v>5</v>
      </c>
      <c r="GV13" s="1">
        <f t="shared" si="52"/>
        <v>5</v>
      </c>
      <c r="GW13" s="1">
        <f t="shared" si="53"/>
        <v>0</v>
      </c>
      <c r="GX13" s="1">
        <f t="shared" si="154"/>
        <v>0</v>
      </c>
      <c r="GY13" s="1">
        <f t="shared" si="155"/>
        <v>5</v>
      </c>
      <c r="GZ13" s="1">
        <f t="shared" si="54"/>
        <v>5</v>
      </c>
      <c r="HA13" s="1">
        <f t="shared" si="55"/>
        <v>1</v>
      </c>
      <c r="HB13" s="1">
        <f t="shared" si="156"/>
        <v>0</v>
      </c>
      <c r="HC13" s="1">
        <f t="shared" si="157"/>
        <v>5</v>
      </c>
      <c r="HD13" s="1">
        <f t="shared" si="56"/>
        <v>5</v>
      </c>
    </row>
    <row r="14" spans="1:212" x14ac:dyDescent="0.3">
      <c r="A14" t="s">
        <v>115</v>
      </c>
      <c r="B14" s="13">
        <f>IFERROR(VLOOKUP($A14,'Running Order'!$A$8:$CH$64,B$104,FALSE),)</f>
        <v>4</v>
      </c>
      <c r="C14" s="35" t="str">
        <f>IFERROR(VLOOKUP($A14,'Running Order'!$A$8:$CH$64,C$104,FALSE),"-")</f>
        <v>Simon Kingsley</v>
      </c>
      <c r="D14" s="35" t="str">
        <f>IFERROR(VLOOKUP($A14,'Running Order'!$A$8:$CH$64,D$104,FALSE),"-")</f>
        <v>Matt Kingsley</v>
      </c>
      <c r="E14" s="35" t="str">
        <f>IFERROR(VLOOKUP($A14,'Running Order'!$A$8:$CH$64,E$104,FALSE),"-")</f>
        <v>Crossle</v>
      </c>
      <c r="F14" s="35">
        <f>IFERROR(VLOOKUP($A14,'Running Order'!$A$8:$CH$64,F$104,FALSE),"-")</f>
        <v>1500</v>
      </c>
      <c r="G14" s="13" t="str">
        <f>IFERROR(VLOOKUP($A14,'Running Order'!$A$8:$CH$64,G$104,FALSE),"-")</f>
        <v>IRS</v>
      </c>
      <c r="H14" s="12">
        <f>IFERROR(VLOOKUP($A14,'Running Order'!$A$8:$CH$64,H$104,FALSE),"-")</f>
        <v>7</v>
      </c>
      <c r="I14" s="12">
        <f>IFERROR(VLOOKUP($A14,'Running Order'!$A$8:$CH$64,I$104,FALSE),"-")</f>
        <v>0</v>
      </c>
      <c r="J14" s="12">
        <f>IFERROR(VLOOKUP($A14,'Running Order'!$A$8:$CH$64,J$104,FALSE),"-")</f>
        <v>0</v>
      </c>
      <c r="K14" s="35">
        <f>IFERROR(VLOOKUP($A14,'Running Order'!$A$8:$CH$64,K$104,FALSE),"-")</f>
        <v>0</v>
      </c>
      <c r="L14" s="12" t="str">
        <f>IFERROR(VLOOKUP($A14,'Running Order'!$A$8:$CH$64,L$104,FALSE),"-")</f>
        <v>Red</v>
      </c>
      <c r="M14" s="35">
        <f>IFERROR(VLOOKUP($A14,'Running Order'!$A$8:$CH$64,M$104,FALSE),"-")</f>
        <v>5</v>
      </c>
      <c r="N14" s="35">
        <f>IFERROR(VLOOKUP($A14,'Running Order'!$A$8:$CH$64,N$104,FALSE),"-")</f>
        <v>2</v>
      </c>
      <c r="O14" s="35">
        <f>IFERROR(VLOOKUP($A14,'Running Order'!$A$8:$CH$64,O$104,FALSE),"-")</f>
        <v>3</v>
      </c>
      <c r="P14" s="35">
        <f>IFERROR(VLOOKUP($A14,'Running Order'!$A$8:$CH$64,P$104,FALSE),"-")</f>
        <v>1</v>
      </c>
      <c r="Q14" s="35">
        <f>IFERROR(VLOOKUP($A14,'Running Order'!$A$8:$CH$64,Q$104,FALSE),"-")</f>
        <v>1</v>
      </c>
      <c r="R14" s="35">
        <f>IFERROR(VLOOKUP($A14,'Running Order'!$A$8:$CH$64,R$104,FALSE),"-")</f>
        <v>3</v>
      </c>
      <c r="S14" s="12">
        <f>IFERROR(VLOOKUP($A14,'Running Order'!$A$8:$CH$64,S$104,FALSE),"-")</f>
        <v>8</v>
      </c>
      <c r="T14" s="35">
        <f>IFERROR(VLOOKUP($A14,'Running Order'!$A$8:$CH$64,T$104,FALSE),"-")</f>
        <v>0</v>
      </c>
      <c r="U14" s="12">
        <f>IFERROR(VLOOKUP($A14,'Running Order'!$A$8:$CH$64,U$104,FALSE),"-")</f>
        <v>0</v>
      </c>
      <c r="V14" s="35">
        <f>IFERROR(VLOOKUP($A14,'Running Order'!$A$8:$CH$64,V$104,FALSE),"-")</f>
        <v>0</v>
      </c>
      <c r="W14" s="5">
        <f>IFERROR(VLOOKUP($A14,'Running Order'!$A$8:$CH$64,W$104,FALSE),"-")</f>
        <v>23</v>
      </c>
      <c r="X14" s="12">
        <f>IFERROR(VLOOKUP($A14,'Running Order'!$A$8:$CH$64,X$104,FALSE),"-")</f>
        <v>2</v>
      </c>
      <c r="Y14" s="12">
        <f>IFERROR(VLOOKUP($A14,'Running Order'!$A$8:$CH$64,Y$104,FALSE),"-")</f>
        <v>1</v>
      </c>
      <c r="Z14" s="12">
        <f>IFERROR(VLOOKUP($A14,'Running Order'!$A$8:$CH$64,Z$104,FALSE),"-")</f>
        <v>1</v>
      </c>
      <c r="AA14" s="12">
        <f>IFERROR(VLOOKUP($A14,'Running Order'!$A$8:$CH$64,AA$104,FALSE),"-")</f>
        <v>3</v>
      </c>
      <c r="AB14" s="12">
        <f>IFERROR(VLOOKUP($A14,'Running Order'!$A$8:$CH$64,AB$104,FALSE),"-")</f>
        <v>1</v>
      </c>
      <c r="AC14" s="12">
        <f>IFERROR(VLOOKUP($A14,'Running Order'!$A$8:$CH$64,AC$104,FALSE),"-")</f>
        <v>0</v>
      </c>
      <c r="AD14" s="12">
        <f>IFERROR(VLOOKUP($A14,'Running Order'!$A$8:$CH$64,AD$104,FALSE),"-")</f>
        <v>0</v>
      </c>
      <c r="AE14" s="12">
        <f>IFERROR(VLOOKUP($A14,'Running Order'!$A$8:$CH$64,AE$104,FALSE),"-")</f>
        <v>0</v>
      </c>
      <c r="AF14" s="12">
        <f>IFERROR(VLOOKUP($A14,'Running Order'!$A$8:$CH$64,AF$104,FALSE),"-")</f>
        <v>0</v>
      </c>
      <c r="AG14" s="12">
        <f>IFERROR(VLOOKUP($A14,'Running Order'!$A$8:$CH$64,AG$104,FALSE),"-")</f>
        <v>0</v>
      </c>
      <c r="AH14" s="5">
        <f>IFERROR(VLOOKUP($A14,'Running Order'!$A$8:$CH$64,AH$104,FALSE),"-")</f>
        <v>8</v>
      </c>
      <c r="AI14" s="5">
        <f>IFERROR(VLOOKUP($A14,'Running Order'!$A$8:$CH$64,AI$104,FALSE),"-")</f>
        <v>31</v>
      </c>
      <c r="AJ14" s="12">
        <f>IFERROR(VLOOKUP($A14,'Running Order'!$A$8:$CH$64,AJ$104,FALSE),"-")</f>
        <v>0</v>
      </c>
      <c r="AK14" s="12">
        <f>IFERROR(VLOOKUP($A14,'Running Order'!$A$8:$CH$64,AK$104,FALSE),"-")</f>
        <v>0</v>
      </c>
      <c r="AL14" s="12">
        <f>IFERROR(VLOOKUP($A14,'Running Order'!$A$8:$CH$64,AL$104,FALSE),"-")</f>
        <v>1</v>
      </c>
      <c r="AM14" s="12">
        <f>IFERROR(VLOOKUP($A14,'Running Order'!$A$8:$CH$64,AM$104,FALSE),"-")</f>
        <v>3</v>
      </c>
      <c r="AN14" s="12">
        <f>IFERROR(VLOOKUP($A14,'Running Order'!$A$8:$CH$64,AN$104,FALSE),"-")</f>
        <v>0</v>
      </c>
      <c r="AO14" s="12">
        <f>IFERROR(VLOOKUP($A14,'Running Order'!$A$8:$CH$64,AO$104,FALSE),"-")</f>
        <v>0</v>
      </c>
      <c r="AP14" s="12">
        <f>IFERROR(VLOOKUP($A14,'Running Order'!$A$8:$CH$64,AP$104,FALSE),"-")</f>
        <v>1</v>
      </c>
      <c r="AQ14" s="12">
        <f>IFERROR(VLOOKUP($A14,'Running Order'!$A$8:$CH$64,AQ$104,FALSE),"-")</f>
        <v>0</v>
      </c>
      <c r="AR14" s="12">
        <f>IFERROR(VLOOKUP($A14,'Running Order'!$A$8:$CH$64,AR$104,FALSE),"-")</f>
        <v>0</v>
      </c>
      <c r="AS14" s="12">
        <f>IFERROR(VLOOKUP($A14,'Running Order'!$A$8:$CH$64,AS$104,FALSE),"-")</f>
        <v>0</v>
      </c>
      <c r="AT14" s="5">
        <f>IFERROR(VLOOKUP($A14,'Running Order'!$A$8:$CH$64,AT$104,FALSE),"-")</f>
        <v>5</v>
      </c>
      <c r="AU14" s="5">
        <f>IFERROR(VLOOKUP($A14,'Running Order'!$A$8:$CH$64,AU$104,FALSE),"-")</f>
        <v>36</v>
      </c>
      <c r="AV14" s="12">
        <f>IFERROR(VLOOKUP($A14,'Running Order'!$A$8:$CH$64,AV$104,FALSE),"-")</f>
        <v>0</v>
      </c>
      <c r="AW14" s="12">
        <f>IFERROR(VLOOKUP($A14,'Running Order'!$A$8:$CH$64,AW$104,FALSE),"-")</f>
        <v>0</v>
      </c>
      <c r="AX14" s="12">
        <f>IFERROR(VLOOKUP($A14,'Running Order'!$A$8:$CH$64,AX$104,FALSE),"-")</f>
        <v>0</v>
      </c>
      <c r="AY14" s="12">
        <f>IFERROR(VLOOKUP($A14,'Running Order'!$A$8:$CH$64,AY$104,FALSE),"-")</f>
        <v>0</v>
      </c>
      <c r="AZ14" s="12">
        <f>IFERROR(VLOOKUP($A14,'Running Order'!$A$8:$CH$64,AZ$104,FALSE),"-")</f>
        <v>0</v>
      </c>
      <c r="BA14" s="12">
        <f>IFERROR(VLOOKUP($A14,'Running Order'!$A$8:$CH$64,BA$104,FALSE),"-")</f>
        <v>0</v>
      </c>
      <c r="BB14" s="12">
        <f>IFERROR(VLOOKUP($A14,'Running Order'!$A$8:$CH$64,BB$104,FALSE),"-")</f>
        <v>0</v>
      </c>
      <c r="BC14" s="12">
        <f>IFERROR(VLOOKUP($A14,'Running Order'!$A$8:$CH$64,BC$104,FALSE),"-")</f>
        <v>0</v>
      </c>
      <c r="BD14" s="12">
        <f>IFERROR(VLOOKUP($A14,'Running Order'!$A$8:$CH$64,BD$104,FALSE),"-")</f>
        <v>0</v>
      </c>
      <c r="BE14" s="12">
        <f>IFERROR(VLOOKUP($A14,'Running Order'!$A$8:$CH$64,BE$104,FALSE),"-")</f>
        <v>0</v>
      </c>
      <c r="BF14" s="5">
        <f>IFERROR(VLOOKUP($A14,'Running Order'!$A$8:$CH$64,BF$104,FALSE),"-")</f>
        <v>0</v>
      </c>
      <c r="BG14" s="5">
        <f>IFERROR(VLOOKUP($A14,'Running Order'!$A$8:$CH$64,BG$104,FALSE),"-")</f>
        <v>36</v>
      </c>
      <c r="BH14" s="5">
        <f t="shared" si="57"/>
        <v>9</v>
      </c>
      <c r="BI14" s="5">
        <f t="shared" si="58"/>
        <v>8</v>
      </c>
      <c r="BJ14" s="5">
        <f t="shared" si="59"/>
        <v>7</v>
      </c>
      <c r="BK14" s="5" t="str">
        <f t="shared" si="60"/>
        <v>-</v>
      </c>
      <c r="BL14" s="5">
        <f t="shared" si="61"/>
        <v>8</v>
      </c>
      <c r="BM14" s="5">
        <f t="shared" si="62"/>
        <v>8</v>
      </c>
      <c r="BN14" s="5">
        <f t="shared" si="63"/>
        <v>7</v>
      </c>
      <c r="BO14" s="5">
        <f t="shared" si="64"/>
        <v>7</v>
      </c>
      <c r="BP14" s="3" t="str">
        <f t="shared" si="16"/>
        <v>-</v>
      </c>
      <c r="BQ14" s="3" t="str">
        <f t="shared" si="65"/>
        <v/>
      </c>
      <c r="BR14" s="3" t="e">
        <f t="shared" si="17"/>
        <v>#VALUE!</v>
      </c>
      <c r="BS14" s="3" t="str">
        <f t="shared" si="66"/>
        <v/>
      </c>
      <c r="BT14" s="3" t="str">
        <f t="shared" si="18"/>
        <v>-</v>
      </c>
      <c r="BU14" s="3" t="str">
        <f t="shared" si="67"/>
        <v/>
      </c>
      <c r="BV14" s="3" t="str">
        <f t="shared" si="19"/>
        <v>-</v>
      </c>
      <c r="BW14" s="3" t="str">
        <f t="shared" si="68"/>
        <v/>
      </c>
      <c r="BX14" s="3" t="str">
        <f t="shared" si="20"/>
        <v>-</v>
      </c>
      <c r="BY14" s="3" t="str">
        <f t="shared" si="69"/>
        <v/>
      </c>
      <c r="BZ14" s="3" t="str">
        <f t="shared" si="21"/>
        <v>-</v>
      </c>
      <c r="CA14" s="3" t="str">
        <f t="shared" si="70"/>
        <v/>
      </c>
      <c r="CB14" s="3" t="str">
        <f t="shared" si="22"/>
        <v>-</v>
      </c>
      <c r="CC14" s="3" t="str">
        <f t="shared" si="71"/>
        <v/>
      </c>
      <c r="CD14" s="3" t="str">
        <f t="shared" si="72"/>
        <v>-</v>
      </c>
      <c r="CE14" s="3" t="str">
        <f t="shared" si="73"/>
        <v/>
      </c>
      <c r="CF14" s="3" t="str">
        <f t="shared" si="74"/>
        <v>-</v>
      </c>
      <c r="CG14" s="3" t="str">
        <f t="shared" si="75"/>
        <v/>
      </c>
      <c r="CH14" s="5" t="str">
        <f>IFERROR(VLOOKUP($A14,'Running Order'!$A$8:$CH$64,CH$104,FALSE),"-")</f>
        <v>7</v>
      </c>
      <c r="CI14" s="5" t="str">
        <f>IFERROR(VLOOKUP($A14,'Running Order'!$A$8:$CI$64,CI$104,FALSE),"-")</f>
        <v/>
      </c>
      <c r="CL14" s="1">
        <f t="shared" si="76"/>
        <v>25</v>
      </c>
      <c r="CM14" s="1">
        <f t="shared" si="77"/>
        <v>0</v>
      </c>
      <c r="CN14" s="1">
        <f t="shared" si="78"/>
        <v>7</v>
      </c>
      <c r="CO14" s="1" t="e">
        <f t="shared" si="79"/>
        <v>#VALUE!</v>
      </c>
      <c r="CP14" s="1">
        <f t="shared" si="80"/>
        <v>7</v>
      </c>
      <c r="CQ14" s="1">
        <f t="shared" si="81"/>
        <v>6.9999999999999994E-5</v>
      </c>
      <c r="CR14" s="1" t="e">
        <f t="shared" si="82"/>
        <v>#VALUE!</v>
      </c>
      <c r="CS14" s="1" t="e">
        <f t="shared" si="23"/>
        <v>#VALUE!</v>
      </c>
      <c r="CT14" s="1">
        <f t="shared" si="83"/>
        <v>2</v>
      </c>
      <c r="CU14" s="1">
        <f t="shared" si="84"/>
        <v>1.6000000000000001E-3</v>
      </c>
      <c r="CV14" s="1" t="e">
        <f t="shared" si="85"/>
        <v>#VALUE!</v>
      </c>
      <c r="CW14" s="1" t="e">
        <f t="shared" si="24"/>
        <v>#VALUE!</v>
      </c>
      <c r="CX14" s="1">
        <f t="shared" si="86"/>
        <v>4</v>
      </c>
      <c r="CY14" s="1">
        <f t="shared" si="87"/>
        <v>4.0000000000000002E-4</v>
      </c>
      <c r="CZ14" s="1" t="e">
        <f t="shared" si="88"/>
        <v>#VALUE!</v>
      </c>
      <c r="DA14" s="1" t="e">
        <f t="shared" si="25"/>
        <v>#VALUE!</v>
      </c>
      <c r="DB14" s="1">
        <f t="shared" si="89"/>
        <v>0</v>
      </c>
      <c r="DC14" s="1">
        <f t="shared" si="90"/>
        <v>2.2000000000000001E-3</v>
      </c>
      <c r="DD14" s="1" t="e">
        <f t="shared" si="91"/>
        <v>#VALUE!</v>
      </c>
      <c r="DE14" s="1" t="e">
        <f t="shared" si="26"/>
        <v>#VALUE!</v>
      </c>
      <c r="DF14" s="1">
        <f t="shared" si="92"/>
        <v>1</v>
      </c>
      <c r="DG14" s="1">
        <f t="shared" si="93"/>
        <v>1.4E-3</v>
      </c>
      <c r="DH14" s="1" t="e">
        <f t="shared" si="94"/>
        <v>#VALUE!</v>
      </c>
      <c r="DI14" s="1" t="e">
        <f t="shared" si="27"/>
        <v>#VALUE!</v>
      </c>
      <c r="DJ14" s="1">
        <f t="shared" si="95"/>
        <v>0</v>
      </c>
      <c r="DK14" s="1">
        <f t="shared" si="96"/>
        <v>1.1999999999999999E-3</v>
      </c>
      <c r="DL14" s="1" t="e">
        <f t="shared" si="97"/>
        <v>#VALUE!</v>
      </c>
      <c r="DM14" s="1" t="e">
        <f t="shared" si="98"/>
        <v>#VALUE!</v>
      </c>
      <c r="DQ14">
        <f t="shared" si="99"/>
        <v>36</v>
      </c>
      <c r="DR14" t="str">
        <f t="shared" si="100"/>
        <v>YES</v>
      </c>
      <c r="DS14">
        <f t="shared" si="101"/>
        <v>36</v>
      </c>
      <c r="DT14" t="str">
        <f t="shared" si="102"/>
        <v>YES</v>
      </c>
      <c r="DV14" s="1">
        <f t="shared" si="103"/>
        <v>15</v>
      </c>
      <c r="DW14" s="1">
        <f t="shared" si="104"/>
        <v>0</v>
      </c>
      <c r="DX14" s="1">
        <f t="shared" si="105"/>
        <v>7</v>
      </c>
      <c r="DY14" s="1">
        <f t="shared" si="28"/>
        <v>7</v>
      </c>
      <c r="DZ14" s="1">
        <f t="shared" si="106"/>
        <v>7</v>
      </c>
      <c r="EA14" s="1">
        <f t="shared" si="107"/>
        <v>0</v>
      </c>
      <c r="EB14" s="1">
        <f t="shared" si="108"/>
        <v>7</v>
      </c>
      <c r="EC14" s="1">
        <f t="shared" si="29"/>
        <v>7</v>
      </c>
      <c r="ED14" s="1">
        <f t="shared" si="109"/>
        <v>2</v>
      </c>
      <c r="EE14" s="1">
        <f t="shared" si="110"/>
        <v>0</v>
      </c>
      <c r="EF14" s="1">
        <f t="shared" si="111"/>
        <v>7</v>
      </c>
      <c r="EG14" s="1">
        <f t="shared" si="30"/>
        <v>7</v>
      </c>
      <c r="EH14" s="1">
        <f t="shared" si="112"/>
        <v>4</v>
      </c>
      <c r="EI14" s="1">
        <f t="shared" si="113"/>
        <v>0</v>
      </c>
      <c r="EJ14" s="1">
        <f t="shared" si="114"/>
        <v>7</v>
      </c>
      <c r="EK14" s="1">
        <f t="shared" si="31"/>
        <v>7</v>
      </c>
      <c r="EL14" s="1">
        <f t="shared" si="115"/>
        <v>0</v>
      </c>
      <c r="EM14" s="1">
        <f t="shared" si="116"/>
        <v>0</v>
      </c>
      <c r="EN14" s="1">
        <f t="shared" si="117"/>
        <v>7</v>
      </c>
      <c r="EO14" s="1">
        <f t="shared" si="32"/>
        <v>7</v>
      </c>
      <c r="EP14" s="1">
        <f t="shared" si="118"/>
        <v>1</v>
      </c>
      <c r="EQ14" s="1">
        <f t="shared" si="119"/>
        <v>0</v>
      </c>
      <c r="ER14" s="1">
        <f t="shared" si="120"/>
        <v>7</v>
      </c>
      <c r="ES14" s="1">
        <f t="shared" si="33"/>
        <v>7</v>
      </c>
      <c r="ET14" s="1">
        <f t="shared" si="121"/>
        <v>0</v>
      </c>
      <c r="EU14" s="1">
        <f t="shared" si="122"/>
        <v>0</v>
      </c>
      <c r="EV14" s="1">
        <f t="shared" si="123"/>
        <v>7</v>
      </c>
      <c r="EW14" s="1">
        <f t="shared" si="124"/>
        <v>7</v>
      </c>
      <c r="EX14" s="1"/>
      <c r="EY14" s="1">
        <f t="shared" si="125"/>
        <v>8</v>
      </c>
      <c r="EZ14" s="1">
        <f t="shared" si="126"/>
        <v>0</v>
      </c>
      <c r="FA14" s="1">
        <f t="shared" si="34"/>
        <v>8</v>
      </c>
      <c r="FB14" s="1">
        <f t="shared" si="35"/>
        <v>8</v>
      </c>
      <c r="FC14" s="1">
        <f t="shared" si="127"/>
        <v>5</v>
      </c>
      <c r="FD14" s="1">
        <f t="shared" si="128"/>
        <v>0</v>
      </c>
      <c r="FE14" s="1">
        <f t="shared" si="129"/>
        <v>8</v>
      </c>
      <c r="FF14" s="1">
        <f t="shared" si="36"/>
        <v>8</v>
      </c>
      <c r="FG14" s="1">
        <f t="shared" si="130"/>
        <v>2</v>
      </c>
      <c r="FH14" s="1">
        <f t="shared" si="131"/>
        <v>0</v>
      </c>
      <c r="FI14" s="1">
        <f t="shared" si="132"/>
        <v>8</v>
      </c>
      <c r="FJ14" s="1">
        <f t="shared" si="37"/>
        <v>8</v>
      </c>
      <c r="FK14" s="1">
        <f t="shared" si="133"/>
        <v>3</v>
      </c>
      <c r="FL14" s="1">
        <f t="shared" si="134"/>
        <v>0</v>
      </c>
      <c r="FM14" s="1">
        <f t="shared" si="135"/>
        <v>8</v>
      </c>
      <c r="FN14" s="1">
        <f t="shared" si="38"/>
        <v>8</v>
      </c>
      <c r="FO14" s="1">
        <f t="shared" si="136"/>
        <v>0</v>
      </c>
      <c r="FP14" s="1">
        <f t="shared" si="137"/>
        <v>0</v>
      </c>
      <c r="FQ14" s="1">
        <f t="shared" si="138"/>
        <v>8</v>
      </c>
      <c r="FR14" s="1">
        <f t="shared" si="39"/>
        <v>8</v>
      </c>
      <c r="FS14" s="1">
        <f t="shared" si="139"/>
        <v>1</v>
      </c>
      <c r="FT14" s="1">
        <f t="shared" si="140"/>
        <v>0</v>
      </c>
      <c r="FU14" s="1">
        <f t="shared" si="141"/>
        <v>8</v>
      </c>
      <c r="FV14" s="1">
        <f t="shared" si="40"/>
        <v>8</v>
      </c>
      <c r="FW14" s="1">
        <f t="shared" si="142"/>
        <v>0</v>
      </c>
      <c r="FX14" s="1">
        <f t="shared" si="143"/>
        <v>0</v>
      </c>
      <c r="FY14" s="1">
        <f t="shared" si="144"/>
        <v>8</v>
      </c>
      <c r="FZ14" s="1">
        <f t="shared" si="41"/>
        <v>8</v>
      </c>
      <c r="GC14" s="1">
        <f t="shared" si="42"/>
        <v>3</v>
      </c>
      <c r="GD14" s="1">
        <f t="shared" si="145"/>
        <v>0</v>
      </c>
      <c r="GE14" s="1">
        <f t="shared" si="43"/>
        <v>8</v>
      </c>
      <c r="GF14" s="1">
        <f t="shared" si="44"/>
        <v>8</v>
      </c>
      <c r="GG14" s="1">
        <f t="shared" si="45"/>
        <v>2</v>
      </c>
      <c r="GH14" s="1">
        <f t="shared" si="146"/>
        <v>2.9999999999999997E-4</v>
      </c>
      <c r="GI14" s="1">
        <f t="shared" si="147"/>
        <v>8.0002999999999993</v>
      </c>
      <c r="GJ14" s="1">
        <f t="shared" si="46"/>
        <v>9</v>
      </c>
      <c r="GK14" s="1">
        <f t="shared" si="47"/>
        <v>1</v>
      </c>
      <c r="GL14" s="1">
        <f t="shared" si="148"/>
        <v>0</v>
      </c>
      <c r="GM14" s="1">
        <f t="shared" si="149"/>
        <v>9</v>
      </c>
      <c r="GN14" s="1">
        <f t="shared" si="48"/>
        <v>9</v>
      </c>
      <c r="GO14" s="1">
        <f t="shared" si="49"/>
        <v>2</v>
      </c>
      <c r="GP14" s="1">
        <f t="shared" si="150"/>
        <v>0</v>
      </c>
      <c r="GQ14" s="1">
        <f t="shared" si="151"/>
        <v>9</v>
      </c>
      <c r="GR14" s="1">
        <f t="shared" si="50"/>
        <v>9</v>
      </c>
      <c r="GS14" s="1">
        <f t="shared" si="51"/>
        <v>0</v>
      </c>
      <c r="GT14" s="1">
        <f t="shared" si="152"/>
        <v>0</v>
      </c>
      <c r="GU14" s="1">
        <f t="shared" si="153"/>
        <v>9</v>
      </c>
      <c r="GV14" s="1">
        <f t="shared" si="52"/>
        <v>9</v>
      </c>
      <c r="GW14" s="1">
        <f t="shared" si="53"/>
        <v>1</v>
      </c>
      <c r="GX14" s="1">
        <f t="shared" si="154"/>
        <v>0</v>
      </c>
      <c r="GY14" s="1">
        <f t="shared" si="155"/>
        <v>9</v>
      </c>
      <c r="GZ14" s="1">
        <f t="shared" si="54"/>
        <v>9</v>
      </c>
      <c r="HA14" s="1">
        <f t="shared" si="55"/>
        <v>0</v>
      </c>
      <c r="HB14" s="1">
        <f t="shared" si="156"/>
        <v>0</v>
      </c>
      <c r="HC14" s="1">
        <f t="shared" si="157"/>
        <v>9</v>
      </c>
      <c r="HD14" s="1">
        <f t="shared" si="56"/>
        <v>9</v>
      </c>
    </row>
    <row r="15" spans="1:212" x14ac:dyDescent="0.3">
      <c r="A15" t="s">
        <v>116</v>
      </c>
      <c r="B15" s="37">
        <f>IFERROR(VLOOKUP($A15,'Running Order'!$A$8:$CH$64,B$104,FALSE),)</f>
        <v>19</v>
      </c>
      <c r="C15" s="36" t="str">
        <f>IFERROR(VLOOKUP($A15,'Running Order'!$A$8:$CH$64,C$104,FALSE),"-")</f>
        <v>Boyd Webster</v>
      </c>
      <c r="D15" s="36" t="str">
        <f>IFERROR(VLOOKUP($A15,'Running Order'!$A$8:$CH$64,D$104,FALSE),"-")</f>
        <v>Tim Barrington</v>
      </c>
      <c r="E15" s="36" t="str">
        <f>IFERROR(VLOOKUP($A15,'Running Order'!$A$8:$CH$64,E$104,FALSE),"-")</f>
        <v>Crossle</v>
      </c>
      <c r="F15" s="36">
        <f>IFERROR(VLOOKUP($A15,'Running Order'!$A$8:$CH$64,F$104,FALSE),"-")</f>
        <v>1500</v>
      </c>
      <c r="G15" s="37" t="str">
        <f>IFERROR(VLOOKUP($A15,'Running Order'!$A$8:$CH$64,G$104,FALSE),"-")</f>
        <v>IRS</v>
      </c>
      <c r="H15" s="36">
        <f>IFERROR(VLOOKUP($A15,'Running Order'!$A$8:$CH$64,H$104,FALSE),"-")</f>
        <v>3</v>
      </c>
      <c r="I15" s="36">
        <f>IFERROR(VLOOKUP($A15,'Running Order'!$A$8:$CH$64,I$104,FALSE),"-")</f>
        <v>0</v>
      </c>
      <c r="J15" s="36">
        <f>IFERROR(VLOOKUP($A15,'Running Order'!$A$8:$CH$64,J$104,FALSE),"-")</f>
        <v>0</v>
      </c>
      <c r="K15" s="36">
        <f>IFERROR(VLOOKUP($A15,'Running Order'!$A$8:$CH$64,K$104,FALSE),"-")</f>
        <v>0</v>
      </c>
      <c r="L15" s="36" t="str">
        <f>IFERROR(VLOOKUP($A15,'Running Order'!$A$8:$CH$64,L$104,FALSE),"-")</f>
        <v>Red</v>
      </c>
      <c r="M15" s="36">
        <f>IFERROR(VLOOKUP($A15,'Running Order'!$A$8:$CH$64,M$104,FALSE),"-")</f>
        <v>0</v>
      </c>
      <c r="N15" s="36">
        <f>IFERROR(VLOOKUP($A15,'Running Order'!$A$8:$CH$64,N$104,FALSE),"-")</f>
        <v>0</v>
      </c>
      <c r="O15" s="36">
        <f>IFERROR(VLOOKUP($A15,'Running Order'!$A$8:$CH$64,O$104,FALSE),"-")</f>
        <v>3</v>
      </c>
      <c r="P15" s="36">
        <f>IFERROR(VLOOKUP($A15,'Running Order'!$A$8:$CH$64,P$104,FALSE),"-")</f>
        <v>2</v>
      </c>
      <c r="Q15" s="36">
        <f>IFERROR(VLOOKUP($A15,'Running Order'!$A$8:$CH$64,Q$104,FALSE),"-")</f>
        <v>2</v>
      </c>
      <c r="R15" s="36">
        <f>IFERROR(VLOOKUP($A15,'Running Order'!$A$8:$CH$64,R$104,FALSE),"-")</f>
        <v>4</v>
      </c>
      <c r="S15" s="36">
        <f>IFERROR(VLOOKUP($A15,'Running Order'!$A$8:$CH$64,S$104,FALSE),"-")</f>
        <v>6</v>
      </c>
      <c r="T15" s="36">
        <f>IFERROR(VLOOKUP($A15,'Running Order'!$A$8:$CH$64,T$104,FALSE),"-")</f>
        <v>0</v>
      </c>
      <c r="U15" s="36">
        <f>IFERROR(VLOOKUP($A15,'Running Order'!$A$8:$CH$64,U$104,FALSE),"-")</f>
        <v>0</v>
      </c>
      <c r="V15" s="36">
        <f>IFERROR(VLOOKUP($A15,'Running Order'!$A$8:$CH$64,V$104,FALSE),"-")</f>
        <v>0</v>
      </c>
      <c r="W15" s="38">
        <f>IFERROR(VLOOKUP($A15,'Running Order'!$A$8:$CH$64,W$104,FALSE),"-")</f>
        <v>17</v>
      </c>
      <c r="X15" s="36">
        <f>IFERROR(VLOOKUP($A15,'Running Order'!$A$8:$CH$64,X$104,FALSE),"-")</f>
        <v>0</v>
      </c>
      <c r="Y15" s="36">
        <f>IFERROR(VLOOKUP($A15,'Running Order'!$A$8:$CH$64,Y$104,FALSE),"-")</f>
        <v>2</v>
      </c>
      <c r="Z15" s="36">
        <f>IFERROR(VLOOKUP($A15,'Running Order'!$A$8:$CH$64,Z$104,FALSE),"-")</f>
        <v>1</v>
      </c>
      <c r="AA15" s="36">
        <f>IFERROR(VLOOKUP($A15,'Running Order'!$A$8:$CH$64,AA$104,FALSE),"-")</f>
        <v>1</v>
      </c>
      <c r="AB15" s="36">
        <f>IFERROR(VLOOKUP($A15,'Running Order'!$A$8:$CH$64,AB$104,FALSE),"-")</f>
        <v>1</v>
      </c>
      <c r="AC15" s="36">
        <f>IFERROR(VLOOKUP($A15,'Running Order'!$A$8:$CH$64,AC$104,FALSE),"-")</f>
        <v>4</v>
      </c>
      <c r="AD15" s="36">
        <f>IFERROR(VLOOKUP($A15,'Running Order'!$A$8:$CH$64,AD$104,FALSE),"-")</f>
        <v>0</v>
      </c>
      <c r="AE15" s="36">
        <f>IFERROR(VLOOKUP($A15,'Running Order'!$A$8:$CH$64,AE$104,FALSE),"-")</f>
        <v>0</v>
      </c>
      <c r="AF15" s="36">
        <f>IFERROR(VLOOKUP($A15,'Running Order'!$A$8:$CH$64,AF$104,FALSE),"-")</f>
        <v>0</v>
      </c>
      <c r="AG15" s="36">
        <f>IFERROR(VLOOKUP($A15,'Running Order'!$A$8:$CH$64,AG$104,FALSE),"-")</f>
        <v>0</v>
      </c>
      <c r="AH15" s="38">
        <f>IFERROR(VLOOKUP($A15,'Running Order'!$A$8:$CH$64,AH$104,FALSE),"-")</f>
        <v>9</v>
      </c>
      <c r="AI15" s="38">
        <f>IFERROR(VLOOKUP($A15,'Running Order'!$A$8:$CH$64,AI$104,FALSE),"-")</f>
        <v>26</v>
      </c>
      <c r="AJ15" s="36">
        <f>IFERROR(VLOOKUP($A15,'Running Order'!$A$8:$CH$64,AJ$104,FALSE),"-")</f>
        <v>1</v>
      </c>
      <c r="AK15" s="36">
        <f>IFERROR(VLOOKUP($A15,'Running Order'!$A$8:$CH$64,AK$104,FALSE),"-")</f>
        <v>5</v>
      </c>
      <c r="AL15" s="36">
        <f>IFERROR(VLOOKUP($A15,'Running Order'!$A$8:$CH$64,AL$104,FALSE),"-")</f>
        <v>1</v>
      </c>
      <c r="AM15" s="36">
        <f>IFERROR(VLOOKUP($A15,'Running Order'!$A$8:$CH$64,AM$104,FALSE),"-")</f>
        <v>3</v>
      </c>
      <c r="AN15" s="36">
        <f>IFERROR(VLOOKUP($A15,'Running Order'!$A$8:$CH$64,AN$104,FALSE),"-")</f>
        <v>1</v>
      </c>
      <c r="AO15" s="36">
        <f>IFERROR(VLOOKUP($A15,'Running Order'!$A$8:$CH$64,AO$104,FALSE),"-")</f>
        <v>2</v>
      </c>
      <c r="AP15" s="36">
        <f>IFERROR(VLOOKUP($A15,'Running Order'!$A$8:$CH$64,AP$104,FALSE),"-")</f>
        <v>0</v>
      </c>
      <c r="AQ15" s="36">
        <f>IFERROR(VLOOKUP($A15,'Running Order'!$A$8:$CH$64,AQ$104,FALSE),"-")</f>
        <v>0</v>
      </c>
      <c r="AR15" s="36">
        <f>IFERROR(VLOOKUP($A15,'Running Order'!$A$8:$CH$64,AR$104,FALSE),"-")</f>
        <v>0</v>
      </c>
      <c r="AS15" s="36">
        <f>IFERROR(VLOOKUP($A15,'Running Order'!$A$8:$CH$64,AS$104,FALSE),"-")</f>
        <v>0</v>
      </c>
      <c r="AT15" s="38">
        <f>IFERROR(VLOOKUP($A15,'Running Order'!$A$8:$CH$64,AT$104,FALSE),"-")</f>
        <v>13</v>
      </c>
      <c r="AU15" s="38">
        <f>IFERROR(VLOOKUP($A15,'Running Order'!$A$8:$CH$64,AU$104,FALSE),"-")</f>
        <v>39</v>
      </c>
      <c r="AV15" s="36">
        <f>IFERROR(VLOOKUP($A15,'Running Order'!$A$8:$CH$64,AV$104,FALSE),"-")</f>
        <v>0</v>
      </c>
      <c r="AW15" s="36">
        <f>IFERROR(VLOOKUP($A15,'Running Order'!$A$8:$CH$64,AW$104,FALSE),"-")</f>
        <v>0</v>
      </c>
      <c r="AX15" s="36">
        <f>IFERROR(VLOOKUP($A15,'Running Order'!$A$8:$CH$64,AX$104,FALSE),"-")</f>
        <v>0</v>
      </c>
      <c r="AY15" s="36">
        <f>IFERROR(VLOOKUP($A15,'Running Order'!$A$8:$CH$64,AY$104,FALSE),"-")</f>
        <v>0</v>
      </c>
      <c r="AZ15" s="36">
        <f>IFERROR(VLOOKUP($A15,'Running Order'!$A$8:$CH$64,AZ$104,FALSE),"-")</f>
        <v>0</v>
      </c>
      <c r="BA15" s="36">
        <f>IFERROR(VLOOKUP($A15,'Running Order'!$A$8:$CH$64,BA$104,FALSE),"-")</f>
        <v>0</v>
      </c>
      <c r="BB15" s="36">
        <f>IFERROR(VLOOKUP($A15,'Running Order'!$A$8:$CH$64,BB$104,FALSE),"-")</f>
        <v>0</v>
      </c>
      <c r="BC15" s="36">
        <f>IFERROR(VLOOKUP($A15,'Running Order'!$A$8:$CH$64,BC$104,FALSE),"-")</f>
        <v>0</v>
      </c>
      <c r="BD15" s="36">
        <f>IFERROR(VLOOKUP($A15,'Running Order'!$A$8:$CH$64,BD$104,FALSE),"-")</f>
        <v>0</v>
      </c>
      <c r="BE15" s="36">
        <f>IFERROR(VLOOKUP($A15,'Running Order'!$A$8:$CH$64,BE$104,FALSE),"-")</f>
        <v>0</v>
      </c>
      <c r="BF15" s="38">
        <f>IFERROR(VLOOKUP($A15,'Running Order'!$A$8:$CH$64,BF$104,FALSE),"-")</f>
        <v>0</v>
      </c>
      <c r="BG15" s="38">
        <f>IFERROR(VLOOKUP($A15,'Running Order'!$A$8:$CH$64,BG$104,FALSE),"-")</f>
        <v>39</v>
      </c>
      <c r="BH15" s="38">
        <f t="shared" si="57"/>
        <v>3</v>
      </c>
      <c r="BI15" s="38">
        <f t="shared" si="58"/>
        <v>5</v>
      </c>
      <c r="BJ15" s="38">
        <f t="shared" si="59"/>
        <v>8</v>
      </c>
      <c r="BK15" s="5" t="str">
        <f t="shared" si="60"/>
        <v>-</v>
      </c>
      <c r="BL15" s="5">
        <f t="shared" si="61"/>
        <v>3</v>
      </c>
      <c r="BM15" s="5">
        <f t="shared" si="62"/>
        <v>5</v>
      </c>
      <c r="BN15" s="5">
        <f t="shared" si="63"/>
        <v>8</v>
      </c>
      <c r="BO15" s="5">
        <f t="shared" si="64"/>
        <v>8</v>
      </c>
      <c r="BP15" s="3" t="str">
        <f t="shared" si="16"/>
        <v>-</v>
      </c>
      <c r="BQ15" s="3" t="str">
        <f t="shared" si="65"/>
        <v/>
      </c>
      <c r="BR15" s="3" t="e">
        <f t="shared" si="17"/>
        <v>#VALUE!</v>
      </c>
      <c r="BS15" s="3" t="str">
        <f t="shared" si="66"/>
        <v/>
      </c>
      <c r="BT15" s="3" t="str">
        <f t="shared" si="18"/>
        <v>-</v>
      </c>
      <c r="BU15" s="3" t="str">
        <f t="shared" si="67"/>
        <v/>
      </c>
      <c r="BV15" s="3" t="str">
        <f t="shared" si="19"/>
        <v>-</v>
      </c>
      <c r="BW15" s="3" t="str">
        <f t="shared" si="68"/>
        <v/>
      </c>
      <c r="BX15" s="3" t="str">
        <f t="shared" si="20"/>
        <v>-</v>
      </c>
      <c r="BY15" s="3" t="str">
        <f t="shared" si="69"/>
        <v/>
      </c>
      <c r="BZ15" s="3" t="str">
        <f t="shared" si="21"/>
        <v>-</v>
      </c>
      <c r="CA15" s="3" t="str">
        <f t="shared" si="70"/>
        <v/>
      </c>
      <c r="CB15" s="3" t="str">
        <f t="shared" si="22"/>
        <v>-</v>
      </c>
      <c r="CC15" s="3" t="str">
        <f t="shared" si="71"/>
        <v/>
      </c>
      <c r="CD15" s="3" t="str">
        <f t="shared" si="72"/>
        <v>-</v>
      </c>
      <c r="CE15" s="3" t="str">
        <f t="shared" si="73"/>
        <v/>
      </c>
      <c r="CF15" s="3" t="str">
        <f t="shared" si="74"/>
        <v>-</v>
      </c>
      <c r="CG15" s="3" t="str">
        <f t="shared" si="75"/>
        <v/>
      </c>
      <c r="CH15" s="5" t="str">
        <f>IFERROR(VLOOKUP($A15,'Running Order'!$A$8:$CH$64,CH$104,FALSE),"-")</f>
        <v>8</v>
      </c>
      <c r="CI15" s="5" t="str">
        <f>IFERROR(VLOOKUP($A15,'Running Order'!$A$8:$CI$64,CI$104,FALSE),"-")</f>
        <v/>
      </c>
      <c r="CL15" s="1">
        <f t="shared" si="76"/>
        <v>24</v>
      </c>
      <c r="CM15" s="1">
        <f t="shared" si="77"/>
        <v>0</v>
      </c>
      <c r="CN15" s="1">
        <f t="shared" si="78"/>
        <v>8</v>
      </c>
      <c r="CO15" s="1" t="e">
        <f t="shared" si="79"/>
        <v>#VALUE!</v>
      </c>
      <c r="CP15" s="1">
        <f t="shared" si="80"/>
        <v>6</v>
      </c>
      <c r="CQ15" s="1">
        <f t="shared" si="81"/>
        <v>1.2E-4</v>
      </c>
      <c r="CR15" s="1" t="e">
        <f t="shared" si="82"/>
        <v>#VALUE!</v>
      </c>
      <c r="CS15" s="1" t="e">
        <f t="shared" si="23"/>
        <v>#VALUE!</v>
      </c>
      <c r="CT15" s="1">
        <f t="shared" si="83"/>
        <v>4</v>
      </c>
      <c r="CU15" s="1">
        <f t="shared" si="84"/>
        <v>2.9999999999999997E-4</v>
      </c>
      <c r="CV15" s="1" t="e">
        <f t="shared" si="85"/>
        <v>#VALUE!</v>
      </c>
      <c r="CW15" s="1" t="e">
        <f t="shared" si="24"/>
        <v>#VALUE!</v>
      </c>
      <c r="CX15" s="1">
        <f t="shared" si="86"/>
        <v>2</v>
      </c>
      <c r="CY15" s="1">
        <f t="shared" si="87"/>
        <v>1.1999999999999999E-3</v>
      </c>
      <c r="CZ15" s="1" t="e">
        <f t="shared" si="88"/>
        <v>#VALUE!</v>
      </c>
      <c r="DA15" s="1" t="e">
        <f t="shared" si="25"/>
        <v>#VALUE!</v>
      </c>
      <c r="DB15" s="1">
        <f t="shared" si="89"/>
        <v>2</v>
      </c>
      <c r="DC15" s="1">
        <f t="shared" si="90"/>
        <v>1.1000000000000001E-3</v>
      </c>
      <c r="DD15" s="1" t="e">
        <f t="shared" si="91"/>
        <v>#VALUE!</v>
      </c>
      <c r="DE15" s="1" t="e">
        <f t="shared" si="26"/>
        <v>#VALUE!</v>
      </c>
      <c r="DF15" s="1">
        <f t="shared" si="92"/>
        <v>1</v>
      </c>
      <c r="DG15" s="1">
        <f t="shared" si="93"/>
        <v>1.4E-3</v>
      </c>
      <c r="DH15" s="1" t="e">
        <f t="shared" si="94"/>
        <v>#VALUE!</v>
      </c>
      <c r="DI15" s="1" t="e">
        <f t="shared" si="27"/>
        <v>#VALUE!</v>
      </c>
      <c r="DJ15" s="1">
        <f t="shared" si="95"/>
        <v>1</v>
      </c>
      <c r="DK15" s="1">
        <f t="shared" si="96"/>
        <v>2.9999999999999997E-4</v>
      </c>
      <c r="DL15" s="1" t="e">
        <f t="shared" si="97"/>
        <v>#VALUE!</v>
      </c>
      <c r="DM15" s="1" t="e">
        <f t="shared" si="98"/>
        <v>#VALUE!</v>
      </c>
      <c r="DQ15">
        <f t="shared" si="99"/>
        <v>39</v>
      </c>
      <c r="DR15" t="str">
        <f t="shared" si="100"/>
        <v>YES</v>
      </c>
      <c r="DS15">
        <f t="shared" si="101"/>
        <v>39</v>
      </c>
      <c r="DT15" t="str">
        <f t="shared" si="102"/>
        <v>YES</v>
      </c>
      <c r="DV15" s="1">
        <f t="shared" si="103"/>
        <v>14</v>
      </c>
      <c r="DW15" s="1">
        <f t="shared" si="104"/>
        <v>0</v>
      </c>
      <c r="DX15" s="1">
        <f t="shared" si="105"/>
        <v>8</v>
      </c>
      <c r="DY15" s="1">
        <f t="shared" si="28"/>
        <v>8</v>
      </c>
      <c r="DZ15" s="1">
        <f t="shared" si="106"/>
        <v>6</v>
      </c>
      <c r="EA15" s="1">
        <f t="shared" si="107"/>
        <v>0</v>
      </c>
      <c r="EB15" s="1">
        <f t="shared" si="108"/>
        <v>8</v>
      </c>
      <c r="EC15" s="1">
        <f t="shared" si="29"/>
        <v>8</v>
      </c>
      <c r="ED15" s="1">
        <f t="shared" si="109"/>
        <v>4</v>
      </c>
      <c r="EE15" s="1">
        <f t="shared" si="110"/>
        <v>0</v>
      </c>
      <c r="EF15" s="1">
        <f t="shared" si="111"/>
        <v>8</v>
      </c>
      <c r="EG15" s="1">
        <f t="shared" si="30"/>
        <v>8</v>
      </c>
      <c r="EH15" s="1">
        <f t="shared" si="112"/>
        <v>2</v>
      </c>
      <c r="EI15" s="1">
        <f t="shared" si="113"/>
        <v>0</v>
      </c>
      <c r="EJ15" s="1">
        <f t="shared" si="114"/>
        <v>8</v>
      </c>
      <c r="EK15" s="1">
        <f t="shared" si="31"/>
        <v>8</v>
      </c>
      <c r="EL15" s="1">
        <f t="shared" si="115"/>
        <v>2</v>
      </c>
      <c r="EM15" s="1">
        <f t="shared" si="116"/>
        <v>0</v>
      </c>
      <c r="EN15" s="1">
        <f t="shared" si="117"/>
        <v>8</v>
      </c>
      <c r="EO15" s="1">
        <f t="shared" si="32"/>
        <v>8</v>
      </c>
      <c r="EP15" s="1">
        <f t="shared" si="118"/>
        <v>1</v>
      </c>
      <c r="EQ15" s="1">
        <f t="shared" si="119"/>
        <v>0</v>
      </c>
      <c r="ER15" s="1">
        <f t="shared" si="120"/>
        <v>8</v>
      </c>
      <c r="ES15" s="1">
        <f t="shared" si="33"/>
        <v>8</v>
      </c>
      <c r="ET15" s="1">
        <f t="shared" si="121"/>
        <v>1</v>
      </c>
      <c r="EU15" s="1">
        <f t="shared" si="122"/>
        <v>0</v>
      </c>
      <c r="EV15" s="1">
        <f t="shared" si="123"/>
        <v>8</v>
      </c>
      <c r="EW15" s="1">
        <f t="shared" si="124"/>
        <v>8</v>
      </c>
      <c r="EX15" s="1"/>
      <c r="EY15" s="1">
        <f t="shared" si="125"/>
        <v>10</v>
      </c>
      <c r="EZ15" s="1">
        <f t="shared" si="126"/>
        <v>2.0000000000000001E-4</v>
      </c>
      <c r="FA15" s="1">
        <f t="shared" si="34"/>
        <v>5.0002000000000004</v>
      </c>
      <c r="FB15" s="1">
        <f t="shared" si="35"/>
        <v>5</v>
      </c>
      <c r="FC15" s="1">
        <f t="shared" si="127"/>
        <v>3</v>
      </c>
      <c r="FD15" s="1">
        <f t="shared" si="128"/>
        <v>0</v>
      </c>
      <c r="FE15" s="1">
        <f t="shared" si="129"/>
        <v>5</v>
      </c>
      <c r="FF15" s="1">
        <f t="shared" si="36"/>
        <v>5</v>
      </c>
      <c r="FG15" s="1">
        <f t="shared" si="130"/>
        <v>3</v>
      </c>
      <c r="FH15" s="1">
        <f t="shared" si="131"/>
        <v>0</v>
      </c>
      <c r="FI15" s="1">
        <f t="shared" si="132"/>
        <v>5</v>
      </c>
      <c r="FJ15" s="1">
        <f t="shared" si="37"/>
        <v>5</v>
      </c>
      <c r="FK15" s="1">
        <f t="shared" si="133"/>
        <v>1</v>
      </c>
      <c r="FL15" s="1">
        <f t="shared" si="134"/>
        <v>0</v>
      </c>
      <c r="FM15" s="1">
        <f t="shared" si="135"/>
        <v>5</v>
      </c>
      <c r="FN15" s="1">
        <f t="shared" si="38"/>
        <v>5</v>
      </c>
      <c r="FO15" s="1">
        <f t="shared" si="136"/>
        <v>2</v>
      </c>
      <c r="FP15" s="1">
        <f t="shared" si="137"/>
        <v>0</v>
      </c>
      <c r="FQ15" s="1">
        <f t="shared" si="138"/>
        <v>5</v>
      </c>
      <c r="FR15" s="1">
        <f t="shared" si="39"/>
        <v>5</v>
      </c>
      <c r="FS15" s="1">
        <f t="shared" si="139"/>
        <v>0</v>
      </c>
      <c r="FT15" s="1">
        <f t="shared" si="140"/>
        <v>0</v>
      </c>
      <c r="FU15" s="1">
        <f t="shared" si="141"/>
        <v>5</v>
      </c>
      <c r="FV15" s="1">
        <f t="shared" si="40"/>
        <v>5</v>
      </c>
      <c r="FW15" s="1">
        <f t="shared" si="142"/>
        <v>1</v>
      </c>
      <c r="FX15" s="1">
        <f t="shared" si="143"/>
        <v>0</v>
      </c>
      <c r="FY15" s="1">
        <f t="shared" si="144"/>
        <v>5</v>
      </c>
      <c r="FZ15" s="1">
        <f t="shared" si="41"/>
        <v>5</v>
      </c>
      <c r="GC15" s="1">
        <f t="shared" si="42"/>
        <v>5</v>
      </c>
      <c r="GD15" s="1">
        <f t="shared" si="145"/>
        <v>0</v>
      </c>
      <c r="GE15" s="1">
        <f t="shared" si="43"/>
        <v>3</v>
      </c>
      <c r="GF15" s="1">
        <f t="shared" si="44"/>
        <v>3</v>
      </c>
      <c r="GG15" s="1">
        <f t="shared" si="45"/>
        <v>0</v>
      </c>
      <c r="GH15" s="1">
        <f t="shared" si="146"/>
        <v>1.5E-3</v>
      </c>
      <c r="GI15" s="1">
        <f t="shared" si="147"/>
        <v>3.0015000000000001</v>
      </c>
      <c r="GJ15" s="1">
        <f t="shared" si="46"/>
        <v>3</v>
      </c>
      <c r="GK15" s="1">
        <f t="shared" si="47"/>
        <v>2</v>
      </c>
      <c r="GL15" s="1">
        <f t="shared" si="148"/>
        <v>1E-4</v>
      </c>
      <c r="GM15" s="1">
        <f t="shared" si="149"/>
        <v>3.0001000000000002</v>
      </c>
      <c r="GN15" s="1">
        <f t="shared" si="48"/>
        <v>3</v>
      </c>
      <c r="GO15" s="1">
        <f t="shared" si="49"/>
        <v>1</v>
      </c>
      <c r="GP15" s="1">
        <f t="shared" si="150"/>
        <v>0</v>
      </c>
      <c r="GQ15" s="1">
        <f t="shared" si="151"/>
        <v>3</v>
      </c>
      <c r="GR15" s="1">
        <f t="shared" si="50"/>
        <v>3</v>
      </c>
      <c r="GS15" s="1">
        <f t="shared" si="51"/>
        <v>1</v>
      </c>
      <c r="GT15" s="1">
        <f t="shared" si="152"/>
        <v>0</v>
      </c>
      <c r="GU15" s="1">
        <f t="shared" si="153"/>
        <v>3</v>
      </c>
      <c r="GV15" s="1">
        <f t="shared" si="52"/>
        <v>3</v>
      </c>
      <c r="GW15" s="1">
        <f t="shared" si="53"/>
        <v>0</v>
      </c>
      <c r="GX15" s="1">
        <f t="shared" si="154"/>
        <v>0</v>
      </c>
      <c r="GY15" s="1">
        <f t="shared" si="155"/>
        <v>3</v>
      </c>
      <c r="GZ15" s="1">
        <f t="shared" si="54"/>
        <v>3</v>
      </c>
      <c r="HA15" s="1">
        <f t="shared" si="55"/>
        <v>1</v>
      </c>
      <c r="HB15" s="1">
        <f t="shared" si="156"/>
        <v>0</v>
      </c>
      <c r="HC15" s="1">
        <f t="shared" si="157"/>
        <v>3</v>
      </c>
      <c r="HD15" s="1">
        <f t="shared" si="56"/>
        <v>3</v>
      </c>
    </row>
    <row r="16" spans="1:212" x14ac:dyDescent="0.3">
      <c r="A16" t="s">
        <v>117</v>
      </c>
      <c r="B16" s="13">
        <f>IFERROR(VLOOKUP($A16,'Running Order'!$A$8:$CH$64,B$104,FALSE),)</f>
        <v>27</v>
      </c>
      <c r="C16" s="35" t="str">
        <f>IFERROR(VLOOKUP($A16,'Running Order'!$A$8:$CH$64,C$104,FALSE),"-")</f>
        <v>Josh Veale</v>
      </c>
      <c r="D16" s="35" t="str">
        <f>IFERROR(VLOOKUP($A16,'Running Order'!$A$8:$CH$64,D$104,FALSE),"-")</f>
        <v>Elaine Smyth</v>
      </c>
      <c r="E16" s="35" t="str">
        <f>IFERROR(VLOOKUP($A16,'Running Order'!$A$8:$CH$64,E$104,FALSE),"-")</f>
        <v>Sherpa</v>
      </c>
      <c r="F16" s="35">
        <f>IFERROR(VLOOKUP($A16,'Running Order'!$A$8:$CH$64,F$104,FALSE),"-")</f>
        <v>1490</v>
      </c>
      <c r="G16" s="13" t="str">
        <f>IFERROR(VLOOKUP($A16,'Running Order'!$A$8:$CH$64,G$104,FALSE),"-")</f>
        <v>IRS</v>
      </c>
      <c r="H16" s="12">
        <f>IFERROR(VLOOKUP($A16,'Running Order'!$A$8:$CH$64,H$104,FALSE),"-")</f>
        <v>1</v>
      </c>
      <c r="I16" s="12">
        <f>IFERROR(VLOOKUP($A16,'Running Order'!$A$8:$CH$64,I$104,FALSE),"-")</f>
        <v>0</v>
      </c>
      <c r="J16" s="12">
        <f>IFERROR(VLOOKUP($A16,'Running Order'!$A$8:$CH$64,J$104,FALSE),"-")</f>
        <v>0</v>
      </c>
      <c r="K16" s="35">
        <f>IFERROR(VLOOKUP($A16,'Running Order'!$A$8:$CH$64,K$104,FALSE),"-")</f>
        <v>0</v>
      </c>
      <c r="L16" s="12" t="str">
        <f>IFERROR(VLOOKUP($A16,'Running Order'!$A$8:$CH$64,L$104,FALSE),"-")</f>
        <v>Red</v>
      </c>
      <c r="M16" s="35">
        <f>IFERROR(VLOOKUP($A16,'Running Order'!$A$8:$CH$64,M$104,FALSE),"-")</f>
        <v>5</v>
      </c>
      <c r="N16" s="35">
        <f>IFERROR(VLOOKUP($A16,'Running Order'!$A$8:$CH$64,N$104,FALSE),"-")</f>
        <v>4</v>
      </c>
      <c r="O16" s="35">
        <f>IFERROR(VLOOKUP($A16,'Running Order'!$A$8:$CH$64,O$104,FALSE),"-")</f>
        <v>3</v>
      </c>
      <c r="P16" s="35">
        <f>IFERROR(VLOOKUP($A16,'Running Order'!$A$8:$CH$64,P$104,FALSE),"-")</f>
        <v>1</v>
      </c>
      <c r="Q16" s="35">
        <f>IFERROR(VLOOKUP($A16,'Running Order'!$A$8:$CH$64,Q$104,FALSE),"-")</f>
        <v>2</v>
      </c>
      <c r="R16" s="35">
        <f>IFERROR(VLOOKUP($A16,'Running Order'!$A$8:$CH$64,R$104,FALSE),"-")</f>
        <v>4</v>
      </c>
      <c r="S16" s="12">
        <f>IFERROR(VLOOKUP($A16,'Running Order'!$A$8:$CH$64,S$104,FALSE),"-")</f>
        <v>7</v>
      </c>
      <c r="T16" s="35">
        <f>IFERROR(VLOOKUP($A16,'Running Order'!$A$8:$CH$64,T$104,FALSE),"-")</f>
        <v>0</v>
      </c>
      <c r="U16" s="12">
        <f>IFERROR(VLOOKUP($A16,'Running Order'!$A$8:$CH$64,U$104,FALSE),"-")</f>
        <v>0</v>
      </c>
      <c r="V16" s="35">
        <f>IFERROR(VLOOKUP($A16,'Running Order'!$A$8:$CH$64,V$104,FALSE),"-")</f>
        <v>0</v>
      </c>
      <c r="W16" s="5">
        <f>IFERROR(VLOOKUP($A16,'Running Order'!$A$8:$CH$64,W$104,FALSE),"-")</f>
        <v>26</v>
      </c>
      <c r="X16" s="12">
        <f>IFERROR(VLOOKUP($A16,'Running Order'!$A$8:$CH$64,X$104,FALSE),"-")</f>
        <v>0</v>
      </c>
      <c r="Y16" s="12">
        <f>IFERROR(VLOOKUP($A16,'Running Order'!$A$8:$CH$64,Y$104,FALSE),"-")</f>
        <v>1</v>
      </c>
      <c r="Z16" s="12">
        <f>IFERROR(VLOOKUP($A16,'Running Order'!$A$8:$CH$64,Z$104,FALSE),"-")</f>
        <v>0</v>
      </c>
      <c r="AA16" s="12">
        <f>IFERROR(VLOOKUP($A16,'Running Order'!$A$8:$CH$64,AA$104,FALSE),"-")</f>
        <v>2</v>
      </c>
      <c r="AB16" s="12">
        <f>IFERROR(VLOOKUP($A16,'Running Order'!$A$8:$CH$64,AB$104,FALSE),"-")</f>
        <v>3</v>
      </c>
      <c r="AC16" s="12">
        <f>IFERROR(VLOOKUP($A16,'Running Order'!$A$8:$CH$64,AC$104,FALSE),"-")</f>
        <v>2</v>
      </c>
      <c r="AD16" s="12">
        <f>IFERROR(VLOOKUP($A16,'Running Order'!$A$8:$CH$64,AD$104,FALSE),"-")</f>
        <v>0</v>
      </c>
      <c r="AE16" s="12">
        <f>IFERROR(VLOOKUP($A16,'Running Order'!$A$8:$CH$64,AE$104,FALSE),"-")</f>
        <v>0</v>
      </c>
      <c r="AF16" s="12">
        <f>IFERROR(VLOOKUP($A16,'Running Order'!$A$8:$CH$64,AF$104,FALSE),"-")</f>
        <v>0</v>
      </c>
      <c r="AG16" s="12">
        <f>IFERROR(VLOOKUP($A16,'Running Order'!$A$8:$CH$64,AG$104,FALSE),"-")</f>
        <v>0</v>
      </c>
      <c r="AH16" s="5">
        <f>IFERROR(VLOOKUP($A16,'Running Order'!$A$8:$CH$64,AH$104,FALSE),"-")</f>
        <v>8</v>
      </c>
      <c r="AI16" s="5">
        <f>IFERROR(VLOOKUP($A16,'Running Order'!$A$8:$CH$64,AI$104,FALSE),"-")</f>
        <v>34</v>
      </c>
      <c r="AJ16" s="12">
        <f>IFERROR(VLOOKUP($A16,'Running Order'!$A$8:$CH$64,AJ$104,FALSE),"-")</f>
        <v>1</v>
      </c>
      <c r="AK16" s="12">
        <f>IFERROR(VLOOKUP($A16,'Running Order'!$A$8:$CH$64,AK$104,FALSE),"-")</f>
        <v>0</v>
      </c>
      <c r="AL16" s="12">
        <f>IFERROR(VLOOKUP($A16,'Running Order'!$A$8:$CH$64,AL$104,FALSE),"-")</f>
        <v>1</v>
      </c>
      <c r="AM16" s="12">
        <f>IFERROR(VLOOKUP($A16,'Running Order'!$A$8:$CH$64,AM$104,FALSE),"-")</f>
        <v>1</v>
      </c>
      <c r="AN16" s="12">
        <f>IFERROR(VLOOKUP($A16,'Running Order'!$A$8:$CH$64,AN$104,FALSE),"-")</f>
        <v>1</v>
      </c>
      <c r="AO16" s="12">
        <f>IFERROR(VLOOKUP($A16,'Running Order'!$A$8:$CH$64,AO$104,FALSE),"-")</f>
        <v>2</v>
      </c>
      <c r="AP16" s="12">
        <f>IFERROR(VLOOKUP($A16,'Running Order'!$A$8:$CH$64,AP$104,FALSE),"-")</f>
        <v>0</v>
      </c>
      <c r="AQ16" s="12">
        <f>IFERROR(VLOOKUP($A16,'Running Order'!$A$8:$CH$64,AQ$104,FALSE),"-")</f>
        <v>1</v>
      </c>
      <c r="AR16" s="12">
        <f>IFERROR(VLOOKUP($A16,'Running Order'!$A$8:$CH$64,AR$104,FALSE),"-")</f>
        <v>0</v>
      </c>
      <c r="AS16" s="12">
        <f>IFERROR(VLOOKUP($A16,'Running Order'!$A$8:$CH$64,AS$104,FALSE),"-")</f>
        <v>0</v>
      </c>
      <c r="AT16" s="5">
        <f>IFERROR(VLOOKUP($A16,'Running Order'!$A$8:$CH$64,AT$104,FALSE),"-")</f>
        <v>7</v>
      </c>
      <c r="AU16" s="5">
        <f>IFERROR(VLOOKUP($A16,'Running Order'!$A$8:$CH$64,AU$104,FALSE),"-")</f>
        <v>41</v>
      </c>
      <c r="AV16" s="12">
        <f>IFERROR(VLOOKUP($A16,'Running Order'!$A$8:$CH$64,AV$104,FALSE),"-")</f>
        <v>0</v>
      </c>
      <c r="AW16" s="12">
        <f>IFERROR(VLOOKUP($A16,'Running Order'!$A$8:$CH$64,AW$104,FALSE),"-")</f>
        <v>0</v>
      </c>
      <c r="AX16" s="12">
        <f>IFERROR(VLOOKUP($A16,'Running Order'!$A$8:$CH$64,AX$104,FALSE),"-")</f>
        <v>0</v>
      </c>
      <c r="AY16" s="12">
        <f>IFERROR(VLOOKUP($A16,'Running Order'!$A$8:$CH$64,AY$104,FALSE),"-")</f>
        <v>0</v>
      </c>
      <c r="AZ16" s="12">
        <f>IFERROR(VLOOKUP($A16,'Running Order'!$A$8:$CH$64,AZ$104,FALSE),"-")</f>
        <v>0</v>
      </c>
      <c r="BA16" s="12">
        <f>IFERROR(VLOOKUP($A16,'Running Order'!$A$8:$CH$64,BA$104,FALSE),"-")</f>
        <v>0</v>
      </c>
      <c r="BB16" s="12">
        <f>IFERROR(VLOOKUP($A16,'Running Order'!$A$8:$CH$64,BB$104,FALSE),"-")</f>
        <v>0</v>
      </c>
      <c r="BC16" s="12">
        <f>IFERROR(VLOOKUP($A16,'Running Order'!$A$8:$CH$64,BC$104,FALSE),"-")</f>
        <v>0</v>
      </c>
      <c r="BD16" s="12">
        <f>IFERROR(VLOOKUP($A16,'Running Order'!$A$8:$CH$64,BD$104,FALSE),"-")</f>
        <v>0</v>
      </c>
      <c r="BE16" s="12">
        <f>IFERROR(VLOOKUP($A16,'Running Order'!$A$8:$CH$64,BE$104,FALSE),"-")</f>
        <v>0</v>
      </c>
      <c r="BF16" s="5">
        <f>IFERROR(VLOOKUP($A16,'Running Order'!$A$8:$CH$64,BF$104,FALSE),"-")</f>
        <v>0</v>
      </c>
      <c r="BG16" s="5">
        <f>IFERROR(VLOOKUP($A16,'Running Order'!$A$8:$CH$64,BG$104,FALSE),"-")</f>
        <v>41</v>
      </c>
      <c r="BH16" s="5">
        <f t="shared" si="57"/>
        <v>11</v>
      </c>
      <c r="BI16" s="5">
        <f t="shared" si="58"/>
        <v>9</v>
      </c>
      <c r="BJ16" s="5">
        <f t="shared" si="59"/>
        <v>9</v>
      </c>
      <c r="BK16" s="5" t="str">
        <f t="shared" si="60"/>
        <v>-</v>
      </c>
      <c r="BL16" s="5">
        <f t="shared" si="61"/>
        <v>11</v>
      </c>
      <c r="BM16" s="5">
        <f t="shared" si="62"/>
        <v>9</v>
      </c>
      <c r="BN16" s="5">
        <f t="shared" si="63"/>
        <v>9</v>
      </c>
      <c r="BO16" s="5">
        <f t="shared" si="64"/>
        <v>9</v>
      </c>
      <c r="BP16" s="3" t="str">
        <f t="shared" si="16"/>
        <v>-</v>
      </c>
      <c r="BQ16" s="3" t="str">
        <f t="shared" si="65"/>
        <v/>
      </c>
      <c r="BR16" s="3" t="e">
        <f t="shared" si="17"/>
        <v>#VALUE!</v>
      </c>
      <c r="BS16" s="3" t="str">
        <f t="shared" si="66"/>
        <v/>
      </c>
      <c r="BT16" s="3" t="str">
        <f t="shared" si="18"/>
        <v>-</v>
      </c>
      <c r="BU16" s="3" t="str">
        <f t="shared" si="67"/>
        <v/>
      </c>
      <c r="BV16" s="3" t="str">
        <f t="shared" si="19"/>
        <v>-</v>
      </c>
      <c r="BW16" s="3" t="str">
        <f t="shared" si="68"/>
        <v/>
      </c>
      <c r="BX16" s="3" t="str">
        <f t="shared" si="20"/>
        <v>-</v>
      </c>
      <c r="BY16" s="3" t="str">
        <f t="shared" si="69"/>
        <v/>
      </c>
      <c r="BZ16" s="3" t="str">
        <f t="shared" si="21"/>
        <v>-</v>
      </c>
      <c r="CA16" s="3" t="str">
        <f t="shared" si="70"/>
        <v/>
      </c>
      <c r="CB16" s="3" t="str">
        <f t="shared" si="22"/>
        <v>-</v>
      </c>
      <c r="CC16" s="3" t="str">
        <f t="shared" si="71"/>
        <v/>
      </c>
      <c r="CD16" s="3" t="str">
        <f t="shared" si="72"/>
        <v>-</v>
      </c>
      <c r="CE16" s="3" t="str">
        <f t="shared" si="73"/>
        <v/>
      </c>
      <c r="CF16" s="3" t="str">
        <f t="shared" si="74"/>
        <v>-</v>
      </c>
      <c r="CG16" s="3" t="str">
        <f t="shared" si="75"/>
        <v/>
      </c>
      <c r="CH16" s="5" t="str">
        <f>IFERROR(VLOOKUP($A16,'Running Order'!$A$8:$CH$64,CH$104,FALSE),"-")</f>
        <v>9</v>
      </c>
      <c r="CI16" s="5" t="str">
        <f>IFERROR(VLOOKUP($A16,'Running Order'!$A$8:$CI$64,CI$104,FALSE),"-")</f>
        <v/>
      </c>
      <c r="CL16" s="1">
        <f t="shared" si="76"/>
        <v>23</v>
      </c>
      <c r="CM16" s="1">
        <f t="shared" si="77"/>
        <v>0</v>
      </c>
      <c r="CN16" s="1">
        <f t="shared" si="78"/>
        <v>9</v>
      </c>
      <c r="CO16" s="1" t="e">
        <f t="shared" si="79"/>
        <v>#VALUE!</v>
      </c>
      <c r="CP16" s="1">
        <f t="shared" si="80"/>
        <v>7</v>
      </c>
      <c r="CQ16" s="1">
        <f t="shared" si="81"/>
        <v>6.9999999999999994E-5</v>
      </c>
      <c r="CR16" s="1" t="e">
        <f t="shared" si="82"/>
        <v>#VALUE!</v>
      </c>
      <c r="CS16" s="1" t="e">
        <f t="shared" si="23"/>
        <v>#VALUE!</v>
      </c>
      <c r="CT16" s="1">
        <f t="shared" si="83"/>
        <v>4</v>
      </c>
      <c r="CU16" s="1">
        <f t="shared" si="84"/>
        <v>2.9999999999999997E-4</v>
      </c>
      <c r="CV16" s="1" t="e">
        <f t="shared" si="85"/>
        <v>#VALUE!</v>
      </c>
      <c r="CW16" s="1" t="e">
        <f t="shared" si="24"/>
        <v>#VALUE!</v>
      </c>
      <c r="CX16" s="1">
        <f t="shared" si="86"/>
        <v>2</v>
      </c>
      <c r="CY16" s="1">
        <f t="shared" si="87"/>
        <v>1.1999999999999999E-3</v>
      </c>
      <c r="CZ16" s="1" t="e">
        <f t="shared" si="88"/>
        <v>#VALUE!</v>
      </c>
      <c r="DA16" s="1" t="e">
        <f t="shared" si="25"/>
        <v>#VALUE!</v>
      </c>
      <c r="DB16" s="1">
        <f t="shared" si="89"/>
        <v>2</v>
      </c>
      <c r="DC16" s="1">
        <f t="shared" si="90"/>
        <v>1.1000000000000001E-3</v>
      </c>
      <c r="DD16" s="1" t="e">
        <f t="shared" si="91"/>
        <v>#VALUE!</v>
      </c>
      <c r="DE16" s="1" t="e">
        <f t="shared" si="26"/>
        <v>#VALUE!</v>
      </c>
      <c r="DF16" s="1">
        <f t="shared" si="92"/>
        <v>1</v>
      </c>
      <c r="DG16" s="1">
        <f t="shared" si="93"/>
        <v>1.4E-3</v>
      </c>
      <c r="DH16" s="1" t="e">
        <f t="shared" si="94"/>
        <v>#VALUE!</v>
      </c>
      <c r="DI16" s="1" t="e">
        <f t="shared" si="27"/>
        <v>#VALUE!</v>
      </c>
      <c r="DJ16" s="1">
        <f t="shared" si="95"/>
        <v>0</v>
      </c>
      <c r="DK16" s="1">
        <f t="shared" si="96"/>
        <v>1.1999999999999999E-3</v>
      </c>
      <c r="DL16" s="1" t="e">
        <f t="shared" si="97"/>
        <v>#VALUE!</v>
      </c>
      <c r="DM16" s="1" t="e">
        <f t="shared" si="98"/>
        <v>#VALUE!</v>
      </c>
      <c r="DQ16">
        <f t="shared" si="99"/>
        <v>41</v>
      </c>
      <c r="DR16" t="str">
        <f t="shared" si="100"/>
        <v>YES</v>
      </c>
      <c r="DS16">
        <f t="shared" si="101"/>
        <v>41</v>
      </c>
      <c r="DT16" t="str">
        <f t="shared" si="102"/>
        <v>YES</v>
      </c>
      <c r="DV16" s="1">
        <f t="shared" si="103"/>
        <v>13</v>
      </c>
      <c r="DW16" s="1">
        <f t="shared" si="104"/>
        <v>0</v>
      </c>
      <c r="DX16" s="1">
        <f t="shared" si="105"/>
        <v>9</v>
      </c>
      <c r="DY16" s="1">
        <f t="shared" si="28"/>
        <v>9</v>
      </c>
      <c r="DZ16" s="1">
        <f t="shared" si="106"/>
        <v>7</v>
      </c>
      <c r="EA16" s="1">
        <f t="shared" si="107"/>
        <v>0</v>
      </c>
      <c r="EB16" s="1">
        <f t="shared" si="108"/>
        <v>9</v>
      </c>
      <c r="EC16" s="1">
        <f t="shared" si="29"/>
        <v>9</v>
      </c>
      <c r="ED16" s="1">
        <f t="shared" si="109"/>
        <v>4</v>
      </c>
      <c r="EE16" s="1">
        <f t="shared" si="110"/>
        <v>0</v>
      </c>
      <c r="EF16" s="1">
        <f t="shared" si="111"/>
        <v>9</v>
      </c>
      <c r="EG16" s="1">
        <f t="shared" si="30"/>
        <v>9</v>
      </c>
      <c r="EH16" s="1">
        <f t="shared" si="112"/>
        <v>2</v>
      </c>
      <c r="EI16" s="1">
        <f t="shared" si="113"/>
        <v>0</v>
      </c>
      <c r="EJ16" s="1">
        <f t="shared" si="114"/>
        <v>9</v>
      </c>
      <c r="EK16" s="1">
        <f t="shared" si="31"/>
        <v>9</v>
      </c>
      <c r="EL16" s="1">
        <f t="shared" si="115"/>
        <v>2</v>
      </c>
      <c r="EM16" s="1">
        <f t="shared" si="116"/>
        <v>0</v>
      </c>
      <c r="EN16" s="1">
        <f t="shared" si="117"/>
        <v>9</v>
      </c>
      <c r="EO16" s="1">
        <f t="shared" si="32"/>
        <v>9</v>
      </c>
      <c r="EP16" s="1">
        <f t="shared" si="118"/>
        <v>1</v>
      </c>
      <c r="EQ16" s="1">
        <f t="shared" si="119"/>
        <v>0</v>
      </c>
      <c r="ER16" s="1">
        <f t="shared" si="120"/>
        <v>9</v>
      </c>
      <c r="ES16" s="1">
        <f t="shared" si="33"/>
        <v>9</v>
      </c>
      <c r="ET16" s="1">
        <f t="shared" si="121"/>
        <v>0</v>
      </c>
      <c r="EU16" s="1">
        <f t="shared" si="122"/>
        <v>0</v>
      </c>
      <c r="EV16" s="1">
        <f t="shared" si="123"/>
        <v>9</v>
      </c>
      <c r="EW16" s="1">
        <f t="shared" si="124"/>
        <v>9</v>
      </c>
      <c r="EX16" s="1"/>
      <c r="EY16" s="1">
        <f t="shared" si="125"/>
        <v>9</v>
      </c>
      <c r="EZ16" s="1">
        <f t="shared" si="126"/>
        <v>0</v>
      </c>
      <c r="FA16" s="1">
        <f t="shared" si="34"/>
        <v>9</v>
      </c>
      <c r="FB16" s="1">
        <f t="shared" si="35"/>
        <v>9</v>
      </c>
      <c r="FC16" s="1">
        <f t="shared" si="127"/>
        <v>2</v>
      </c>
      <c r="FD16" s="1">
        <f t="shared" si="128"/>
        <v>0</v>
      </c>
      <c r="FE16" s="1">
        <f t="shared" si="129"/>
        <v>9</v>
      </c>
      <c r="FF16" s="1">
        <f t="shared" si="36"/>
        <v>9</v>
      </c>
      <c r="FG16" s="1">
        <f t="shared" si="130"/>
        <v>3</v>
      </c>
      <c r="FH16" s="1">
        <f t="shared" si="131"/>
        <v>0</v>
      </c>
      <c r="FI16" s="1">
        <f t="shared" si="132"/>
        <v>9</v>
      </c>
      <c r="FJ16" s="1">
        <f t="shared" si="37"/>
        <v>9</v>
      </c>
      <c r="FK16" s="1">
        <f t="shared" si="133"/>
        <v>2</v>
      </c>
      <c r="FL16" s="1">
        <f t="shared" si="134"/>
        <v>0</v>
      </c>
      <c r="FM16" s="1">
        <f t="shared" si="135"/>
        <v>9</v>
      </c>
      <c r="FN16" s="1">
        <f t="shared" si="38"/>
        <v>9</v>
      </c>
      <c r="FO16" s="1">
        <f t="shared" si="136"/>
        <v>2</v>
      </c>
      <c r="FP16" s="1">
        <f t="shared" si="137"/>
        <v>0</v>
      </c>
      <c r="FQ16" s="1">
        <f t="shared" si="138"/>
        <v>9</v>
      </c>
      <c r="FR16" s="1">
        <f t="shared" si="39"/>
        <v>9</v>
      </c>
      <c r="FS16" s="1">
        <f t="shared" si="139"/>
        <v>1</v>
      </c>
      <c r="FT16" s="1">
        <f t="shared" si="140"/>
        <v>0</v>
      </c>
      <c r="FU16" s="1">
        <f t="shared" si="141"/>
        <v>9</v>
      </c>
      <c r="FV16" s="1">
        <f t="shared" si="40"/>
        <v>9</v>
      </c>
      <c r="FW16" s="1">
        <f t="shared" si="142"/>
        <v>0</v>
      </c>
      <c r="FX16" s="1">
        <f t="shared" si="143"/>
        <v>0</v>
      </c>
      <c r="FY16" s="1">
        <f t="shared" si="144"/>
        <v>9</v>
      </c>
      <c r="FZ16" s="1">
        <f t="shared" si="41"/>
        <v>9</v>
      </c>
      <c r="GC16" s="1">
        <f t="shared" si="42"/>
        <v>3</v>
      </c>
      <c r="GD16" s="1">
        <f t="shared" si="145"/>
        <v>0</v>
      </c>
      <c r="GE16" s="1">
        <f t="shared" si="43"/>
        <v>11</v>
      </c>
      <c r="GF16" s="1">
        <f t="shared" si="44"/>
        <v>11</v>
      </c>
      <c r="GG16" s="1">
        <f t="shared" si="45"/>
        <v>1</v>
      </c>
      <c r="GH16" s="1">
        <f t="shared" si="146"/>
        <v>0</v>
      </c>
      <c r="GI16" s="1">
        <f t="shared" si="147"/>
        <v>11</v>
      </c>
      <c r="GJ16" s="1">
        <f t="shared" si="46"/>
        <v>11</v>
      </c>
      <c r="GK16" s="1">
        <f t="shared" si="47"/>
        <v>1</v>
      </c>
      <c r="GL16" s="1">
        <f t="shared" si="148"/>
        <v>0</v>
      </c>
      <c r="GM16" s="1">
        <f t="shared" si="149"/>
        <v>11</v>
      </c>
      <c r="GN16" s="1">
        <f t="shared" si="48"/>
        <v>11</v>
      </c>
      <c r="GO16" s="1">
        <f t="shared" si="49"/>
        <v>1</v>
      </c>
      <c r="GP16" s="1">
        <f t="shared" si="150"/>
        <v>0</v>
      </c>
      <c r="GQ16" s="1">
        <f t="shared" si="151"/>
        <v>11</v>
      </c>
      <c r="GR16" s="1">
        <f t="shared" si="50"/>
        <v>11</v>
      </c>
      <c r="GS16" s="1">
        <f t="shared" si="51"/>
        <v>2</v>
      </c>
      <c r="GT16" s="1">
        <f t="shared" si="152"/>
        <v>0</v>
      </c>
      <c r="GU16" s="1">
        <f t="shared" si="153"/>
        <v>11</v>
      </c>
      <c r="GV16" s="1">
        <f t="shared" si="52"/>
        <v>11</v>
      </c>
      <c r="GW16" s="1">
        <f t="shared" si="53"/>
        <v>1</v>
      </c>
      <c r="GX16" s="1">
        <f t="shared" si="154"/>
        <v>0</v>
      </c>
      <c r="GY16" s="1">
        <f t="shared" si="155"/>
        <v>11</v>
      </c>
      <c r="GZ16" s="1">
        <f t="shared" si="54"/>
        <v>11</v>
      </c>
      <c r="HA16" s="1">
        <f t="shared" si="55"/>
        <v>0</v>
      </c>
      <c r="HB16" s="1">
        <f t="shared" si="156"/>
        <v>0</v>
      </c>
      <c r="HC16" s="1">
        <f t="shared" si="157"/>
        <v>11</v>
      </c>
      <c r="HD16" s="1">
        <f t="shared" si="56"/>
        <v>11</v>
      </c>
    </row>
    <row r="17" spans="1:212" x14ac:dyDescent="0.3">
      <c r="A17" t="s">
        <v>118</v>
      </c>
      <c r="B17" s="37">
        <f>IFERROR(VLOOKUP($A17,'Running Order'!$A$8:$CH$64,B$104,FALSE),)</f>
        <v>12</v>
      </c>
      <c r="C17" s="36" t="str">
        <f>IFERROR(VLOOKUP($A17,'Running Order'!$A$8:$CH$64,C$104,FALSE),"-")</f>
        <v>Andy Wilks</v>
      </c>
      <c r="D17" s="36" t="str">
        <f>IFERROR(VLOOKUP($A17,'Running Order'!$A$8:$CH$64,D$104,FALSE),"-")</f>
        <v>Mark Smith</v>
      </c>
      <c r="E17" s="36" t="str">
        <f>IFERROR(VLOOKUP($A17,'Running Order'!$A$8:$CH$64,E$104,FALSE),"-")</f>
        <v>Crossle</v>
      </c>
      <c r="F17" s="36">
        <f>IFERROR(VLOOKUP($A17,'Running Order'!$A$8:$CH$64,F$104,FALSE),"-")</f>
        <v>1600</v>
      </c>
      <c r="G17" s="37" t="str">
        <f>IFERROR(VLOOKUP($A17,'Running Order'!$A$8:$CH$64,G$104,FALSE),"-")</f>
        <v>IRS</v>
      </c>
      <c r="H17" s="36">
        <f>IFERROR(VLOOKUP($A17,'Running Order'!$A$8:$CH$64,H$104,FALSE),"-")</f>
        <v>5</v>
      </c>
      <c r="I17" s="36">
        <f>IFERROR(VLOOKUP($A17,'Running Order'!$A$8:$CH$64,I$104,FALSE),"-")</f>
        <v>0</v>
      </c>
      <c r="J17" s="36">
        <f>IFERROR(VLOOKUP($A17,'Running Order'!$A$8:$CH$64,J$104,FALSE),"-")</f>
        <v>0</v>
      </c>
      <c r="K17" s="36">
        <f>IFERROR(VLOOKUP($A17,'Running Order'!$A$8:$CH$64,K$104,FALSE),"-")</f>
        <v>0</v>
      </c>
      <c r="L17" s="36" t="str">
        <f>IFERROR(VLOOKUP($A17,'Running Order'!$A$8:$CH$64,L$104,FALSE),"-")</f>
        <v>Blue</v>
      </c>
      <c r="M17" s="36">
        <f>IFERROR(VLOOKUP($A17,'Running Order'!$A$8:$CH$64,M$104,FALSE),"-")</f>
        <v>1</v>
      </c>
      <c r="N17" s="36">
        <f>IFERROR(VLOOKUP($A17,'Running Order'!$A$8:$CH$64,N$104,FALSE),"-")</f>
        <v>1</v>
      </c>
      <c r="O17" s="36">
        <f>IFERROR(VLOOKUP($A17,'Running Order'!$A$8:$CH$64,O$104,FALSE),"-")</f>
        <v>3</v>
      </c>
      <c r="P17" s="36">
        <f>IFERROR(VLOOKUP($A17,'Running Order'!$A$8:$CH$64,P$104,FALSE),"-")</f>
        <v>1</v>
      </c>
      <c r="Q17" s="36">
        <f>IFERROR(VLOOKUP($A17,'Running Order'!$A$8:$CH$64,Q$104,FALSE),"-")</f>
        <v>5</v>
      </c>
      <c r="R17" s="36">
        <f>IFERROR(VLOOKUP($A17,'Running Order'!$A$8:$CH$64,R$104,FALSE),"-")</f>
        <v>6</v>
      </c>
      <c r="S17" s="36">
        <f>IFERROR(VLOOKUP($A17,'Running Order'!$A$8:$CH$64,S$104,FALSE),"-")</f>
        <v>6</v>
      </c>
      <c r="T17" s="36">
        <f>IFERROR(VLOOKUP($A17,'Running Order'!$A$8:$CH$64,T$104,FALSE),"-")</f>
        <v>0</v>
      </c>
      <c r="U17" s="36">
        <f>IFERROR(VLOOKUP($A17,'Running Order'!$A$8:$CH$64,U$104,FALSE),"-")</f>
        <v>0</v>
      </c>
      <c r="V17" s="36">
        <f>IFERROR(VLOOKUP($A17,'Running Order'!$A$8:$CH$64,V$104,FALSE),"-")</f>
        <v>0</v>
      </c>
      <c r="W17" s="38">
        <f>IFERROR(VLOOKUP($A17,'Running Order'!$A$8:$CH$64,W$104,FALSE),"-")</f>
        <v>23</v>
      </c>
      <c r="X17" s="36">
        <f>IFERROR(VLOOKUP($A17,'Running Order'!$A$8:$CH$64,X$104,FALSE),"-")</f>
        <v>2</v>
      </c>
      <c r="Y17" s="36">
        <f>IFERROR(VLOOKUP($A17,'Running Order'!$A$8:$CH$64,Y$104,FALSE),"-")</f>
        <v>1</v>
      </c>
      <c r="Z17" s="36">
        <f>IFERROR(VLOOKUP($A17,'Running Order'!$A$8:$CH$64,Z$104,FALSE),"-")</f>
        <v>1</v>
      </c>
      <c r="AA17" s="36">
        <f>IFERROR(VLOOKUP($A17,'Running Order'!$A$8:$CH$64,AA$104,FALSE),"-")</f>
        <v>3</v>
      </c>
      <c r="AB17" s="36">
        <f>IFERROR(VLOOKUP($A17,'Running Order'!$A$8:$CH$64,AB$104,FALSE),"-")</f>
        <v>2</v>
      </c>
      <c r="AC17" s="36">
        <f>IFERROR(VLOOKUP($A17,'Running Order'!$A$8:$CH$64,AC$104,FALSE),"-")</f>
        <v>3</v>
      </c>
      <c r="AD17" s="36">
        <f>IFERROR(VLOOKUP($A17,'Running Order'!$A$8:$CH$64,AD$104,FALSE),"-")</f>
        <v>0</v>
      </c>
      <c r="AE17" s="36">
        <f>IFERROR(VLOOKUP($A17,'Running Order'!$A$8:$CH$64,AE$104,FALSE),"-")</f>
        <v>0</v>
      </c>
      <c r="AF17" s="36">
        <f>IFERROR(VLOOKUP($A17,'Running Order'!$A$8:$CH$64,AF$104,FALSE),"-")</f>
        <v>0</v>
      </c>
      <c r="AG17" s="36">
        <f>IFERROR(VLOOKUP($A17,'Running Order'!$A$8:$CH$64,AG$104,FALSE),"-")</f>
        <v>0</v>
      </c>
      <c r="AH17" s="38">
        <f>IFERROR(VLOOKUP($A17,'Running Order'!$A$8:$CH$64,AH$104,FALSE),"-")</f>
        <v>12</v>
      </c>
      <c r="AI17" s="38">
        <f>IFERROR(VLOOKUP($A17,'Running Order'!$A$8:$CH$64,AI$104,FALSE),"-")</f>
        <v>35</v>
      </c>
      <c r="AJ17" s="36">
        <f>IFERROR(VLOOKUP($A17,'Running Order'!$A$8:$CH$64,AJ$104,FALSE),"-")</f>
        <v>1</v>
      </c>
      <c r="AK17" s="36">
        <f>IFERROR(VLOOKUP($A17,'Running Order'!$A$8:$CH$64,AK$104,FALSE),"-")</f>
        <v>0</v>
      </c>
      <c r="AL17" s="36">
        <f>IFERROR(VLOOKUP($A17,'Running Order'!$A$8:$CH$64,AL$104,FALSE),"-")</f>
        <v>1</v>
      </c>
      <c r="AM17" s="36">
        <f>IFERROR(VLOOKUP($A17,'Running Order'!$A$8:$CH$64,AM$104,FALSE),"-")</f>
        <v>2</v>
      </c>
      <c r="AN17" s="36">
        <f>IFERROR(VLOOKUP($A17,'Running Order'!$A$8:$CH$64,AN$104,FALSE),"-")</f>
        <v>1</v>
      </c>
      <c r="AO17" s="36">
        <f>IFERROR(VLOOKUP($A17,'Running Order'!$A$8:$CH$64,AO$104,FALSE),"-")</f>
        <v>0</v>
      </c>
      <c r="AP17" s="36">
        <f>IFERROR(VLOOKUP($A17,'Running Order'!$A$8:$CH$64,AP$104,FALSE),"-")</f>
        <v>3</v>
      </c>
      <c r="AQ17" s="36">
        <f>IFERROR(VLOOKUP($A17,'Running Order'!$A$8:$CH$64,AQ$104,FALSE),"-")</f>
        <v>1</v>
      </c>
      <c r="AR17" s="36">
        <f>IFERROR(VLOOKUP($A17,'Running Order'!$A$8:$CH$64,AR$104,FALSE),"-")</f>
        <v>0</v>
      </c>
      <c r="AS17" s="36">
        <f>IFERROR(VLOOKUP($A17,'Running Order'!$A$8:$CH$64,AS$104,FALSE),"-")</f>
        <v>0</v>
      </c>
      <c r="AT17" s="38">
        <f>IFERROR(VLOOKUP($A17,'Running Order'!$A$8:$CH$64,AT$104,FALSE),"-")</f>
        <v>9</v>
      </c>
      <c r="AU17" s="38">
        <f>IFERROR(VLOOKUP($A17,'Running Order'!$A$8:$CH$64,AU$104,FALSE),"-")</f>
        <v>44</v>
      </c>
      <c r="AV17" s="36">
        <f>IFERROR(VLOOKUP($A17,'Running Order'!$A$8:$CH$64,AV$104,FALSE),"-")</f>
        <v>0</v>
      </c>
      <c r="AW17" s="36">
        <f>IFERROR(VLOOKUP($A17,'Running Order'!$A$8:$CH$64,AW$104,FALSE),"-")</f>
        <v>0</v>
      </c>
      <c r="AX17" s="36">
        <f>IFERROR(VLOOKUP($A17,'Running Order'!$A$8:$CH$64,AX$104,FALSE),"-")</f>
        <v>0</v>
      </c>
      <c r="AY17" s="36">
        <f>IFERROR(VLOOKUP($A17,'Running Order'!$A$8:$CH$64,AY$104,FALSE),"-")</f>
        <v>0</v>
      </c>
      <c r="AZ17" s="36">
        <f>IFERROR(VLOOKUP($A17,'Running Order'!$A$8:$CH$64,AZ$104,FALSE),"-")</f>
        <v>0</v>
      </c>
      <c r="BA17" s="36">
        <f>IFERROR(VLOOKUP($A17,'Running Order'!$A$8:$CH$64,BA$104,FALSE),"-")</f>
        <v>0</v>
      </c>
      <c r="BB17" s="36">
        <f>IFERROR(VLOOKUP($A17,'Running Order'!$A$8:$CH$64,BB$104,FALSE),"-")</f>
        <v>0</v>
      </c>
      <c r="BC17" s="36">
        <f>IFERROR(VLOOKUP($A17,'Running Order'!$A$8:$CH$64,BC$104,FALSE),"-")</f>
        <v>0</v>
      </c>
      <c r="BD17" s="36">
        <f>IFERROR(VLOOKUP($A17,'Running Order'!$A$8:$CH$64,BD$104,FALSE),"-")</f>
        <v>0</v>
      </c>
      <c r="BE17" s="36">
        <f>IFERROR(VLOOKUP($A17,'Running Order'!$A$8:$CH$64,BE$104,FALSE),"-")</f>
        <v>0</v>
      </c>
      <c r="BF17" s="38">
        <f>IFERROR(VLOOKUP($A17,'Running Order'!$A$8:$CH$64,BF$104,FALSE),"-")</f>
        <v>0</v>
      </c>
      <c r="BG17" s="38">
        <f>IFERROR(VLOOKUP($A17,'Running Order'!$A$8:$CH$64,BG$104,FALSE),"-")</f>
        <v>44</v>
      </c>
      <c r="BH17" s="38">
        <f t="shared" si="57"/>
        <v>8</v>
      </c>
      <c r="BI17" s="38">
        <f t="shared" si="58"/>
        <v>10</v>
      </c>
      <c r="BJ17" s="38">
        <f t="shared" si="59"/>
        <v>10</v>
      </c>
      <c r="BK17" s="5" t="str">
        <f t="shared" si="60"/>
        <v>-</v>
      </c>
      <c r="BL17" s="5">
        <f t="shared" si="61"/>
        <v>8</v>
      </c>
      <c r="BM17" s="5">
        <f t="shared" si="62"/>
        <v>10</v>
      </c>
      <c r="BN17" s="5">
        <f t="shared" si="63"/>
        <v>10</v>
      </c>
      <c r="BO17" s="5">
        <f t="shared" si="64"/>
        <v>10</v>
      </c>
      <c r="BP17" s="3" t="str">
        <f t="shared" si="16"/>
        <v>-</v>
      </c>
      <c r="BQ17" s="3" t="str">
        <f t="shared" si="65"/>
        <v/>
      </c>
      <c r="BR17" s="3" t="str">
        <f t="shared" si="17"/>
        <v>-</v>
      </c>
      <c r="BS17" s="3" t="str">
        <f t="shared" si="66"/>
        <v/>
      </c>
      <c r="BT17" s="3" t="str">
        <f t="shared" si="18"/>
        <v>-</v>
      </c>
      <c r="BU17" s="3" t="str">
        <f t="shared" si="67"/>
        <v/>
      </c>
      <c r="BV17" s="3" t="e">
        <f t="shared" si="19"/>
        <v>#VALUE!</v>
      </c>
      <c r="BW17" s="3" t="str">
        <f t="shared" si="68"/>
        <v/>
      </c>
      <c r="BX17" s="3" t="str">
        <f t="shared" si="20"/>
        <v>-</v>
      </c>
      <c r="BY17" s="3" t="str">
        <f t="shared" si="69"/>
        <v/>
      </c>
      <c r="BZ17" s="3" t="str">
        <f t="shared" si="21"/>
        <v>-</v>
      </c>
      <c r="CA17" s="3" t="str">
        <f t="shared" si="70"/>
        <v/>
      </c>
      <c r="CB17" s="3" t="str">
        <f t="shared" si="22"/>
        <v>-</v>
      </c>
      <c r="CC17" s="3" t="str">
        <f t="shared" si="71"/>
        <v/>
      </c>
      <c r="CD17" s="3" t="str">
        <f t="shared" si="72"/>
        <v>-</v>
      </c>
      <c r="CE17" s="3" t="str">
        <f t="shared" si="73"/>
        <v/>
      </c>
      <c r="CF17" s="3" t="str">
        <f t="shared" si="74"/>
        <v>-</v>
      </c>
      <c r="CG17" s="3" t="str">
        <f t="shared" si="75"/>
        <v/>
      </c>
      <c r="CH17" s="5" t="str">
        <f>IFERROR(VLOOKUP($A17,'Running Order'!$A$8:$CH$64,CH$104,FALSE),"-")</f>
        <v>1</v>
      </c>
      <c r="CI17" s="5" t="str">
        <f>IFERROR(VLOOKUP($A17,'Running Order'!$A$8:$CI$64,CI$104,FALSE),"-")</f>
        <v/>
      </c>
      <c r="CL17" s="1">
        <f t="shared" si="76"/>
        <v>21</v>
      </c>
      <c r="CM17" s="1">
        <f t="shared" si="77"/>
        <v>0</v>
      </c>
      <c r="CN17" s="1">
        <f t="shared" si="78"/>
        <v>10</v>
      </c>
      <c r="CO17" s="1" t="e">
        <f t="shared" si="79"/>
        <v>#VALUE!</v>
      </c>
      <c r="CP17" s="1">
        <f t="shared" si="80"/>
        <v>9</v>
      </c>
      <c r="CQ17" s="1">
        <f t="shared" si="81"/>
        <v>2.0000000000000002E-5</v>
      </c>
      <c r="CR17" s="1" t="e">
        <f t="shared" si="82"/>
        <v>#VALUE!</v>
      </c>
      <c r="CS17" s="1" t="e">
        <f t="shared" si="23"/>
        <v>#VALUE!</v>
      </c>
      <c r="CT17" s="1">
        <f t="shared" si="83"/>
        <v>3</v>
      </c>
      <c r="CU17" s="1">
        <f t="shared" si="84"/>
        <v>8.9999999999999998E-4</v>
      </c>
      <c r="CV17" s="1" t="e">
        <f t="shared" si="85"/>
        <v>#VALUE!</v>
      </c>
      <c r="CW17" s="1" t="e">
        <f t="shared" si="24"/>
        <v>#VALUE!</v>
      </c>
      <c r="CX17" s="1">
        <f t="shared" si="86"/>
        <v>4</v>
      </c>
      <c r="CY17" s="1">
        <f t="shared" si="87"/>
        <v>4.0000000000000002E-4</v>
      </c>
      <c r="CZ17" s="1" t="e">
        <f t="shared" si="88"/>
        <v>#VALUE!</v>
      </c>
      <c r="DA17" s="1" t="e">
        <f t="shared" si="25"/>
        <v>#VALUE!</v>
      </c>
      <c r="DB17" s="1">
        <f t="shared" si="89"/>
        <v>0</v>
      </c>
      <c r="DC17" s="1">
        <f t="shared" si="90"/>
        <v>2.2000000000000001E-3</v>
      </c>
      <c r="DD17" s="1" t="e">
        <f t="shared" si="91"/>
        <v>#VALUE!</v>
      </c>
      <c r="DE17" s="1" t="e">
        <f t="shared" si="26"/>
        <v>#VALUE!</v>
      </c>
      <c r="DF17" s="1">
        <f t="shared" si="92"/>
        <v>1</v>
      </c>
      <c r="DG17" s="1">
        <f t="shared" si="93"/>
        <v>1.4E-3</v>
      </c>
      <c r="DH17" s="1" t="e">
        <f t="shared" si="94"/>
        <v>#VALUE!</v>
      </c>
      <c r="DI17" s="1" t="e">
        <f t="shared" si="27"/>
        <v>#VALUE!</v>
      </c>
      <c r="DJ17" s="1">
        <f t="shared" si="95"/>
        <v>2</v>
      </c>
      <c r="DK17" s="1">
        <f t="shared" si="96"/>
        <v>2.0000000000000001E-4</v>
      </c>
      <c r="DL17" s="1" t="e">
        <f t="shared" si="97"/>
        <v>#VALUE!</v>
      </c>
      <c r="DM17" s="1" t="e">
        <f t="shared" si="98"/>
        <v>#VALUE!</v>
      </c>
      <c r="DQ17">
        <f t="shared" si="99"/>
        <v>44</v>
      </c>
      <c r="DR17" t="str">
        <f t="shared" si="100"/>
        <v>YES</v>
      </c>
      <c r="DS17">
        <f t="shared" si="101"/>
        <v>44</v>
      </c>
      <c r="DT17" t="str">
        <f t="shared" si="102"/>
        <v>YES</v>
      </c>
      <c r="DV17" s="1">
        <f t="shared" si="103"/>
        <v>11</v>
      </c>
      <c r="DW17" s="1">
        <f t="shared" si="104"/>
        <v>0</v>
      </c>
      <c r="DX17" s="1">
        <f t="shared" si="105"/>
        <v>10</v>
      </c>
      <c r="DY17" s="1">
        <f t="shared" si="28"/>
        <v>10</v>
      </c>
      <c r="DZ17" s="1">
        <f t="shared" si="106"/>
        <v>9</v>
      </c>
      <c r="EA17" s="1">
        <f t="shared" si="107"/>
        <v>0</v>
      </c>
      <c r="EB17" s="1">
        <f t="shared" si="108"/>
        <v>10</v>
      </c>
      <c r="EC17" s="1">
        <f t="shared" si="29"/>
        <v>10</v>
      </c>
      <c r="ED17" s="1">
        <f t="shared" si="109"/>
        <v>3</v>
      </c>
      <c r="EE17" s="1">
        <f t="shared" si="110"/>
        <v>0</v>
      </c>
      <c r="EF17" s="1">
        <f t="shared" si="111"/>
        <v>10</v>
      </c>
      <c r="EG17" s="1">
        <f t="shared" si="30"/>
        <v>10</v>
      </c>
      <c r="EH17" s="1">
        <f t="shared" si="112"/>
        <v>4</v>
      </c>
      <c r="EI17" s="1">
        <f t="shared" si="113"/>
        <v>0</v>
      </c>
      <c r="EJ17" s="1">
        <f t="shared" si="114"/>
        <v>10</v>
      </c>
      <c r="EK17" s="1">
        <f t="shared" si="31"/>
        <v>10</v>
      </c>
      <c r="EL17" s="1">
        <f t="shared" si="115"/>
        <v>0</v>
      </c>
      <c r="EM17" s="1">
        <f t="shared" si="116"/>
        <v>0</v>
      </c>
      <c r="EN17" s="1">
        <f t="shared" si="117"/>
        <v>10</v>
      </c>
      <c r="EO17" s="1">
        <f t="shared" si="32"/>
        <v>10</v>
      </c>
      <c r="EP17" s="1">
        <f t="shared" si="118"/>
        <v>1</v>
      </c>
      <c r="EQ17" s="1">
        <f t="shared" si="119"/>
        <v>0</v>
      </c>
      <c r="ER17" s="1">
        <f t="shared" si="120"/>
        <v>10</v>
      </c>
      <c r="ES17" s="1">
        <f t="shared" si="33"/>
        <v>10</v>
      </c>
      <c r="ET17" s="1">
        <f t="shared" si="121"/>
        <v>2</v>
      </c>
      <c r="EU17" s="1">
        <f t="shared" si="122"/>
        <v>0</v>
      </c>
      <c r="EV17" s="1">
        <f t="shared" si="123"/>
        <v>10</v>
      </c>
      <c r="EW17" s="1">
        <f t="shared" si="124"/>
        <v>10</v>
      </c>
      <c r="EX17" s="1"/>
      <c r="EY17" s="1">
        <f t="shared" si="125"/>
        <v>7</v>
      </c>
      <c r="EZ17" s="1">
        <f t="shared" si="126"/>
        <v>0</v>
      </c>
      <c r="FA17" s="1">
        <f t="shared" si="34"/>
        <v>10</v>
      </c>
      <c r="FB17" s="1">
        <f t="shared" si="35"/>
        <v>10</v>
      </c>
      <c r="FC17" s="1">
        <f t="shared" si="127"/>
        <v>5</v>
      </c>
      <c r="FD17" s="1">
        <f t="shared" si="128"/>
        <v>0</v>
      </c>
      <c r="FE17" s="1">
        <f t="shared" si="129"/>
        <v>10</v>
      </c>
      <c r="FF17" s="1">
        <f t="shared" si="36"/>
        <v>10</v>
      </c>
      <c r="FG17" s="1">
        <f t="shared" si="130"/>
        <v>2</v>
      </c>
      <c r="FH17" s="1">
        <f t="shared" si="131"/>
        <v>0</v>
      </c>
      <c r="FI17" s="1">
        <f t="shared" si="132"/>
        <v>10</v>
      </c>
      <c r="FJ17" s="1">
        <f t="shared" si="37"/>
        <v>10</v>
      </c>
      <c r="FK17" s="1">
        <f t="shared" si="133"/>
        <v>3</v>
      </c>
      <c r="FL17" s="1">
        <f t="shared" si="134"/>
        <v>0</v>
      </c>
      <c r="FM17" s="1">
        <f t="shared" si="135"/>
        <v>10</v>
      </c>
      <c r="FN17" s="1">
        <f t="shared" si="38"/>
        <v>10</v>
      </c>
      <c r="FO17" s="1">
        <f t="shared" si="136"/>
        <v>0</v>
      </c>
      <c r="FP17" s="1">
        <f t="shared" si="137"/>
        <v>0</v>
      </c>
      <c r="FQ17" s="1">
        <f t="shared" si="138"/>
        <v>10</v>
      </c>
      <c r="FR17" s="1">
        <f t="shared" si="39"/>
        <v>10</v>
      </c>
      <c r="FS17" s="1">
        <f t="shared" si="139"/>
        <v>1</v>
      </c>
      <c r="FT17" s="1">
        <f t="shared" si="140"/>
        <v>0</v>
      </c>
      <c r="FU17" s="1">
        <f t="shared" si="141"/>
        <v>10</v>
      </c>
      <c r="FV17" s="1">
        <f t="shared" si="40"/>
        <v>10</v>
      </c>
      <c r="FW17" s="1">
        <f t="shared" si="142"/>
        <v>2</v>
      </c>
      <c r="FX17" s="1">
        <f t="shared" si="143"/>
        <v>0</v>
      </c>
      <c r="FY17" s="1">
        <f t="shared" si="144"/>
        <v>10</v>
      </c>
      <c r="FZ17" s="1">
        <f t="shared" si="41"/>
        <v>10</v>
      </c>
      <c r="GC17" s="1">
        <f t="shared" si="42"/>
        <v>3</v>
      </c>
      <c r="GD17" s="1">
        <f t="shared" si="145"/>
        <v>0</v>
      </c>
      <c r="GE17" s="1">
        <f t="shared" si="43"/>
        <v>8</v>
      </c>
      <c r="GF17" s="1">
        <f t="shared" si="44"/>
        <v>8</v>
      </c>
      <c r="GG17" s="1">
        <f t="shared" si="45"/>
        <v>3</v>
      </c>
      <c r="GH17" s="1">
        <f t="shared" si="146"/>
        <v>1E-4</v>
      </c>
      <c r="GI17" s="1">
        <f t="shared" si="147"/>
        <v>8.0000999999999998</v>
      </c>
      <c r="GJ17" s="1">
        <f t="shared" si="46"/>
        <v>8</v>
      </c>
      <c r="GK17" s="1">
        <f t="shared" si="47"/>
        <v>0</v>
      </c>
      <c r="GL17" s="1">
        <f t="shared" si="148"/>
        <v>0</v>
      </c>
      <c r="GM17" s="1">
        <f t="shared" si="149"/>
        <v>8</v>
      </c>
      <c r="GN17" s="1">
        <f t="shared" si="48"/>
        <v>8</v>
      </c>
      <c r="GO17" s="1">
        <f t="shared" si="49"/>
        <v>1</v>
      </c>
      <c r="GP17" s="1">
        <f t="shared" si="150"/>
        <v>0</v>
      </c>
      <c r="GQ17" s="1">
        <f t="shared" si="151"/>
        <v>8</v>
      </c>
      <c r="GR17" s="1">
        <f t="shared" si="50"/>
        <v>8</v>
      </c>
      <c r="GS17" s="1">
        <f t="shared" si="51"/>
        <v>0</v>
      </c>
      <c r="GT17" s="1">
        <f t="shared" si="152"/>
        <v>0</v>
      </c>
      <c r="GU17" s="1">
        <f t="shared" si="153"/>
        <v>8</v>
      </c>
      <c r="GV17" s="1">
        <f t="shared" si="52"/>
        <v>8</v>
      </c>
      <c r="GW17" s="1">
        <f t="shared" si="53"/>
        <v>1</v>
      </c>
      <c r="GX17" s="1">
        <f t="shared" si="154"/>
        <v>0</v>
      </c>
      <c r="GY17" s="1">
        <f t="shared" si="155"/>
        <v>8</v>
      </c>
      <c r="GZ17" s="1">
        <f t="shared" si="54"/>
        <v>8</v>
      </c>
      <c r="HA17" s="1">
        <f t="shared" si="55"/>
        <v>2</v>
      </c>
      <c r="HB17" s="1">
        <f t="shared" si="156"/>
        <v>0</v>
      </c>
      <c r="HC17" s="1">
        <f t="shared" si="157"/>
        <v>8</v>
      </c>
      <c r="HD17" s="1">
        <f t="shared" si="56"/>
        <v>8</v>
      </c>
    </row>
    <row r="18" spans="1:212" x14ac:dyDescent="0.3">
      <c r="A18" t="s">
        <v>119</v>
      </c>
      <c r="B18" s="13">
        <f>IFERROR(VLOOKUP($A18,'Running Order'!$A$8:$CH$64,B$104,FALSE),)</f>
        <v>10</v>
      </c>
      <c r="C18" s="35" t="str">
        <f>IFERROR(VLOOKUP($A18,'Running Order'!$A$8:$CH$64,C$104,FALSE),"-")</f>
        <v>Jerome Fack</v>
      </c>
      <c r="D18" s="35" t="str">
        <f>IFERROR(VLOOKUP($A18,'Running Order'!$A$8:$CH$64,D$104,FALSE),"-")</f>
        <v>Callum Pritchard</v>
      </c>
      <c r="E18" s="35" t="str">
        <f>IFERROR(VLOOKUP($A18,'Running Order'!$A$8:$CH$64,E$104,FALSE),"-")</f>
        <v>MSR</v>
      </c>
      <c r="F18" s="35">
        <f>IFERROR(VLOOKUP($A18,'Running Order'!$A$8:$CH$64,F$104,FALSE),"-")</f>
        <v>1600</v>
      </c>
      <c r="G18" s="13" t="str">
        <f>IFERROR(VLOOKUP($A18,'Running Order'!$A$8:$CH$64,G$104,FALSE),"-")</f>
        <v>IRS</v>
      </c>
      <c r="H18" s="12">
        <f>IFERROR(VLOOKUP($A18,'Running Order'!$A$8:$CH$64,H$104,FALSE),"-")</f>
        <v>6</v>
      </c>
      <c r="I18" s="12">
        <f>IFERROR(VLOOKUP($A18,'Running Order'!$A$8:$CH$64,I$104,FALSE),"-")</f>
        <v>0</v>
      </c>
      <c r="J18" s="12">
        <f>IFERROR(VLOOKUP($A18,'Running Order'!$A$8:$CH$64,J$104,FALSE),"-")</f>
        <v>0</v>
      </c>
      <c r="K18" s="35">
        <f>IFERROR(VLOOKUP($A18,'Running Order'!$A$8:$CH$64,K$104,FALSE),"-")</f>
        <v>0</v>
      </c>
      <c r="L18" s="12" t="str">
        <f>IFERROR(VLOOKUP($A18,'Running Order'!$A$8:$CH$64,L$104,FALSE),"-")</f>
        <v>Red</v>
      </c>
      <c r="M18" s="35">
        <f>IFERROR(VLOOKUP($A18,'Running Order'!$A$8:$CH$64,M$104,FALSE),"-")</f>
        <v>1</v>
      </c>
      <c r="N18" s="35">
        <f>IFERROR(VLOOKUP($A18,'Running Order'!$A$8:$CH$64,N$104,FALSE),"-")</f>
        <v>0</v>
      </c>
      <c r="O18" s="35">
        <f>IFERROR(VLOOKUP($A18,'Running Order'!$A$8:$CH$64,O$104,FALSE),"-")</f>
        <v>3</v>
      </c>
      <c r="P18" s="35">
        <f>IFERROR(VLOOKUP($A18,'Running Order'!$A$8:$CH$64,P$104,FALSE),"-")</f>
        <v>1</v>
      </c>
      <c r="Q18" s="35">
        <f>IFERROR(VLOOKUP($A18,'Running Order'!$A$8:$CH$64,Q$104,FALSE),"-")</f>
        <v>5</v>
      </c>
      <c r="R18" s="35">
        <f>IFERROR(VLOOKUP($A18,'Running Order'!$A$8:$CH$64,R$104,FALSE),"-")</f>
        <v>4</v>
      </c>
      <c r="S18" s="12">
        <f>IFERROR(VLOOKUP($A18,'Running Order'!$A$8:$CH$64,S$104,FALSE),"-")</f>
        <v>8</v>
      </c>
      <c r="T18" s="35">
        <f>IFERROR(VLOOKUP($A18,'Running Order'!$A$8:$CH$64,T$104,FALSE),"-")</f>
        <v>3</v>
      </c>
      <c r="U18" s="12">
        <f>IFERROR(VLOOKUP($A18,'Running Order'!$A$8:$CH$64,U$104,FALSE),"-")</f>
        <v>0</v>
      </c>
      <c r="V18" s="35">
        <f>IFERROR(VLOOKUP($A18,'Running Order'!$A$8:$CH$64,V$104,FALSE),"-")</f>
        <v>0</v>
      </c>
      <c r="W18" s="5">
        <f>IFERROR(VLOOKUP($A18,'Running Order'!$A$8:$CH$64,W$104,FALSE),"-")</f>
        <v>25</v>
      </c>
      <c r="X18" s="12">
        <f>IFERROR(VLOOKUP($A18,'Running Order'!$A$8:$CH$64,X$104,FALSE),"-")</f>
        <v>2</v>
      </c>
      <c r="Y18" s="12">
        <f>IFERROR(VLOOKUP($A18,'Running Order'!$A$8:$CH$64,Y$104,FALSE),"-")</f>
        <v>2</v>
      </c>
      <c r="Z18" s="12">
        <f>IFERROR(VLOOKUP($A18,'Running Order'!$A$8:$CH$64,Z$104,FALSE),"-")</f>
        <v>1</v>
      </c>
      <c r="AA18" s="12">
        <f>IFERROR(VLOOKUP($A18,'Running Order'!$A$8:$CH$64,AA$104,FALSE),"-")</f>
        <v>1</v>
      </c>
      <c r="AB18" s="12">
        <f>IFERROR(VLOOKUP($A18,'Running Order'!$A$8:$CH$64,AB$104,FALSE),"-")</f>
        <v>1</v>
      </c>
      <c r="AC18" s="12">
        <f>IFERROR(VLOOKUP($A18,'Running Order'!$A$8:$CH$64,AC$104,FALSE),"-")</f>
        <v>4</v>
      </c>
      <c r="AD18" s="12">
        <f>IFERROR(VLOOKUP($A18,'Running Order'!$A$8:$CH$64,AD$104,FALSE),"-")</f>
        <v>6</v>
      </c>
      <c r="AE18" s="12">
        <f>IFERROR(VLOOKUP($A18,'Running Order'!$A$8:$CH$64,AE$104,FALSE),"-")</f>
        <v>0</v>
      </c>
      <c r="AF18" s="12">
        <f>IFERROR(VLOOKUP($A18,'Running Order'!$A$8:$CH$64,AF$104,FALSE),"-")</f>
        <v>0</v>
      </c>
      <c r="AG18" s="12">
        <f>IFERROR(VLOOKUP($A18,'Running Order'!$A$8:$CH$64,AG$104,FALSE),"-")</f>
        <v>0</v>
      </c>
      <c r="AH18" s="5">
        <f>IFERROR(VLOOKUP($A18,'Running Order'!$A$8:$CH$64,AH$104,FALSE),"-")</f>
        <v>17</v>
      </c>
      <c r="AI18" s="5">
        <f>IFERROR(VLOOKUP($A18,'Running Order'!$A$8:$CH$64,AI$104,FALSE),"-")</f>
        <v>42</v>
      </c>
      <c r="AJ18" s="12">
        <f>IFERROR(VLOOKUP($A18,'Running Order'!$A$8:$CH$64,AJ$104,FALSE),"-")</f>
        <v>1</v>
      </c>
      <c r="AK18" s="12">
        <f>IFERROR(VLOOKUP($A18,'Running Order'!$A$8:$CH$64,AK$104,FALSE),"-")</f>
        <v>0</v>
      </c>
      <c r="AL18" s="12">
        <f>IFERROR(VLOOKUP($A18,'Running Order'!$A$8:$CH$64,AL$104,FALSE),"-")</f>
        <v>1</v>
      </c>
      <c r="AM18" s="12">
        <f>IFERROR(VLOOKUP($A18,'Running Order'!$A$8:$CH$64,AM$104,FALSE),"-")</f>
        <v>2</v>
      </c>
      <c r="AN18" s="12">
        <f>IFERROR(VLOOKUP($A18,'Running Order'!$A$8:$CH$64,AN$104,FALSE),"-")</f>
        <v>4</v>
      </c>
      <c r="AO18" s="12">
        <f>IFERROR(VLOOKUP($A18,'Running Order'!$A$8:$CH$64,AO$104,FALSE),"-")</f>
        <v>2</v>
      </c>
      <c r="AP18" s="12">
        <f>IFERROR(VLOOKUP($A18,'Running Order'!$A$8:$CH$64,AP$104,FALSE),"-")</f>
        <v>5</v>
      </c>
      <c r="AQ18" s="12">
        <f>IFERROR(VLOOKUP($A18,'Running Order'!$A$8:$CH$64,AQ$104,FALSE),"-")</f>
        <v>0</v>
      </c>
      <c r="AR18" s="12">
        <f>IFERROR(VLOOKUP($A18,'Running Order'!$A$8:$CH$64,AR$104,FALSE),"-")</f>
        <v>0</v>
      </c>
      <c r="AS18" s="12">
        <f>IFERROR(VLOOKUP($A18,'Running Order'!$A$8:$CH$64,AS$104,FALSE),"-")</f>
        <v>0</v>
      </c>
      <c r="AT18" s="5">
        <f>IFERROR(VLOOKUP($A18,'Running Order'!$A$8:$CH$64,AT$104,FALSE),"-")</f>
        <v>15</v>
      </c>
      <c r="AU18" s="5">
        <f>IFERROR(VLOOKUP($A18,'Running Order'!$A$8:$CH$64,AU$104,FALSE),"-")</f>
        <v>57</v>
      </c>
      <c r="AV18" s="12">
        <f>IFERROR(VLOOKUP($A18,'Running Order'!$A$8:$CH$64,AV$104,FALSE),"-")</f>
        <v>0</v>
      </c>
      <c r="AW18" s="12">
        <f>IFERROR(VLOOKUP($A18,'Running Order'!$A$8:$CH$64,AW$104,FALSE),"-")</f>
        <v>0</v>
      </c>
      <c r="AX18" s="12">
        <f>IFERROR(VLOOKUP($A18,'Running Order'!$A$8:$CH$64,AX$104,FALSE),"-")</f>
        <v>0</v>
      </c>
      <c r="AY18" s="12">
        <f>IFERROR(VLOOKUP($A18,'Running Order'!$A$8:$CH$64,AY$104,FALSE),"-")</f>
        <v>0</v>
      </c>
      <c r="AZ18" s="12">
        <f>IFERROR(VLOOKUP($A18,'Running Order'!$A$8:$CH$64,AZ$104,FALSE),"-")</f>
        <v>0</v>
      </c>
      <c r="BA18" s="12">
        <f>IFERROR(VLOOKUP($A18,'Running Order'!$A$8:$CH$64,BA$104,FALSE),"-")</f>
        <v>0</v>
      </c>
      <c r="BB18" s="12">
        <f>IFERROR(VLOOKUP($A18,'Running Order'!$A$8:$CH$64,BB$104,FALSE),"-")</f>
        <v>0</v>
      </c>
      <c r="BC18" s="12">
        <f>IFERROR(VLOOKUP($A18,'Running Order'!$A$8:$CH$64,BC$104,FALSE),"-")</f>
        <v>0</v>
      </c>
      <c r="BD18" s="12">
        <f>IFERROR(VLOOKUP($A18,'Running Order'!$A$8:$CH$64,BD$104,FALSE),"-")</f>
        <v>0</v>
      </c>
      <c r="BE18" s="12">
        <f>IFERROR(VLOOKUP($A18,'Running Order'!$A$8:$CH$64,BE$104,FALSE),"-")</f>
        <v>0</v>
      </c>
      <c r="BF18" s="5">
        <f>IFERROR(VLOOKUP($A18,'Running Order'!$A$8:$CH$64,BF$104,FALSE),"-")</f>
        <v>0</v>
      </c>
      <c r="BG18" s="5">
        <f>IFERROR(VLOOKUP($A18,'Running Order'!$A$8:$CH$64,BG$104,FALSE),"-")</f>
        <v>57</v>
      </c>
      <c r="BH18" s="5">
        <f t="shared" si="57"/>
        <v>10</v>
      </c>
      <c r="BI18" s="5">
        <f t="shared" si="58"/>
        <v>11</v>
      </c>
      <c r="BJ18" s="5">
        <f t="shared" si="59"/>
        <v>11</v>
      </c>
      <c r="BK18" s="5" t="str">
        <f t="shared" si="60"/>
        <v>-</v>
      </c>
      <c r="BL18" s="5">
        <f t="shared" si="61"/>
        <v>10</v>
      </c>
      <c r="BM18" s="5">
        <f t="shared" si="62"/>
        <v>11</v>
      </c>
      <c r="BN18" s="5">
        <f t="shared" si="63"/>
        <v>11</v>
      </c>
      <c r="BO18" s="5">
        <f t="shared" si="64"/>
        <v>11</v>
      </c>
      <c r="BP18" s="3" t="str">
        <f t="shared" si="16"/>
        <v>-</v>
      </c>
      <c r="BQ18" s="3" t="str">
        <f t="shared" si="65"/>
        <v/>
      </c>
      <c r="BR18" s="3" t="e">
        <f t="shared" si="17"/>
        <v>#VALUE!</v>
      </c>
      <c r="BS18" s="3" t="str">
        <f t="shared" si="66"/>
        <v/>
      </c>
      <c r="BT18" s="3" t="str">
        <f t="shared" si="18"/>
        <v>-</v>
      </c>
      <c r="BU18" s="3" t="str">
        <f t="shared" si="67"/>
        <v/>
      </c>
      <c r="BV18" s="3" t="str">
        <f t="shared" si="19"/>
        <v>-</v>
      </c>
      <c r="BW18" s="3" t="str">
        <f t="shared" si="68"/>
        <v/>
      </c>
      <c r="BX18" s="3" t="str">
        <f t="shared" si="20"/>
        <v>-</v>
      </c>
      <c r="BY18" s="3" t="str">
        <f t="shared" si="69"/>
        <v/>
      </c>
      <c r="BZ18" s="3" t="str">
        <f t="shared" si="21"/>
        <v>-</v>
      </c>
      <c r="CA18" s="3" t="str">
        <f t="shared" si="70"/>
        <v/>
      </c>
      <c r="CB18" s="3" t="str">
        <f t="shared" si="22"/>
        <v>-</v>
      </c>
      <c r="CC18" s="3" t="str">
        <f t="shared" si="71"/>
        <v/>
      </c>
      <c r="CD18" s="3" t="str">
        <f t="shared" si="72"/>
        <v>-</v>
      </c>
      <c r="CE18" s="3" t="str">
        <f t="shared" si="73"/>
        <v/>
      </c>
      <c r="CF18" s="3" t="str">
        <f t="shared" si="74"/>
        <v>-</v>
      </c>
      <c r="CG18" s="3" t="str">
        <f t="shared" si="75"/>
        <v/>
      </c>
      <c r="CH18" s="5" t="str">
        <f>IFERROR(VLOOKUP($A18,'Running Order'!$A$8:$CH$64,CH$104,FALSE),"-")</f>
        <v>10</v>
      </c>
      <c r="CI18" s="5" t="str">
        <f>IFERROR(VLOOKUP($A18,'Running Order'!$A$8:$CI$64,CI$104,FALSE),"-")</f>
        <v/>
      </c>
      <c r="CL18" s="1">
        <f t="shared" si="76"/>
        <v>20</v>
      </c>
      <c r="CM18" s="1">
        <f t="shared" si="77"/>
        <v>1.2E-4</v>
      </c>
      <c r="CN18" s="1">
        <f t="shared" si="78"/>
        <v>11.000120000000001</v>
      </c>
      <c r="CO18" s="1" t="e">
        <f t="shared" si="79"/>
        <v>#VALUE!</v>
      </c>
      <c r="CP18" s="1">
        <f t="shared" si="80"/>
        <v>7</v>
      </c>
      <c r="CQ18" s="1">
        <f t="shared" si="81"/>
        <v>6.9999999999999994E-5</v>
      </c>
      <c r="CR18" s="1" t="e">
        <f t="shared" si="82"/>
        <v>#VALUE!</v>
      </c>
      <c r="CS18" s="1" t="e">
        <f t="shared" si="23"/>
        <v>#VALUE!</v>
      </c>
      <c r="CT18" s="1">
        <f t="shared" si="83"/>
        <v>4</v>
      </c>
      <c r="CU18" s="1">
        <f t="shared" si="84"/>
        <v>2.9999999999999997E-4</v>
      </c>
      <c r="CV18" s="1" t="e">
        <f t="shared" si="85"/>
        <v>#VALUE!</v>
      </c>
      <c r="CW18" s="1" t="e">
        <f t="shared" si="24"/>
        <v>#VALUE!</v>
      </c>
      <c r="CX18" s="1">
        <f t="shared" si="86"/>
        <v>2</v>
      </c>
      <c r="CY18" s="1">
        <f t="shared" si="87"/>
        <v>1.1999999999999999E-3</v>
      </c>
      <c r="CZ18" s="1" t="e">
        <f t="shared" si="88"/>
        <v>#VALUE!</v>
      </c>
      <c r="DA18" s="1" t="e">
        <f t="shared" si="25"/>
        <v>#VALUE!</v>
      </c>
      <c r="DB18" s="1">
        <f t="shared" si="89"/>
        <v>3</v>
      </c>
      <c r="DC18" s="1">
        <f t="shared" si="90"/>
        <v>5.0000000000000001E-4</v>
      </c>
      <c r="DD18" s="1" t="e">
        <f t="shared" si="91"/>
        <v>#VALUE!</v>
      </c>
      <c r="DE18" s="1" t="e">
        <f t="shared" si="26"/>
        <v>#VALUE!</v>
      </c>
      <c r="DF18" s="1">
        <f t="shared" si="92"/>
        <v>2</v>
      </c>
      <c r="DG18" s="1">
        <f t="shared" si="93"/>
        <v>1E-3</v>
      </c>
      <c r="DH18" s="1" t="e">
        <f t="shared" si="94"/>
        <v>#VALUE!</v>
      </c>
      <c r="DI18" s="1" t="e">
        <f t="shared" si="27"/>
        <v>#VALUE!</v>
      </c>
      <c r="DJ18" s="1">
        <f t="shared" si="95"/>
        <v>1</v>
      </c>
      <c r="DK18" s="1">
        <f t="shared" si="96"/>
        <v>2.9999999999999997E-4</v>
      </c>
      <c r="DL18" s="1" t="e">
        <f t="shared" si="97"/>
        <v>#VALUE!</v>
      </c>
      <c r="DM18" s="1" t="e">
        <f t="shared" si="98"/>
        <v>#VALUE!</v>
      </c>
      <c r="DQ18">
        <f t="shared" si="99"/>
        <v>57</v>
      </c>
      <c r="DR18" t="str">
        <f t="shared" si="100"/>
        <v>YES</v>
      </c>
      <c r="DS18">
        <f t="shared" si="101"/>
        <v>57</v>
      </c>
      <c r="DT18" t="str">
        <f t="shared" si="102"/>
        <v>YES</v>
      </c>
      <c r="DV18" s="1">
        <f t="shared" si="103"/>
        <v>10</v>
      </c>
      <c r="DW18" s="1">
        <f t="shared" si="104"/>
        <v>1.1999999999999999E-3</v>
      </c>
      <c r="DX18" s="1">
        <f t="shared" si="105"/>
        <v>11.001200000000001</v>
      </c>
      <c r="DY18" s="1">
        <f t="shared" si="28"/>
        <v>11</v>
      </c>
      <c r="DZ18" s="1">
        <f t="shared" si="106"/>
        <v>7</v>
      </c>
      <c r="EA18" s="1">
        <f t="shared" si="107"/>
        <v>0</v>
      </c>
      <c r="EB18" s="1">
        <f t="shared" si="108"/>
        <v>11</v>
      </c>
      <c r="EC18" s="1">
        <f t="shared" si="29"/>
        <v>11</v>
      </c>
      <c r="ED18" s="1">
        <f t="shared" si="109"/>
        <v>4</v>
      </c>
      <c r="EE18" s="1">
        <f t="shared" si="110"/>
        <v>0</v>
      </c>
      <c r="EF18" s="1">
        <f t="shared" si="111"/>
        <v>11</v>
      </c>
      <c r="EG18" s="1">
        <f t="shared" si="30"/>
        <v>11</v>
      </c>
      <c r="EH18" s="1">
        <f t="shared" si="112"/>
        <v>2</v>
      </c>
      <c r="EI18" s="1">
        <f t="shared" si="113"/>
        <v>0</v>
      </c>
      <c r="EJ18" s="1">
        <f t="shared" si="114"/>
        <v>11</v>
      </c>
      <c r="EK18" s="1">
        <f t="shared" si="31"/>
        <v>11</v>
      </c>
      <c r="EL18" s="1">
        <f t="shared" si="115"/>
        <v>3</v>
      </c>
      <c r="EM18" s="1">
        <f t="shared" si="116"/>
        <v>0</v>
      </c>
      <c r="EN18" s="1">
        <f t="shared" si="117"/>
        <v>11</v>
      </c>
      <c r="EO18" s="1">
        <f t="shared" si="32"/>
        <v>11</v>
      </c>
      <c r="EP18" s="1">
        <f t="shared" si="118"/>
        <v>2</v>
      </c>
      <c r="EQ18" s="1">
        <f t="shared" si="119"/>
        <v>0</v>
      </c>
      <c r="ER18" s="1">
        <f t="shared" si="120"/>
        <v>11</v>
      </c>
      <c r="ES18" s="1">
        <f t="shared" si="33"/>
        <v>11</v>
      </c>
      <c r="ET18" s="1">
        <f t="shared" si="121"/>
        <v>1</v>
      </c>
      <c r="EU18" s="1">
        <f t="shared" si="122"/>
        <v>0</v>
      </c>
      <c r="EV18" s="1">
        <f t="shared" si="123"/>
        <v>11</v>
      </c>
      <c r="EW18" s="1">
        <f t="shared" si="124"/>
        <v>11</v>
      </c>
      <c r="EX18" s="1"/>
      <c r="EY18" s="1">
        <f t="shared" si="125"/>
        <v>6</v>
      </c>
      <c r="EZ18" s="1">
        <f t="shared" si="126"/>
        <v>0</v>
      </c>
      <c r="FA18" s="1">
        <f t="shared" si="34"/>
        <v>11</v>
      </c>
      <c r="FB18" s="1">
        <f t="shared" si="35"/>
        <v>11</v>
      </c>
      <c r="FC18" s="1">
        <f t="shared" si="127"/>
        <v>5</v>
      </c>
      <c r="FD18" s="1">
        <f t="shared" si="128"/>
        <v>0</v>
      </c>
      <c r="FE18" s="1">
        <f t="shared" si="129"/>
        <v>11</v>
      </c>
      <c r="FF18" s="1">
        <f t="shared" si="36"/>
        <v>11</v>
      </c>
      <c r="FG18" s="1">
        <f t="shared" si="130"/>
        <v>2</v>
      </c>
      <c r="FH18" s="1">
        <f t="shared" si="131"/>
        <v>0</v>
      </c>
      <c r="FI18" s="1">
        <f t="shared" si="132"/>
        <v>11</v>
      </c>
      <c r="FJ18" s="1">
        <f t="shared" si="37"/>
        <v>11</v>
      </c>
      <c r="FK18" s="1">
        <f t="shared" si="133"/>
        <v>2</v>
      </c>
      <c r="FL18" s="1">
        <f t="shared" si="134"/>
        <v>0</v>
      </c>
      <c r="FM18" s="1">
        <f t="shared" si="135"/>
        <v>11</v>
      </c>
      <c r="FN18" s="1">
        <f t="shared" si="38"/>
        <v>11</v>
      </c>
      <c r="FO18" s="1">
        <f t="shared" si="136"/>
        <v>2</v>
      </c>
      <c r="FP18" s="1">
        <f t="shared" si="137"/>
        <v>0</v>
      </c>
      <c r="FQ18" s="1">
        <f t="shared" si="138"/>
        <v>11</v>
      </c>
      <c r="FR18" s="1">
        <f t="shared" si="39"/>
        <v>11</v>
      </c>
      <c r="FS18" s="1">
        <f t="shared" si="139"/>
        <v>1</v>
      </c>
      <c r="FT18" s="1">
        <f t="shared" si="140"/>
        <v>0</v>
      </c>
      <c r="FU18" s="1">
        <f t="shared" si="141"/>
        <v>11</v>
      </c>
      <c r="FV18" s="1">
        <f t="shared" si="40"/>
        <v>11</v>
      </c>
      <c r="FW18" s="1">
        <f t="shared" si="142"/>
        <v>1</v>
      </c>
      <c r="FX18" s="1">
        <f t="shared" si="143"/>
        <v>0</v>
      </c>
      <c r="FY18" s="1">
        <f t="shared" si="144"/>
        <v>11</v>
      </c>
      <c r="FZ18" s="1">
        <f t="shared" si="41"/>
        <v>11</v>
      </c>
      <c r="GC18" s="1">
        <f t="shared" si="42"/>
        <v>3</v>
      </c>
      <c r="GD18" s="1">
        <f t="shared" si="145"/>
        <v>0</v>
      </c>
      <c r="GE18" s="1">
        <f t="shared" si="43"/>
        <v>10</v>
      </c>
      <c r="GF18" s="1">
        <f t="shared" si="44"/>
        <v>10</v>
      </c>
      <c r="GG18" s="1">
        <f t="shared" si="45"/>
        <v>2</v>
      </c>
      <c r="GH18" s="1">
        <f t="shared" si="146"/>
        <v>0</v>
      </c>
      <c r="GI18" s="1">
        <f t="shared" si="147"/>
        <v>10</v>
      </c>
      <c r="GJ18" s="1">
        <f t="shared" si="46"/>
        <v>10</v>
      </c>
      <c r="GK18" s="1">
        <f t="shared" si="47"/>
        <v>0</v>
      </c>
      <c r="GL18" s="1">
        <f t="shared" si="148"/>
        <v>0</v>
      </c>
      <c r="GM18" s="1">
        <f t="shared" si="149"/>
        <v>10</v>
      </c>
      <c r="GN18" s="1">
        <f t="shared" si="48"/>
        <v>10</v>
      </c>
      <c r="GO18" s="1">
        <f t="shared" si="49"/>
        <v>2</v>
      </c>
      <c r="GP18" s="1">
        <f t="shared" si="150"/>
        <v>0</v>
      </c>
      <c r="GQ18" s="1">
        <f t="shared" si="151"/>
        <v>10</v>
      </c>
      <c r="GR18" s="1">
        <f t="shared" si="50"/>
        <v>10</v>
      </c>
      <c r="GS18" s="1">
        <f t="shared" si="51"/>
        <v>1</v>
      </c>
      <c r="GT18" s="1">
        <f t="shared" si="152"/>
        <v>0</v>
      </c>
      <c r="GU18" s="1">
        <f t="shared" si="153"/>
        <v>10</v>
      </c>
      <c r="GV18" s="1">
        <f t="shared" si="52"/>
        <v>10</v>
      </c>
      <c r="GW18" s="1">
        <f t="shared" si="53"/>
        <v>1</v>
      </c>
      <c r="GX18" s="1">
        <f t="shared" si="154"/>
        <v>0</v>
      </c>
      <c r="GY18" s="1">
        <f t="shared" si="155"/>
        <v>10</v>
      </c>
      <c r="GZ18" s="1">
        <f t="shared" si="54"/>
        <v>10</v>
      </c>
      <c r="HA18" s="1">
        <f t="shared" si="55"/>
        <v>0</v>
      </c>
      <c r="HB18" s="1">
        <f t="shared" si="156"/>
        <v>0</v>
      </c>
      <c r="HC18" s="1">
        <f t="shared" si="157"/>
        <v>10</v>
      </c>
      <c r="HD18" s="1">
        <f t="shared" si="56"/>
        <v>10</v>
      </c>
    </row>
    <row r="19" spans="1:212" x14ac:dyDescent="0.3">
      <c r="A19" t="s">
        <v>120</v>
      </c>
      <c r="B19" s="37">
        <f>IFERROR(VLOOKUP($A19,'Running Order'!$A$8:$CH$64,B$104,FALSE),)</f>
        <v>11</v>
      </c>
      <c r="C19" s="36" t="str">
        <f>IFERROR(VLOOKUP($A19,'Running Order'!$A$8:$CH$64,C$104,FALSE),"-")</f>
        <v>Julian Fack</v>
      </c>
      <c r="D19" s="36" t="str">
        <f>IFERROR(VLOOKUP($A19,'Running Order'!$A$8:$CH$64,D$104,FALSE),"-")</f>
        <v>Callum Pritchard</v>
      </c>
      <c r="E19" s="36" t="str">
        <f>IFERROR(VLOOKUP($A19,'Running Order'!$A$8:$CH$64,E$104,FALSE),"-")</f>
        <v>Crossle</v>
      </c>
      <c r="F19" s="36">
        <f>IFERROR(VLOOKUP($A19,'Running Order'!$A$8:$CH$64,F$104,FALSE),"-")</f>
        <v>1600</v>
      </c>
      <c r="G19" s="37" t="str">
        <f>IFERROR(VLOOKUP($A19,'Running Order'!$A$8:$CH$64,G$104,FALSE),"-")</f>
        <v>IRS</v>
      </c>
      <c r="H19" s="36">
        <f>IFERROR(VLOOKUP($A19,'Running Order'!$A$8:$CH$64,H$104,FALSE),"-")</f>
        <v>5</v>
      </c>
      <c r="I19" s="36">
        <f>IFERROR(VLOOKUP($A19,'Running Order'!$A$8:$CH$64,I$104,FALSE),"-")</f>
        <v>0</v>
      </c>
      <c r="J19" s="36">
        <f>IFERROR(VLOOKUP($A19,'Running Order'!$A$8:$CH$64,J$104,FALSE),"-")</f>
        <v>0</v>
      </c>
      <c r="K19" s="36">
        <f>IFERROR(VLOOKUP($A19,'Running Order'!$A$8:$CH$64,K$104,FALSE),"-")</f>
        <v>0</v>
      </c>
      <c r="L19" s="36" t="str">
        <f>IFERROR(VLOOKUP($A19,'Running Order'!$A$8:$CH$64,L$104,FALSE),"-")</f>
        <v>Red</v>
      </c>
      <c r="M19" s="36">
        <f>IFERROR(VLOOKUP($A19,'Running Order'!$A$8:$CH$64,M$104,FALSE),"-")</f>
        <v>5</v>
      </c>
      <c r="N19" s="36">
        <f>IFERROR(VLOOKUP($A19,'Running Order'!$A$8:$CH$64,N$104,FALSE),"-")</f>
        <v>2</v>
      </c>
      <c r="O19" s="36">
        <f>IFERROR(VLOOKUP($A19,'Running Order'!$A$8:$CH$64,O$104,FALSE),"-")</f>
        <v>3</v>
      </c>
      <c r="P19" s="36">
        <f>IFERROR(VLOOKUP($A19,'Running Order'!$A$8:$CH$64,P$104,FALSE),"-")</f>
        <v>1</v>
      </c>
      <c r="Q19" s="36">
        <f>IFERROR(VLOOKUP($A19,'Running Order'!$A$8:$CH$64,Q$104,FALSE),"-")</f>
        <v>5</v>
      </c>
      <c r="R19" s="36">
        <f>IFERROR(VLOOKUP($A19,'Running Order'!$A$8:$CH$64,R$104,FALSE),"-")</f>
        <v>4</v>
      </c>
      <c r="S19" s="36">
        <f>IFERROR(VLOOKUP($A19,'Running Order'!$A$8:$CH$64,S$104,FALSE),"-")</f>
        <v>6</v>
      </c>
      <c r="T19" s="36">
        <f>IFERROR(VLOOKUP($A19,'Running Order'!$A$8:$CH$64,T$104,FALSE),"-")</f>
        <v>1</v>
      </c>
      <c r="U19" s="36">
        <f>IFERROR(VLOOKUP($A19,'Running Order'!$A$8:$CH$64,U$104,FALSE),"-")</f>
        <v>0</v>
      </c>
      <c r="V19" s="36">
        <f>IFERROR(VLOOKUP($A19,'Running Order'!$A$8:$CH$64,V$104,FALSE),"-")</f>
        <v>0</v>
      </c>
      <c r="W19" s="38">
        <f>IFERROR(VLOOKUP($A19,'Running Order'!$A$8:$CH$64,W$104,FALSE),"-")</f>
        <v>27</v>
      </c>
      <c r="X19" s="36">
        <f>IFERROR(VLOOKUP($A19,'Running Order'!$A$8:$CH$64,X$104,FALSE),"-")</f>
        <v>2</v>
      </c>
      <c r="Y19" s="36">
        <f>IFERROR(VLOOKUP($A19,'Running Order'!$A$8:$CH$64,Y$104,FALSE),"-")</f>
        <v>3</v>
      </c>
      <c r="Z19" s="36">
        <f>IFERROR(VLOOKUP($A19,'Running Order'!$A$8:$CH$64,Z$104,FALSE),"-")</f>
        <v>2</v>
      </c>
      <c r="AA19" s="36">
        <f>IFERROR(VLOOKUP($A19,'Running Order'!$A$8:$CH$64,AA$104,FALSE),"-")</f>
        <v>2</v>
      </c>
      <c r="AB19" s="36">
        <f>IFERROR(VLOOKUP($A19,'Running Order'!$A$8:$CH$64,AB$104,FALSE),"-")</f>
        <v>2</v>
      </c>
      <c r="AC19" s="36">
        <f>IFERROR(VLOOKUP($A19,'Running Order'!$A$8:$CH$64,AC$104,FALSE),"-")</f>
        <v>3</v>
      </c>
      <c r="AD19" s="36">
        <f>IFERROR(VLOOKUP($A19,'Running Order'!$A$8:$CH$64,AD$104,FALSE),"-")</f>
        <v>4</v>
      </c>
      <c r="AE19" s="36">
        <f>IFERROR(VLOOKUP($A19,'Running Order'!$A$8:$CH$64,AE$104,FALSE),"-")</f>
        <v>0</v>
      </c>
      <c r="AF19" s="36">
        <f>IFERROR(VLOOKUP($A19,'Running Order'!$A$8:$CH$64,AF$104,FALSE),"-")</f>
        <v>0</v>
      </c>
      <c r="AG19" s="36">
        <f>IFERROR(VLOOKUP($A19,'Running Order'!$A$8:$CH$64,AG$104,FALSE),"-")</f>
        <v>0</v>
      </c>
      <c r="AH19" s="38">
        <f>IFERROR(VLOOKUP($A19,'Running Order'!$A$8:$CH$64,AH$104,FALSE),"-")</f>
        <v>18</v>
      </c>
      <c r="AI19" s="38">
        <f>IFERROR(VLOOKUP($A19,'Running Order'!$A$8:$CH$64,AI$104,FALSE),"-")</f>
        <v>45</v>
      </c>
      <c r="AJ19" s="36">
        <f>IFERROR(VLOOKUP($A19,'Running Order'!$A$8:$CH$64,AJ$104,FALSE),"-")</f>
        <v>1</v>
      </c>
      <c r="AK19" s="36">
        <f>IFERROR(VLOOKUP($A19,'Running Order'!$A$8:$CH$64,AK$104,FALSE),"-")</f>
        <v>0</v>
      </c>
      <c r="AL19" s="36">
        <f>IFERROR(VLOOKUP($A19,'Running Order'!$A$8:$CH$64,AL$104,FALSE),"-")</f>
        <v>1</v>
      </c>
      <c r="AM19" s="36">
        <f>IFERROR(VLOOKUP($A19,'Running Order'!$A$8:$CH$64,AM$104,FALSE),"-")</f>
        <v>1</v>
      </c>
      <c r="AN19" s="36">
        <f>IFERROR(VLOOKUP($A19,'Running Order'!$A$8:$CH$64,AN$104,FALSE),"-")</f>
        <v>2</v>
      </c>
      <c r="AO19" s="36">
        <f>IFERROR(VLOOKUP($A19,'Running Order'!$A$8:$CH$64,AO$104,FALSE),"-")</f>
        <v>3</v>
      </c>
      <c r="AP19" s="36">
        <f>IFERROR(VLOOKUP($A19,'Running Order'!$A$8:$CH$64,AP$104,FALSE),"-")</f>
        <v>4</v>
      </c>
      <c r="AQ19" s="36">
        <f>IFERROR(VLOOKUP($A19,'Running Order'!$A$8:$CH$64,AQ$104,FALSE),"-")</f>
        <v>0</v>
      </c>
      <c r="AR19" s="36">
        <f>IFERROR(VLOOKUP($A19,'Running Order'!$A$8:$CH$64,AR$104,FALSE),"-")</f>
        <v>0</v>
      </c>
      <c r="AS19" s="36">
        <f>IFERROR(VLOOKUP($A19,'Running Order'!$A$8:$CH$64,AS$104,FALSE),"-")</f>
        <v>0</v>
      </c>
      <c r="AT19" s="38">
        <f>IFERROR(VLOOKUP($A19,'Running Order'!$A$8:$CH$64,AT$104,FALSE),"-")</f>
        <v>12</v>
      </c>
      <c r="AU19" s="38">
        <f>IFERROR(VLOOKUP($A19,'Running Order'!$A$8:$CH$64,AU$104,FALSE),"-")</f>
        <v>57</v>
      </c>
      <c r="AV19" s="36">
        <f>IFERROR(VLOOKUP($A19,'Running Order'!$A$8:$CH$64,AV$104,FALSE),"-")</f>
        <v>0</v>
      </c>
      <c r="AW19" s="36">
        <f>IFERROR(VLOOKUP($A19,'Running Order'!$A$8:$CH$64,AW$104,FALSE),"-")</f>
        <v>0</v>
      </c>
      <c r="AX19" s="36">
        <f>IFERROR(VLOOKUP($A19,'Running Order'!$A$8:$CH$64,AX$104,FALSE),"-")</f>
        <v>0</v>
      </c>
      <c r="AY19" s="36">
        <f>IFERROR(VLOOKUP($A19,'Running Order'!$A$8:$CH$64,AY$104,FALSE),"-")</f>
        <v>0</v>
      </c>
      <c r="AZ19" s="36">
        <f>IFERROR(VLOOKUP($A19,'Running Order'!$A$8:$CH$64,AZ$104,FALSE),"-")</f>
        <v>0</v>
      </c>
      <c r="BA19" s="36">
        <f>IFERROR(VLOOKUP($A19,'Running Order'!$A$8:$CH$64,BA$104,FALSE),"-")</f>
        <v>0</v>
      </c>
      <c r="BB19" s="36">
        <f>IFERROR(VLOOKUP($A19,'Running Order'!$A$8:$CH$64,BB$104,FALSE),"-")</f>
        <v>0</v>
      </c>
      <c r="BC19" s="36">
        <f>IFERROR(VLOOKUP($A19,'Running Order'!$A$8:$CH$64,BC$104,FALSE),"-")</f>
        <v>0</v>
      </c>
      <c r="BD19" s="36">
        <f>IFERROR(VLOOKUP($A19,'Running Order'!$A$8:$CH$64,BD$104,FALSE),"-")</f>
        <v>0</v>
      </c>
      <c r="BE19" s="36">
        <f>IFERROR(VLOOKUP($A19,'Running Order'!$A$8:$CH$64,BE$104,FALSE),"-")</f>
        <v>0</v>
      </c>
      <c r="BF19" s="38">
        <f>IFERROR(VLOOKUP($A19,'Running Order'!$A$8:$CH$64,BF$104,FALSE),"-")</f>
        <v>0</v>
      </c>
      <c r="BG19" s="38">
        <f>IFERROR(VLOOKUP($A19,'Running Order'!$A$8:$CH$64,BG$104,FALSE),"-")</f>
        <v>57</v>
      </c>
      <c r="BH19" s="38">
        <f t="shared" si="57"/>
        <v>12</v>
      </c>
      <c r="BI19" s="38">
        <f t="shared" si="58"/>
        <v>12</v>
      </c>
      <c r="BJ19" s="38">
        <f t="shared" si="59"/>
        <v>12</v>
      </c>
      <c r="BK19" s="5" t="str">
        <f t="shared" si="60"/>
        <v>-</v>
      </c>
      <c r="BL19" s="5">
        <f t="shared" si="61"/>
        <v>12</v>
      </c>
      <c r="BM19" s="5">
        <f t="shared" si="62"/>
        <v>12</v>
      </c>
      <c r="BN19" s="5">
        <f t="shared" si="63"/>
        <v>11</v>
      </c>
      <c r="BO19" s="5">
        <f t="shared" si="64"/>
        <v>11</v>
      </c>
      <c r="BP19" s="3" t="str">
        <f t="shared" si="16"/>
        <v>-</v>
      </c>
      <c r="BQ19" s="3" t="str">
        <f t="shared" si="65"/>
        <v/>
      </c>
      <c r="BR19" s="3" t="e">
        <f t="shared" si="17"/>
        <v>#VALUE!</v>
      </c>
      <c r="BS19" s="3" t="str">
        <f t="shared" si="66"/>
        <v/>
      </c>
      <c r="BT19" s="3" t="str">
        <f t="shared" si="18"/>
        <v>-</v>
      </c>
      <c r="BU19" s="3" t="str">
        <f t="shared" si="67"/>
        <v/>
      </c>
      <c r="BV19" s="3" t="str">
        <f t="shared" si="19"/>
        <v>-</v>
      </c>
      <c r="BW19" s="3" t="str">
        <f t="shared" si="68"/>
        <v/>
      </c>
      <c r="BX19" s="3" t="str">
        <f t="shared" si="20"/>
        <v>-</v>
      </c>
      <c r="BY19" s="3" t="str">
        <f t="shared" si="69"/>
        <v/>
      </c>
      <c r="BZ19" s="3" t="str">
        <f t="shared" si="21"/>
        <v>-</v>
      </c>
      <c r="CA19" s="3" t="str">
        <f t="shared" si="70"/>
        <v/>
      </c>
      <c r="CB19" s="3" t="str">
        <f t="shared" si="22"/>
        <v>-</v>
      </c>
      <c r="CC19" s="3" t="str">
        <f t="shared" si="71"/>
        <v/>
      </c>
      <c r="CD19" s="3" t="str">
        <f t="shared" si="72"/>
        <v>-</v>
      </c>
      <c r="CE19" s="3" t="str">
        <f t="shared" si="73"/>
        <v/>
      </c>
      <c r="CF19" s="3" t="str">
        <f t="shared" si="74"/>
        <v>-</v>
      </c>
      <c r="CG19" s="3" t="str">
        <f t="shared" si="75"/>
        <v/>
      </c>
      <c r="CH19" s="5" t="str">
        <f>IFERROR(VLOOKUP($A19,'Running Order'!$A$8:$CH$64,CH$104,FALSE),"-")</f>
        <v>11</v>
      </c>
      <c r="CI19" s="5" t="str">
        <f>IFERROR(VLOOKUP($A19,'Running Order'!$A$8:$CI$64,CI$104,FALSE),"-")</f>
        <v/>
      </c>
      <c r="CL19" s="1">
        <f t="shared" si="76"/>
        <v>19</v>
      </c>
      <c r="CM19" s="1">
        <f t="shared" si="77"/>
        <v>1.2999999999999999E-4</v>
      </c>
      <c r="CN19" s="1">
        <f t="shared" si="78"/>
        <v>11.00013</v>
      </c>
      <c r="CO19" s="1" t="e">
        <f t="shared" si="79"/>
        <v>#VALUE!</v>
      </c>
      <c r="CP19" s="1">
        <f t="shared" si="80"/>
        <v>5</v>
      </c>
      <c r="CQ19" s="1">
        <f t="shared" si="81"/>
        <v>1.3999999999999999E-4</v>
      </c>
      <c r="CR19" s="1" t="e">
        <f t="shared" si="82"/>
        <v>#VALUE!</v>
      </c>
      <c r="CS19" s="1" t="e">
        <f t="shared" si="23"/>
        <v>#VALUE!</v>
      </c>
      <c r="CT19" s="1">
        <f t="shared" si="83"/>
        <v>6</v>
      </c>
      <c r="CU19" s="1">
        <f t="shared" si="84"/>
        <v>1E-4</v>
      </c>
      <c r="CV19" s="1" t="e">
        <f t="shared" si="85"/>
        <v>#VALUE!</v>
      </c>
      <c r="CW19" s="1" t="e">
        <f t="shared" si="24"/>
        <v>#VALUE!</v>
      </c>
      <c r="CX19" s="1">
        <f t="shared" si="86"/>
        <v>4</v>
      </c>
      <c r="CY19" s="1">
        <f t="shared" si="87"/>
        <v>4.0000000000000002E-4</v>
      </c>
      <c r="CZ19" s="1" t="e">
        <f t="shared" si="88"/>
        <v>#VALUE!</v>
      </c>
      <c r="DA19" s="1" t="e">
        <f t="shared" si="25"/>
        <v>#VALUE!</v>
      </c>
      <c r="DB19" s="1">
        <f t="shared" si="89"/>
        <v>3</v>
      </c>
      <c r="DC19" s="1">
        <f t="shared" si="90"/>
        <v>5.0000000000000001E-4</v>
      </c>
      <c r="DD19" s="1" t="e">
        <f t="shared" si="91"/>
        <v>#VALUE!</v>
      </c>
      <c r="DE19" s="1" t="e">
        <f t="shared" si="26"/>
        <v>#VALUE!</v>
      </c>
      <c r="DF19" s="1">
        <f t="shared" si="92"/>
        <v>2</v>
      </c>
      <c r="DG19" s="1">
        <f t="shared" si="93"/>
        <v>1E-3</v>
      </c>
      <c r="DH19" s="1" t="e">
        <f t="shared" si="94"/>
        <v>#VALUE!</v>
      </c>
      <c r="DI19" s="1" t="e">
        <f t="shared" si="27"/>
        <v>#VALUE!</v>
      </c>
      <c r="DJ19" s="1">
        <f t="shared" si="95"/>
        <v>1</v>
      </c>
      <c r="DK19" s="1">
        <f t="shared" si="96"/>
        <v>2.9999999999999997E-4</v>
      </c>
      <c r="DL19" s="1" t="e">
        <f t="shared" si="97"/>
        <v>#VALUE!</v>
      </c>
      <c r="DM19" s="1" t="e">
        <f t="shared" si="98"/>
        <v>#VALUE!</v>
      </c>
      <c r="DQ19">
        <f t="shared" si="99"/>
        <v>57</v>
      </c>
      <c r="DR19" t="str">
        <f t="shared" si="100"/>
        <v>YES</v>
      </c>
      <c r="DS19">
        <f t="shared" si="101"/>
        <v>57</v>
      </c>
      <c r="DT19" t="str">
        <f t="shared" si="102"/>
        <v>YES</v>
      </c>
      <c r="DV19" s="1">
        <f t="shared" si="103"/>
        <v>9</v>
      </c>
      <c r="DW19" s="1">
        <f t="shared" si="104"/>
        <v>1.2999999999999999E-3</v>
      </c>
      <c r="DX19" s="1">
        <f t="shared" si="105"/>
        <v>11.001300000000001</v>
      </c>
      <c r="DY19" s="1">
        <f t="shared" si="28"/>
        <v>12</v>
      </c>
      <c r="DZ19" s="1">
        <f t="shared" si="106"/>
        <v>5</v>
      </c>
      <c r="EA19" s="1">
        <f t="shared" si="107"/>
        <v>0</v>
      </c>
      <c r="EB19" s="1">
        <f t="shared" si="108"/>
        <v>12</v>
      </c>
      <c r="EC19" s="1">
        <f t="shared" si="29"/>
        <v>12</v>
      </c>
      <c r="ED19" s="1">
        <f t="shared" si="109"/>
        <v>6</v>
      </c>
      <c r="EE19" s="1">
        <f t="shared" si="110"/>
        <v>0</v>
      </c>
      <c r="EF19" s="1">
        <f t="shared" si="111"/>
        <v>12</v>
      </c>
      <c r="EG19" s="1">
        <f t="shared" si="30"/>
        <v>12</v>
      </c>
      <c r="EH19" s="1">
        <f t="shared" si="112"/>
        <v>4</v>
      </c>
      <c r="EI19" s="1">
        <f t="shared" si="113"/>
        <v>0</v>
      </c>
      <c r="EJ19" s="1">
        <f t="shared" si="114"/>
        <v>12</v>
      </c>
      <c r="EK19" s="1">
        <f t="shared" si="31"/>
        <v>12</v>
      </c>
      <c r="EL19" s="1">
        <f t="shared" si="115"/>
        <v>3</v>
      </c>
      <c r="EM19" s="1">
        <f t="shared" si="116"/>
        <v>0</v>
      </c>
      <c r="EN19" s="1">
        <f t="shared" si="117"/>
        <v>12</v>
      </c>
      <c r="EO19" s="1">
        <f t="shared" si="32"/>
        <v>12</v>
      </c>
      <c r="EP19" s="1">
        <f t="shared" si="118"/>
        <v>2</v>
      </c>
      <c r="EQ19" s="1">
        <f t="shared" si="119"/>
        <v>0</v>
      </c>
      <c r="ER19" s="1">
        <f t="shared" si="120"/>
        <v>12</v>
      </c>
      <c r="ES19" s="1">
        <f t="shared" si="33"/>
        <v>12</v>
      </c>
      <c r="ET19" s="1">
        <f t="shared" si="121"/>
        <v>1</v>
      </c>
      <c r="EU19" s="1">
        <f t="shared" si="122"/>
        <v>0</v>
      </c>
      <c r="EV19" s="1">
        <f t="shared" si="123"/>
        <v>12</v>
      </c>
      <c r="EW19" s="1">
        <f t="shared" si="124"/>
        <v>12</v>
      </c>
      <c r="EX19" s="1"/>
      <c r="EY19" s="1">
        <f t="shared" si="125"/>
        <v>5</v>
      </c>
      <c r="EZ19" s="1">
        <f t="shared" si="126"/>
        <v>0</v>
      </c>
      <c r="FA19" s="1">
        <f t="shared" si="34"/>
        <v>12</v>
      </c>
      <c r="FB19" s="1">
        <f t="shared" si="35"/>
        <v>12</v>
      </c>
      <c r="FC19" s="1">
        <f t="shared" si="127"/>
        <v>2</v>
      </c>
      <c r="FD19" s="1">
        <f t="shared" si="128"/>
        <v>0</v>
      </c>
      <c r="FE19" s="1">
        <f t="shared" si="129"/>
        <v>12</v>
      </c>
      <c r="FF19" s="1">
        <f t="shared" si="36"/>
        <v>12</v>
      </c>
      <c r="FG19" s="1">
        <f t="shared" si="130"/>
        <v>5</v>
      </c>
      <c r="FH19" s="1">
        <f t="shared" si="131"/>
        <v>0</v>
      </c>
      <c r="FI19" s="1">
        <f t="shared" si="132"/>
        <v>12</v>
      </c>
      <c r="FJ19" s="1">
        <f t="shared" si="37"/>
        <v>12</v>
      </c>
      <c r="FK19" s="1">
        <f t="shared" si="133"/>
        <v>3</v>
      </c>
      <c r="FL19" s="1">
        <f t="shared" si="134"/>
        <v>0</v>
      </c>
      <c r="FM19" s="1">
        <f t="shared" si="135"/>
        <v>12</v>
      </c>
      <c r="FN19" s="1">
        <f t="shared" si="38"/>
        <v>12</v>
      </c>
      <c r="FO19" s="1">
        <f t="shared" si="136"/>
        <v>2</v>
      </c>
      <c r="FP19" s="1">
        <f t="shared" si="137"/>
        <v>0</v>
      </c>
      <c r="FQ19" s="1">
        <f t="shared" si="138"/>
        <v>12</v>
      </c>
      <c r="FR19" s="1">
        <f t="shared" si="39"/>
        <v>12</v>
      </c>
      <c r="FS19" s="1">
        <f t="shared" si="139"/>
        <v>2</v>
      </c>
      <c r="FT19" s="1">
        <f t="shared" si="140"/>
        <v>0</v>
      </c>
      <c r="FU19" s="1">
        <f t="shared" si="141"/>
        <v>12</v>
      </c>
      <c r="FV19" s="1">
        <f t="shared" si="40"/>
        <v>12</v>
      </c>
      <c r="FW19" s="1">
        <f t="shared" si="142"/>
        <v>1</v>
      </c>
      <c r="FX19" s="1">
        <f t="shared" si="143"/>
        <v>0</v>
      </c>
      <c r="FY19" s="1">
        <f t="shared" si="144"/>
        <v>12</v>
      </c>
      <c r="FZ19" s="1">
        <f t="shared" si="41"/>
        <v>12</v>
      </c>
      <c r="GC19" s="1">
        <f t="shared" si="42"/>
        <v>2</v>
      </c>
      <c r="GD19" s="1">
        <f t="shared" si="145"/>
        <v>0</v>
      </c>
      <c r="GE19" s="1">
        <f t="shared" si="43"/>
        <v>12</v>
      </c>
      <c r="GF19" s="1">
        <f t="shared" si="44"/>
        <v>12</v>
      </c>
      <c r="GG19" s="1">
        <f t="shared" si="45"/>
        <v>2</v>
      </c>
      <c r="GH19" s="1">
        <f t="shared" si="146"/>
        <v>0</v>
      </c>
      <c r="GI19" s="1">
        <f t="shared" si="147"/>
        <v>12</v>
      </c>
      <c r="GJ19" s="1">
        <f t="shared" si="46"/>
        <v>12</v>
      </c>
      <c r="GK19" s="1">
        <f t="shared" si="47"/>
        <v>1</v>
      </c>
      <c r="GL19" s="1">
        <f t="shared" si="148"/>
        <v>0</v>
      </c>
      <c r="GM19" s="1">
        <f t="shared" si="149"/>
        <v>12</v>
      </c>
      <c r="GN19" s="1">
        <f t="shared" si="48"/>
        <v>12</v>
      </c>
      <c r="GO19" s="1">
        <f t="shared" si="49"/>
        <v>1</v>
      </c>
      <c r="GP19" s="1">
        <f t="shared" si="150"/>
        <v>0</v>
      </c>
      <c r="GQ19" s="1">
        <f t="shared" si="151"/>
        <v>12</v>
      </c>
      <c r="GR19" s="1">
        <f t="shared" si="50"/>
        <v>12</v>
      </c>
      <c r="GS19" s="1">
        <f t="shared" si="51"/>
        <v>1</v>
      </c>
      <c r="GT19" s="1">
        <f t="shared" si="152"/>
        <v>0</v>
      </c>
      <c r="GU19" s="1">
        <f t="shared" si="153"/>
        <v>12</v>
      </c>
      <c r="GV19" s="1">
        <f t="shared" si="52"/>
        <v>12</v>
      </c>
      <c r="GW19" s="1">
        <f t="shared" si="53"/>
        <v>2</v>
      </c>
      <c r="GX19" s="1">
        <f t="shared" si="154"/>
        <v>0</v>
      </c>
      <c r="GY19" s="1">
        <f t="shared" si="155"/>
        <v>12</v>
      </c>
      <c r="GZ19" s="1">
        <f t="shared" si="54"/>
        <v>12</v>
      </c>
      <c r="HA19" s="1">
        <f t="shared" si="55"/>
        <v>1</v>
      </c>
      <c r="HB19" s="1">
        <f t="shared" si="156"/>
        <v>0</v>
      </c>
      <c r="HC19" s="1">
        <f t="shared" si="157"/>
        <v>12</v>
      </c>
      <c r="HD19" s="1">
        <f t="shared" si="56"/>
        <v>12</v>
      </c>
    </row>
    <row r="20" spans="1:212" x14ac:dyDescent="0.3">
      <c r="A20" t="s">
        <v>121</v>
      </c>
      <c r="B20" s="13">
        <f>IFERROR(VLOOKUP($A20,'Running Order'!$A$8:$CH$64,B$104,FALSE),)</f>
        <v>21</v>
      </c>
      <c r="C20" s="35" t="str">
        <f>IFERROR(VLOOKUP($A20,'Running Order'!$A$8:$CH$64,C$104,FALSE),"-")</f>
        <v>Ian Fullwood</v>
      </c>
      <c r="D20" s="35" t="str">
        <f>IFERROR(VLOOKUP($A20,'Running Order'!$A$8:$CH$64,D$104,FALSE),"-")</f>
        <v>Janette Fullwood</v>
      </c>
      <c r="E20" s="35" t="str">
        <f>IFERROR(VLOOKUP($A20,'Running Order'!$A$8:$CH$64,E$104,FALSE),"-")</f>
        <v>CAP</v>
      </c>
      <c r="F20" s="35">
        <f>IFERROR(VLOOKUP($A20,'Running Order'!$A$8:$CH$64,F$104,FALSE),"-")</f>
        <v>1440</v>
      </c>
      <c r="G20" s="13" t="str">
        <f>IFERROR(VLOOKUP($A20,'Running Order'!$A$8:$CH$64,G$104,FALSE),"-")</f>
        <v>Live</v>
      </c>
      <c r="H20" s="12">
        <f>IFERROR(VLOOKUP($A20,'Running Order'!$A$8:$CH$64,H$104,FALSE),"-")</f>
        <v>3</v>
      </c>
      <c r="I20" s="12">
        <f>IFERROR(VLOOKUP($A20,'Running Order'!$A$8:$CH$64,I$104,FALSE),"-")</f>
        <v>0</v>
      </c>
      <c r="J20" s="12">
        <f>IFERROR(VLOOKUP($A20,'Running Order'!$A$8:$CH$64,J$104,FALSE),"-")</f>
        <v>0</v>
      </c>
      <c r="K20" s="35">
        <f>IFERROR(VLOOKUP($A20,'Running Order'!$A$8:$CH$64,K$104,FALSE),"-")</f>
        <v>0</v>
      </c>
      <c r="L20" s="12" t="str">
        <f>IFERROR(VLOOKUP($A20,'Running Order'!$A$8:$CH$64,L$104,FALSE),"-")</f>
        <v>Blue</v>
      </c>
      <c r="M20" s="35">
        <f>IFERROR(VLOOKUP($A20,'Running Order'!$A$8:$CH$64,M$104,FALSE),"-")</f>
        <v>4</v>
      </c>
      <c r="N20" s="35">
        <f>IFERROR(VLOOKUP($A20,'Running Order'!$A$8:$CH$64,N$104,FALSE),"-")</f>
        <v>0</v>
      </c>
      <c r="O20" s="35">
        <f>IFERROR(VLOOKUP($A20,'Running Order'!$A$8:$CH$64,O$104,FALSE),"-")</f>
        <v>7</v>
      </c>
      <c r="P20" s="35">
        <f>IFERROR(VLOOKUP($A20,'Running Order'!$A$8:$CH$64,P$104,FALSE),"-")</f>
        <v>2</v>
      </c>
      <c r="Q20" s="35">
        <f>IFERROR(VLOOKUP($A20,'Running Order'!$A$8:$CH$64,Q$104,FALSE),"-")</f>
        <v>4</v>
      </c>
      <c r="R20" s="35">
        <f>IFERROR(VLOOKUP($A20,'Running Order'!$A$8:$CH$64,R$104,FALSE),"-")</f>
        <v>4</v>
      </c>
      <c r="S20" s="12">
        <f>IFERROR(VLOOKUP($A20,'Running Order'!$A$8:$CH$64,S$104,FALSE),"-")</f>
        <v>7</v>
      </c>
      <c r="T20" s="35">
        <f>IFERROR(VLOOKUP($A20,'Running Order'!$A$8:$CH$64,T$104,FALSE),"-")</f>
        <v>1</v>
      </c>
      <c r="U20" s="12">
        <f>IFERROR(VLOOKUP($A20,'Running Order'!$A$8:$CH$64,U$104,FALSE),"-")</f>
        <v>0</v>
      </c>
      <c r="V20" s="35">
        <f>IFERROR(VLOOKUP($A20,'Running Order'!$A$8:$CH$64,V$104,FALSE),"-")</f>
        <v>0</v>
      </c>
      <c r="W20" s="5">
        <f>IFERROR(VLOOKUP($A20,'Running Order'!$A$8:$CH$64,W$104,FALSE),"-")</f>
        <v>29</v>
      </c>
      <c r="X20" s="12">
        <f>IFERROR(VLOOKUP($A20,'Running Order'!$A$8:$CH$64,X$104,FALSE),"-")</f>
        <v>5</v>
      </c>
      <c r="Y20" s="12">
        <f>IFERROR(VLOOKUP($A20,'Running Order'!$A$8:$CH$64,Y$104,FALSE),"-")</f>
        <v>1</v>
      </c>
      <c r="Z20" s="12">
        <f>IFERROR(VLOOKUP($A20,'Running Order'!$A$8:$CH$64,Z$104,FALSE),"-")</f>
        <v>1</v>
      </c>
      <c r="AA20" s="12">
        <f>IFERROR(VLOOKUP($A20,'Running Order'!$A$8:$CH$64,AA$104,FALSE),"-")</f>
        <v>1</v>
      </c>
      <c r="AB20" s="12">
        <f>IFERROR(VLOOKUP($A20,'Running Order'!$A$8:$CH$64,AB$104,FALSE),"-")</f>
        <v>1</v>
      </c>
      <c r="AC20" s="12">
        <f>IFERROR(VLOOKUP($A20,'Running Order'!$A$8:$CH$64,AC$104,FALSE),"-")</f>
        <v>4</v>
      </c>
      <c r="AD20" s="12">
        <f>IFERROR(VLOOKUP($A20,'Running Order'!$A$8:$CH$64,AD$104,FALSE),"-")</f>
        <v>7</v>
      </c>
      <c r="AE20" s="12">
        <f>IFERROR(VLOOKUP($A20,'Running Order'!$A$8:$CH$64,AE$104,FALSE),"-")</f>
        <v>0</v>
      </c>
      <c r="AF20" s="12">
        <f>IFERROR(VLOOKUP($A20,'Running Order'!$A$8:$CH$64,AF$104,FALSE),"-")</f>
        <v>0</v>
      </c>
      <c r="AG20" s="12">
        <f>IFERROR(VLOOKUP($A20,'Running Order'!$A$8:$CH$64,AG$104,FALSE),"-")</f>
        <v>0</v>
      </c>
      <c r="AH20" s="5">
        <f>IFERROR(VLOOKUP($A20,'Running Order'!$A$8:$CH$64,AH$104,FALSE),"-")</f>
        <v>20</v>
      </c>
      <c r="AI20" s="5">
        <f>IFERROR(VLOOKUP($A20,'Running Order'!$A$8:$CH$64,AI$104,FALSE),"-")</f>
        <v>49</v>
      </c>
      <c r="AJ20" s="12">
        <f>IFERROR(VLOOKUP($A20,'Running Order'!$A$8:$CH$64,AJ$104,FALSE),"-")</f>
        <v>1</v>
      </c>
      <c r="AK20" s="12">
        <f>IFERROR(VLOOKUP($A20,'Running Order'!$A$8:$CH$64,AK$104,FALSE),"-")</f>
        <v>5</v>
      </c>
      <c r="AL20" s="12">
        <f>IFERROR(VLOOKUP($A20,'Running Order'!$A$8:$CH$64,AL$104,FALSE),"-")</f>
        <v>1</v>
      </c>
      <c r="AM20" s="12">
        <f>IFERROR(VLOOKUP($A20,'Running Order'!$A$8:$CH$64,AM$104,FALSE),"-")</f>
        <v>4</v>
      </c>
      <c r="AN20" s="12">
        <f>IFERROR(VLOOKUP($A20,'Running Order'!$A$8:$CH$64,AN$104,FALSE),"-")</f>
        <v>1</v>
      </c>
      <c r="AO20" s="12">
        <f>IFERROR(VLOOKUP($A20,'Running Order'!$A$8:$CH$64,AO$104,FALSE),"-")</f>
        <v>2</v>
      </c>
      <c r="AP20" s="12">
        <f>IFERROR(VLOOKUP($A20,'Running Order'!$A$8:$CH$64,AP$104,FALSE),"-")</f>
        <v>2</v>
      </c>
      <c r="AQ20" s="12">
        <f>IFERROR(VLOOKUP($A20,'Running Order'!$A$8:$CH$64,AQ$104,FALSE),"-")</f>
        <v>0</v>
      </c>
      <c r="AR20" s="12">
        <f>IFERROR(VLOOKUP($A20,'Running Order'!$A$8:$CH$64,AR$104,FALSE),"-")</f>
        <v>0</v>
      </c>
      <c r="AS20" s="12">
        <f>IFERROR(VLOOKUP($A20,'Running Order'!$A$8:$CH$64,AS$104,FALSE),"-")</f>
        <v>0</v>
      </c>
      <c r="AT20" s="5">
        <f>IFERROR(VLOOKUP($A20,'Running Order'!$A$8:$CH$64,AT$104,FALSE),"-")</f>
        <v>16</v>
      </c>
      <c r="AU20" s="5">
        <f>IFERROR(VLOOKUP($A20,'Running Order'!$A$8:$CH$64,AU$104,FALSE),"-")</f>
        <v>65</v>
      </c>
      <c r="AV20" s="12">
        <f>IFERROR(VLOOKUP($A20,'Running Order'!$A$8:$CH$64,AV$104,FALSE),"-")</f>
        <v>0</v>
      </c>
      <c r="AW20" s="12">
        <f>IFERROR(VLOOKUP($A20,'Running Order'!$A$8:$CH$64,AW$104,FALSE),"-")</f>
        <v>0</v>
      </c>
      <c r="AX20" s="12">
        <f>IFERROR(VLOOKUP($A20,'Running Order'!$A$8:$CH$64,AX$104,FALSE),"-")</f>
        <v>0</v>
      </c>
      <c r="AY20" s="12">
        <f>IFERROR(VLOOKUP($A20,'Running Order'!$A$8:$CH$64,AY$104,FALSE),"-")</f>
        <v>0</v>
      </c>
      <c r="AZ20" s="12">
        <f>IFERROR(VLOOKUP($A20,'Running Order'!$A$8:$CH$64,AZ$104,FALSE),"-")</f>
        <v>0</v>
      </c>
      <c r="BA20" s="12">
        <f>IFERROR(VLOOKUP($A20,'Running Order'!$A$8:$CH$64,BA$104,FALSE),"-")</f>
        <v>0</v>
      </c>
      <c r="BB20" s="12">
        <f>IFERROR(VLOOKUP($A20,'Running Order'!$A$8:$CH$64,BB$104,FALSE),"-")</f>
        <v>0</v>
      </c>
      <c r="BC20" s="12">
        <f>IFERROR(VLOOKUP($A20,'Running Order'!$A$8:$CH$64,BC$104,FALSE),"-")</f>
        <v>0</v>
      </c>
      <c r="BD20" s="12">
        <f>IFERROR(VLOOKUP($A20,'Running Order'!$A$8:$CH$64,BD$104,FALSE),"-")</f>
        <v>0</v>
      </c>
      <c r="BE20" s="12">
        <f>IFERROR(VLOOKUP($A20,'Running Order'!$A$8:$CH$64,BE$104,FALSE),"-")</f>
        <v>0</v>
      </c>
      <c r="BF20" s="5">
        <f>IFERROR(VLOOKUP($A20,'Running Order'!$A$8:$CH$64,BF$104,FALSE),"-")</f>
        <v>0</v>
      </c>
      <c r="BG20" s="5">
        <f>IFERROR(VLOOKUP($A20,'Running Order'!$A$8:$CH$64,BG$104,FALSE),"-")</f>
        <v>65</v>
      </c>
      <c r="BH20" s="5">
        <f t="shared" si="57"/>
        <v>13</v>
      </c>
      <c r="BI20" s="5">
        <f t="shared" si="58"/>
        <v>13</v>
      </c>
      <c r="BJ20" s="5">
        <f t="shared" si="59"/>
        <v>13</v>
      </c>
      <c r="BK20" s="5" t="str">
        <f t="shared" si="60"/>
        <v>-</v>
      </c>
      <c r="BL20" s="5">
        <f t="shared" si="61"/>
        <v>13</v>
      </c>
      <c r="BM20" s="5">
        <f t="shared" si="62"/>
        <v>13</v>
      </c>
      <c r="BN20" s="5">
        <f t="shared" si="63"/>
        <v>13</v>
      </c>
      <c r="BO20" s="5">
        <f t="shared" si="64"/>
        <v>13</v>
      </c>
      <c r="BP20" s="3" t="str">
        <f t="shared" si="16"/>
        <v>-</v>
      </c>
      <c r="BQ20" s="3" t="str">
        <f t="shared" si="65"/>
        <v/>
      </c>
      <c r="BR20" s="3" t="str">
        <f t="shared" si="17"/>
        <v>-</v>
      </c>
      <c r="BS20" s="3" t="str">
        <f t="shared" si="66"/>
        <v/>
      </c>
      <c r="BT20" s="3" t="e">
        <f t="shared" si="18"/>
        <v>#VALUE!</v>
      </c>
      <c r="BU20" s="3" t="str">
        <f t="shared" si="67"/>
        <v/>
      </c>
      <c r="BV20" s="3" t="str">
        <f t="shared" si="19"/>
        <v>-</v>
      </c>
      <c r="BW20" s="3" t="str">
        <f t="shared" si="68"/>
        <v/>
      </c>
      <c r="BX20" s="3" t="str">
        <f t="shared" si="20"/>
        <v>-</v>
      </c>
      <c r="BY20" s="3" t="str">
        <f t="shared" si="69"/>
        <v/>
      </c>
      <c r="BZ20" s="3" t="str">
        <f t="shared" si="21"/>
        <v>-</v>
      </c>
      <c r="CA20" s="3" t="str">
        <f t="shared" si="70"/>
        <v/>
      </c>
      <c r="CB20" s="3" t="str">
        <f t="shared" si="22"/>
        <v>-</v>
      </c>
      <c r="CC20" s="3" t="str">
        <f t="shared" si="71"/>
        <v/>
      </c>
      <c r="CD20" s="3" t="e">
        <f t="shared" si="72"/>
        <v>#VALUE!</v>
      </c>
      <c r="CE20" s="3" t="str">
        <f t="shared" si="73"/>
        <v/>
      </c>
      <c r="CF20" s="3" t="str">
        <f t="shared" si="74"/>
        <v>-</v>
      </c>
      <c r="CG20" s="3" t="str">
        <f t="shared" si="75"/>
        <v/>
      </c>
      <c r="CH20" s="5" t="str">
        <f>IFERROR(VLOOKUP($A20,'Running Order'!$A$8:$CH$64,CH$104,FALSE),"-")</f>
        <v>1</v>
      </c>
      <c r="CI20" s="5">
        <f>IFERROR(VLOOKUP($A20,'Running Order'!$A$8:$CI$64,CI$104,FALSE),"-")</f>
        <v>1</v>
      </c>
      <c r="CL20" s="1">
        <f t="shared" si="76"/>
        <v>19</v>
      </c>
      <c r="CM20" s="1">
        <f t="shared" si="77"/>
        <v>0</v>
      </c>
      <c r="CN20" s="1">
        <f t="shared" si="78"/>
        <v>13</v>
      </c>
      <c r="CO20" s="1" t="e">
        <f t="shared" si="79"/>
        <v>#VALUE!</v>
      </c>
      <c r="CP20" s="1">
        <f t="shared" si="80"/>
        <v>8</v>
      </c>
      <c r="CQ20" s="1">
        <f t="shared" si="81"/>
        <v>5.0000000000000002E-5</v>
      </c>
      <c r="CR20" s="1" t="e">
        <f t="shared" si="82"/>
        <v>#VALUE!</v>
      </c>
      <c r="CS20" s="1" t="e">
        <f t="shared" si="23"/>
        <v>#VALUE!</v>
      </c>
      <c r="CT20" s="1">
        <f t="shared" si="83"/>
        <v>3</v>
      </c>
      <c r="CU20" s="1">
        <f t="shared" si="84"/>
        <v>8.9999999999999998E-4</v>
      </c>
      <c r="CV20" s="1" t="e">
        <f t="shared" si="85"/>
        <v>#VALUE!</v>
      </c>
      <c r="CW20" s="1" t="e">
        <f t="shared" si="24"/>
        <v>#VALUE!</v>
      </c>
      <c r="CX20" s="1">
        <f t="shared" si="86"/>
        <v>0</v>
      </c>
      <c r="CY20" s="1">
        <f t="shared" si="87"/>
        <v>2.2000000000000001E-3</v>
      </c>
      <c r="CZ20" s="1" t="e">
        <f t="shared" si="88"/>
        <v>#VALUE!</v>
      </c>
      <c r="DA20" s="1" t="e">
        <f t="shared" si="25"/>
        <v>#VALUE!</v>
      </c>
      <c r="DB20" s="1">
        <f t="shared" si="89"/>
        <v>5</v>
      </c>
      <c r="DC20" s="1">
        <f t="shared" si="90"/>
        <v>1E-4</v>
      </c>
      <c r="DD20" s="1" t="e">
        <f t="shared" si="91"/>
        <v>#VALUE!</v>
      </c>
      <c r="DE20" s="1" t="e">
        <f t="shared" si="26"/>
        <v>#VALUE!</v>
      </c>
      <c r="DF20" s="1">
        <f t="shared" si="92"/>
        <v>2</v>
      </c>
      <c r="DG20" s="1">
        <f t="shared" si="93"/>
        <v>1E-3</v>
      </c>
      <c r="DH20" s="1" t="e">
        <f t="shared" si="94"/>
        <v>#VALUE!</v>
      </c>
      <c r="DI20" s="1" t="e">
        <f t="shared" si="27"/>
        <v>#VALUE!</v>
      </c>
      <c r="DJ20" s="1">
        <f t="shared" si="95"/>
        <v>0</v>
      </c>
      <c r="DK20" s="1">
        <f t="shared" si="96"/>
        <v>1.1999999999999999E-3</v>
      </c>
      <c r="DL20" s="1" t="e">
        <f t="shared" si="97"/>
        <v>#VALUE!</v>
      </c>
      <c r="DM20" s="1" t="e">
        <f t="shared" si="98"/>
        <v>#VALUE!</v>
      </c>
      <c r="DQ20">
        <f t="shared" si="99"/>
        <v>65</v>
      </c>
      <c r="DR20" t="str">
        <f t="shared" si="100"/>
        <v>YES</v>
      </c>
      <c r="DS20">
        <f t="shared" si="101"/>
        <v>65</v>
      </c>
      <c r="DT20" t="str">
        <f t="shared" si="102"/>
        <v>YES</v>
      </c>
      <c r="DV20" s="1">
        <f t="shared" si="103"/>
        <v>9</v>
      </c>
      <c r="DW20" s="1">
        <f t="shared" si="104"/>
        <v>0</v>
      </c>
      <c r="DX20" s="1">
        <f t="shared" si="105"/>
        <v>13</v>
      </c>
      <c r="DY20" s="1">
        <f t="shared" si="28"/>
        <v>13</v>
      </c>
      <c r="DZ20" s="1">
        <f t="shared" si="106"/>
        <v>8</v>
      </c>
      <c r="EA20" s="1">
        <f t="shared" si="107"/>
        <v>0</v>
      </c>
      <c r="EB20" s="1">
        <f t="shared" si="108"/>
        <v>13</v>
      </c>
      <c r="EC20" s="1">
        <f t="shared" si="29"/>
        <v>13</v>
      </c>
      <c r="ED20" s="1">
        <f t="shared" si="109"/>
        <v>3</v>
      </c>
      <c r="EE20" s="1">
        <f t="shared" si="110"/>
        <v>0</v>
      </c>
      <c r="EF20" s="1">
        <f t="shared" si="111"/>
        <v>13</v>
      </c>
      <c r="EG20" s="1">
        <f t="shared" si="30"/>
        <v>13</v>
      </c>
      <c r="EH20" s="1">
        <f t="shared" si="112"/>
        <v>0</v>
      </c>
      <c r="EI20" s="1">
        <f t="shared" si="113"/>
        <v>0</v>
      </c>
      <c r="EJ20" s="1">
        <f t="shared" si="114"/>
        <v>13</v>
      </c>
      <c r="EK20" s="1">
        <f t="shared" si="31"/>
        <v>13</v>
      </c>
      <c r="EL20" s="1">
        <f t="shared" si="115"/>
        <v>5</v>
      </c>
      <c r="EM20" s="1">
        <f t="shared" si="116"/>
        <v>0</v>
      </c>
      <c r="EN20" s="1">
        <f t="shared" si="117"/>
        <v>13</v>
      </c>
      <c r="EO20" s="1">
        <f t="shared" si="32"/>
        <v>13</v>
      </c>
      <c r="EP20" s="1">
        <f t="shared" si="118"/>
        <v>2</v>
      </c>
      <c r="EQ20" s="1">
        <f t="shared" si="119"/>
        <v>0</v>
      </c>
      <c r="ER20" s="1">
        <f t="shared" si="120"/>
        <v>13</v>
      </c>
      <c r="ES20" s="1">
        <f t="shared" si="33"/>
        <v>13</v>
      </c>
      <c r="ET20" s="1">
        <f t="shared" si="121"/>
        <v>0</v>
      </c>
      <c r="EU20" s="1">
        <f t="shared" si="122"/>
        <v>0</v>
      </c>
      <c r="EV20" s="1">
        <f t="shared" si="123"/>
        <v>13</v>
      </c>
      <c r="EW20" s="1">
        <f t="shared" si="124"/>
        <v>13</v>
      </c>
      <c r="EX20" s="1"/>
      <c r="EY20" s="1">
        <f t="shared" si="125"/>
        <v>6</v>
      </c>
      <c r="EZ20" s="1">
        <f t="shared" si="126"/>
        <v>0</v>
      </c>
      <c r="FA20" s="1">
        <f t="shared" si="34"/>
        <v>13</v>
      </c>
      <c r="FB20" s="1">
        <f t="shared" si="35"/>
        <v>13</v>
      </c>
      <c r="FC20" s="1">
        <f t="shared" si="127"/>
        <v>5</v>
      </c>
      <c r="FD20" s="1">
        <f t="shared" si="128"/>
        <v>0</v>
      </c>
      <c r="FE20" s="1">
        <f t="shared" si="129"/>
        <v>13</v>
      </c>
      <c r="FF20" s="1">
        <f t="shared" si="36"/>
        <v>13</v>
      </c>
      <c r="FG20" s="1">
        <f t="shared" si="130"/>
        <v>1</v>
      </c>
      <c r="FH20" s="1">
        <f t="shared" si="131"/>
        <v>0</v>
      </c>
      <c r="FI20" s="1">
        <f t="shared" si="132"/>
        <v>13</v>
      </c>
      <c r="FJ20" s="1">
        <f t="shared" si="37"/>
        <v>13</v>
      </c>
      <c r="FK20" s="1">
        <f t="shared" si="133"/>
        <v>0</v>
      </c>
      <c r="FL20" s="1">
        <f t="shared" si="134"/>
        <v>0</v>
      </c>
      <c r="FM20" s="1">
        <f t="shared" si="135"/>
        <v>13</v>
      </c>
      <c r="FN20" s="1">
        <f t="shared" si="38"/>
        <v>13</v>
      </c>
      <c r="FO20" s="1">
        <f t="shared" si="136"/>
        <v>4</v>
      </c>
      <c r="FP20" s="1">
        <f t="shared" si="137"/>
        <v>0</v>
      </c>
      <c r="FQ20" s="1">
        <f t="shared" si="138"/>
        <v>13</v>
      </c>
      <c r="FR20" s="1">
        <f t="shared" si="39"/>
        <v>13</v>
      </c>
      <c r="FS20" s="1">
        <f t="shared" si="139"/>
        <v>1</v>
      </c>
      <c r="FT20" s="1">
        <f t="shared" si="140"/>
        <v>0</v>
      </c>
      <c r="FU20" s="1">
        <f t="shared" si="141"/>
        <v>13</v>
      </c>
      <c r="FV20" s="1">
        <f t="shared" si="40"/>
        <v>13</v>
      </c>
      <c r="FW20" s="1">
        <f t="shared" si="142"/>
        <v>0</v>
      </c>
      <c r="FX20" s="1">
        <f t="shared" si="143"/>
        <v>0</v>
      </c>
      <c r="FY20" s="1">
        <f t="shared" si="144"/>
        <v>13</v>
      </c>
      <c r="FZ20" s="1">
        <f t="shared" si="41"/>
        <v>13</v>
      </c>
      <c r="GC20" s="1">
        <f t="shared" si="42"/>
        <v>3</v>
      </c>
      <c r="GD20" s="1">
        <f t="shared" si="145"/>
        <v>0</v>
      </c>
      <c r="GE20" s="1">
        <f t="shared" si="43"/>
        <v>13</v>
      </c>
      <c r="GF20" s="1">
        <f t="shared" si="44"/>
        <v>13</v>
      </c>
      <c r="GG20" s="1">
        <f t="shared" si="45"/>
        <v>1</v>
      </c>
      <c r="GH20" s="1">
        <f t="shared" si="146"/>
        <v>0</v>
      </c>
      <c r="GI20" s="1">
        <f t="shared" si="147"/>
        <v>13</v>
      </c>
      <c r="GJ20" s="1">
        <f t="shared" si="46"/>
        <v>13</v>
      </c>
      <c r="GK20" s="1">
        <f t="shared" si="47"/>
        <v>1</v>
      </c>
      <c r="GL20" s="1">
        <f t="shared" si="148"/>
        <v>0</v>
      </c>
      <c r="GM20" s="1">
        <f t="shared" si="149"/>
        <v>13</v>
      </c>
      <c r="GN20" s="1">
        <f t="shared" si="48"/>
        <v>13</v>
      </c>
      <c r="GO20" s="1">
        <f t="shared" si="49"/>
        <v>0</v>
      </c>
      <c r="GP20" s="1">
        <f t="shared" si="150"/>
        <v>0</v>
      </c>
      <c r="GQ20" s="1">
        <f t="shared" si="151"/>
        <v>13</v>
      </c>
      <c r="GR20" s="1">
        <f t="shared" si="50"/>
        <v>13</v>
      </c>
      <c r="GS20" s="1">
        <f t="shared" si="51"/>
        <v>3</v>
      </c>
      <c r="GT20" s="1">
        <f t="shared" si="152"/>
        <v>0</v>
      </c>
      <c r="GU20" s="1">
        <f t="shared" si="153"/>
        <v>13</v>
      </c>
      <c r="GV20" s="1">
        <f t="shared" si="52"/>
        <v>13</v>
      </c>
      <c r="GW20" s="1">
        <f t="shared" si="53"/>
        <v>0</v>
      </c>
      <c r="GX20" s="1">
        <f t="shared" si="154"/>
        <v>0</v>
      </c>
      <c r="GY20" s="1">
        <f t="shared" si="155"/>
        <v>13</v>
      </c>
      <c r="GZ20" s="1">
        <f t="shared" si="54"/>
        <v>13</v>
      </c>
      <c r="HA20" s="1">
        <f t="shared" si="55"/>
        <v>0</v>
      </c>
      <c r="HB20" s="1">
        <f t="shared" si="156"/>
        <v>0</v>
      </c>
      <c r="HC20" s="1">
        <f t="shared" si="157"/>
        <v>13</v>
      </c>
      <c r="HD20" s="1">
        <f t="shared" si="56"/>
        <v>13</v>
      </c>
    </row>
    <row r="21" spans="1:212" x14ac:dyDescent="0.3">
      <c r="A21" t="s">
        <v>122</v>
      </c>
      <c r="B21" s="37">
        <f>IFERROR(VLOOKUP($A21,'Running Order'!$A$8:$CH$64,B$104,FALSE),)</f>
        <v>23</v>
      </c>
      <c r="C21" s="36" t="str">
        <f>IFERROR(VLOOKUP($A21,'Running Order'!$A$8:$CH$64,C$104,FALSE),"-")</f>
        <v>Ian Veale</v>
      </c>
      <c r="D21" s="36" t="str">
        <f>IFERROR(VLOOKUP($A21,'Running Order'!$A$8:$CH$64,D$104,FALSE),"-")</f>
        <v>Andy Wyatt</v>
      </c>
      <c r="E21" s="36" t="str">
        <f>IFERROR(VLOOKUP($A21,'Running Order'!$A$8:$CH$64,E$104,FALSE),"-")</f>
        <v>Sherpa</v>
      </c>
      <c r="F21" s="36">
        <f>IFERROR(VLOOKUP($A21,'Running Order'!$A$8:$CH$64,F$104,FALSE),"-")</f>
        <v>1410</v>
      </c>
      <c r="G21" s="37" t="str">
        <f>IFERROR(VLOOKUP($A21,'Running Order'!$A$8:$CH$64,G$104,FALSE),"-")</f>
        <v>IRS</v>
      </c>
      <c r="H21" s="36">
        <f>IFERROR(VLOOKUP($A21,'Running Order'!$A$8:$CH$64,H$104,FALSE),"-")</f>
        <v>2</v>
      </c>
      <c r="I21" s="36">
        <f>IFERROR(VLOOKUP($A21,'Running Order'!$A$8:$CH$64,I$104,FALSE),"-")</f>
        <v>0</v>
      </c>
      <c r="J21" s="36">
        <f>IFERROR(VLOOKUP($A21,'Running Order'!$A$8:$CH$64,J$104,FALSE),"-")</f>
        <v>0</v>
      </c>
      <c r="K21" s="36">
        <f>IFERROR(VLOOKUP($A21,'Running Order'!$A$8:$CH$64,K$104,FALSE),"-")</f>
        <v>0</v>
      </c>
      <c r="L21" s="36" t="str">
        <f>IFERROR(VLOOKUP($A21,'Running Order'!$A$8:$CH$64,L$104,FALSE),"-")</f>
        <v>Red</v>
      </c>
      <c r="M21" s="36">
        <f>IFERROR(VLOOKUP($A21,'Running Order'!$A$8:$CH$64,M$104,FALSE),"-")</f>
        <v>5</v>
      </c>
      <c r="N21" s="36">
        <f>IFERROR(VLOOKUP($A21,'Running Order'!$A$8:$CH$64,N$104,FALSE),"-")</f>
        <v>5</v>
      </c>
      <c r="O21" s="36">
        <f>IFERROR(VLOOKUP($A21,'Running Order'!$A$8:$CH$64,O$104,FALSE),"-")</f>
        <v>9</v>
      </c>
      <c r="P21" s="36">
        <f>IFERROR(VLOOKUP($A21,'Running Order'!$A$8:$CH$64,P$104,FALSE),"-")</f>
        <v>3</v>
      </c>
      <c r="Q21" s="36">
        <f>IFERROR(VLOOKUP($A21,'Running Order'!$A$8:$CH$64,Q$104,FALSE),"-")</f>
        <v>5</v>
      </c>
      <c r="R21" s="36">
        <f>IFERROR(VLOOKUP($A21,'Running Order'!$A$8:$CH$64,R$104,FALSE),"-")</f>
        <v>4</v>
      </c>
      <c r="S21" s="36">
        <f>IFERROR(VLOOKUP($A21,'Running Order'!$A$8:$CH$64,S$104,FALSE),"-")</f>
        <v>8</v>
      </c>
      <c r="T21" s="36">
        <f>IFERROR(VLOOKUP($A21,'Running Order'!$A$8:$CH$64,T$104,FALSE),"-")</f>
        <v>1</v>
      </c>
      <c r="U21" s="36">
        <f>IFERROR(VLOOKUP($A21,'Running Order'!$A$8:$CH$64,U$104,FALSE),"-")</f>
        <v>0</v>
      </c>
      <c r="V21" s="36">
        <f>IFERROR(VLOOKUP($A21,'Running Order'!$A$8:$CH$64,V$104,FALSE),"-")</f>
        <v>0</v>
      </c>
      <c r="W21" s="38">
        <f>IFERROR(VLOOKUP($A21,'Running Order'!$A$8:$CH$64,W$104,FALSE),"-")</f>
        <v>40</v>
      </c>
      <c r="X21" s="36">
        <f>IFERROR(VLOOKUP($A21,'Running Order'!$A$8:$CH$64,X$104,FALSE),"-")</f>
        <v>2</v>
      </c>
      <c r="Y21" s="36">
        <f>IFERROR(VLOOKUP($A21,'Running Order'!$A$8:$CH$64,Y$104,FALSE),"-")</f>
        <v>2</v>
      </c>
      <c r="Z21" s="36">
        <f>IFERROR(VLOOKUP($A21,'Running Order'!$A$8:$CH$64,Z$104,FALSE),"-")</f>
        <v>1</v>
      </c>
      <c r="AA21" s="36">
        <f>IFERROR(VLOOKUP($A21,'Running Order'!$A$8:$CH$64,AA$104,FALSE),"-")</f>
        <v>2</v>
      </c>
      <c r="AB21" s="36">
        <f>IFERROR(VLOOKUP($A21,'Running Order'!$A$8:$CH$64,AB$104,FALSE),"-")</f>
        <v>2</v>
      </c>
      <c r="AC21" s="36">
        <f>IFERROR(VLOOKUP($A21,'Running Order'!$A$8:$CH$64,AC$104,FALSE),"-")</f>
        <v>3</v>
      </c>
      <c r="AD21" s="36">
        <f>IFERROR(VLOOKUP($A21,'Running Order'!$A$8:$CH$64,AD$104,FALSE),"-")</f>
        <v>5</v>
      </c>
      <c r="AE21" s="36">
        <f>IFERROR(VLOOKUP($A21,'Running Order'!$A$8:$CH$64,AE$104,FALSE),"-")</f>
        <v>0</v>
      </c>
      <c r="AF21" s="36">
        <f>IFERROR(VLOOKUP($A21,'Running Order'!$A$8:$CH$64,AF$104,FALSE),"-")</f>
        <v>0</v>
      </c>
      <c r="AG21" s="36">
        <f>IFERROR(VLOOKUP($A21,'Running Order'!$A$8:$CH$64,AG$104,FALSE),"-")</f>
        <v>0</v>
      </c>
      <c r="AH21" s="38">
        <f>IFERROR(VLOOKUP($A21,'Running Order'!$A$8:$CH$64,AH$104,FALSE),"-")</f>
        <v>17</v>
      </c>
      <c r="AI21" s="38">
        <f>IFERROR(VLOOKUP($A21,'Running Order'!$A$8:$CH$64,AI$104,FALSE),"-")</f>
        <v>57</v>
      </c>
      <c r="AJ21" s="36">
        <f>IFERROR(VLOOKUP($A21,'Running Order'!$A$8:$CH$64,AJ$104,FALSE),"-")</f>
        <v>1</v>
      </c>
      <c r="AK21" s="36">
        <f>IFERROR(VLOOKUP($A21,'Running Order'!$A$8:$CH$64,AK$104,FALSE),"-")</f>
        <v>0</v>
      </c>
      <c r="AL21" s="36">
        <f>IFERROR(VLOOKUP($A21,'Running Order'!$A$8:$CH$64,AL$104,FALSE),"-")</f>
        <v>1</v>
      </c>
      <c r="AM21" s="36">
        <f>IFERROR(VLOOKUP($A21,'Running Order'!$A$8:$CH$64,AM$104,FALSE),"-")</f>
        <v>1</v>
      </c>
      <c r="AN21" s="36">
        <f>IFERROR(VLOOKUP($A21,'Running Order'!$A$8:$CH$64,AN$104,FALSE),"-")</f>
        <v>3</v>
      </c>
      <c r="AO21" s="36">
        <f>IFERROR(VLOOKUP($A21,'Running Order'!$A$8:$CH$64,AO$104,FALSE),"-")</f>
        <v>3</v>
      </c>
      <c r="AP21" s="36">
        <f>IFERROR(VLOOKUP($A21,'Running Order'!$A$8:$CH$64,AP$104,FALSE),"-")</f>
        <v>3</v>
      </c>
      <c r="AQ21" s="36">
        <f>IFERROR(VLOOKUP($A21,'Running Order'!$A$8:$CH$64,AQ$104,FALSE),"-")</f>
        <v>0</v>
      </c>
      <c r="AR21" s="36">
        <f>IFERROR(VLOOKUP($A21,'Running Order'!$A$8:$CH$64,AR$104,FALSE),"-")</f>
        <v>0</v>
      </c>
      <c r="AS21" s="36">
        <f>IFERROR(VLOOKUP($A21,'Running Order'!$A$8:$CH$64,AS$104,FALSE),"-")</f>
        <v>0</v>
      </c>
      <c r="AT21" s="38">
        <f>IFERROR(VLOOKUP($A21,'Running Order'!$A$8:$CH$64,AT$104,FALSE),"-")</f>
        <v>12</v>
      </c>
      <c r="AU21" s="38">
        <f>IFERROR(VLOOKUP($A21,'Running Order'!$A$8:$CH$64,AU$104,FALSE),"-")</f>
        <v>69</v>
      </c>
      <c r="AV21" s="36">
        <f>IFERROR(VLOOKUP($A21,'Running Order'!$A$8:$CH$64,AV$104,FALSE),"-")</f>
        <v>0</v>
      </c>
      <c r="AW21" s="36">
        <f>IFERROR(VLOOKUP($A21,'Running Order'!$A$8:$CH$64,AW$104,FALSE),"-")</f>
        <v>0</v>
      </c>
      <c r="AX21" s="36">
        <f>IFERROR(VLOOKUP($A21,'Running Order'!$A$8:$CH$64,AX$104,FALSE),"-")</f>
        <v>0</v>
      </c>
      <c r="AY21" s="36">
        <f>IFERROR(VLOOKUP($A21,'Running Order'!$A$8:$CH$64,AY$104,FALSE),"-")</f>
        <v>0</v>
      </c>
      <c r="AZ21" s="36">
        <f>IFERROR(VLOOKUP($A21,'Running Order'!$A$8:$CH$64,AZ$104,FALSE),"-")</f>
        <v>0</v>
      </c>
      <c r="BA21" s="36">
        <f>IFERROR(VLOOKUP($A21,'Running Order'!$A$8:$CH$64,BA$104,FALSE),"-")</f>
        <v>0</v>
      </c>
      <c r="BB21" s="36">
        <f>IFERROR(VLOOKUP($A21,'Running Order'!$A$8:$CH$64,BB$104,FALSE),"-")</f>
        <v>0</v>
      </c>
      <c r="BC21" s="36">
        <f>IFERROR(VLOOKUP($A21,'Running Order'!$A$8:$CH$64,BC$104,FALSE),"-")</f>
        <v>0</v>
      </c>
      <c r="BD21" s="36">
        <f>IFERROR(VLOOKUP($A21,'Running Order'!$A$8:$CH$64,BD$104,FALSE),"-")</f>
        <v>0</v>
      </c>
      <c r="BE21" s="36">
        <f>IFERROR(VLOOKUP($A21,'Running Order'!$A$8:$CH$64,BE$104,FALSE),"-")</f>
        <v>0</v>
      </c>
      <c r="BF21" s="38">
        <f>IFERROR(VLOOKUP($A21,'Running Order'!$A$8:$CH$64,BF$104,FALSE),"-")</f>
        <v>0</v>
      </c>
      <c r="BG21" s="38">
        <f>IFERROR(VLOOKUP($A21,'Running Order'!$A$8:$CH$64,BG$104,FALSE),"-")</f>
        <v>69</v>
      </c>
      <c r="BH21" s="38">
        <f t="shared" si="57"/>
        <v>17</v>
      </c>
      <c r="BI21" s="38">
        <f t="shared" si="58"/>
        <v>15</v>
      </c>
      <c r="BJ21" s="38">
        <f t="shared" si="59"/>
        <v>14</v>
      </c>
      <c r="BK21" s="5" t="str">
        <f t="shared" si="60"/>
        <v>-</v>
      </c>
      <c r="BL21" s="5">
        <f t="shared" si="61"/>
        <v>17</v>
      </c>
      <c r="BM21" s="5">
        <f t="shared" si="62"/>
        <v>14</v>
      </c>
      <c r="BN21" s="5">
        <f t="shared" si="63"/>
        <v>14</v>
      </c>
      <c r="BO21" s="5">
        <f t="shared" si="64"/>
        <v>14</v>
      </c>
      <c r="BP21" s="3" t="str">
        <f t="shared" si="16"/>
        <v>-</v>
      </c>
      <c r="BQ21" s="3" t="str">
        <f t="shared" si="65"/>
        <v/>
      </c>
      <c r="BR21" s="3" t="e">
        <f t="shared" si="17"/>
        <v>#VALUE!</v>
      </c>
      <c r="BS21" s="3" t="str">
        <f t="shared" si="66"/>
        <v/>
      </c>
      <c r="BT21" s="3" t="str">
        <f t="shared" si="18"/>
        <v>-</v>
      </c>
      <c r="BU21" s="3" t="str">
        <f t="shared" si="67"/>
        <v/>
      </c>
      <c r="BV21" s="3" t="str">
        <f t="shared" si="19"/>
        <v>-</v>
      </c>
      <c r="BW21" s="3" t="str">
        <f t="shared" si="68"/>
        <v/>
      </c>
      <c r="BX21" s="3" t="str">
        <f t="shared" si="20"/>
        <v>-</v>
      </c>
      <c r="BY21" s="3" t="str">
        <f t="shared" si="69"/>
        <v/>
      </c>
      <c r="BZ21" s="3" t="str">
        <f t="shared" si="21"/>
        <v>-</v>
      </c>
      <c r="CA21" s="3" t="str">
        <f t="shared" si="70"/>
        <v/>
      </c>
      <c r="CB21" s="3" t="str">
        <f t="shared" si="22"/>
        <v>-</v>
      </c>
      <c r="CC21" s="3" t="str">
        <f t="shared" si="71"/>
        <v/>
      </c>
      <c r="CD21" s="3" t="str">
        <f t="shared" si="72"/>
        <v>-</v>
      </c>
      <c r="CE21" s="3" t="str">
        <f t="shared" si="73"/>
        <v/>
      </c>
      <c r="CF21" s="3" t="str">
        <f t="shared" si="74"/>
        <v>-</v>
      </c>
      <c r="CG21" s="3" t="str">
        <f t="shared" si="75"/>
        <v/>
      </c>
      <c r="CH21" s="5" t="str">
        <f>IFERROR(VLOOKUP($A21,'Running Order'!$A$8:$CH$64,CH$104,FALSE),"-")</f>
        <v>12</v>
      </c>
      <c r="CI21" s="5" t="str">
        <f>IFERROR(VLOOKUP($A21,'Running Order'!$A$8:$CI$64,CI$104,FALSE),"-")</f>
        <v/>
      </c>
      <c r="CL21" s="1">
        <f t="shared" si="76"/>
        <v>19</v>
      </c>
      <c r="CM21" s="1">
        <f t="shared" si="77"/>
        <v>0</v>
      </c>
      <c r="CN21" s="1">
        <f t="shared" si="78"/>
        <v>14</v>
      </c>
      <c r="CO21" s="1" t="e">
        <f t="shared" si="79"/>
        <v>#VALUE!</v>
      </c>
      <c r="CP21" s="1">
        <f t="shared" si="80"/>
        <v>5</v>
      </c>
      <c r="CQ21" s="1">
        <f t="shared" si="81"/>
        <v>1.3999999999999999E-4</v>
      </c>
      <c r="CR21" s="1" t="e">
        <f t="shared" si="82"/>
        <v>#VALUE!</v>
      </c>
      <c r="CS21" s="1" t="e">
        <f t="shared" si="23"/>
        <v>#VALUE!</v>
      </c>
      <c r="CT21" s="1">
        <f t="shared" si="83"/>
        <v>4</v>
      </c>
      <c r="CU21" s="1">
        <f t="shared" si="84"/>
        <v>2.9999999999999997E-4</v>
      </c>
      <c r="CV21" s="1" t="e">
        <f t="shared" si="85"/>
        <v>#VALUE!</v>
      </c>
      <c r="CW21" s="1" t="e">
        <f t="shared" si="24"/>
        <v>#VALUE!</v>
      </c>
      <c r="CX21" s="1">
        <f t="shared" si="86"/>
        <v>5</v>
      </c>
      <c r="CY21" s="1">
        <f t="shared" si="87"/>
        <v>2.9999999999999997E-4</v>
      </c>
      <c r="CZ21" s="1" t="e">
        <f t="shared" si="88"/>
        <v>#VALUE!</v>
      </c>
      <c r="DA21" s="1" t="e">
        <f t="shared" si="25"/>
        <v>#VALUE!</v>
      </c>
      <c r="DB21" s="1">
        <f t="shared" si="89"/>
        <v>1</v>
      </c>
      <c r="DC21" s="1">
        <f t="shared" si="90"/>
        <v>2E-3</v>
      </c>
      <c r="DD21" s="1" t="e">
        <f t="shared" si="91"/>
        <v>#VALUE!</v>
      </c>
      <c r="DE21" s="1" t="e">
        <f t="shared" si="26"/>
        <v>#VALUE!</v>
      </c>
      <c r="DF21" s="1">
        <f t="shared" si="92"/>
        <v>4</v>
      </c>
      <c r="DG21" s="1">
        <f t="shared" si="93"/>
        <v>6.9999999999999999E-4</v>
      </c>
      <c r="DH21" s="1" t="e">
        <f t="shared" si="94"/>
        <v>#VALUE!</v>
      </c>
      <c r="DI21" s="1" t="e">
        <f t="shared" si="27"/>
        <v>#VALUE!</v>
      </c>
      <c r="DJ21" s="1">
        <f t="shared" si="95"/>
        <v>0</v>
      </c>
      <c r="DK21" s="1">
        <f t="shared" si="96"/>
        <v>1.1999999999999999E-3</v>
      </c>
      <c r="DL21" s="1" t="e">
        <f t="shared" si="97"/>
        <v>#VALUE!</v>
      </c>
      <c r="DM21" s="1" t="e">
        <f t="shared" si="98"/>
        <v>#VALUE!</v>
      </c>
      <c r="DQ21">
        <f t="shared" si="99"/>
        <v>69</v>
      </c>
      <c r="DR21" t="str">
        <f t="shared" si="100"/>
        <v>YES</v>
      </c>
      <c r="DS21">
        <f t="shared" si="101"/>
        <v>69</v>
      </c>
      <c r="DT21" t="str">
        <f t="shared" si="102"/>
        <v>YES</v>
      </c>
      <c r="DV21" s="1">
        <f t="shared" si="103"/>
        <v>9</v>
      </c>
      <c r="DW21" s="1">
        <f t="shared" si="104"/>
        <v>0</v>
      </c>
      <c r="DX21" s="1">
        <f t="shared" si="105"/>
        <v>14</v>
      </c>
      <c r="DY21" s="1">
        <f t="shared" si="28"/>
        <v>14</v>
      </c>
      <c r="DZ21" s="1">
        <f t="shared" si="106"/>
        <v>5</v>
      </c>
      <c r="EA21" s="1">
        <f t="shared" si="107"/>
        <v>0</v>
      </c>
      <c r="EB21" s="1">
        <f t="shared" si="108"/>
        <v>14</v>
      </c>
      <c r="EC21" s="1">
        <f t="shared" si="29"/>
        <v>14</v>
      </c>
      <c r="ED21" s="1">
        <f t="shared" si="109"/>
        <v>4</v>
      </c>
      <c r="EE21" s="1">
        <f t="shared" si="110"/>
        <v>0</v>
      </c>
      <c r="EF21" s="1">
        <f t="shared" si="111"/>
        <v>14</v>
      </c>
      <c r="EG21" s="1">
        <f t="shared" si="30"/>
        <v>14</v>
      </c>
      <c r="EH21" s="1">
        <f t="shared" si="112"/>
        <v>5</v>
      </c>
      <c r="EI21" s="1">
        <f t="shared" si="113"/>
        <v>0</v>
      </c>
      <c r="EJ21" s="1">
        <f t="shared" si="114"/>
        <v>14</v>
      </c>
      <c r="EK21" s="1">
        <f t="shared" si="31"/>
        <v>14</v>
      </c>
      <c r="EL21" s="1">
        <f t="shared" si="115"/>
        <v>1</v>
      </c>
      <c r="EM21" s="1">
        <f t="shared" si="116"/>
        <v>0</v>
      </c>
      <c r="EN21" s="1">
        <f t="shared" si="117"/>
        <v>14</v>
      </c>
      <c r="EO21" s="1">
        <f t="shared" si="32"/>
        <v>14</v>
      </c>
      <c r="EP21" s="1">
        <f t="shared" si="118"/>
        <v>4</v>
      </c>
      <c r="EQ21" s="1">
        <f t="shared" si="119"/>
        <v>0</v>
      </c>
      <c r="ER21" s="1">
        <f t="shared" si="120"/>
        <v>14</v>
      </c>
      <c r="ES21" s="1">
        <f t="shared" si="33"/>
        <v>14</v>
      </c>
      <c r="ET21" s="1">
        <f t="shared" si="121"/>
        <v>0</v>
      </c>
      <c r="EU21" s="1">
        <f t="shared" si="122"/>
        <v>0</v>
      </c>
      <c r="EV21" s="1">
        <f t="shared" si="123"/>
        <v>14</v>
      </c>
      <c r="EW21" s="1">
        <f t="shared" si="124"/>
        <v>14</v>
      </c>
      <c r="EX21" s="1"/>
      <c r="EY21" s="1">
        <f t="shared" si="125"/>
        <v>5</v>
      </c>
      <c r="EZ21" s="1">
        <f t="shared" si="126"/>
        <v>1.5E-3</v>
      </c>
      <c r="FA21" s="1">
        <f t="shared" si="34"/>
        <v>14.0015</v>
      </c>
      <c r="FB21" s="1">
        <f t="shared" si="35"/>
        <v>15</v>
      </c>
      <c r="FC21" s="1">
        <f t="shared" si="127"/>
        <v>2</v>
      </c>
      <c r="FD21" s="1">
        <f t="shared" si="128"/>
        <v>0</v>
      </c>
      <c r="FE21" s="1">
        <f t="shared" si="129"/>
        <v>15</v>
      </c>
      <c r="FF21" s="1">
        <f t="shared" si="36"/>
        <v>15</v>
      </c>
      <c r="FG21" s="1">
        <f t="shared" si="130"/>
        <v>4</v>
      </c>
      <c r="FH21" s="1">
        <f t="shared" si="131"/>
        <v>0</v>
      </c>
      <c r="FI21" s="1">
        <f t="shared" si="132"/>
        <v>15</v>
      </c>
      <c r="FJ21" s="1">
        <f t="shared" si="37"/>
        <v>15</v>
      </c>
      <c r="FK21" s="1">
        <f t="shared" si="133"/>
        <v>2</v>
      </c>
      <c r="FL21" s="1">
        <f t="shared" si="134"/>
        <v>0</v>
      </c>
      <c r="FM21" s="1">
        <f t="shared" si="135"/>
        <v>15</v>
      </c>
      <c r="FN21" s="1">
        <f t="shared" si="38"/>
        <v>15</v>
      </c>
      <c r="FO21" s="1">
        <f t="shared" si="136"/>
        <v>1</v>
      </c>
      <c r="FP21" s="1">
        <f t="shared" si="137"/>
        <v>0</v>
      </c>
      <c r="FQ21" s="1">
        <f t="shared" si="138"/>
        <v>15</v>
      </c>
      <c r="FR21" s="1">
        <f t="shared" si="39"/>
        <v>15</v>
      </c>
      <c r="FS21" s="1">
        <f t="shared" si="139"/>
        <v>4</v>
      </c>
      <c r="FT21" s="1">
        <f t="shared" si="140"/>
        <v>0</v>
      </c>
      <c r="FU21" s="1">
        <f t="shared" si="141"/>
        <v>15</v>
      </c>
      <c r="FV21" s="1">
        <f t="shared" si="40"/>
        <v>15</v>
      </c>
      <c r="FW21" s="1">
        <f t="shared" si="142"/>
        <v>0</v>
      </c>
      <c r="FX21" s="1">
        <f t="shared" si="143"/>
        <v>0</v>
      </c>
      <c r="FY21" s="1">
        <f t="shared" si="144"/>
        <v>15</v>
      </c>
      <c r="FZ21" s="1">
        <f t="shared" si="41"/>
        <v>15</v>
      </c>
      <c r="GC21" s="1">
        <f t="shared" si="42"/>
        <v>2</v>
      </c>
      <c r="GD21" s="1">
        <f t="shared" si="145"/>
        <v>1.5E-3</v>
      </c>
      <c r="GE21" s="1">
        <f t="shared" si="43"/>
        <v>17.0015</v>
      </c>
      <c r="GF21" s="1">
        <f t="shared" si="44"/>
        <v>17</v>
      </c>
      <c r="GG21" s="1">
        <f t="shared" si="45"/>
        <v>1</v>
      </c>
      <c r="GH21" s="1">
        <f t="shared" si="146"/>
        <v>0</v>
      </c>
      <c r="GI21" s="1">
        <f t="shared" si="147"/>
        <v>17</v>
      </c>
      <c r="GJ21" s="1">
        <f t="shared" si="46"/>
        <v>17</v>
      </c>
      <c r="GK21" s="1">
        <f t="shared" si="47"/>
        <v>0</v>
      </c>
      <c r="GL21" s="1">
        <f t="shared" si="148"/>
        <v>0</v>
      </c>
      <c r="GM21" s="1">
        <f t="shared" si="149"/>
        <v>17</v>
      </c>
      <c r="GN21" s="1">
        <f t="shared" si="48"/>
        <v>17</v>
      </c>
      <c r="GO21" s="1">
        <f t="shared" si="49"/>
        <v>1</v>
      </c>
      <c r="GP21" s="1">
        <f t="shared" si="150"/>
        <v>0</v>
      </c>
      <c r="GQ21" s="1">
        <f t="shared" si="151"/>
        <v>17</v>
      </c>
      <c r="GR21" s="1">
        <f t="shared" si="50"/>
        <v>17</v>
      </c>
      <c r="GS21" s="1">
        <f t="shared" si="51"/>
        <v>1</v>
      </c>
      <c r="GT21" s="1">
        <f t="shared" si="152"/>
        <v>0</v>
      </c>
      <c r="GU21" s="1">
        <f t="shared" si="153"/>
        <v>17</v>
      </c>
      <c r="GV21" s="1">
        <f t="shared" si="52"/>
        <v>17</v>
      </c>
      <c r="GW21" s="1">
        <f t="shared" si="53"/>
        <v>3</v>
      </c>
      <c r="GX21" s="1">
        <f t="shared" si="154"/>
        <v>0</v>
      </c>
      <c r="GY21" s="1">
        <f t="shared" si="155"/>
        <v>17</v>
      </c>
      <c r="GZ21" s="1">
        <f t="shared" si="54"/>
        <v>17</v>
      </c>
      <c r="HA21" s="1">
        <f t="shared" si="55"/>
        <v>0</v>
      </c>
      <c r="HB21" s="1">
        <f t="shared" si="156"/>
        <v>0</v>
      </c>
      <c r="HC21" s="1">
        <f t="shared" si="157"/>
        <v>17</v>
      </c>
      <c r="HD21" s="1">
        <f t="shared" si="56"/>
        <v>17</v>
      </c>
    </row>
    <row r="22" spans="1:212" x14ac:dyDescent="0.3">
      <c r="A22" t="s">
        <v>123</v>
      </c>
      <c r="B22" s="13">
        <f>IFERROR(VLOOKUP($A22,'Running Order'!$A$8:$CH$64,B$104,FALSE),)</f>
        <v>9</v>
      </c>
      <c r="C22" s="35" t="str">
        <f>IFERROR(VLOOKUP($A22,'Running Order'!$A$8:$CH$64,C$104,FALSE),"-")</f>
        <v>Darren Underwood</v>
      </c>
      <c r="D22" s="35" t="str">
        <f>IFERROR(VLOOKUP($A22,'Running Order'!$A$8:$CH$64,D$104,FALSE),"-")</f>
        <v>Sue Underwood</v>
      </c>
      <c r="E22" s="35" t="str">
        <f>IFERROR(VLOOKUP($A22,'Running Order'!$A$8:$CH$64,E$104,FALSE),"-")</f>
        <v>Sherpa</v>
      </c>
      <c r="F22" s="35">
        <f>IFERROR(VLOOKUP($A22,'Running Order'!$A$8:$CH$64,F$104,FALSE),"-")</f>
        <v>1440</v>
      </c>
      <c r="G22" s="13" t="str">
        <f>IFERROR(VLOOKUP($A22,'Running Order'!$A$8:$CH$64,G$104,FALSE),"-")</f>
        <v>Live</v>
      </c>
      <c r="H22" s="12">
        <f>IFERROR(VLOOKUP($A22,'Running Order'!$A$8:$CH$64,H$104,FALSE),"-")</f>
        <v>6</v>
      </c>
      <c r="I22" s="12">
        <f>IFERROR(VLOOKUP($A22,'Running Order'!$A$8:$CH$64,I$104,FALSE),"-")</f>
        <v>0</v>
      </c>
      <c r="J22" s="12">
        <f>IFERROR(VLOOKUP($A22,'Running Order'!$A$8:$CH$64,J$104,FALSE),"-")</f>
        <v>0</v>
      </c>
      <c r="K22" s="35">
        <f>IFERROR(VLOOKUP($A22,'Running Order'!$A$8:$CH$64,K$104,FALSE),"-")</f>
        <v>0</v>
      </c>
      <c r="L22" s="12" t="str">
        <f>IFERROR(VLOOKUP($A22,'Running Order'!$A$8:$CH$64,L$104,FALSE),"-")</f>
        <v>Rookie</v>
      </c>
      <c r="M22" s="35">
        <f>IFERROR(VLOOKUP($A22,'Running Order'!$A$8:$CH$64,M$104,FALSE),"-")</f>
        <v>5</v>
      </c>
      <c r="N22" s="35">
        <f>IFERROR(VLOOKUP($A22,'Running Order'!$A$8:$CH$64,N$104,FALSE),"-")</f>
        <v>0</v>
      </c>
      <c r="O22" s="35">
        <f>IFERROR(VLOOKUP($A22,'Running Order'!$A$8:$CH$64,O$104,FALSE),"-")</f>
        <v>3</v>
      </c>
      <c r="P22" s="35">
        <f>IFERROR(VLOOKUP($A22,'Running Order'!$A$8:$CH$64,P$104,FALSE),"-")</f>
        <v>2</v>
      </c>
      <c r="Q22" s="35">
        <f>IFERROR(VLOOKUP($A22,'Running Order'!$A$8:$CH$64,Q$104,FALSE),"-")</f>
        <v>4</v>
      </c>
      <c r="R22" s="35">
        <f>IFERROR(VLOOKUP($A22,'Running Order'!$A$8:$CH$64,R$104,FALSE),"-")</f>
        <v>4</v>
      </c>
      <c r="S22" s="12">
        <f>IFERROR(VLOOKUP($A22,'Running Order'!$A$8:$CH$64,S$104,FALSE),"-")</f>
        <v>8</v>
      </c>
      <c r="T22" s="35">
        <f>IFERROR(VLOOKUP($A22,'Running Order'!$A$8:$CH$64,T$104,FALSE),"-")</f>
        <v>5</v>
      </c>
      <c r="U22" s="12">
        <f>IFERROR(VLOOKUP($A22,'Running Order'!$A$8:$CH$64,U$104,FALSE),"-")</f>
        <v>0</v>
      </c>
      <c r="V22" s="35">
        <f>IFERROR(VLOOKUP($A22,'Running Order'!$A$8:$CH$64,V$104,FALSE),"-")</f>
        <v>0</v>
      </c>
      <c r="W22" s="5">
        <f>IFERROR(VLOOKUP($A22,'Running Order'!$A$8:$CH$64,W$104,FALSE),"-")</f>
        <v>31</v>
      </c>
      <c r="X22" s="12">
        <f>IFERROR(VLOOKUP($A22,'Running Order'!$A$8:$CH$64,X$104,FALSE),"-")</f>
        <v>6</v>
      </c>
      <c r="Y22" s="12">
        <f>IFERROR(VLOOKUP($A22,'Running Order'!$A$8:$CH$64,Y$104,FALSE),"-")</f>
        <v>2</v>
      </c>
      <c r="Z22" s="12">
        <f>IFERROR(VLOOKUP($A22,'Running Order'!$A$8:$CH$64,Z$104,FALSE),"-")</f>
        <v>1</v>
      </c>
      <c r="AA22" s="12">
        <f>IFERROR(VLOOKUP($A22,'Running Order'!$A$8:$CH$64,AA$104,FALSE),"-")</f>
        <v>4</v>
      </c>
      <c r="AB22" s="12">
        <f>IFERROR(VLOOKUP($A22,'Running Order'!$A$8:$CH$64,AB$104,FALSE),"-")</f>
        <v>2</v>
      </c>
      <c r="AC22" s="12">
        <f>IFERROR(VLOOKUP($A22,'Running Order'!$A$8:$CH$64,AC$104,FALSE),"-")</f>
        <v>4</v>
      </c>
      <c r="AD22" s="12">
        <f>IFERROR(VLOOKUP($A22,'Running Order'!$A$8:$CH$64,AD$104,FALSE),"-")</f>
        <v>7</v>
      </c>
      <c r="AE22" s="12">
        <f>IFERROR(VLOOKUP($A22,'Running Order'!$A$8:$CH$64,AE$104,FALSE),"-")</f>
        <v>0</v>
      </c>
      <c r="AF22" s="12">
        <f>IFERROR(VLOOKUP($A22,'Running Order'!$A$8:$CH$64,AF$104,FALSE),"-")</f>
        <v>0</v>
      </c>
      <c r="AG22" s="12">
        <f>IFERROR(VLOOKUP($A22,'Running Order'!$A$8:$CH$64,AG$104,FALSE),"-")</f>
        <v>0</v>
      </c>
      <c r="AH22" s="5">
        <f>IFERROR(VLOOKUP($A22,'Running Order'!$A$8:$CH$64,AH$104,FALSE),"-")</f>
        <v>26</v>
      </c>
      <c r="AI22" s="5">
        <f>IFERROR(VLOOKUP($A22,'Running Order'!$A$8:$CH$64,AI$104,FALSE),"-")</f>
        <v>57</v>
      </c>
      <c r="AJ22" s="12">
        <f>IFERROR(VLOOKUP($A22,'Running Order'!$A$8:$CH$64,AJ$104,FALSE),"-")</f>
        <v>1</v>
      </c>
      <c r="AK22" s="12">
        <f>IFERROR(VLOOKUP($A22,'Running Order'!$A$8:$CH$64,AK$104,FALSE),"-")</f>
        <v>3</v>
      </c>
      <c r="AL22" s="12">
        <f>IFERROR(VLOOKUP($A22,'Running Order'!$A$8:$CH$64,AL$104,FALSE),"-")</f>
        <v>2</v>
      </c>
      <c r="AM22" s="12">
        <f>IFERROR(VLOOKUP($A22,'Running Order'!$A$8:$CH$64,AM$104,FALSE),"-")</f>
        <v>2</v>
      </c>
      <c r="AN22" s="12">
        <f>IFERROR(VLOOKUP($A22,'Running Order'!$A$8:$CH$64,AN$104,FALSE),"-")</f>
        <v>2</v>
      </c>
      <c r="AO22" s="12">
        <f>IFERROR(VLOOKUP($A22,'Running Order'!$A$8:$CH$64,AO$104,FALSE),"-")</f>
        <v>1</v>
      </c>
      <c r="AP22" s="12">
        <f>IFERROR(VLOOKUP($A22,'Running Order'!$A$8:$CH$64,AP$104,FALSE),"-")</f>
        <v>5</v>
      </c>
      <c r="AQ22" s="12">
        <f>IFERROR(VLOOKUP($A22,'Running Order'!$A$8:$CH$64,AQ$104,FALSE),"-")</f>
        <v>1</v>
      </c>
      <c r="AR22" s="12">
        <f>IFERROR(VLOOKUP($A22,'Running Order'!$A$8:$CH$64,AR$104,FALSE),"-")</f>
        <v>0</v>
      </c>
      <c r="AS22" s="12">
        <f>IFERROR(VLOOKUP($A22,'Running Order'!$A$8:$CH$64,AS$104,FALSE),"-")</f>
        <v>0</v>
      </c>
      <c r="AT22" s="5">
        <f>IFERROR(VLOOKUP($A22,'Running Order'!$A$8:$CH$64,AT$104,FALSE),"-")</f>
        <v>17</v>
      </c>
      <c r="AU22" s="5">
        <f>IFERROR(VLOOKUP($A22,'Running Order'!$A$8:$CH$64,AU$104,FALSE),"-")</f>
        <v>74</v>
      </c>
      <c r="AV22" s="12">
        <f>IFERROR(VLOOKUP($A22,'Running Order'!$A$8:$CH$64,AV$104,FALSE),"-")</f>
        <v>0</v>
      </c>
      <c r="AW22" s="12">
        <f>IFERROR(VLOOKUP($A22,'Running Order'!$A$8:$CH$64,AW$104,FALSE),"-")</f>
        <v>0</v>
      </c>
      <c r="AX22" s="12">
        <f>IFERROR(VLOOKUP($A22,'Running Order'!$A$8:$CH$64,AX$104,FALSE),"-")</f>
        <v>0</v>
      </c>
      <c r="AY22" s="12">
        <f>IFERROR(VLOOKUP($A22,'Running Order'!$A$8:$CH$64,AY$104,FALSE),"-")</f>
        <v>0</v>
      </c>
      <c r="AZ22" s="12">
        <f>IFERROR(VLOOKUP($A22,'Running Order'!$A$8:$CH$64,AZ$104,FALSE),"-")</f>
        <v>0</v>
      </c>
      <c r="BA22" s="12">
        <f>IFERROR(VLOOKUP($A22,'Running Order'!$A$8:$CH$64,BA$104,FALSE),"-")</f>
        <v>0</v>
      </c>
      <c r="BB22" s="12">
        <f>IFERROR(VLOOKUP($A22,'Running Order'!$A$8:$CH$64,BB$104,FALSE),"-")</f>
        <v>0</v>
      </c>
      <c r="BC22" s="12">
        <f>IFERROR(VLOOKUP($A22,'Running Order'!$A$8:$CH$64,BC$104,FALSE),"-")</f>
        <v>0</v>
      </c>
      <c r="BD22" s="12">
        <f>IFERROR(VLOOKUP($A22,'Running Order'!$A$8:$CH$64,BD$104,FALSE),"-")</f>
        <v>0</v>
      </c>
      <c r="BE22" s="12">
        <f>IFERROR(VLOOKUP($A22,'Running Order'!$A$8:$CH$64,BE$104,FALSE),"-")</f>
        <v>0</v>
      </c>
      <c r="BF22" s="5">
        <f>IFERROR(VLOOKUP($A22,'Running Order'!$A$8:$CH$64,BF$104,FALSE),"-")</f>
        <v>0</v>
      </c>
      <c r="BG22" s="5">
        <f>IFERROR(VLOOKUP($A22,'Running Order'!$A$8:$CH$64,BG$104,FALSE),"-")</f>
        <v>74</v>
      </c>
      <c r="BH22" s="5">
        <f t="shared" si="57"/>
        <v>14</v>
      </c>
      <c r="BI22" s="5">
        <f t="shared" si="58"/>
        <v>14</v>
      </c>
      <c r="BJ22" s="5">
        <f t="shared" si="59"/>
        <v>15</v>
      </c>
      <c r="BK22" s="5" t="str">
        <f t="shared" si="60"/>
        <v>-</v>
      </c>
      <c r="BL22" s="5">
        <f t="shared" si="61"/>
        <v>14</v>
      </c>
      <c r="BM22" s="5">
        <f t="shared" si="62"/>
        <v>14</v>
      </c>
      <c r="BN22" s="5">
        <f t="shared" si="63"/>
        <v>15</v>
      </c>
      <c r="BO22" s="5">
        <f t="shared" si="64"/>
        <v>15</v>
      </c>
      <c r="BP22" s="3" t="str">
        <f t="shared" si="16"/>
        <v>-</v>
      </c>
      <c r="BQ22" s="3" t="str">
        <f t="shared" si="65"/>
        <v/>
      </c>
      <c r="BR22" s="3" t="str">
        <f t="shared" si="17"/>
        <v>-</v>
      </c>
      <c r="BS22" s="3" t="str">
        <f t="shared" si="66"/>
        <v/>
      </c>
      <c r="BT22" s="3" t="str">
        <f t="shared" si="18"/>
        <v>-</v>
      </c>
      <c r="BU22" s="3" t="str">
        <f t="shared" si="67"/>
        <v/>
      </c>
      <c r="BV22" s="3" t="str">
        <f t="shared" si="19"/>
        <v>-</v>
      </c>
      <c r="BW22" s="3" t="str">
        <f t="shared" si="68"/>
        <v/>
      </c>
      <c r="BX22" s="3" t="e">
        <f t="shared" si="20"/>
        <v>#VALUE!</v>
      </c>
      <c r="BY22" s="3" t="str">
        <f t="shared" si="69"/>
        <v/>
      </c>
      <c r="BZ22" s="3" t="str">
        <f t="shared" si="21"/>
        <v>-</v>
      </c>
      <c r="CA22" s="3" t="str">
        <f t="shared" si="70"/>
        <v/>
      </c>
      <c r="CB22" s="3" t="str">
        <f t="shared" si="22"/>
        <v>-</v>
      </c>
      <c r="CC22" s="3" t="str">
        <f t="shared" si="71"/>
        <v/>
      </c>
      <c r="CD22" s="3" t="e">
        <f t="shared" si="72"/>
        <v>#VALUE!</v>
      </c>
      <c r="CE22" s="3" t="str">
        <f t="shared" si="73"/>
        <v/>
      </c>
      <c r="CF22" s="3" t="str">
        <f t="shared" si="74"/>
        <v>-</v>
      </c>
      <c r="CG22" s="3" t="str">
        <f t="shared" si="75"/>
        <v/>
      </c>
      <c r="CH22" s="5" t="str">
        <f>IFERROR(VLOOKUP($A22,'Running Order'!$A$8:$CH$64,CH$104,FALSE),"-")</f>
        <v>1</v>
      </c>
      <c r="CI22" s="5">
        <f>IFERROR(VLOOKUP($A22,'Running Order'!$A$8:$CI$64,CI$104,FALSE),"-")</f>
        <v>2</v>
      </c>
      <c r="CL22" s="1">
        <f t="shared" si="76"/>
        <v>18</v>
      </c>
      <c r="CM22" s="1">
        <f t="shared" si="77"/>
        <v>0</v>
      </c>
      <c r="CN22" s="1">
        <f t="shared" si="78"/>
        <v>15</v>
      </c>
      <c r="CO22" s="1" t="e">
        <f t="shared" si="79"/>
        <v>#VALUE!</v>
      </c>
      <c r="CP22" s="1">
        <f t="shared" si="80"/>
        <v>4</v>
      </c>
      <c r="CQ22" s="1">
        <f t="shared" si="81"/>
        <v>1.6000000000000001E-4</v>
      </c>
      <c r="CR22" s="1" t="e">
        <f t="shared" si="82"/>
        <v>#VALUE!</v>
      </c>
      <c r="CS22" s="1" t="e">
        <f t="shared" si="23"/>
        <v>#VALUE!</v>
      </c>
      <c r="CT22" s="1">
        <f t="shared" si="83"/>
        <v>6</v>
      </c>
      <c r="CU22" s="1">
        <f t="shared" si="84"/>
        <v>1E-4</v>
      </c>
      <c r="CV22" s="1" t="e">
        <f t="shared" si="85"/>
        <v>#VALUE!</v>
      </c>
      <c r="CW22" s="1" t="e">
        <f t="shared" si="24"/>
        <v>#VALUE!</v>
      </c>
      <c r="CX22" s="1">
        <f t="shared" si="86"/>
        <v>2</v>
      </c>
      <c r="CY22" s="1">
        <f t="shared" si="87"/>
        <v>1.1999999999999999E-3</v>
      </c>
      <c r="CZ22" s="1" t="e">
        <f t="shared" si="88"/>
        <v>#VALUE!</v>
      </c>
      <c r="DA22" s="1" t="e">
        <f t="shared" si="25"/>
        <v>#VALUE!</v>
      </c>
      <c r="DB22" s="1">
        <f t="shared" si="89"/>
        <v>4</v>
      </c>
      <c r="DC22" s="1">
        <f t="shared" si="90"/>
        <v>2.0000000000000001E-4</v>
      </c>
      <c r="DD22" s="1" t="e">
        <f t="shared" si="91"/>
        <v>#VALUE!</v>
      </c>
      <c r="DE22" s="1" t="e">
        <f t="shared" si="26"/>
        <v>#VALUE!</v>
      </c>
      <c r="DF22" s="1">
        <f t="shared" si="92"/>
        <v>3</v>
      </c>
      <c r="DG22" s="1">
        <f t="shared" si="93"/>
        <v>8.9999999999999998E-4</v>
      </c>
      <c r="DH22" s="1" t="e">
        <f t="shared" si="94"/>
        <v>#VALUE!</v>
      </c>
      <c r="DI22" s="1" t="e">
        <f t="shared" si="27"/>
        <v>#VALUE!</v>
      </c>
      <c r="DJ22" s="1">
        <f t="shared" si="95"/>
        <v>1</v>
      </c>
      <c r="DK22" s="1">
        <f t="shared" si="96"/>
        <v>2.9999999999999997E-4</v>
      </c>
      <c r="DL22" s="1" t="e">
        <f t="shared" si="97"/>
        <v>#VALUE!</v>
      </c>
      <c r="DM22" s="1" t="e">
        <f t="shared" si="98"/>
        <v>#VALUE!</v>
      </c>
      <c r="DQ22">
        <f t="shared" si="99"/>
        <v>74</v>
      </c>
      <c r="DR22" t="str">
        <f t="shared" si="100"/>
        <v>YES</v>
      </c>
      <c r="DS22">
        <f t="shared" si="101"/>
        <v>74</v>
      </c>
      <c r="DT22" t="str">
        <f t="shared" si="102"/>
        <v>YES</v>
      </c>
      <c r="DV22" s="1">
        <f t="shared" si="103"/>
        <v>8</v>
      </c>
      <c r="DW22" s="1">
        <f t="shared" si="104"/>
        <v>0</v>
      </c>
      <c r="DX22" s="1">
        <f t="shared" si="105"/>
        <v>15</v>
      </c>
      <c r="DY22" s="1">
        <f t="shared" si="28"/>
        <v>15</v>
      </c>
      <c r="DZ22" s="1">
        <f t="shared" si="106"/>
        <v>4</v>
      </c>
      <c r="EA22" s="1">
        <f t="shared" si="107"/>
        <v>0</v>
      </c>
      <c r="EB22" s="1">
        <f t="shared" si="108"/>
        <v>15</v>
      </c>
      <c r="EC22" s="1">
        <f t="shared" si="29"/>
        <v>15</v>
      </c>
      <c r="ED22" s="1">
        <f t="shared" si="109"/>
        <v>6</v>
      </c>
      <c r="EE22" s="1">
        <f t="shared" si="110"/>
        <v>0</v>
      </c>
      <c r="EF22" s="1">
        <f t="shared" si="111"/>
        <v>15</v>
      </c>
      <c r="EG22" s="1">
        <f t="shared" si="30"/>
        <v>15</v>
      </c>
      <c r="EH22" s="1">
        <f t="shared" si="112"/>
        <v>2</v>
      </c>
      <c r="EI22" s="1">
        <f t="shared" si="113"/>
        <v>0</v>
      </c>
      <c r="EJ22" s="1">
        <f t="shared" si="114"/>
        <v>15</v>
      </c>
      <c r="EK22" s="1">
        <f t="shared" si="31"/>
        <v>15</v>
      </c>
      <c r="EL22" s="1">
        <f t="shared" si="115"/>
        <v>4</v>
      </c>
      <c r="EM22" s="1">
        <f t="shared" si="116"/>
        <v>0</v>
      </c>
      <c r="EN22" s="1">
        <f t="shared" si="117"/>
        <v>15</v>
      </c>
      <c r="EO22" s="1">
        <f t="shared" si="32"/>
        <v>15</v>
      </c>
      <c r="EP22" s="1">
        <f t="shared" si="118"/>
        <v>3</v>
      </c>
      <c r="EQ22" s="1">
        <f t="shared" si="119"/>
        <v>0</v>
      </c>
      <c r="ER22" s="1">
        <f t="shared" si="120"/>
        <v>15</v>
      </c>
      <c r="ES22" s="1">
        <f t="shared" si="33"/>
        <v>15</v>
      </c>
      <c r="ET22" s="1">
        <f t="shared" si="121"/>
        <v>1</v>
      </c>
      <c r="EU22" s="1">
        <f t="shared" si="122"/>
        <v>0</v>
      </c>
      <c r="EV22" s="1">
        <f t="shared" si="123"/>
        <v>15</v>
      </c>
      <c r="EW22" s="1">
        <f t="shared" si="124"/>
        <v>15</v>
      </c>
      <c r="EX22" s="1"/>
      <c r="EY22" s="1">
        <f t="shared" si="125"/>
        <v>6</v>
      </c>
      <c r="EZ22" s="1">
        <f t="shared" si="126"/>
        <v>1.1000000000000001E-3</v>
      </c>
      <c r="FA22" s="1">
        <f t="shared" si="34"/>
        <v>14.001099999999999</v>
      </c>
      <c r="FB22" s="1">
        <f t="shared" si="35"/>
        <v>14</v>
      </c>
      <c r="FC22" s="1">
        <f t="shared" si="127"/>
        <v>1</v>
      </c>
      <c r="FD22" s="1">
        <f t="shared" si="128"/>
        <v>0</v>
      </c>
      <c r="FE22" s="1">
        <f t="shared" si="129"/>
        <v>14</v>
      </c>
      <c r="FF22" s="1">
        <f t="shared" si="36"/>
        <v>14</v>
      </c>
      <c r="FG22" s="1">
        <f t="shared" si="130"/>
        <v>3</v>
      </c>
      <c r="FH22" s="1">
        <f t="shared" si="131"/>
        <v>0</v>
      </c>
      <c r="FI22" s="1">
        <f t="shared" si="132"/>
        <v>14</v>
      </c>
      <c r="FJ22" s="1">
        <f t="shared" si="37"/>
        <v>14</v>
      </c>
      <c r="FK22" s="1">
        <f t="shared" si="133"/>
        <v>1</v>
      </c>
      <c r="FL22" s="1">
        <f t="shared" si="134"/>
        <v>0</v>
      </c>
      <c r="FM22" s="1">
        <f t="shared" si="135"/>
        <v>14</v>
      </c>
      <c r="FN22" s="1">
        <f t="shared" si="38"/>
        <v>14</v>
      </c>
      <c r="FO22" s="1">
        <f t="shared" si="136"/>
        <v>4</v>
      </c>
      <c r="FP22" s="1">
        <f t="shared" si="137"/>
        <v>0</v>
      </c>
      <c r="FQ22" s="1">
        <f t="shared" si="138"/>
        <v>14</v>
      </c>
      <c r="FR22" s="1">
        <f t="shared" si="39"/>
        <v>14</v>
      </c>
      <c r="FS22" s="1">
        <f t="shared" si="139"/>
        <v>2</v>
      </c>
      <c r="FT22" s="1">
        <f t="shared" si="140"/>
        <v>0</v>
      </c>
      <c r="FU22" s="1">
        <f t="shared" si="141"/>
        <v>14</v>
      </c>
      <c r="FV22" s="1">
        <f t="shared" si="40"/>
        <v>14</v>
      </c>
      <c r="FW22" s="1">
        <f t="shared" si="142"/>
        <v>1</v>
      </c>
      <c r="FX22" s="1">
        <f t="shared" si="143"/>
        <v>0</v>
      </c>
      <c r="FY22" s="1">
        <f t="shared" si="144"/>
        <v>14</v>
      </c>
      <c r="FZ22" s="1">
        <f t="shared" si="41"/>
        <v>14</v>
      </c>
      <c r="GC22" s="1">
        <f t="shared" si="42"/>
        <v>3</v>
      </c>
      <c r="GD22" s="1">
        <f t="shared" si="145"/>
        <v>0</v>
      </c>
      <c r="GE22" s="1">
        <f t="shared" si="43"/>
        <v>14</v>
      </c>
      <c r="GF22" s="1">
        <f t="shared" si="44"/>
        <v>14</v>
      </c>
      <c r="GG22" s="1">
        <f t="shared" si="45"/>
        <v>0</v>
      </c>
      <c r="GH22" s="1">
        <f t="shared" si="146"/>
        <v>0</v>
      </c>
      <c r="GI22" s="1">
        <f t="shared" si="147"/>
        <v>14</v>
      </c>
      <c r="GJ22" s="1">
        <f t="shared" si="46"/>
        <v>14</v>
      </c>
      <c r="GK22" s="1">
        <f t="shared" si="47"/>
        <v>1</v>
      </c>
      <c r="GL22" s="1">
        <f t="shared" si="148"/>
        <v>0</v>
      </c>
      <c r="GM22" s="1">
        <f t="shared" si="149"/>
        <v>14</v>
      </c>
      <c r="GN22" s="1">
        <f t="shared" si="48"/>
        <v>14</v>
      </c>
      <c r="GO22" s="1">
        <f t="shared" si="49"/>
        <v>1</v>
      </c>
      <c r="GP22" s="1">
        <f t="shared" si="150"/>
        <v>0</v>
      </c>
      <c r="GQ22" s="1">
        <f t="shared" si="151"/>
        <v>14</v>
      </c>
      <c r="GR22" s="1">
        <f t="shared" si="50"/>
        <v>14</v>
      </c>
      <c r="GS22" s="1">
        <f t="shared" si="51"/>
        <v>2</v>
      </c>
      <c r="GT22" s="1">
        <f t="shared" si="152"/>
        <v>0</v>
      </c>
      <c r="GU22" s="1">
        <f t="shared" si="153"/>
        <v>14</v>
      </c>
      <c r="GV22" s="1">
        <f t="shared" si="52"/>
        <v>14</v>
      </c>
      <c r="GW22" s="1">
        <f t="shared" si="53"/>
        <v>2</v>
      </c>
      <c r="GX22" s="1">
        <f t="shared" si="154"/>
        <v>0</v>
      </c>
      <c r="GY22" s="1">
        <f t="shared" si="155"/>
        <v>14</v>
      </c>
      <c r="GZ22" s="1">
        <f t="shared" si="54"/>
        <v>14</v>
      </c>
      <c r="HA22" s="1">
        <f t="shared" si="55"/>
        <v>0</v>
      </c>
      <c r="HB22" s="1">
        <f t="shared" si="156"/>
        <v>0</v>
      </c>
      <c r="HC22" s="1">
        <f t="shared" si="157"/>
        <v>14</v>
      </c>
      <c r="HD22" s="1">
        <f t="shared" si="56"/>
        <v>14</v>
      </c>
    </row>
    <row r="23" spans="1:212" x14ac:dyDescent="0.3">
      <c r="A23" t="s">
        <v>124</v>
      </c>
      <c r="B23" s="37">
        <f>IFERROR(VLOOKUP($A23,'Running Order'!$A$8:$CH$64,B$104,FALSE),)</f>
        <v>25</v>
      </c>
      <c r="C23" s="36" t="str">
        <f>IFERROR(VLOOKUP($A23,'Running Order'!$A$8:$CH$64,C$104,FALSE),"-")</f>
        <v>Mark Howse</v>
      </c>
      <c r="D23" s="36" t="str">
        <f>IFERROR(VLOOKUP($A23,'Running Order'!$A$8:$CH$64,D$104,FALSE),"-")</f>
        <v>Prue Barnes</v>
      </c>
      <c r="E23" s="36" t="str">
        <f>IFERROR(VLOOKUP($A23,'Running Order'!$A$8:$CH$64,E$104,FALSE),"-")</f>
        <v>Impunity</v>
      </c>
      <c r="F23" s="36">
        <f>IFERROR(VLOOKUP($A23,'Running Order'!$A$8:$CH$64,F$104,FALSE),"-")</f>
        <v>1200</v>
      </c>
      <c r="G23" s="37" t="str">
        <f>IFERROR(VLOOKUP($A23,'Running Order'!$A$8:$CH$64,G$104,FALSE),"-")</f>
        <v>Live</v>
      </c>
      <c r="H23" s="36">
        <f>IFERROR(VLOOKUP($A23,'Running Order'!$A$8:$CH$64,H$104,FALSE),"-")</f>
        <v>2</v>
      </c>
      <c r="I23" s="36">
        <f>IFERROR(VLOOKUP($A23,'Running Order'!$A$8:$CH$64,I$104,FALSE),"-")</f>
        <v>0</v>
      </c>
      <c r="J23" s="36">
        <f>IFERROR(VLOOKUP($A23,'Running Order'!$A$8:$CH$64,J$104,FALSE),"-")</f>
        <v>0</v>
      </c>
      <c r="K23" s="36">
        <f>IFERROR(VLOOKUP($A23,'Running Order'!$A$8:$CH$64,K$104,FALSE),"-")</f>
        <v>0</v>
      </c>
      <c r="L23" s="36" t="str">
        <f>IFERROR(VLOOKUP($A23,'Running Order'!$A$8:$CH$64,L$104,FALSE),"-")</f>
        <v>Blue</v>
      </c>
      <c r="M23" s="36">
        <f>IFERROR(VLOOKUP($A23,'Running Order'!$A$8:$CH$64,M$104,FALSE),"-")</f>
        <v>6</v>
      </c>
      <c r="N23" s="36">
        <f>IFERROR(VLOOKUP($A23,'Running Order'!$A$8:$CH$64,N$104,FALSE),"-")</f>
        <v>5</v>
      </c>
      <c r="O23" s="36">
        <f>IFERROR(VLOOKUP($A23,'Running Order'!$A$8:$CH$64,O$104,FALSE),"-")</f>
        <v>9</v>
      </c>
      <c r="P23" s="36">
        <f>IFERROR(VLOOKUP($A23,'Running Order'!$A$8:$CH$64,P$104,FALSE),"-")</f>
        <v>2</v>
      </c>
      <c r="Q23" s="36">
        <f>IFERROR(VLOOKUP($A23,'Running Order'!$A$8:$CH$64,Q$104,FALSE),"-")</f>
        <v>5</v>
      </c>
      <c r="R23" s="36">
        <f>IFERROR(VLOOKUP($A23,'Running Order'!$A$8:$CH$64,R$104,FALSE),"-")</f>
        <v>4</v>
      </c>
      <c r="S23" s="36">
        <f>IFERROR(VLOOKUP($A23,'Running Order'!$A$8:$CH$64,S$104,FALSE),"-")</f>
        <v>8</v>
      </c>
      <c r="T23" s="36">
        <f>IFERROR(VLOOKUP($A23,'Running Order'!$A$8:$CH$64,T$104,FALSE),"-")</f>
        <v>0</v>
      </c>
      <c r="U23" s="36">
        <f>IFERROR(VLOOKUP($A23,'Running Order'!$A$8:$CH$64,U$104,FALSE),"-")</f>
        <v>0</v>
      </c>
      <c r="V23" s="36">
        <f>IFERROR(VLOOKUP($A23,'Running Order'!$A$8:$CH$64,V$104,FALSE),"-")</f>
        <v>0</v>
      </c>
      <c r="W23" s="38">
        <f>IFERROR(VLOOKUP($A23,'Running Order'!$A$8:$CH$64,W$104,FALSE),"-")</f>
        <v>39</v>
      </c>
      <c r="X23" s="36">
        <f>IFERROR(VLOOKUP($A23,'Running Order'!$A$8:$CH$64,X$104,FALSE),"-")</f>
        <v>5</v>
      </c>
      <c r="Y23" s="36">
        <f>IFERROR(VLOOKUP($A23,'Running Order'!$A$8:$CH$64,Y$104,FALSE),"-")</f>
        <v>3</v>
      </c>
      <c r="Z23" s="36">
        <f>IFERROR(VLOOKUP($A23,'Running Order'!$A$8:$CH$64,Z$104,FALSE),"-")</f>
        <v>1</v>
      </c>
      <c r="AA23" s="36">
        <f>IFERROR(VLOOKUP($A23,'Running Order'!$A$8:$CH$64,AA$104,FALSE),"-")</f>
        <v>1</v>
      </c>
      <c r="AB23" s="36">
        <f>IFERROR(VLOOKUP($A23,'Running Order'!$A$8:$CH$64,AB$104,FALSE),"-")</f>
        <v>2</v>
      </c>
      <c r="AC23" s="36">
        <f>IFERROR(VLOOKUP($A23,'Running Order'!$A$8:$CH$64,AC$104,FALSE),"-")</f>
        <v>4</v>
      </c>
      <c r="AD23" s="36">
        <f>IFERROR(VLOOKUP($A23,'Running Order'!$A$8:$CH$64,AD$104,FALSE),"-")</f>
        <v>8</v>
      </c>
      <c r="AE23" s="36">
        <f>IFERROR(VLOOKUP($A23,'Running Order'!$A$8:$CH$64,AE$104,FALSE),"-")</f>
        <v>0</v>
      </c>
      <c r="AF23" s="36">
        <f>IFERROR(VLOOKUP($A23,'Running Order'!$A$8:$CH$64,AF$104,FALSE),"-")</f>
        <v>0</v>
      </c>
      <c r="AG23" s="36">
        <f>IFERROR(VLOOKUP($A23,'Running Order'!$A$8:$CH$64,AG$104,FALSE),"-")</f>
        <v>0</v>
      </c>
      <c r="AH23" s="38">
        <f>IFERROR(VLOOKUP($A23,'Running Order'!$A$8:$CH$64,AH$104,FALSE),"-")</f>
        <v>24</v>
      </c>
      <c r="AI23" s="38">
        <f>IFERROR(VLOOKUP($A23,'Running Order'!$A$8:$CH$64,AI$104,FALSE),"-")</f>
        <v>63</v>
      </c>
      <c r="AJ23" s="36">
        <f>IFERROR(VLOOKUP($A23,'Running Order'!$A$8:$CH$64,AJ$104,FALSE),"-")</f>
        <v>1</v>
      </c>
      <c r="AK23" s="36">
        <f>IFERROR(VLOOKUP($A23,'Running Order'!$A$8:$CH$64,AK$104,FALSE),"-")</f>
        <v>3</v>
      </c>
      <c r="AL23" s="36">
        <f>IFERROR(VLOOKUP($A23,'Running Order'!$A$8:$CH$64,AL$104,FALSE),"-")</f>
        <v>1</v>
      </c>
      <c r="AM23" s="36">
        <f>IFERROR(VLOOKUP($A23,'Running Order'!$A$8:$CH$64,AM$104,FALSE),"-")</f>
        <v>3</v>
      </c>
      <c r="AN23" s="36">
        <f>IFERROR(VLOOKUP($A23,'Running Order'!$A$8:$CH$64,AN$104,FALSE),"-")</f>
        <v>1</v>
      </c>
      <c r="AO23" s="36">
        <f>IFERROR(VLOOKUP($A23,'Running Order'!$A$8:$CH$64,AO$104,FALSE),"-")</f>
        <v>3</v>
      </c>
      <c r="AP23" s="36">
        <f>IFERROR(VLOOKUP($A23,'Running Order'!$A$8:$CH$64,AP$104,FALSE),"-")</f>
        <v>5</v>
      </c>
      <c r="AQ23" s="36">
        <f>IFERROR(VLOOKUP($A23,'Running Order'!$A$8:$CH$64,AQ$104,FALSE),"-")</f>
        <v>1</v>
      </c>
      <c r="AR23" s="36">
        <f>IFERROR(VLOOKUP($A23,'Running Order'!$A$8:$CH$64,AR$104,FALSE),"-")</f>
        <v>0</v>
      </c>
      <c r="AS23" s="36">
        <f>IFERROR(VLOOKUP($A23,'Running Order'!$A$8:$CH$64,AS$104,FALSE),"-")</f>
        <v>0</v>
      </c>
      <c r="AT23" s="38">
        <f>IFERROR(VLOOKUP($A23,'Running Order'!$A$8:$CH$64,AT$104,FALSE),"-")</f>
        <v>18</v>
      </c>
      <c r="AU23" s="38">
        <f>IFERROR(VLOOKUP($A23,'Running Order'!$A$8:$CH$64,AU$104,FALSE),"-")</f>
        <v>81</v>
      </c>
      <c r="AV23" s="36">
        <f>IFERROR(VLOOKUP($A23,'Running Order'!$A$8:$CH$64,AV$104,FALSE),"-")</f>
        <v>0</v>
      </c>
      <c r="AW23" s="36">
        <f>IFERROR(VLOOKUP($A23,'Running Order'!$A$8:$CH$64,AW$104,FALSE),"-")</f>
        <v>0</v>
      </c>
      <c r="AX23" s="36">
        <f>IFERROR(VLOOKUP($A23,'Running Order'!$A$8:$CH$64,AX$104,FALSE),"-")</f>
        <v>0</v>
      </c>
      <c r="AY23" s="36">
        <f>IFERROR(VLOOKUP($A23,'Running Order'!$A$8:$CH$64,AY$104,FALSE),"-")</f>
        <v>0</v>
      </c>
      <c r="AZ23" s="36">
        <f>IFERROR(VLOOKUP($A23,'Running Order'!$A$8:$CH$64,AZ$104,FALSE),"-")</f>
        <v>0</v>
      </c>
      <c r="BA23" s="36">
        <f>IFERROR(VLOOKUP($A23,'Running Order'!$A$8:$CH$64,BA$104,FALSE),"-")</f>
        <v>0</v>
      </c>
      <c r="BB23" s="36">
        <f>IFERROR(VLOOKUP($A23,'Running Order'!$A$8:$CH$64,BB$104,FALSE),"-")</f>
        <v>0</v>
      </c>
      <c r="BC23" s="36">
        <f>IFERROR(VLOOKUP($A23,'Running Order'!$A$8:$CH$64,BC$104,FALSE),"-")</f>
        <v>0</v>
      </c>
      <c r="BD23" s="36">
        <f>IFERROR(VLOOKUP($A23,'Running Order'!$A$8:$CH$64,BD$104,FALSE),"-")</f>
        <v>0</v>
      </c>
      <c r="BE23" s="36">
        <f>IFERROR(VLOOKUP($A23,'Running Order'!$A$8:$CH$64,BE$104,FALSE),"-")</f>
        <v>0</v>
      </c>
      <c r="BF23" s="38">
        <f>IFERROR(VLOOKUP($A23,'Running Order'!$A$8:$CH$64,BF$104,FALSE),"-")</f>
        <v>0</v>
      </c>
      <c r="BG23" s="38">
        <f>IFERROR(VLOOKUP($A23,'Running Order'!$A$8:$CH$64,BG$104,FALSE),"-")</f>
        <v>81</v>
      </c>
      <c r="BH23" s="38">
        <f t="shared" si="57"/>
        <v>16</v>
      </c>
      <c r="BI23" s="38">
        <f t="shared" si="58"/>
        <v>16</v>
      </c>
      <c r="BJ23" s="38">
        <f t="shared" si="59"/>
        <v>16</v>
      </c>
      <c r="BK23" s="5" t="str">
        <f t="shared" si="60"/>
        <v>-</v>
      </c>
      <c r="BL23" s="5">
        <f t="shared" si="61"/>
        <v>16</v>
      </c>
      <c r="BM23" s="5">
        <f t="shared" si="62"/>
        <v>16</v>
      </c>
      <c r="BN23" s="5">
        <f t="shared" si="63"/>
        <v>16</v>
      </c>
      <c r="BO23" s="5">
        <f t="shared" si="64"/>
        <v>16</v>
      </c>
      <c r="BP23" s="3" t="str">
        <f t="shared" si="16"/>
        <v>-</v>
      </c>
      <c r="BQ23" s="3" t="str">
        <f t="shared" si="65"/>
        <v/>
      </c>
      <c r="BR23" s="3" t="str">
        <f t="shared" si="17"/>
        <v>-</v>
      </c>
      <c r="BS23" s="3" t="str">
        <f t="shared" si="66"/>
        <v/>
      </c>
      <c r="BT23" s="3" t="e">
        <f t="shared" si="18"/>
        <v>#VALUE!</v>
      </c>
      <c r="BU23" s="3" t="str">
        <f t="shared" si="67"/>
        <v/>
      </c>
      <c r="BV23" s="3" t="str">
        <f t="shared" si="19"/>
        <v>-</v>
      </c>
      <c r="BW23" s="3" t="str">
        <f t="shared" si="68"/>
        <v/>
      </c>
      <c r="BX23" s="3" t="str">
        <f t="shared" si="20"/>
        <v>-</v>
      </c>
      <c r="BY23" s="3" t="str">
        <f t="shared" si="69"/>
        <v/>
      </c>
      <c r="BZ23" s="3" t="str">
        <f t="shared" si="21"/>
        <v>-</v>
      </c>
      <c r="CA23" s="3" t="str">
        <f t="shared" si="70"/>
        <v/>
      </c>
      <c r="CB23" s="3" t="str">
        <f t="shared" si="22"/>
        <v>-</v>
      </c>
      <c r="CC23" s="3" t="str">
        <f t="shared" si="71"/>
        <v/>
      </c>
      <c r="CD23" s="3" t="e">
        <f t="shared" si="72"/>
        <v>#VALUE!</v>
      </c>
      <c r="CE23" s="3" t="str">
        <f t="shared" si="73"/>
        <v/>
      </c>
      <c r="CF23" s="3" t="str">
        <f t="shared" si="74"/>
        <v>-</v>
      </c>
      <c r="CG23" s="3" t="str">
        <f t="shared" si="75"/>
        <v/>
      </c>
      <c r="CH23" s="5" t="str">
        <f>IFERROR(VLOOKUP($A23,'Running Order'!$A$8:$CH$64,CH$104,FALSE),"-")</f>
        <v>2</v>
      </c>
      <c r="CI23" s="5">
        <f>IFERROR(VLOOKUP($A23,'Running Order'!$A$8:$CI$64,CI$104,FALSE),"-")</f>
        <v>3</v>
      </c>
      <c r="CL23" s="1">
        <f t="shared" si="76"/>
        <v>18</v>
      </c>
      <c r="CM23" s="1">
        <f t="shared" si="77"/>
        <v>0</v>
      </c>
      <c r="CN23" s="1">
        <f t="shared" si="78"/>
        <v>16</v>
      </c>
      <c r="CO23" s="1" t="e">
        <f t="shared" si="79"/>
        <v>#VALUE!</v>
      </c>
      <c r="CP23" s="1">
        <f t="shared" si="80"/>
        <v>6</v>
      </c>
      <c r="CQ23" s="1">
        <f t="shared" si="81"/>
        <v>1.2E-4</v>
      </c>
      <c r="CR23" s="1" t="e">
        <f t="shared" si="82"/>
        <v>#VALUE!</v>
      </c>
      <c r="CS23" s="1" t="e">
        <f t="shared" si="23"/>
        <v>#VALUE!</v>
      </c>
      <c r="CT23" s="1">
        <f t="shared" si="83"/>
        <v>2</v>
      </c>
      <c r="CU23" s="1">
        <f t="shared" si="84"/>
        <v>1.6000000000000001E-3</v>
      </c>
      <c r="CV23" s="1" t="e">
        <f t="shared" si="85"/>
        <v>#VALUE!</v>
      </c>
      <c r="CW23" s="1" t="e">
        <f t="shared" si="24"/>
        <v>#VALUE!</v>
      </c>
      <c r="CX23" s="1">
        <f t="shared" si="86"/>
        <v>4</v>
      </c>
      <c r="CY23" s="1">
        <f t="shared" si="87"/>
        <v>4.0000000000000002E-4</v>
      </c>
      <c r="CZ23" s="1" t="e">
        <f t="shared" si="88"/>
        <v>#VALUE!</v>
      </c>
      <c r="DA23" s="1" t="e">
        <f t="shared" si="25"/>
        <v>#VALUE!</v>
      </c>
      <c r="DB23" s="1">
        <f t="shared" si="89"/>
        <v>2</v>
      </c>
      <c r="DC23" s="1">
        <f t="shared" si="90"/>
        <v>1.1000000000000001E-3</v>
      </c>
      <c r="DD23" s="1" t="e">
        <f t="shared" si="91"/>
        <v>#VALUE!</v>
      </c>
      <c r="DE23" s="1" t="e">
        <f t="shared" si="26"/>
        <v>#VALUE!</v>
      </c>
      <c r="DF23" s="1">
        <f t="shared" si="92"/>
        <v>4</v>
      </c>
      <c r="DG23" s="1">
        <f t="shared" si="93"/>
        <v>6.9999999999999999E-4</v>
      </c>
      <c r="DH23" s="1" t="e">
        <f t="shared" si="94"/>
        <v>#VALUE!</v>
      </c>
      <c r="DI23" s="1" t="e">
        <f t="shared" si="27"/>
        <v>#VALUE!</v>
      </c>
      <c r="DJ23" s="1">
        <f t="shared" si="95"/>
        <v>1</v>
      </c>
      <c r="DK23" s="1">
        <f t="shared" si="96"/>
        <v>2.9999999999999997E-4</v>
      </c>
      <c r="DL23" s="1" t="e">
        <f t="shared" si="97"/>
        <v>#VALUE!</v>
      </c>
      <c r="DM23" s="1" t="e">
        <f t="shared" si="98"/>
        <v>#VALUE!</v>
      </c>
      <c r="DQ23">
        <f t="shared" si="99"/>
        <v>81</v>
      </c>
      <c r="DR23" t="str">
        <f t="shared" si="100"/>
        <v>YES</v>
      </c>
      <c r="DS23">
        <f t="shared" si="101"/>
        <v>81</v>
      </c>
      <c r="DT23" t="str">
        <f t="shared" si="102"/>
        <v>YES</v>
      </c>
      <c r="DV23" s="1">
        <f t="shared" si="103"/>
        <v>8</v>
      </c>
      <c r="DW23" s="1">
        <f t="shared" si="104"/>
        <v>0</v>
      </c>
      <c r="DX23" s="1">
        <f t="shared" si="105"/>
        <v>16</v>
      </c>
      <c r="DY23" s="1">
        <f t="shared" si="28"/>
        <v>16</v>
      </c>
      <c r="DZ23" s="1">
        <f t="shared" si="106"/>
        <v>6</v>
      </c>
      <c r="EA23" s="1">
        <f t="shared" si="107"/>
        <v>0</v>
      </c>
      <c r="EB23" s="1">
        <f t="shared" si="108"/>
        <v>16</v>
      </c>
      <c r="EC23" s="1">
        <f t="shared" si="29"/>
        <v>16</v>
      </c>
      <c r="ED23" s="1">
        <f t="shared" si="109"/>
        <v>2</v>
      </c>
      <c r="EE23" s="1">
        <f t="shared" si="110"/>
        <v>0</v>
      </c>
      <c r="EF23" s="1">
        <f t="shared" si="111"/>
        <v>16</v>
      </c>
      <c r="EG23" s="1">
        <f t="shared" si="30"/>
        <v>16</v>
      </c>
      <c r="EH23" s="1">
        <f t="shared" si="112"/>
        <v>4</v>
      </c>
      <c r="EI23" s="1">
        <f t="shared" si="113"/>
        <v>0</v>
      </c>
      <c r="EJ23" s="1">
        <f t="shared" si="114"/>
        <v>16</v>
      </c>
      <c r="EK23" s="1">
        <f t="shared" si="31"/>
        <v>16</v>
      </c>
      <c r="EL23" s="1">
        <f t="shared" si="115"/>
        <v>2</v>
      </c>
      <c r="EM23" s="1">
        <f t="shared" si="116"/>
        <v>0</v>
      </c>
      <c r="EN23" s="1">
        <f t="shared" si="117"/>
        <v>16</v>
      </c>
      <c r="EO23" s="1">
        <f t="shared" si="32"/>
        <v>16</v>
      </c>
      <c r="EP23" s="1">
        <f t="shared" si="118"/>
        <v>4</v>
      </c>
      <c r="EQ23" s="1">
        <f t="shared" si="119"/>
        <v>0</v>
      </c>
      <c r="ER23" s="1">
        <f t="shared" si="120"/>
        <v>16</v>
      </c>
      <c r="ES23" s="1">
        <f t="shared" si="33"/>
        <v>16</v>
      </c>
      <c r="ET23" s="1">
        <f t="shared" si="121"/>
        <v>1</v>
      </c>
      <c r="EU23" s="1">
        <f t="shared" si="122"/>
        <v>0</v>
      </c>
      <c r="EV23" s="1">
        <f t="shared" si="123"/>
        <v>16</v>
      </c>
      <c r="EW23" s="1">
        <f t="shared" si="124"/>
        <v>16</v>
      </c>
      <c r="EX23" s="1"/>
      <c r="EY23" s="1">
        <f t="shared" si="125"/>
        <v>6</v>
      </c>
      <c r="EZ23" s="1">
        <f t="shared" si="126"/>
        <v>0</v>
      </c>
      <c r="FA23" s="1">
        <f t="shared" si="34"/>
        <v>16</v>
      </c>
      <c r="FB23" s="1">
        <f t="shared" si="35"/>
        <v>16</v>
      </c>
      <c r="FC23" s="1">
        <f t="shared" si="127"/>
        <v>2</v>
      </c>
      <c r="FD23" s="1">
        <f t="shared" si="128"/>
        <v>0</v>
      </c>
      <c r="FE23" s="1">
        <f t="shared" si="129"/>
        <v>16</v>
      </c>
      <c r="FF23" s="1">
        <f t="shared" si="36"/>
        <v>16</v>
      </c>
      <c r="FG23" s="1">
        <f t="shared" si="130"/>
        <v>2</v>
      </c>
      <c r="FH23" s="1">
        <f t="shared" si="131"/>
        <v>0</v>
      </c>
      <c r="FI23" s="1">
        <f t="shared" si="132"/>
        <v>16</v>
      </c>
      <c r="FJ23" s="1">
        <f t="shared" si="37"/>
        <v>16</v>
      </c>
      <c r="FK23" s="1">
        <f t="shared" si="133"/>
        <v>1</v>
      </c>
      <c r="FL23" s="1">
        <f t="shared" si="134"/>
        <v>0</v>
      </c>
      <c r="FM23" s="1">
        <f t="shared" si="135"/>
        <v>16</v>
      </c>
      <c r="FN23" s="1">
        <f t="shared" si="38"/>
        <v>16</v>
      </c>
      <c r="FO23" s="1">
        <f t="shared" si="136"/>
        <v>2</v>
      </c>
      <c r="FP23" s="1">
        <f t="shared" si="137"/>
        <v>0</v>
      </c>
      <c r="FQ23" s="1">
        <f t="shared" si="138"/>
        <v>16</v>
      </c>
      <c r="FR23" s="1">
        <f t="shared" si="39"/>
        <v>16</v>
      </c>
      <c r="FS23" s="1">
        <f t="shared" si="139"/>
        <v>3</v>
      </c>
      <c r="FT23" s="1">
        <f t="shared" si="140"/>
        <v>0</v>
      </c>
      <c r="FU23" s="1">
        <f t="shared" si="141"/>
        <v>16</v>
      </c>
      <c r="FV23" s="1">
        <f t="shared" si="40"/>
        <v>16</v>
      </c>
      <c r="FW23" s="1">
        <f t="shared" si="142"/>
        <v>1</v>
      </c>
      <c r="FX23" s="1">
        <f t="shared" si="143"/>
        <v>0</v>
      </c>
      <c r="FY23" s="1">
        <f t="shared" si="144"/>
        <v>16</v>
      </c>
      <c r="FZ23" s="1">
        <f t="shared" si="41"/>
        <v>16</v>
      </c>
      <c r="GC23" s="1">
        <f t="shared" si="42"/>
        <v>3</v>
      </c>
      <c r="GD23" s="1">
        <f t="shared" si="145"/>
        <v>0</v>
      </c>
      <c r="GE23" s="1">
        <f t="shared" si="43"/>
        <v>16</v>
      </c>
      <c r="GF23" s="1">
        <f t="shared" si="44"/>
        <v>16</v>
      </c>
      <c r="GG23" s="1">
        <f t="shared" si="45"/>
        <v>0</v>
      </c>
      <c r="GH23" s="1">
        <f t="shared" si="146"/>
        <v>0</v>
      </c>
      <c r="GI23" s="1">
        <f t="shared" si="147"/>
        <v>16</v>
      </c>
      <c r="GJ23" s="1">
        <f t="shared" si="46"/>
        <v>16</v>
      </c>
      <c r="GK23" s="1">
        <f t="shared" si="47"/>
        <v>1</v>
      </c>
      <c r="GL23" s="1">
        <f t="shared" si="148"/>
        <v>0</v>
      </c>
      <c r="GM23" s="1">
        <f t="shared" si="149"/>
        <v>16</v>
      </c>
      <c r="GN23" s="1">
        <f t="shared" si="48"/>
        <v>16</v>
      </c>
      <c r="GO23" s="1">
        <f t="shared" si="49"/>
        <v>0</v>
      </c>
      <c r="GP23" s="1">
        <f t="shared" si="150"/>
        <v>0</v>
      </c>
      <c r="GQ23" s="1">
        <f t="shared" si="151"/>
        <v>16</v>
      </c>
      <c r="GR23" s="1">
        <f t="shared" si="50"/>
        <v>16</v>
      </c>
      <c r="GS23" s="1">
        <f t="shared" si="51"/>
        <v>1</v>
      </c>
      <c r="GT23" s="1">
        <f t="shared" si="152"/>
        <v>0</v>
      </c>
      <c r="GU23" s="1">
        <f t="shared" si="153"/>
        <v>16</v>
      </c>
      <c r="GV23" s="1">
        <f t="shared" si="52"/>
        <v>16</v>
      </c>
      <c r="GW23" s="1">
        <f t="shared" si="53"/>
        <v>2</v>
      </c>
      <c r="GX23" s="1">
        <f t="shared" si="154"/>
        <v>0</v>
      </c>
      <c r="GY23" s="1">
        <f t="shared" si="155"/>
        <v>16</v>
      </c>
      <c r="GZ23" s="1">
        <f t="shared" si="54"/>
        <v>16</v>
      </c>
      <c r="HA23" s="1">
        <f t="shared" si="55"/>
        <v>1</v>
      </c>
      <c r="HB23" s="1">
        <f t="shared" si="156"/>
        <v>0</v>
      </c>
      <c r="HC23" s="1">
        <f t="shared" si="157"/>
        <v>16</v>
      </c>
      <c r="HD23" s="1">
        <f t="shared" si="56"/>
        <v>16</v>
      </c>
    </row>
    <row r="24" spans="1:212" x14ac:dyDescent="0.3">
      <c r="A24" t="s">
        <v>125</v>
      </c>
      <c r="B24" s="13">
        <f>IFERROR(VLOOKUP($A24,'Running Order'!$A$8:$CH$64,B$104,FALSE),)</f>
        <v>7</v>
      </c>
      <c r="C24" s="35" t="str">
        <f>IFERROR(VLOOKUP($A24,'Running Order'!$A$8:$CH$64,C$104,FALSE),"-")</f>
        <v>John Cole</v>
      </c>
      <c r="D24" s="35" t="str">
        <f>IFERROR(VLOOKUP($A24,'Running Order'!$A$8:$CH$64,D$104,FALSE),"-")</f>
        <v>Anne Cole</v>
      </c>
      <c r="E24" s="35" t="str">
        <f>IFERROR(VLOOKUP($A24,'Running Order'!$A$8:$CH$64,E$104,FALSE),"-")</f>
        <v>Crossle</v>
      </c>
      <c r="F24" s="35">
        <f>IFERROR(VLOOKUP($A24,'Running Order'!$A$8:$CH$64,F$104,FALSE),"-")</f>
        <v>1600</v>
      </c>
      <c r="G24" s="13" t="str">
        <f>IFERROR(VLOOKUP($A24,'Running Order'!$A$8:$CH$64,G$104,FALSE),"-")</f>
        <v>IRS</v>
      </c>
      <c r="H24" s="12">
        <f>IFERROR(VLOOKUP($A24,'Running Order'!$A$8:$CH$64,H$104,FALSE),"-")</f>
        <v>7</v>
      </c>
      <c r="I24" s="12">
        <f>IFERROR(VLOOKUP($A24,'Running Order'!$A$8:$CH$64,I$104,FALSE),"-")</f>
        <v>0</v>
      </c>
      <c r="J24" s="12">
        <f>IFERROR(VLOOKUP($A24,'Running Order'!$A$8:$CH$64,J$104,FALSE),"-")</f>
        <v>0</v>
      </c>
      <c r="K24" s="35">
        <f>IFERROR(VLOOKUP($A24,'Running Order'!$A$8:$CH$64,K$104,FALSE),"-")</f>
        <v>0</v>
      </c>
      <c r="L24" s="12" t="str">
        <f>IFERROR(VLOOKUP($A24,'Running Order'!$A$8:$CH$64,L$104,FALSE),"-")</f>
        <v>Blue</v>
      </c>
      <c r="M24" s="35">
        <f>IFERROR(VLOOKUP($A24,'Running Order'!$A$8:$CH$64,M$104,FALSE),"-")</f>
        <v>5</v>
      </c>
      <c r="N24" s="35">
        <f>IFERROR(VLOOKUP($A24,'Running Order'!$A$8:$CH$64,N$104,FALSE),"-")</f>
        <v>3</v>
      </c>
      <c r="O24" s="35">
        <f>IFERROR(VLOOKUP($A24,'Running Order'!$A$8:$CH$64,O$104,FALSE),"-")</f>
        <v>9</v>
      </c>
      <c r="P24" s="35">
        <f>IFERROR(VLOOKUP($A24,'Running Order'!$A$8:$CH$64,P$104,FALSE),"-")</f>
        <v>1</v>
      </c>
      <c r="Q24" s="35">
        <f>IFERROR(VLOOKUP($A24,'Running Order'!$A$8:$CH$64,Q$104,FALSE),"-")</f>
        <v>3</v>
      </c>
      <c r="R24" s="35">
        <f>IFERROR(VLOOKUP($A24,'Running Order'!$A$8:$CH$64,R$104,FALSE),"-")</f>
        <v>4</v>
      </c>
      <c r="S24" s="12">
        <f>IFERROR(VLOOKUP($A24,'Running Order'!$A$8:$CH$64,S$104,FALSE),"-")</f>
        <v>8</v>
      </c>
      <c r="T24" s="35">
        <f>IFERROR(VLOOKUP($A24,'Running Order'!$A$8:$CH$64,T$104,FALSE),"-")</f>
        <v>5</v>
      </c>
      <c r="U24" s="12">
        <f>IFERROR(VLOOKUP($A24,'Running Order'!$A$8:$CH$64,U$104,FALSE),"-")</f>
        <v>0</v>
      </c>
      <c r="V24" s="35">
        <f>IFERROR(VLOOKUP($A24,'Running Order'!$A$8:$CH$64,V$104,FALSE),"-")</f>
        <v>0</v>
      </c>
      <c r="W24" s="5">
        <f>IFERROR(VLOOKUP($A24,'Running Order'!$A$8:$CH$64,W$104,FALSE),"-")</f>
        <v>38</v>
      </c>
      <c r="X24" s="12">
        <f>IFERROR(VLOOKUP($A24,'Running Order'!$A$8:$CH$64,X$104,FALSE),"-")</f>
        <v>2</v>
      </c>
      <c r="Y24" s="12">
        <f>IFERROR(VLOOKUP($A24,'Running Order'!$A$8:$CH$64,Y$104,FALSE),"-")</f>
        <v>3</v>
      </c>
      <c r="Z24" s="12">
        <f>IFERROR(VLOOKUP($A24,'Running Order'!$A$8:$CH$64,Z$104,FALSE),"-")</f>
        <v>3</v>
      </c>
      <c r="AA24" s="12">
        <f>IFERROR(VLOOKUP($A24,'Running Order'!$A$8:$CH$64,AA$104,FALSE),"-")</f>
        <v>4</v>
      </c>
      <c r="AB24" s="12">
        <f>IFERROR(VLOOKUP($A24,'Running Order'!$A$8:$CH$64,AB$104,FALSE),"-")</f>
        <v>2</v>
      </c>
      <c r="AC24" s="12">
        <f>IFERROR(VLOOKUP($A24,'Running Order'!$A$8:$CH$64,AC$104,FALSE),"-")</f>
        <v>4</v>
      </c>
      <c r="AD24" s="12">
        <f>IFERROR(VLOOKUP($A24,'Running Order'!$A$8:$CH$64,AD$104,FALSE),"-")</f>
        <v>8</v>
      </c>
      <c r="AE24" s="12">
        <f>IFERROR(VLOOKUP($A24,'Running Order'!$A$8:$CH$64,AE$104,FALSE),"-")</f>
        <v>0</v>
      </c>
      <c r="AF24" s="12">
        <f>IFERROR(VLOOKUP($A24,'Running Order'!$A$8:$CH$64,AF$104,FALSE),"-")</f>
        <v>0</v>
      </c>
      <c r="AG24" s="12">
        <f>IFERROR(VLOOKUP($A24,'Running Order'!$A$8:$CH$64,AG$104,FALSE),"-")</f>
        <v>0</v>
      </c>
      <c r="AH24" s="5">
        <f>IFERROR(VLOOKUP($A24,'Running Order'!$A$8:$CH$64,AH$104,FALSE),"-")</f>
        <v>26</v>
      </c>
      <c r="AI24" s="5">
        <f>IFERROR(VLOOKUP($A24,'Running Order'!$A$8:$CH$64,AI$104,FALSE),"-")</f>
        <v>64</v>
      </c>
      <c r="AJ24" s="12">
        <f>IFERROR(VLOOKUP($A24,'Running Order'!$A$8:$CH$64,AJ$104,FALSE),"-")</f>
        <v>1</v>
      </c>
      <c r="AK24" s="12">
        <f>IFERROR(VLOOKUP($A24,'Running Order'!$A$8:$CH$64,AK$104,FALSE),"-")</f>
        <v>3</v>
      </c>
      <c r="AL24" s="12">
        <f>IFERROR(VLOOKUP($A24,'Running Order'!$A$8:$CH$64,AL$104,FALSE),"-")</f>
        <v>2</v>
      </c>
      <c r="AM24" s="12">
        <f>IFERROR(VLOOKUP($A24,'Running Order'!$A$8:$CH$64,AM$104,FALSE),"-")</f>
        <v>3</v>
      </c>
      <c r="AN24" s="12">
        <f>IFERROR(VLOOKUP($A24,'Running Order'!$A$8:$CH$64,AN$104,FALSE),"-")</f>
        <v>1</v>
      </c>
      <c r="AO24" s="12">
        <f>IFERROR(VLOOKUP($A24,'Running Order'!$A$8:$CH$64,AO$104,FALSE),"-")</f>
        <v>4</v>
      </c>
      <c r="AP24" s="12">
        <f>IFERROR(VLOOKUP($A24,'Running Order'!$A$8:$CH$64,AP$104,FALSE),"-")</f>
        <v>8</v>
      </c>
      <c r="AQ24" s="12">
        <f>IFERROR(VLOOKUP($A24,'Running Order'!$A$8:$CH$64,AQ$104,FALSE),"-")</f>
        <v>0</v>
      </c>
      <c r="AR24" s="12">
        <f>IFERROR(VLOOKUP($A24,'Running Order'!$A$8:$CH$64,AR$104,FALSE),"-")</f>
        <v>0</v>
      </c>
      <c r="AS24" s="12">
        <f>IFERROR(VLOOKUP($A24,'Running Order'!$A$8:$CH$64,AS$104,FALSE),"-")</f>
        <v>0</v>
      </c>
      <c r="AT24" s="5">
        <f>IFERROR(VLOOKUP($A24,'Running Order'!$A$8:$CH$64,AT$104,FALSE),"-")</f>
        <v>22</v>
      </c>
      <c r="AU24" s="5">
        <f>IFERROR(VLOOKUP($A24,'Running Order'!$A$8:$CH$64,AU$104,FALSE),"-")</f>
        <v>86</v>
      </c>
      <c r="AV24" s="12">
        <f>IFERROR(VLOOKUP($A24,'Running Order'!$A$8:$CH$64,AV$104,FALSE),"-")</f>
        <v>0</v>
      </c>
      <c r="AW24" s="12">
        <f>IFERROR(VLOOKUP($A24,'Running Order'!$A$8:$CH$64,AW$104,FALSE),"-")</f>
        <v>0</v>
      </c>
      <c r="AX24" s="12">
        <f>IFERROR(VLOOKUP($A24,'Running Order'!$A$8:$CH$64,AX$104,FALSE),"-")</f>
        <v>0</v>
      </c>
      <c r="AY24" s="12">
        <f>IFERROR(VLOOKUP($A24,'Running Order'!$A$8:$CH$64,AY$104,FALSE),"-")</f>
        <v>0</v>
      </c>
      <c r="AZ24" s="12">
        <f>IFERROR(VLOOKUP($A24,'Running Order'!$A$8:$CH$64,AZ$104,FALSE),"-")</f>
        <v>0</v>
      </c>
      <c r="BA24" s="12">
        <f>IFERROR(VLOOKUP($A24,'Running Order'!$A$8:$CH$64,BA$104,FALSE),"-")</f>
        <v>0</v>
      </c>
      <c r="BB24" s="12">
        <f>IFERROR(VLOOKUP($A24,'Running Order'!$A$8:$CH$64,BB$104,FALSE),"-")</f>
        <v>0</v>
      </c>
      <c r="BC24" s="12">
        <f>IFERROR(VLOOKUP($A24,'Running Order'!$A$8:$CH$64,BC$104,FALSE),"-")</f>
        <v>0</v>
      </c>
      <c r="BD24" s="12">
        <f>IFERROR(VLOOKUP($A24,'Running Order'!$A$8:$CH$64,BD$104,FALSE),"-")</f>
        <v>0</v>
      </c>
      <c r="BE24" s="12">
        <f>IFERROR(VLOOKUP($A24,'Running Order'!$A$8:$CH$64,BE$104,FALSE),"-")</f>
        <v>0</v>
      </c>
      <c r="BF24" s="5">
        <f>IFERROR(VLOOKUP($A24,'Running Order'!$A$8:$CH$64,BF$104,FALSE),"-")</f>
        <v>0</v>
      </c>
      <c r="BG24" s="5">
        <f>IFERROR(VLOOKUP($A24,'Running Order'!$A$8:$CH$64,BG$104,FALSE),"-")</f>
        <v>86</v>
      </c>
      <c r="BH24" s="5">
        <f t="shared" si="57"/>
        <v>15</v>
      </c>
      <c r="BI24" s="5">
        <f t="shared" si="58"/>
        <v>17</v>
      </c>
      <c r="BJ24" s="5">
        <f t="shared" si="59"/>
        <v>17</v>
      </c>
      <c r="BK24" s="5" t="str">
        <f t="shared" si="60"/>
        <v>-</v>
      </c>
      <c r="BL24" s="5">
        <f t="shared" si="61"/>
        <v>15</v>
      </c>
      <c r="BM24" s="5">
        <f t="shared" si="62"/>
        <v>17</v>
      </c>
      <c r="BN24" s="5">
        <f t="shared" si="63"/>
        <v>17</v>
      </c>
      <c r="BO24" s="5">
        <f t="shared" si="64"/>
        <v>17</v>
      </c>
      <c r="BP24" s="3" t="str">
        <f t="shared" si="16"/>
        <v>-</v>
      </c>
      <c r="BQ24" s="3" t="str">
        <f t="shared" si="65"/>
        <v/>
      </c>
      <c r="BR24" s="3" t="str">
        <f t="shared" si="17"/>
        <v>-</v>
      </c>
      <c r="BS24" s="3" t="str">
        <f t="shared" si="66"/>
        <v/>
      </c>
      <c r="BT24" s="3" t="str">
        <f t="shared" si="18"/>
        <v>-</v>
      </c>
      <c r="BU24" s="3" t="str">
        <f t="shared" si="67"/>
        <v/>
      </c>
      <c r="BV24" s="3" t="e">
        <f t="shared" si="19"/>
        <v>#VALUE!</v>
      </c>
      <c r="BW24" s="3" t="str">
        <f t="shared" si="68"/>
        <v/>
      </c>
      <c r="BX24" s="3" t="str">
        <f t="shared" si="20"/>
        <v>-</v>
      </c>
      <c r="BY24" s="3" t="str">
        <f t="shared" si="69"/>
        <v/>
      </c>
      <c r="BZ24" s="3" t="str">
        <f t="shared" si="21"/>
        <v>-</v>
      </c>
      <c r="CA24" s="3" t="str">
        <f t="shared" si="70"/>
        <v/>
      </c>
      <c r="CB24" s="3" t="str">
        <f t="shared" si="22"/>
        <v>-</v>
      </c>
      <c r="CC24" s="3" t="str">
        <f t="shared" si="71"/>
        <v/>
      </c>
      <c r="CD24" s="3" t="str">
        <f t="shared" si="72"/>
        <v>-</v>
      </c>
      <c r="CE24" s="3" t="str">
        <f t="shared" si="73"/>
        <v/>
      </c>
      <c r="CF24" s="3" t="str">
        <f t="shared" si="74"/>
        <v>-</v>
      </c>
      <c r="CG24" s="3" t="str">
        <f t="shared" si="75"/>
        <v/>
      </c>
      <c r="CH24" s="5" t="str">
        <f>IFERROR(VLOOKUP($A24,'Running Order'!$A$8:$CH$64,CH$104,FALSE),"-")</f>
        <v>2</v>
      </c>
      <c r="CI24" s="5" t="str">
        <f>IFERROR(VLOOKUP($A24,'Running Order'!$A$8:$CI$64,CI$104,FALSE),"-")</f>
        <v/>
      </c>
      <c r="CL24" s="1">
        <f t="shared" si="76"/>
        <v>18</v>
      </c>
      <c r="CM24" s="1">
        <f t="shared" si="77"/>
        <v>0</v>
      </c>
      <c r="CN24" s="1">
        <f t="shared" si="78"/>
        <v>17</v>
      </c>
      <c r="CO24" s="1" t="e">
        <f t="shared" si="79"/>
        <v>#VALUE!</v>
      </c>
      <c r="CP24" s="1">
        <f t="shared" si="80"/>
        <v>3</v>
      </c>
      <c r="CQ24" s="1">
        <f t="shared" si="81"/>
        <v>1.8000000000000001E-4</v>
      </c>
      <c r="CR24" s="1" t="e">
        <f t="shared" si="82"/>
        <v>#VALUE!</v>
      </c>
      <c r="CS24" s="1" t="e">
        <f t="shared" si="23"/>
        <v>#VALUE!</v>
      </c>
      <c r="CT24" s="1">
        <f t="shared" si="83"/>
        <v>3</v>
      </c>
      <c r="CU24" s="1">
        <f t="shared" si="84"/>
        <v>8.9999999999999998E-4</v>
      </c>
      <c r="CV24" s="1" t="e">
        <f t="shared" si="85"/>
        <v>#VALUE!</v>
      </c>
      <c r="CW24" s="1" t="e">
        <f t="shared" si="24"/>
        <v>#VALUE!</v>
      </c>
      <c r="CX24" s="1">
        <f t="shared" si="86"/>
        <v>6</v>
      </c>
      <c r="CY24" s="1">
        <f t="shared" si="87"/>
        <v>2.0000000000000001E-4</v>
      </c>
      <c r="CZ24" s="1" t="e">
        <f t="shared" si="88"/>
        <v>#VALUE!</v>
      </c>
      <c r="DA24" s="1" t="e">
        <f t="shared" si="25"/>
        <v>#VALUE!</v>
      </c>
      <c r="DB24" s="1">
        <f t="shared" si="89"/>
        <v>4</v>
      </c>
      <c r="DC24" s="1">
        <f t="shared" si="90"/>
        <v>2.0000000000000001E-4</v>
      </c>
      <c r="DD24" s="1" t="e">
        <f t="shared" si="91"/>
        <v>#VALUE!</v>
      </c>
      <c r="DE24" s="1" t="e">
        <f t="shared" si="26"/>
        <v>#VALUE!</v>
      </c>
      <c r="DF24" s="1">
        <f t="shared" si="92"/>
        <v>2</v>
      </c>
      <c r="DG24" s="1">
        <f t="shared" si="93"/>
        <v>1E-3</v>
      </c>
      <c r="DH24" s="1" t="e">
        <f t="shared" si="94"/>
        <v>#VALUE!</v>
      </c>
      <c r="DI24" s="1" t="e">
        <f t="shared" si="27"/>
        <v>#VALUE!</v>
      </c>
      <c r="DJ24" s="1">
        <f t="shared" si="95"/>
        <v>0</v>
      </c>
      <c r="DK24" s="1">
        <f t="shared" si="96"/>
        <v>1.1999999999999999E-3</v>
      </c>
      <c r="DL24" s="1" t="e">
        <f t="shared" si="97"/>
        <v>#VALUE!</v>
      </c>
      <c r="DM24" s="1" t="e">
        <f t="shared" si="98"/>
        <v>#VALUE!</v>
      </c>
      <c r="DQ24">
        <f t="shared" si="99"/>
        <v>86</v>
      </c>
      <c r="DR24" t="str">
        <f t="shared" si="100"/>
        <v>YES</v>
      </c>
      <c r="DS24">
        <f t="shared" si="101"/>
        <v>86</v>
      </c>
      <c r="DT24" t="str">
        <f t="shared" si="102"/>
        <v>YES</v>
      </c>
      <c r="DV24" s="1">
        <f t="shared" si="103"/>
        <v>8</v>
      </c>
      <c r="DW24" s="1">
        <f t="shared" si="104"/>
        <v>0</v>
      </c>
      <c r="DX24" s="1">
        <f t="shared" si="105"/>
        <v>17</v>
      </c>
      <c r="DY24" s="1">
        <f t="shared" si="28"/>
        <v>17</v>
      </c>
      <c r="DZ24" s="1">
        <f t="shared" si="106"/>
        <v>3</v>
      </c>
      <c r="EA24" s="1">
        <f t="shared" si="107"/>
        <v>0</v>
      </c>
      <c r="EB24" s="1">
        <f t="shared" si="108"/>
        <v>17</v>
      </c>
      <c r="EC24" s="1">
        <f t="shared" si="29"/>
        <v>17</v>
      </c>
      <c r="ED24" s="1">
        <f t="shared" si="109"/>
        <v>3</v>
      </c>
      <c r="EE24" s="1">
        <f t="shared" si="110"/>
        <v>0</v>
      </c>
      <c r="EF24" s="1">
        <f t="shared" si="111"/>
        <v>17</v>
      </c>
      <c r="EG24" s="1">
        <f t="shared" si="30"/>
        <v>17</v>
      </c>
      <c r="EH24" s="1">
        <f t="shared" si="112"/>
        <v>6</v>
      </c>
      <c r="EI24" s="1">
        <f t="shared" si="113"/>
        <v>0</v>
      </c>
      <c r="EJ24" s="1">
        <f t="shared" si="114"/>
        <v>17</v>
      </c>
      <c r="EK24" s="1">
        <f t="shared" si="31"/>
        <v>17</v>
      </c>
      <c r="EL24" s="1">
        <f t="shared" si="115"/>
        <v>4</v>
      </c>
      <c r="EM24" s="1">
        <f t="shared" si="116"/>
        <v>0</v>
      </c>
      <c r="EN24" s="1">
        <f t="shared" si="117"/>
        <v>17</v>
      </c>
      <c r="EO24" s="1">
        <f t="shared" si="32"/>
        <v>17</v>
      </c>
      <c r="EP24" s="1">
        <f t="shared" si="118"/>
        <v>2</v>
      </c>
      <c r="EQ24" s="1">
        <f t="shared" si="119"/>
        <v>0</v>
      </c>
      <c r="ER24" s="1">
        <f t="shared" si="120"/>
        <v>17</v>
      </c>
      <c r="ES24" s="1">
        <f t="shared" si="33"/>
        <v>17</v>
      </c>
      <c r="ET24" s="1">
        <f t="shared" si="121"/>
        <v>0</v>
      </c>
      <c r="EU24" s="1">
        <f t="shared" si="122"/>
        <v>0</v>
      </c>
      <c r="EV24" s="1">
        <f t="shared" si="123"/>
        <v>17</v>
      </c>
      <c r="EW24" s="1">
        <f t="shared" si="124"/>
        <v>17</v>
      </c>
      <c r="EX24" s="1"/>
      <c r="EY24" s="1">
        <f t="shared" si="125"/>
        <v>5</v>
      </c>
      <c r="EZ24" s="1">
        <f t="shared" si="126"/>
        <v>0</v>
      </c>
      <c r="FA24" s="1">
        <f t="shared" si="34"/>
        <v>17</v>
      </c>
      <c r="FB24" s="1">
        <f t="shared" si="35"/>
        <v>17</v>
      </c>
      <c r="FC24" s="1">
        <f t="shared" si="127"/>
        <v>1</v>
      </c>
      <c r="FD24" s="1">
        <f t="shared" si="128"/>
        <v>0</v>
      </c>
      <c r="FE24" s="1">
        <f t="shared" si="129"/>
        <v>17</v>
      </c>
      <c r="FF24" s="1">
        <f t="shared" si="36"/>
        <v>17</v>
      </c>
      <c r="FG24" s="1">
        <f t="shared" si="130"/>
        <v>2</v>
      </c>
      <c r="FH24" s="1">
        <f t="shared" si="131"/>
        <v>0</v>
      </c>
      <c r="FI24" s="1">
        <f t="shared" si="132"/>
        <v>17</v>
      </c>
      <c r="FJ24" s="1">
        <f t="shared" si="37"/>
        <v>17</v>
      </c>
      <c r="FK24" s="1">
        <f t="shared" si="133"/>
        <v>4</v>
      </c>
      <c r="FL24" s="1">
        <f t="shared" si="134"/>
        <v>0</v>
      </c>
      <c r="FM24" s="1">
        <f t="shared" si="135"/>
        <v>17</v>
      </c>
      <c r="FN24" s="1">
        <f t="shared" si="38"/>
        <v>17</v>
      </c>
      <c r="FO24" s="1">
        <f t="shared" si="136"/>
        <v>3</v>
      </c>
      <c r="FP24" s="1">
        <f t="shared" si="137"/>
        <v>0</v>
      </c>
      <c r="FQ24" s="1">
        <f t="shared" si="138"/>
        <v>17</v>
      </c>
      <c r="FR24" s="1">
        <f t="shared" si="39"/>
        <v>17</v>
      </c>
      <c r="FS24" s="1">
        <f t="shared" si="139"/>
        <v>2</v>
      </c>
      <c r="FT24" s="1">
        <f t="shared" si="140"/>
        <v>0</v>
      </c>
      <c r="FU24" s="1">
        <f t="shared" si="141"/>
        <v>17</v>
      </c>
      <c r="FV24" s="1">
        <f t="shared" si="40"/>
        <v>17</v>
      </c>
      <c r="FW24" s="1">
        <f t="shared" si="142"/>
        <v>0</v>
      </c>
      <c r="FX24" s="1">
        <f t="shared" si="143"/>
        <v>0</v>
      </c>
      <c r="FY24" s="1">
        <f t="shared" si="144"/>
        <v>17</v>
      </c>
      <c r="FZ24" s="1">
        <f t="shared" si="41"/>
        <v>17</v>
      </c>
      <c r="GC24" s="1">
        <f t="shared" si="42"/>
        <v>2</v>
      </c>
      <c r="GD24" s="1">
        <f t="shared" si="145"/>
        <v>0</v>
      </c>
      <c r="GE24" s="1">
        <f t="shared" si="43"/>
        <v>15</v>
      </c>
      <c r="GF24" s="1">
        <f t="shared" si="44"/>
        <v>15</v>
      </c>
      <c r="GG24" s="1">
        <f t="shared" si="45"/>
        <v>1</v>
      </c>
      <c r="GH24" s="1">
        <f t="shared" si="146"/>
        <v>0</v>
      </c>
      <c r="GI24" s="1">
        <f t="shared" si="147"/>
        <v>15</v>
      </c>
      <c r="GJ24" s="1">
        <f t="shared" si="46"/>
        <v>15</v>
      </c>
      <c r="GK24" s="1">
        <f t="shared" si="47"/>
        <v>0</v>
      </c>
      <c r="GL24" s="1">
        <f t="shared" si="148"/>
        <v>0</v>
      </c>
      <c r="GM24" s="1">
        <f t="shared" si="149"/>
        <v>15</v>
      </c>
      <c r="GN24" s="1">
        <f t="shared" si="48"/>
        <v>15</v>
      </c>
      <c r="GO24" s="1">
        <f t="shared" si="49"/>
        <v>2</v>
      </c>
      <c r="GP24" s="1">
        <f t="shared" si="150"/>
        <v>0</v>
      </c>
      <c r="GQ24" s="1">
        <f t="shared" si="151"/>
        <v>15</v>
      </c>
      <c r="GR24" s="1">
        <f t="shared" si="50"/>
        <v>15</v>
      </c>
      <c r="GS24" s="1">
        <f t="shared" si="51"/>
        <v>1</v>
      </c>
      <c r="GT24" s="1">
        <f t="shared" si="152"/>
        <v>0</v>
      </c>
      <c r="GU24" s="1">
        <f t="shared" si="153"/>
        <v>15</v>
      </c>
      <c r="GV24" s="1">
        <f t="shared" si="52"/>
        <v>15</v>
      </c>
      <c r="GW24" s="1">
        <f t="shared" si="53"/>
        <v>2</v>
      </c>
      <c r="GX24" s="1">
        <f t="shared" si="154"/>
        <v>0</v>
      </c>
      <c r="GY24" s="1">
        <f t="shared" si="155"/>
        <v>15</v>
      </c>
      <c r="GZ24" s="1">
        <f t="shared" si="54"/>
        <v>15</v>
      </c>
      <c r="HA24" s="1">
        <f t="shared" si="55"/>
        <v>0</v>
      </c>
      <c r="HB24" s="1">
        <f t="shared" si="156"/>
        <v>0</v>
      </c>
      <c r="HC24" s="1">
        <f t="shared" si="157"/>
        <v>15</v>
      </c>
      <c r="HD24" s="1">
        <f t="shared" si="56"/>
        <v>15</v>
      </c>
    </row>
    <row r="25" spans="1:212" x14ac:dyDescent="0.3">
      <c r="A25" t="s">
        <v>126</v>
      </c>
      <c r="B25" s="37">
        <f>IFERROR(VLOOKUP($A25,'Running Order'!$A$8:$CH$64,B$104,FALSE),)</f>
        <v>5</v>
      </c>
      <c r="C25" s="36" t="str">
        <f>IFERROR(VLOOKUP($A25,'Running Order'!$A$8:$CH$64,C$104,FALSE),"-")</f>
        <v>Mike Readings</v>
      </c>
      <c r="D25" s="36" t="str">
        <f>IFERROR(VLOOKUP($A25,'Running Order'!$A$8:$CH$64,D$104,FALSE),"-")</f>
        <v>Carole Readings</v>
      </c>
      <c r="E25" s="36" t="str">
        <f>IFERROR(VLOOKUP($A25,'Running Order'!$A$8:$CH$64,E$104,FALSE),"-")</f>
        <v>Sherpa Indy</v>
      </c>
      <c r="F25" s="36">
        <f>IFERROR(VLOOKUP($A25,'Running Order'!$A$8:$CH$64,F$104,FALSE),"-")</f>
        <v>1540</v>
      </c>
      <c r="G25" s="37" t="str">
        <f>IFERROR(VLOOKUP($A25,'Running Order'!$A$8:$CH$64,G$104,FALSE),"-")</f>
        <v>IRS</v>
      </c>
      <c r="H25" s="36">
        <f>IFERROR(VLOOKUP($A25,'Running Order'!$A$8:$CH$64,H$104,FALSE),"-")</f>
        <v>7</v>
      </c>
      <c r="I25" s="36">
        <f>IFERROR(VLOOKUP($A25,'Running Order'!$A$8:$CH$64,I$104,FALSE),"-")</f>
        <v>0</v>
      </c>
      <c r="J25" s="36">
        <f>IFERROR(VLOOKUP($A25,'Running Order'!$A$8:$CH$64,J$104,FALSE),"-")</f>
        <v>0</v>
      </c>
      <c r="K25" s="36">
        <f>IFERROR(VLOOKUP($A25,'Running Order'!$A$8:$CH$64,K$104,FALSE),"-")</f>
        <v>0</v>
      </c>
      <c r="L25" s="36" t="str">
        <f>IFERROR(VLOOKUP($A25,'Running Order'!$A$8:$CH$64,L$104,FALSE),"-")</f>
        <v>Blue</v>
      </c>
      <c r="M25" s="36">
        <f>IFERROR(VLOOKUP($A25,'Running Order'!$A$8:$CH$64,M$104,FALSE),"-")</f>
        <v>7</v>
      </c>
      <c r="N25" s="36">
        <f>IFERROR(VLOOKUP($A25,'Running Order'!$A$8:$CH$64,N$104,FALSE),"-")</f>
        <v>4</v>
      </c>
      <c r="O25" s="36">
        <f>IFERROR(VLOOKUP($A25,'Running Order'!$A$8:$CH$64,O$104,FALSE),"-")</f>
        <v>6</v>
      </c>
      <c r="P25" s="36">
        <f>IFERROR(VLOOKUP($A25,'Running Order'!$A$8:$CH$64,P$104,FALSE),"-")</f>
        <v>2</v>
      </c>
      <c r="Q25" s="36">
        <f>IFERROR(VLOOKUP($A25,'Running Order'!$A$8:$CH$64,Q$104,FALSE),"-")</f>
        <v>5</v>
      </c>
      <c r="R25" s="36">
        <f>IFERROR(VLOOKUP($A25,'Running Order'!$A$8:$CH$64,R$104,FALSE),"-")</f>
        <v>4</v>
      </c>
      <c r="S25" s="36">
        <f>IFERROR(VLOOKUP($A25,'Running Order'!$A$8:$CH$64,S$104,FALSE),"-")</f>
        <v>8</v>
      </c>
      <c r="T25" s="36">
        <f>IFERROR(VLOOKUP($A25,'Running Order'!$A$8:$CH$64,T$104,FALSE),"-")</f>
        <v>5</v>
      </c>
      <c r="U25" s="36">
        <f>IFERROR(VLOOKUP($A25,'Running Order'!$A$8:$CH$64,U$104,FALSE),"-")</f>
        <v>0</v>
      </c>
      <c r="V25" s="36">
        <f>IFERROR(VLOOKUP($A25,'Running Order'!$A$8:$CH$64,V$104,FALSE),"-")</f>
        <v>0</v>
      </c>
      <c r="W25" s="38">
        <f>IFERROR(VLOOKUP($A25,'Running Order'!$A$8:$CH$64,W$104,FALSE),"-")</f>
        <v>41</v>
      </c>
      <c r="X25" s="36">
        <f>IFERROR(VLOOKUP($A25,'Running Order'!$A$8:$CH$64,X$104,FALSE),"-")</f>
        <v>2</v>
      </c>
      <c r="Y25" s="36">
        <f>IFERROR(VLOOKUP($A25,'Running Order'!$A$8:$CH$64,Y$104,FALSE),"-")</f>
        <v>2</v>
      </c>
      <c r="Z25" s="36">
        <f>IFERROR(VLOOKUP($A25,'Running Order'!$A$8:$CH$64,Z$104,FALSE),"-")</f>
        <v>3</v>
      </c>
      <c r="AA25" s="36">
        <f>IFERROR(VLOOKUP($A25,'Running Order'!$A$8:$CH$64,AA$104,FALSE),"-")</f>
        <v>5</v>
      </c>
      <c r="AB25" s="36">
        <f>IFERROR(VLOOKUP($A25,'Running Order'!$A$8:$CH$64,AB$104,FALSE),"-")</f>
        <v>3</v>
      </c>
      <c r="AC25" s="36">
        <f>IFERROR(VLOOKUP($A25,'Running Order'!$A$8:$CH$64,AC$104,FALSE),"-")</f>
        <v>4</v>
      </c>
      <c r="AD25" s="36">
        <f>IFERROR(VLOOKUP($A25,'Running Order'!$A$8:$CH$64,AD$104,FALSE),"-")</f>
        <v>8</v>
      </c>
      <c r="AE25" s="36">
        <f>IFERROR(VLOOKUP($A25,'Running Order'!$A$8:$CH$64,AE$104,FALSE),"-")</f>
        <v>0</v>
      </c>
      <c r="AF25" s="36">
        <f>IFERROR(VLOOKUP($A25,'Running Order'!$A$8:$CH$64,AF$104,FALSE),"-")</f>
        <v>0</v>
      </c>
      <c r="AG25" s="36">
        <f>IFERROR(VLOOKUP($A25,'Running Order'!$A$8:$CH$64,AG$104,FALSE),"-")</f>
        <v>0</v>
      </c>
      <c r="AH25" s="38">
        <f>IFERROR(VLOOKUP($A25,'Running Order'!$A$8:$CH$64,AH$104,FALSE),"-")</f>
        <v>27</v>
      </c>
      <c r="AI25" s="38">
        <f>IFERROR(VLOOKUP($A25,'Running Order'!$A$8:$CH$64,AI$104,FALSE),"-")</f>
        <v>68</v>
      </c>
      <c r="AJ25" s="36">
        <f>IFERROR(VLOOKUP($A25,'Running Order'!$A$8:$CH$64,AJ$104,FALSE),"-")</f>
        <v>5</v>
      </c>
      <c r="AK25" s="36">
        <f>IFERROR(VLOOKUP($A25,'Running Order'!$A$8:$CH$64,AK$104,FALSE),"-")</f>
        <v>5</v>
      </c>
      <c r="AL25" s="36">
        <f>IFERROR(VLOOKUP($A25,'Running Order'!$A$8:$CH$64,AL$104,FALSE),"-")</f>
        <v>1</v>
      </c>
      <c r="AM25" s="36">
        <f>IFERROR(VLOOKUP($A25,'Running Order'!$A$8:$CH$64,AM$104,FALSE),"-")</f>
        <v>3</v>
      </c>
      <c r="AN25" s="36">
        <f>IFERROR(VLOOKUP($A25,'Running Order'!$A$8:$CH$64,AN$104,FALSE),"-")</f>
        <v>1</v>
      </c>
      <c r="AO25" s="36">
        <f>IFERROR(VLOOKUP($A25,'Running Order'!$A$8:$CH$64,AO$104,FALSE),"-")</f>
        <v>3</v>
      </c>
      <c r="AP25" s="36">
        <f>IFERROR(VLOOKUP($A25,'Running Order'!$A$8:$CH$64,AP$104,FALSE),"-")</f>
        <v>8</v>
      </c>
      <c r="AQ25" s="36">
        <f>IFERROR(VLOOKUP($A25,'Running Order'!$A$8:$CH$64,AQ$104,FALSE),"-")</f>
        <v>1</v>
      </c>
      <c r="AR25" s="36">
        <f>IFERROR(VLOOKUP($A25,'Running Order'!$A$8:$CH$64,AR$104,FALSE),"-")</f>
        <v>0</v>
      </c>
      <c r="AS25" s="36">
        <f>IFERROR(VLOOKUP($A25,'Running Order'!$A$8:$CH$64,AS$104,FALSE),"-")</f>
        <v>0</v>
      </c>
      <c r="AT25" s="38">
        <f>IFERROR(VLOOKUP($A25,'Running Order'!$A$8:$CH$64,AT$104,FALSE),"-")</f>
        <v>27</v>
      </c>
      <c r="AU25" s="38">
        <f>IFERROR(VLOOKUP($A25,'Running Order'!$A$8:$CH$64,AU$104,FALSE),"-")</f>
        <v>95</v>
      </c>
      <c r="AV25" s="36">
        <f>IFERROR(VLOOKUP($A25,'Running Order'!$A$8:$CH$64,AV$104,FALSE),"-")</f>
        <v>0</v>
      </c>
      <c r="AW25" s="36">
        <f>IFERROR(VLOOKUP($A25,'Running Order'!$A$8:$CH$64,AW$104,FALSE),"-")</f>
        <v>0</v>
      </c>
      <c r="AX25" s="36">
        <f>IFERROR(VLOOKUP($A25,'Running Order'!$A$8:$CH$64,AX$104,FALSE),"-")</f>
        <v>0</v>
      </c>
      <c r="AY25" s="36">
        <f>IFERROR(VLOOKUP($A25,'Running Order'!$A$8:$CH$64,AY$104,FALSE),"-")</f>
        <v>0</v>
      </c>
      <c r="AZ25" s="36">
        <f>IFERROR(VLOOKUP($A25,'Running Order'!$A$8:$CH$64,AZ$104,FALSE),"-")</f>
        <v>0</v>
      </c>
      <c r="BA25" s="36">
        <f>IFERROR(VLOOKUP($A25,'Running Order'!$A$8:$CH$64,BA$104,FALSE),"-")</f>
        <v>0</v>
      </c>
      <c r="BB25" s="36">
        <f>IFERROR(VLOOKUP($A25,'Running Order'!$A$8:$CH$64,BB$104,FALSE),"-")</f>
        <v>0</v>
      </c>
      <c r="BC25" s="36">
        <f>IFERROR(VLOOKUP($A25,'Running Order'!$A$8:$CH$64,BC$104,FALSE),"-")</f>
        <v>0</v>
      </c>
      <c r="BD25" s="36">
        <f>IFERROR(VLOOKUP($A25,'Running Order'!$A$8:$CH$64,BD$104,FALSE),"-")</f>
        <v>0</v>
      </c>
      <c r="BE25" s="36">
        <f>IFERROR(VLOOKUP($A25,'Running Order'!$A$8:$CH$64,BE$104,FALSE),"-")</f>
        <v>0</v>
      </c>
      <c r="BF25" s="38">
        <f>IFERROR(VLOOKUP($A25,'Running Order'!$A$8:$CH$64,BF$104,FALSE),"-")</f>
        <v>0</v>
      </c>
      <c r="BG25" s="38">
        <f>IFERROR(VLOOKUP($A25,'Running Order'!$A$8:$CH$64,BG$104,FALSE),"-")</f>
        <v>95</v>
      </c>
      <c r="BH25" s="38">
        <f t="shared" si="57"/>
        <v>19</v>
      </c>
      <c r="BI25" s="38">
        <f t="shared" si="58"/>
        <v>18</v>
      </c>
      <c r="BJ25" s="38">
        <f t="shared" si="59"/>
        <v>18</v>
      </c>
      <c r="BK25" s="5" t="str">
        <f t="shared" si="60"/>
        <v>-</v>
      </c>
      <c r="BL25" s="5">
        <f t="shared" si="61"/>
        <v>18</v>
      </c>
      <c r="BM25" s="5">
        <f t="shared" si="62"/>
        <v>18</v>
      </c>
      <c r="BN25" s="5">
        <f t="shared" si="63"/>
        <v>18</v>
      </c>
      <c r="BO25" s="5">
        <f t="shared" si="64"/>
        <v>18</v>
      </c>
      <c r="BP25" s="3" t="str">
        <f t="shared" si="16"/>
        <v>-</v>
      </c>
      <c r="BQ25" s="3" t="str">
        <f t="shared" si="65"/>
        <v/>
      </c>
      <c r="BR25" s="3" t="str">
        <f t="shared" si="17"/>
        <v>-</v>
      </c>
      <c r="BS25" s="3" t="str">
        <f t="shared" si="66"/>
        <v/>
      </c>
      <c r="BT25" s="3" t="str">
        <f t="shared" si="18"/>
        <v>-</v>
      </c>
      <c r="BU25" s="3" t="str">
        <f t="shared" si="67"/>
        <v/>
      </c>
      <c r="BV25" s="3" t="e">
        <f t="shared" si="19"/>
        <v>#VALUE!</v>
      </c>
      <c r="BW25" s="3" t="str">
        <f t="shared" si="68"/>
        <v/>
      </c>
      <c r="BX25" s="3" t="str">
        <f t="shared" si="20"/>
        <v>-</v>
      </c>
      <c r="BY25" s="3" t="str">
        <f t="shared" si="69"/>
        <v/>
      </c>
      <c r="BZ25" s="3" t="str">
        <f t="shared" si="21"/>
        <v>-</v>
      </c>
      <c r="CA25" s="3" t="str">
        <f t="shared" si="70"/>
        <v/>
      </c>
      <c r="CB25" s="3" t="str">
        <f t="shared" si="22"/>
        <v>-</v>
      </c>
      <c r="CC25" s="3" t="str">
        <f t="shared" si="71"/>
        <v/>
      </c>
      <c r="CD25" s="3" t="str">
        <f t="shared" si="72"/>
        <v>-</v>
      </c>
      <c r="CE25" s="3" t="str">
        <f t="shared" si="73"/>
        <v/>
      </c>
      <c r="CF25" s="3" t="str">
        <f t="shared" si="74"/>
        <v>-</v>
      </c>
      <c r="CG25" s="3" t="str">
        <f t="shared" si="75"/>
        <v/>
      </c>
      <c r="CH25" s="5" t="str">
        <f>IFERROR(VLOOKUP($A25,'Running Order'!$A$8:$CH$64,CH$104,FALSE),"-")</f>
        <v>3</v>
      </c>
      <c r="CI25" s="5" t="str">
        <f>IFERROR(VLOOKUP($A25,'Running Order'!$A$8:$CI$64,CI$104,FALSE),"-")</f>
        <v/>
      </c>
      <c r="CL25" s="1">
        <f t="shared" si="76"/>
        <v>17</v>
      </c>
      <c r="CM25" s="1">
        <f t="shared" si="77"/>
        <v>0</v>
      </c>
      <c r="CN25" s="1">
        <f t="shared" si="78"/>
        <v>18</v>
      </c>
      <c r="CO25" s="1" t="e">
        <f t="shared" si="79"/>
        <v>#VALUE!</v>
      </c>
      <c r="CP25" s="1">
        <f t="shared" si="80"/>
        <v>3</v>
      </c>
      <c r="CQ25" s="1">
        <f t="shared" si="81"/>
        <v>1.8000000000000001E-4</v>
      </c>
      <c r="CR25" s="1" t="e">
        <f t="shared" si="82"/>
        <v>#VALUE!</v>
      </c>
      <c r="CS25" s="1" t="e">
        <f t="shared" si="23"/>
        <v>#VALUE!</v>
      </c>
      <c r="CT25" s="1">
        <f t="shared" si="83"/>
        <v>3</v>
      </c>
      <c r="CU25" s="1">
        <f t="shared" si="84"/>
        <v>8.9999999999999998E-4</v>
      </c>
      <c r="CV25" s="1" t="e">
        <f t="shared" si="85"/>
        <v>#VALUE!</v>
      </c>
      <c r="CW25" s="1" t="e">
        <f t="shared" si="24"/>
        <v>#VALUE!</v>
      </c>
      <c r="CX25" s="1">
        <f t="shared" si="86"/>
        <v>4</v>
      </c>
      <c r="CY25" s="1">
        <f t="shared" si="87"/>
        <v>4.0000000000000002E-4</v>
      </c>
      <c r="CZ25" s="1" t="e">
        <f t="shared" si="88"/>
        <v>#VALUE!</v>
      </c>
      <c r="DA25" s="1" t="e">
        <f t="shared" si="25"/>
        <v>#VALUE!</v>
      </c>
      <c r="DB25" s="1">
        <f t="shared" si="89"/>
        <v>3</v>
      </c>
      <c r="DC25" s="1">
        <f t="shared" si="90"/>
        <v>5.0000000000000001E-4</v>
      </c>
      <c r="DD25" s="1" t="e">
        <f t="shared" si="91"/>
        <v>#VALUE!</v>
      </c>
      <c r="DE25" s="1" t="e">
        <f t="shared" si="26"/>
        <v>#VALUE!</v>
      </c>
      <c r="DF25" s="1">
        <f t="shared" si="92"/>
        <v>5</v>
      </c>
      <c r="DG25" s="1">
        <f t="shared" si="93"/>
        <v>2.9999999999999997E-4</v>
      </c>
      <c r="DH25" s="1" t="e">
        <f t="shared" si="94"/>
        <v>#VALUE!</v>
      </c>
      <c r="DI25" s="1" t="e">
        <f t="shared" si="27"/>
        <v>#VALUE!</v>
      </c>
      <c r="DJ25" s="1">
        <f t="shared" si="95"/>
        <v>1</v>
      </c>
      <c r="DK25" s="1">
        <f t="shared" si="96"/>
        <v>2.9999999999999997E-4</v>
      </c>
      <c r="DL25" s="1" t="e">
        <f t="shared" si="97"/>
        <v>#VALUE!</v>
      </c>
      <c r="DM25" s="1" t="e">
        <f t="shared" si="98"/>
        <v>#VALUE!</v>
      </c>
      <c r="DQ25">
        <f t="shared" si="99"/>
        <v>95</v>
      </c>
      <c r="DR25" t="str">
        <f t="shared" si="100"/>
        <v>YES</v>
      </c>
      <c r="DS25">
        <f t="shared" si="101"/>
        <v>95</v>
      </c>
      <c r="DT25" t="str">
        <f t="shared" si="102"/>
        <v>YES</v>
      </c>
      <c r="DV25" s="1">
        <f t="shared" si="103"/>
        <v>7</v>
      </c>
      <c r="DW25" s="1">
        <f t="shared" si="104"/>
        <v>0</v>
      </c>
      <c r="DX25" s="1">
        <f t="shared" si="105"/>
        <v>18</v>
      </c>
      <c r="DY25" s="1">
        <f t="shared" si="28"/>
        <v>18</v>
      </c>
      <c r="DZ25" s="1">
        <f t="shared" si="106"/>
        <v>3</v>
      </c>
      <c r="EA25" s="1">
        <f t="shared" si="107"/>
        <v>0</v>
      </c>
      <c r="EB25" s="1">
        <f t="shared" si="108"/>
        <v>18</v>
      </c>
      <c r="EC25" s="1">
        <f t="shared" si="29"/>
        <v>18</v>
      </c>
      <c r="ED25" s="1">
        <f t="shared" si="109"/>
        <v>3</v>
      </c>
      <c r="EE25" s="1">
        <f t="shared" si="110"/>
        <v>0</v>
      </c>
      <c r="EF25" s="1">
        <f t="shared" si="111"/>
        <v>18</v>
      </c>
      <c r="EG25" s="1">
        <f t="shared" si="30"/>
        <v>18</v>
      </c>
      <c r="EH25" s="1">
        <f t="shared" si="112"/>
        <v>4</v>
      </c>
      <c r="EI25" s="1">
        <f t="shared" si="113"/>
        <v>0</v>
      </c>
      <c r="EJ25" s="1">
        <f t="shared" si="114"/>
        <v>18</v>
      </c>
      <c r="EK25" s="1">
        <f t="shared" si="31"/>
        <v>18</v>
      </c>
      <c r="EL25" s="1">
        <f t="shared" si="115"/>
        <v>3</v>
      </c>
      <c r="EM25" s="1">
        <f t="shared" si="116"/>
        <v>0</v>
      </c>
      <c r="EN25" s="1">
        <f t="shared" si="117"/>
        <v>18</v>
      </c>
      <c r="EO25" s="1">
        <f t="shared" si="32"/>
        <v>18</v>
      </c>
      <c r="EP25" s="1">
        <f t="shared" si="118"/>
        <v>5</v>
      </c>
      <c r="EQ25" s="1">
        <f t="shared" si="119"/>
        <v>0</v>
      </c>
      <c r="ER25" s="1">
        <f t="shared" si="120"/>
        <v>18</v>
      </c>
      <c r="ES25" s="1">
        <f t="shared" si="33"/>
        <v>18</v>
      </c>
      <c r="ET25" s="1">
        <f t="shared" si="121"/>
        <v>1</v>
      </c>
      <c r="EU25" s="1">
        <f t="shared" si="122"/>
        <v>0</v>
      </c>
      <c r="EV25" s="1">
        <f t="shared" si="123"/>
        <v>18</v>
      </c>
      <c r="EW25" s="1">
        <f t="shared" si="124"/>
        <v>18</v>
      </c>
      <c r="EX25" s="1"/>
      <c r="EY25" s="1">
        <f t="shared" si="125"/>
        <v>5</v>
      </c>
      <c r="EZ25" s="1">
        <f t="shared" si="126"/>
        <v>0</v>
      </c>
      <c r="FA25" s="1">
        <f t="shared" si="34"/>
        <v>18</v>
      </c>
      <c r="FB25" s="1">
        <f t="shared" si="35"/>
        <v>18</v>
      </c>
      <c r="FC25" s="1">
        <f t="shared" si="127"/>
        <v>0</v>
      </c>
      <c r="FD25" s="1">
        <f t="shared" si="128"/>
        <v>0</v>
      </c>
      <c r="FE25" s="1">
        <f t="shared" si="129"/>
        <v>18</v>
      </c>
      <c r="FF25" s="1">
        <f t="shared" si="36"/>
        <v>18</v>
      </c>
      <c r="FG25" s="1">
        <f t="shared" si="130"/>
        <v>3</v>
      </c>
      <c r="FH25" s="1">
        <f t="shared" si="131"/>
        <v>0</v>
      </c>
      <c r="FI25" s="1">
        <f t="shared" si="132"/>
        <v>18</v>
      </c>
      <c r="FJ25" s="1">
        <f t="shared" si="37"/>
        <v>18</v>
      </c>
      <c r="FK25" s="1">
        <f t="shared" si="133"/>
        <v>2</v>
      </c>
      <c r="FL25" s="1">
        <f t="shared" si="134"/>
        <v>0</v>
      </c>
      <c r="FM25" s="1">
        <f t="shared" si="135"/>
        <v>18</v>
      </c>
      <c r="FN25" s="1">
        <f t="shared" si="38"/>
        <v>18</v>
      </c>
      <c r="FO25" s="1">
        <f t="shared" si="136"/>
        <v>3</v>
      </c>
      <c r="FP25" s="1">
        <f t="shared" si="137"/>
        <v>0</v>
      </c>
      <c r="FQ25" s="1">
        <f t="shared" si="138"/>
        <v>18</v>
      </c>
      <c r="FR25" s="1">
        <f t="shared" si="39"/>
        <v>18</v>
      </c>
      <c r="FS25" s="1">
        <f t="shared" si="139"/>
        <v>3</v>
      </c>
      <c r="FT25" s="1">
        <f t="shared" si="140"/>
        <v>0</v>
      </c>
      <c r="FU25" s="1">
        <f t="shared" si="141"/>
        <v>18</v>
      </c>
      <c r="FV25" s="1">
        <f t="shared" si="40"/>
        <v>18</v>
      </c>
      <c r="FW25" s="1">
        <f t="shared" si="142"/>
        <v>1</v>
      </c>
      <c r="FX25" s="1">
        <f t="shared" si="143"/>
        <v>0</v>
      </c>
      <c r="FY25" s="1">
        <f t="shared" si="144"/>
        <v>18</v>
      </c>
      <c r="FZ25" s="1">
        <f t="shared" si="41"/>
        <v>18</v>
      </c>
      <c r="GC25" s="1">
        <f t="shared" si="42"/>
        <v>2</v>
      </c>
      <c r="GD25" s="1">
        <f t="shared" si="145"/>
        <v>1.5E-3</v>
      </c>
      <c r="GE25" s="1">
        <f t="shared" si="43"/>
        <v>18.0015</v>
      </c>
      <c r="GF25" s="1">
        <f t="shared" si="44"/>
        <v>18</v>
      </c>
      <c r="GG25" s="1">
        <f t="shared" si="45"/>
        <v>0</v>
      </c>
      <c r="GH25" s="1">
        <f t="shared" si="146"/>
        <v>1.5E-3</v>
      </c>
      <c r="GI25" s="1">
        <f t="shared" si="147"/>
        <v>18.0015</v>
      </c>
      <c r="GJ25" s="1">
        <f t="shared" si="46"/>
        <v>19</v>
      </c>
      <c r="GK25" s="1">
        <f t="shared" si="47"/>
        <v>1</v>
      </c>
      <c r="GL25" s="1">
        <f t="shared" si="148"/>
        <v>0</v>
      </c>
      <c r="GM25" s="1">
        <f t="shared" si="149"/>
        <v>19</v>
      </c>
      <c r="GN25" s="1">
        <f t="shared" si="48"/>
        <v>19</v>
      </c>
      <c r="GO25" s="1">
        <f t="shared" si="49"/>
        <v>0</v>
      </c>
      <c r="GP25" s="1">
        <f t="shared" si="150"/>
        <v>0</v>
      </c>
      <c r="GQ25" s="1">
        <f t="shared" si="151"/>
        <v>19</v>
      </c>
      <c r="GR25" s="1">
        <f t="shared" si="50"/>
        <v>19</v>
      </c>
      <c r="GS25" s="1">
        <f t="shared" si="51"/>
        <v>2</v>
      </c>
      <c r="GT25" s="1">
        <f t="shared" si="152"/>
        <v>0</v>
      </c>
      <c r="GU25" s="1">
        <f t="shared" si="153"/>
        <v>19</v>
      </c>
      <c r="GV25" s="1">
        <f t="shared" si="52"/>
        <v>19</v>
      </c>
      <c r="GW25" s="1">
        <f t="shared" si="53"/>
        <v>2</v>
      </c>
      <c r="GX25" s="1">
        <f t="shared" si="154"/>
        <v>0</v>
      </c>
      <c r="GY25" s="1">
        <f t="shared" si="155"/>
        <v>19</v>
      </c>
      <c r="GZ25" s="1">
        <f t="shared" si="54"/>
        <v>19</v>
      </c>
      <c r="HA25" s="1">
        <f t="shared" si="55"/>
        <v>1</v>
      </c>
      <c r="HB25" s="1">
        <f t="shared" si="156"/>
        <v>0</v>
      </c>
      <c r="HC25" s="1">
        <f t="shared" si="157"/>
        <v>19</v>
      </c>
      <c r="HD25" s="1">
        <f t="shared" si="56"/>
        <v>19</v>
      </c>
    </row>
    <row r="26" spans="1:212" x14ac:dyDescent="0.3">
      <c r="A26" t="s">
        <v>127</v>
      </c>
      <c r="B26" s="13">
        <f>IFERROR(VLOOKUP($A26,'Running Order'!$A$8:$CH$64,B$104,FALSE),)</f>
        <v>14</v>
      </c>
      <c r="C26" s="35" t="str">
        <f>IFERROR(VLOOKUP($A26,'Running Order'!$A$8:$CH$64,C$104,FALSE),"-")</f>
        <v>Paul Marsh</v>
      </c>
      <c r="D26" s="35" t="str">
        <f>IFERROR(VLOOKUP($A26,'Running Order'!$A$8:$CH$64,D$104,FALSE),"-")</f>
        <v>Debbie Marsh</v>
      </c>
      <c r="E26" s="35" t="str">
        <f>IFERROR(VLOOKUP($A26,'Running Order'!$A$8:$CH$64,E$104,FALSE),"-")</f>
        <v>Sherpa</v>
      </c>
      <c r="F26" s="35">
        <f>IFERROR(VLOOKUP($A26,'Running Order'!$A$8:$CH$64,F$104,FALSE),"-")</f>
        <v>1335</v>
      </c>
      <c r="G26" s="13" t="str">
        <f>IFERROR(VLOOKUP($A26,'Running Order'!$A$8:$CH$64,G$104,FALSE),"-")</f>
        <v>Live</v>
      </c>
      <c r="H26" s="12">
        <f>IFERROR(VLOOKUP($A26,'Running Order'!$A$8:$CH$64,H$104,FALSE),"-")</f>
        <v>5</v>
      </c>
      <c r="I26" s="12">
        <f>IFERROR(VLOOKUP($A26,'Running Order'!$A$8:$CH$64,I$104,FALSE),"-")</f>
        <v>0</v>
      </c>
      <c r="J26" s="12">
        <f>IFERROR(VLOOKUP($A26,'Running Order'!$A$8:$CH$64,J$104,FALSE),"-")</f>
        <v>0</v>
      </c>
      <c r="K26" s="35">
        <f>IFERROR(VLOOKUP($A26,'Running Order'!$A$8:$CH$64,K$104,FALSE),"-")</f>
        <v>0</v>
      </c>
      <c r="L26" s="12" t="str">
        <f>IFERROR(VLOOKUP($A26,'Running Order'!$A$8:$CH$64,L$104,FALSE),"-")</f>
        <v>Rookie</v>
      </c>
      <c r="M26" s="35">
        <f>IFERROR(VLOOKUP($A26,'Running Order'!$A$8:$CH$64,M$104,FALSE),"-")</f>
        <v>5</v>
      </c>
      <c r="N26" s="35">
        <f>IFERROR(VLOOKUP($A26,'Running Order'!$A$8:$CH$64,N$104,FALSE),"-")</f>
        <v>9</v>
      </c>
      <c r="O26" s="35">
        <f>IFERROR(VLOOKUP($A26,'Running Order'!$A$8:$CH$64,O$104,FALSE),"-")</f>
        <v>3</v>
      </c>
      <c r="P26" s="35">
        <f>IFERROR(VLOOKUP($A26,'Running Order'!$A$8:$CH$64,P$104,FALSE),"-")</f>
        <v>1</v>
      </c>
      <c r="Q26" s="35">
        <f>IFERROR(VLOOKUP($A26,'Running Order'!$A$8:$CH$64,Q$104,FALSE),"-")</f>
        <v>5</v>
      </c>
      <c r="R26" s="35">
        <f>IFERROR(VLOOKUP($A26,'Running Order'!$A$8:$CH$64,R$104,FALSE),"-")</f>
        <v>7</v>
      </c>
      <c r="S26" s="12">
        <f>IFERROR(VLOOKUP($A26,'Running Order'!$A$8:$CH$64,S$104,FALSE),"-")</f>
        <v>8</v>
      </c>
      <c r="T26" s="35">
        <f>IFERROR(VLOOKUP($A26,'Running Order'!$A$8:$CH$64,T$104,FALSE),"-")</f>
        <v>3</v>
      </c>
      <c r="U26" s="12">
        <f>IFERROR(VLOOKUP($A26,'Running Order'!$A$8:$CH$64,U$104,FALSE),"-")</f>
        <v>0</v>
      </c>
      <c r="V26" s="35">
        <f>IFERROR(VLOOKUP($A26,'Running Order'!$A$8:$CH$64,V$104,FALSE),"-")</f>
        <v>0</v>
      </c>
      <c r="W26" s="5">
        <f>IFERROR(VLOOKUP($A26,'Running Order'!$A$8:$CH$64,W$104,FALSE),"-")</f>
        <v>41</v>
      </c>
      <c r="X26" s="12">
        <f>IFERROR(VLOOKUP($A26,'Running Order'!$A$8:$CH$64,X$104,FALSE),"-")</f>
        <v>5</v>
      </c>
      <c r="Y26" s="12">
        <f>IFERROR(VLOOKUP($A26,'Running Order'!$A$8:$CH$64,Y$104,FALSE),"-")</f>
        <v>4</v>
      </c>
      <c r="Z26" s="12">
        <f>IFERROR(VLOOKUP($A26,'Running Order'!$A$8:$CH$64,Z$104,FALSE),"-")</f>
        <v>7</v>
      </c>
      <c r="AA26" s="12">
        <f>IFERROR(VLOOKUP($A26,'Running Order'!$A$8:$CH$64,AA$104,FALSE),"-")</f>
        <v>1</v>
      </c>
      <c r="AB26" s="12">
        <f>IFERROR(VLOOKUP($A26,'Running Order'!$A$8:$CH$64,AB$104,FALSE),"-")</f>
        <v>4</v>
      </c>
      <c r="AC26" s="12">
        <f>IFERROR(VLOOKUP($A26,'Running Order'!$A$8:$CH$64,AC$104,FALSE),"-")</f>
        <v>4</v>
      </c>
      <c r="AD26" s="12">
        <f>IFERROR(VLOOKUP($A26,'Running Order'!$A$8:$CH$64,AD$104,FALSE),"-")</f>
        <v>5</v>
      </c>
      <c r="AE26" s="12">
        <f>IFERROR(VLOOKUP($A26,'Running Order'!$A$8:$CH$64,AE$104,FALSE),"-")</f>
        <v>0</v>
      </c>
      <c r="AF26" s="12">
        <f>IFERROR(VLOOKUP($A26,'Running Order'!$A$8:$CH$64,AF$104,FALSE),"-")</f>
        <v>0</v>
      </c>
      <c r="AG26" s="12">
        <f>IFERROR(VLOOKUP($A26,'Running Order'!$A$8:$CH$64,AG$104,FALSE),"-")</f>
        <v>0</v>
      </c>
      <c r="AH26" s="5">
        <f>IFERROR(VLOOKUP($A26,'Running Order'!$A$8:$CH$64,AH$104,FALSE),"-")</f>
        <v>30</v>
      </c>
      <c r="AI26" s="5">
        <f>IFERROR(VLOOKUP($A26,'Running Order'!$A$8:$CH$64,AI$104,FALSE),"-")</f>
        <v>71</v>
      </c>
      <c r="AJ26" s="12">
        <f>IFERROR(VLOOKUP($A26,'Running Order'!$A$8:$CH$64,AJ$104,FALSE),"-")</f>
        <v>5</v>
      </c>
      <c r="AK26" s="12">
        <f>IFERROR(VLOOKUP($A26,'Running Order'!$A$8:$CH$64,AK$104,FALSE),"-")</f>
        <v>2</v>
      </c>
      <c r="AL26" s="12">
        <f>IFERROR(VLOOKUP($A26,'Running Order'!$A$8:$CH$64,AL$104,FALSE),"-")</f>
        <v>1</v>
      </c>
      <c r="AM26" s="12">
        <f>IFERROR(VLOOKUP($A26,'Running Order'!$A$8:$CH$64,AM$104,FALSE),"-")</f>
        <v>5</v>
      </c>
      <c r="AN26" s="12">
        <f>IFERROR(VLOOKUP($A26,'Running Order'!$A$8:$CH$64,AN$104,FALSE),"-")</f>
        <v>3</v>
      </c>
      <c r="AO26" s="12">
        <f>IFERROR(VLOOKUP($A26,'Running Order'!$A$8:$CH$64,AO$104,FALSE),"-")</f>
        <v>3</v>
      </c>
      <c r="AP26" s="12">
        <f>IFERROR(VLOOKUP($A26,'Running Order'!$A$8:$CH$64,AP$104,FALSE),"-")</f>
        <v>8</v>
      </c>
      <c r="AQ26" s="12">
        <f>IFERROR(VLOOKUP($A26,'Running Order'!$A$8:$CH$64,AQ$104,FALSE),"-")</f>
        <v>1</v>
      </c>
      <c r="AR26" s="12">
        <f>IFERROR(VLOOKUP($A26,'Running Order'!$A$8:$CH$64,AR$104,FALSE),"-")</f>
        <v>0</v>
      </c>
      <c r="AS26" s="12">
        <f>IFERROR(VLOOKUP($A26,'Running Order'!$A$8:$CH$64,AS$104,FALSE),"-")</f>
        <v>0</v>
      </c>
      <c r="AT26" s="5">
        <f>IFERROR(VLOOKUP($A26,'Running Order'!$A$8:$CH$64,AT$104,FALSE),"-")</f>
        <v>28</v>
      </c>
      <c r="AU26" s="5">
        <f>IFERROR(VLOOKUP($A26,'Running Order'!$A$8:$CH$64,AU$104,FALSE),"-")</f>
        <v>99</v>
      </c>
      <c r="AV26" s="12">
        <f>IFERROR(VLOOKUP($A26,'Running Order'!$A$8:$CH$64,AV$104,FALSE),"-")</f>
        <v>0</v>
      </c>
      <c r="AW26" s="12">
        <f>IFERROR(VLOOKUP($A26,'Running Order'!$A$8:$CH$64,AW$104,FALSE),"-")</f>
        <v>0</v>
      </c>
      <c r="AX26" s="12">
        <f>IFERROR(VLOOKUP($A26,'Running Order'!$A$8:$CH$64,AX$104,FALSE),"-")</f>
        <v>0</v>
      </c>
      <c r="AY26" s="12">
        <f>IFERROR(VLOOKUP($A26,'Running Order'!$A$8:$CH$64,AY$104,FALSE),"-")</f>
        <v>0</v>
      </c>
      <c r="AZ26" s="12">
        <f>IFERROR(VLOOKUP($A26,'Running Order'!$A$8:$CH$64,AZ$104,FALSE),"-")</f>
        <v>0</v>
      </c>
      <c r="BA26" s="12">
        <f>IFERROR(VLOOKUP($A26,'Running Order'!$A$8:$CH$64,BA$104,FALSE),"-")</f>
        <v>0</v>
      </c>
      <c r="BB26" s="12">
        <f>IFERROR(VLOOKUP($A26,'Running Order'!$A$8:$CH$64,BB$104,FALSE),"-")</f>
        <v>0</v>
      </c>
      <c r="BC26" s="12">
        <f>IFERROR(VLOOKUP($A26,'Running Order'!$A$8:$CH$64,BC$104,FALSE),"-")</f>
        <v>0</v>
      </c>
      <c r="BD26" s="12">
        <f>IFERROR(VLOOKUP($A26,'Running Order'!$A$8:$CH$64,BD$104,FALSE),"-")</f>
        <v>0</v>
      </c>
      <c r="BE26" s="12">
        <f>IFERROR(VLOOKUP($A26,'Running Order'!$A$8:$CH$64,BE$104,FALSE),"-")</f>
        <v>0</v>
      </c>
      <c r="BF26" s="5">
        <f>IFERROR(VLOOKUP($A26,'Running Order'!$A$8:$CH$64,BF$104,FALSE),"-")</f>
        <v>0</v>
      </c>
      <c r="BG26" s="5">
        <f>IFERROR(VLOOKUP($A26,'Running Order'!$A$8:$CH$64,BG$104,FALSE),"-")</f>
        <v>99</v>
      </c>
      <c r="BH26" s="5">
        <f t="shared" si="57"/>
        <v>18</v>
      </c>
      <c r="BI26" s="5">
        <f t="shared" si="58"/>
        <v>19</v>
      </c>
      <c r="BJ26" s="5">
        <f t="shared" si="59"/>
        <v>19</v>
      </c>
      <c r="BK26" s="5" t="str">
        <f t="shared" si="60"/>
        <v>-</v>
      </c>
      <c r="BL26" s="5">
        <f t="shared" si="61"/>
        <v>18</v>
      </c>
      <c r="BM26" s="5">
        <f t="shared" si="62"/>
        <v>19</v>
      </c>
      <c r="BN26" s="5">
        <f t="shared" si="63"/>
        <v>19</v>
      </c>
      <c r="BO26" s="5">
        <f t="shared" si="64"/>
        <v>19</v>
      </c>
      <c r="BP26" s="3" t="str">
        <f t="shared" si="16"/>
        <v>-</v>
      </c>
      <c r="BQ26" s="3" t="str">
        <f t="shared" si="65"/>
        <v/>
      </c>
      <c r="BR26" s="3" t="str">
        <f t="shared" si="17"/>
        <v>-</v>
      </c>
      <c r="BS26" s="3" t="str">
        <f t="shared" si="66"/>
        <v/>
      </c>
      <c r="BT26" s="3" t="str">
        <f t="shared" si="18"/>
        <v>-</v>
      </c>
      <c r="BU26" s="3" t="str">
        <f t="shared" si="67"/>
        <v/>
      </c>
      <c r="BV26" s="3" t="str">
        <f t="shared" si="19"/>
        <v>-</v>
      </c>
      <c r="BW26" s="3" t="str">
        <f t="shared" si="68"/>
        <v/>
      </c>
      <c r="BX26" s="3" t="e">
        <f t="shared" si="20"/>
        <v>#VALUE!</v>
      </c>
      <c r="BY26" s="3" t="str">
        <f t="shared" si="69"/>
        <v/>
      </c>
      <c r="BZ26" s="3" t="str">
        <f t="shared" si="21"/>
        <v>-</v>
      </c>
      <c r="CA26" s="3" t="str">
        <f t="shared" si="70"/>
        <v/>
      </c>
      <c r="CB26" s="3" t="str">
        <f t="shared" si="22"/>
        <v>-</v>
      </c>
      <c r="CC26" s="3" t="str">
        <f t="shared" si="71"/>
        <v/>
      </c>
      <c r="CD26" s="3" t="e">
        <f t="shared" si="72"/>
        <v>#VALUE!</v>
      </c>
      <c r="CE26" s="3" t="str">
        <f t="shared" si="73"/>
        <v/>
      </c>
      <c r="CF26" s="3" t="str">
        <f t="shared" si="74"/>
        <v>-</v>
      </c>
      <c r="CG26" s="3" t="str">
        <f t="shared" si="75"/>
        <v/>
      </c>
      <c r="CH26" s="5" t="str">
        <f>IFERROR(VLOOKUP($A26,'Running Order'!$A$8:$CH$64,CH$104,FALSE),"-")</f>
        <v>2</v>
      </c>
      <c r="CI26" s="5">
        <f>IFERROR(VLOOKUP($A26,'Running Order'!$A$8:$CI$64,CI$104,FALSE),"-")</f>
        <v>4</v>
      </c>
      <c r="CL26" s="1">
        <f t="shared" si="76"/>
        <v>17</v>
      </c>
      <c r="CM26" s="1">
        <f t="shared" si="77"/>
        <v>0</v>
      </c>
      <c r="CN26" s="1">
        <f t="shared" si="78"/>
        <v>19</v>
      </c>
      <c r="CO26" s="1" t="e">
        <f t="shared" si="79"/>
        <v>#VALUE!</v>
      </c>
      <c r="CP26" s="1">
        <f t="shared" si="80"/>
        <v>4</v>
      </c>
      <c r="CQ26" s="1">
        <f t="shared" si="81"/>
        <v>1.6000000000000001E-4</v>
      </c>
      <c r="CR26" s="1" t="e">
        <f t="shared" si="82"/>
        <v>#VALUE!</v>
      </c>
      <c r="CS26" s="1" t="e">
        <f t="shared" si="23"/>
        <v>#VALUE!</v>
      </c>
      <c r="CT26" s="1">
        <f t="shared" si="83"/>
        <v>1</v>
      </c>
      <c r="CU26" s="1">
        <f t="shared" si="84"/>
        <v>1.8E-3</v>
      </c>
      <c r="CV26" s="1" t="e">
        <f t="shared" si="85"/>
        <v>#VALUE!</v>
      </c>
      <c r="CW26" s="1" t="e">
        <f t="shared" si="24"/>
        <v>#VALUE!</v>
      </c>
      <c r="CX26" s="1">
        <f t="shared" si="86"/>
        <v>4</v>
      </c>
      <c r="CY26" s="1">
        <f t="shared" si="87"/>
        <v>4.0000000000000002E-4</v>
      </c>
      <c r="CZ26" s="1" t="e">
        <f t="shared" si="88"/>
        <v>#VALUE!</v>
      </c>
      <c r="DA26" s="1" t="e">
        <f t="shared" si="25"/>
        <v>#VALUE!</v>
      </c>
      <c r="DB26" s="1">
        <f t="shared" si="89"/>
        <v>3</v>
      </c>
      <c r="DC26" s="1">
        <f t="shared" si="90"/>
        <v>5.0000000000000001E-4</v>
      </c>
      <c r="DD26" s="1" t="e">
        <f t="shared" si="91"/>
        <v>#VALUE!</v>
      </c>
      <c r="DE26" s="1" t="e">
        <f t="shared" si="26"/>
        <v>#VALUE!</v>
      </c>
      <c r="DF26" s="1">
        <f t="shared" si="92"/>
        <v>6</v>
      </c>
      <c r="DG26" s="1">
        <f t="shared" si="93"/>
        <v>2.0000000000000001E-4</v>
      </c>
      <c r="DH26" s="1" t="e">
        <f t="shared" si="94"/>
        <v>#VALUE!</v>
      </c>
      <c r="DI26" s="1" t="e">
        <f t="shared" si="27"/>
        <v>#VALUE!</v>
      </c>
      <c r="DJ26" s="1">
        <f t="shared" si="95"/>
        <v>0</v>
      </c>
      <c r="DK26" s="1">
        <f t="shared" si="96"/>
        <v>1.1999999999999999E-3</v>
      </c>
      <c r="DL26" s="1" t="e">
        <f t="shared" si="97"/>
        <v>#VALUE!</v>
      </c>
      <c r="DM26" s="1" t="e">
        <f t="shared" si="98"/>
        <v>#VALUE!</v>
      </c>
      <c r="DQ26">
        <f t="shared" si="99"/>
        <v>99</v>
      </c>
      <c r="DR26" t="str">
        <f t="shared" si="100"/>
        <v>YES</v>
      </c>
      <c r="DS26">
        <f t="shared" si="101"/>
        <v>99</v>
      </c>
      <c r="DT26" t="str">
        <f t="shared" si="102"/>
        <v>YES</v>
      </c>
      <c r="DV26" s="1">
        <f t="shared" si="103"/>
        <v>7</v>
      </c>
      <c r="DW26" s="1">
        <f t="shared" si="104"/>
        <v>0</v>
      </c>
      <c r="DX26" s="1">
        <f t="shared" si="105"/>
        <v>19</v>
      </c>
      <c r="DY26" s="1">
        <f t="shared" si="28"/>
        <v>19</v>
      </c>
      <c r="DZ26" s="1">
        <f t="shared" si="106"/>
        <v>4</v>
      </c>
      <c r="EA26" s="1">
        <f t="shared" si="107"/>
        <v>0</v>
      </c>
      <c r="EB26" s="1">
        <f t="shared" si="108"/>
        <v>19</v>
      </c>
      <c r="EC26" s="1">
        <f t="shared" si="29"/>
        <v>19</v>
      </c>
      <c r="ED26" s="1">
        <f t="shared" si="109"/>
        <v>1</v>
      </c>
      <c r="EE26" s="1">
        <f t="shared" si="110"/>
        <v>0</v>
      </c>
      <c r="EF26" s="1">
        <f t="shared" si="111"/>
        <v>19</v>
      </c>
      <c r="EG26" s="1">
        <f t="shared" si="30"/>
        <v>19</v>
      </c>
      <c r="EH26" s="1">
        <f t="shared" si="112"/>
        <v>4</v>
      </c>
      <c r="EI26" s="1">
        <f t="shared" si="113"/>
        <v>0</v>
      </c>
      <c r="EJ26" s="1">
        <f t="shared" si="114"/>
        <v>19</v>
      </c>
      <c r="EK26" s="1">
        <f t="shared" si="31"/>
        <v>19</v>
      </c>
      <c r="EL26" s="1">
        <f t="shared" si="115"/>
        <v>3</v>
      </c>
      <c r="EM26" s="1">
        <f t="shared" si="116"/>
        <v>0</v>
      </c>
      <c r="EN26" s="1">
        <f t="shared" si="117"/>
        <v>19</v>
      </c>
      <c r="EO26" s="1">
        <f t="shared" si="32"/>
        <v>19</v>
      </c>
      <c r="EP26" s="1">
        <f t="shared" si="118"/>
        <v>6</v>
      </c>
      <c r="EQ26" s="1">
        <f t="shared" si="119"/>
        <v>0</v>
      </c>
      <c r="ER26" s="1">
        <f t="shared" si="120"/>
        <v>19</v>
      </c>
      <c r="ES26" s="1">
        <f t="shared" si="33"/>
        <v>19</v>
      </c>
      <c r="ET26" s="1">
        <f t="shared" si="121"/>
        <v>0</v>
      </c>
      <c r="EU26" s="1">
        <f t="shared" si="122"/>
        <v>0</v>
      </c>
      <c r="EV26" s="1">
        <f t="shared" si="123"/>
        <v>19</v>
      </c>
      <c r="EW26" s="1">
        <f t="shared" si="124"/>
        <v>19</v>
      </c>
      <c r="EX26" s="1"/>
      <c r="EY26" s="1">
        <f t="shared" si="125"/>
        <v>5</v>
      </c>
      <c r="EZ26" s="1">
        <f t="shared" si="126"/>
        <v>0</v>
      </c>
      <c r="FA26" s="1">
        <f t="shared" si="34"/>
        <v>19</v>
      </c>
      <c r="FB26" s="1">
        <f t="shared" si="35"/>
        <v>19</v>
      </c>
      <c r="FC26" s="1">
        <f t="shared" si="127"/>
        <v>2</v>
      </c>
      <c r="FD26" s="1">
        <f t="shared" si="128"/>
        <v>0</v>
      </c>
      <c r="FE26" s="1">
        <f t="shared" si="129"/>
        <v>19</v>
      </c>
      <c r="FF26" s="1">
        <f t="shared" si="36"/>
        <v>19</v>
      </c>
      <c r="FG26" s="1">
        <f t="shared" si="130"/>
        <v>0</v>
      </c>
      <c r="FH26" s="1">
        <f t="shared" si="131"/>
        <v>0</v>
      </c>
      <c r="FI26" s="1">
        <f t="shared" si="132"/>
        <v>19</v>
      </c>
      <c r="FJ26" s="1">
        <f t="shared" si="37"/>
        <v>19</v>
      </c>
      <c r="FK26" s="1">
        <f t="shared" si="133"/>
        <v>2</v>
      </c>
      <c r="FL26" s="1">
        <f t="shared" si="134"/>
        <v>0</v>
      </c>
      <c r="FM26" s="1">
        <f t="shared" si="135"/>
        <v>19</v>
      </c>
      <c r="FN26" s="1">
        <f t="shared" si="38"/>
        <v>19</v>
      </c>
      <c r="FO26" s="1">
        <f t="shared" si="136"/>
        <v>3</v>
      </c>
      <c r="FP26" s="1">
        <f t="shared" si="137"/>
        <v>0</v>
      </c>
      <c r="FQ26" s="1">
        <f t="shared" si="138"/>
        <v>19</v>
      </c>
      <c r="FR26" s="1">
        <f t="shared" si="39"/>
        <v>19</v>
      </c>
      <c r="FS26" s="1">
        <f t="shared" si="139"/>
        <v>4</v>
      </c>
      <c r="FT26" s="1">
        <f t="shared" si="140"/>
        <v>0</v>
      </c>
      <c r="FU26" s="1">
        <f t="shared" si="141"/>
        <v>19</v>
      </c>
      <c r="FV26" s="1">
        <f t="shared" si="40"/>
        <v>19</v>
      </c>
      <c r="FW26" s="1">
        <f t="shared" si="142"/>
        <v>0</v>
      </c>
      <c r="FX26" s="1">
        <f t="shared" si="143"/>
        <v>0</v>
      </c>
      <c r="FY26" s="1">
        <f t="shared" si="144"/>
        <v>19</v>
      </c>
      <c r="FZ26" s="1">
        <f t="shared" si="41"/>
        <v>19</v>
      </c>
      <c r="GC26" s="1">
        <f t="shared" si="42"/>
        <v>2</v>
      </c>
      <c r="GD26" s="1">
        <f t="shared" si="145"/>
        <v>1.5E-3</v>
      </c>
      <c r="GE26" s="1">
        <f t="shared" si="43"/>
        <v>18.0015</v>
      </c>
      <c r="GF26" s="1">
        <f t="shared" si="44"/>
        <v>18</v>
      </c>
      <c r="GG26" s="1">
        <f t="shared" si="45"/>
        <v>1</v>
      </c>
      <c r="GH26" s="1">
        <f t="shared" si="146"/>
        <v>8.9999999999999998E-4</v>
      </c>
      <c r="GI26" s="1">
        <f t="shared" si="147"/>
        <v>18.000900000000001</v>
      </c>
      <c r="GJ26" s="1">
        <f t="shared" si="46"/>
        <v>18</v>
      </c>
      <c r="GK26" s="1">
        <f t="shared" si="47"/>
        <v>0</v>
      </c>
      <c r="GL26" s="1">
        <f t="shared" si="148"/>
        <v>0</v>
      </c>
      <c r="GM26" s="1">
        <f t="shared" si="149"/>
        <v>18</v>
      </c>
      <c r="GN26" s="1">
        <f t="shared" si="48"/>
        <v>18</v>
      </c>
      <c r="GO26" s="1">
        <f t="shared" si="49"/>
        <v>2</v>
      </c>
      <c r="GP26" s="1">
        <f t="shared" si="150"/>
        <v>0</v>
      </c>
      <c r="GQ26" s="1">
        <f t="shared" si="151"/>
        <v>18</v>
      </c>
      <c r="GR26" s="1">
        <f t="shared" si="50"/>
        <v>18</v>
      </c>
      <c r="GS26" s="1">
        <f t="shared" si="51"/>
        <v>0</v>
      </c>
      <c r="GT26" s="1">
        <f t="shared" si="152"/>
        <v>0</v>
      </c>
      <c r="GU26" s="1">
        <f t="shared" si="153"/>
        <v>18</v>
      </c>
      <c r="GV26" s="1">
        <f t="shared" si="52"/>
        <v>18</v>
      </c>
      <c r="GW26" s="1">
        <f t="shared" si="53"/>
        <v>2</v>
      </c>
      <c r="GX26" s="1">
        <f t="shared" si="154"/>
        <v>0</v>
      </c>
      <c r="GY26" s="1">
        <f t="shared" si="155"/>
        <v>18</v>
      </c>
      <c r="GZ26" s="1">
        <f t="shared" si="54"/>
        <v>18</v>
      </c>
      <c r="HA26" s="1">
        <f t="shared" si="55"/>
        <v>0</v>
      </c>
      <c r="HB26" s="1">
        <f t="shared" si="156"/>
        <v>0</v>
      </c>
      <c r="HC26" s="1">
        <f t="shared" si="157"/>
        <v>18</v>
      </c>
      <c r="HD26" s="1">
        <f t="shared" si="56"/>
        <v>18</v>
      </c>
    </row>
    <row r="27" spans="1:212" x14ac:dyDescent="0.3">
      <c r="A27" t="s">
        <v>128</v>
      </c>
      <c r="B27" s="37">
        <f>IFERROR(VLOOKUP($A27,'Running Order'!$A$8:$CH$64,B$104,FALSE),)</f>
        <v>6</v>
      </c>
      <c r="C27" s="36" t="str">
        <f>IFERROR(VLOOKUP($A27,'Running Order'!$A$8:$CH$64,C$104,FALSE),"-")</f>
        <v>Mike Wevill</v>
      </c>
      <c r="D27" s="36" t="str">
        <f>IFERROR(VLOOKUP($A27,'Running Order'!$A$8:$CH$64,D$104,FALSE),"-")</f>
        <v>Nigel Cowling</v>
      </c>
      <c r="E27" s="36" t="str">
        <f>IFERROR(VLOOKUP($A27,'Running Order'!$A$8:$CH$64,E$104,FALSE),"-")</f>
        <v>Crossle</v>
      </c>
      <c r="F27" s="36">
        <f>IFERROR(VLOOKUP($A27,'Running Order'!$A$8:$CH$64,F$104,FALSE),"-")</f>
        <v>1600</v>
      </c>
      <c r="G27" s="37" t="str">
        <f>IFERROR(VLOOKUP($A27,'Running Order'!$A$8:$CH$64,G$104,FALSE),"-")</f>
        <v>IRS</v>
      </c>
      <c r="H27" s="36">
        <f>IFERROR(VLOOKUP($A27,'Running Order'!$A$8:$CH$64,H$104,FALSE),"-")</f>
        <v>7</v>
      </c>
      <c r="I27" s="36">
        <f>IFERROR(VLOOKUP($A27,'Running Order'!$A$8:$CH$64,I$104,FALSE),"-")</f>
        <v>0</v>
      </c>
      <c r="J27" s="36">
        <f>IFERROR(VLOOKUP($A27,'Running Order'!$A$8:$CH$64,J$104,FALSE),"-")</f>
        <v>0</v>
      </c>
      <c r="K27" s="36">
        <f>IFERROR(VLOOKUP($A27,'Running Order'!$A$8:$CH$64,K$104,FALSE),"-")</f>
        <v>0</v>
      </c>
      <c r="L27" s="36" t="str">
        <f>IFERROR(VLOOKUP($A27,'Running Order'!$A$8:$CH$64,L$104,FALSE),"-")</f>
        <v>Blue</v>
      </c>
      <c r="M27" s="36">
        <f>IFERROR(VLOOKUP($A27,'Running Order'!$A$8:$CH$64,M$104,FALSE),"-")</f>
        <v>6</v>
      </c>
      <c r="N27" s="36">
        <f>IFERROR(VLOOKUP($A27,'Running Order'!$A$8:$CH$64,N$104,FALSE),"-")</f>
        <v>9</v>
      </c>
      <c r="O27" s="36">
        <f>IFERROR(VLOOKUP($A27,'Running Order'!$A$8:$CH$64,O$104,FALSE),"-")</f>
        <v>9</v>
      </c>
      <c r="P27" s="36">
        <f>IFERROR(VLOOKUP($A27,'Running Order'!$A$8:$CH$64,P$104,FALSE),"-")</f>
        <v>3</v>
      </c>
      <c r="Q27" s="36">
        <f>IFERROR(VLOOKUP($A27,'Running Order'!$A$8:$CH$64,Q$104,FALSE),"-")</f>
        <v>5</v>
      </c>
      <c r="R27" s="36">
        <f>IFERROR(VLOOKUP($A27,'Running Order'!$A$8:$CH$64,R$104,FALSE),"-")</f>
        <v>4</v>
      </c>
      <c r="S27" s="36">
        <f>IFERROR(VLOOKUP($A27,'Running Order'!$A$8:$CH$64,S$104,FALSE),"-")</f>
        <v>8</v>
      </c>
      <c r="T27" s="36">
        <f>IFERROR(VLOOKUP($A27,'Running Order'!$A$8:$CH$64,T$104,FALSE),"-")</f>
        <v>5</v>
      </c>
      <c r="U27" s="36">
        <f>IFERROR(VLOOKUP($A27,'Running Order'!$A$8:$CH$64,U$104,FALSE),"-")</f>
        <v>0</v>
      </c>
      <c r="V27" s="36">
        <f>IFERROR(VLOOKUP($A27,'Running Order'!$A$8:$CH$64,V$104,FALSE),"-")</f>
        <v>0</v>
      </c>
      <c r="W27" s="38">
        <f>IFERROR(VLOOKUP($A27,'Running Order'!$A$8:$CH$64,W$104,FALSE),1000)</f>
        <v>49</v>
      </c>
      <c r="X27" s="36">
        <f>IFERROR(VLOOKUP($A27,'Running Order'!$A$8:$CH$64,X$104,FALSE),"-")</f>
        <v>5</v>
      </c>
      <c r="Y27" s="36">
        <f>IFERROR(VLOOKUP($A27,'Running Order'!$A$8:$CH$64,Y$104,FALSE),"-")</f>
        <v>4</v>
      </c>
      <c r="Z27" s="36">
        <f>IFERROR(VLOOKUP($A27,'Running Order'!$A$8:$CH$64,Z$104,FALSE),"-")</f>
        <v>3</v>
      </c>
      <c r="AA27" s="36">
        <f>IFERROR(VLOOKUP($A27,'Running Order'!$A$8:$CH$64,AA$104,FALSE),"-")</f>
        <v>5</v>
      </c>
      <c r="AB27" s="36">
        <f>IFERROR(VLOOKUP($A27,'Running Order'!$A$8:$CH$64,AB$104,FALSE),"-")</f>
        <v>1</v>
      </c>
      <c r="AC27" s="36">
        <f>IFERROR(VLOOKUP($A27,'Running Order'!$A$8:$CH$64,AC$104,FALSE),"-")</f>
        <v>4</v>
      </c>
      <c r="AD27" s="36">
        <f>IFERROR(VLOOKUP($A27,'Running Order'!$A$8:$CH$64,AD$104,FALSE),"-")</f>
        <v>8</v>
      </c>
      <c r="AE27" s="36">
        <f>IFERROR(VLOOKUP($A27,'Running Order'!$A$8:$CH$64,AE$104,FALSE),"-")</f>
        <v>0</v>
      </c>
      <c r="AF27" s="36">
        <f>IFERROR(VLOOKUP($A27,'Running Order'!$A$8:$CH$64,AF$104,FALSE),"-")</f>
        <v>0</v>
      </c>
      <c r="AG27" s="36">
        <f>IFERROR(VLOOKUP($A27,'Running Order'!$A$8:$CH$64,AG$104,FALSE),"-")</f>
        <v>0</v>
      </c>
      <c r="AH27" s="38">
        <f>IFERROR(VLOOKUP($A27,'Running Order'!$A$8:$CH$64,AH$104,FALSE),1000)</f>
        <v>30</v>
      </c>
      <c r="AI27" s="38">
        <f>IFERROR(VLOOKUP($A27,'Running Order'!$A$8:$CH$64,AI$104,FALSE),1000)</f>
        <v>79</v>
      </c>
      <c r="AJ27" s="36">
        <f>IFERROR(VLOOKUP($A27,'Running Order'!$A$8:$CH$64,AJ$104,FALSE),"-")</f>
        <v>2</v>
      </c>
      <c r="AK27" s="36">
        <f>IFERROR(VLOOKUP($A27,'Running Order'!$A$8:$CH$64,AK$104,FALSE),"-")</f>
        <v>3</v>
      </c>
      <c r="AL27" s="36">
        <f>IFERROR(VLOOKUP($A27,'Running Order'!$A$8:$CH$64,AL$104,FALSE),"-")</f>
        <v>3</v>
      </c>
      <c r="AM27" s="36">
        <f>IFERROR(VLOOKUP($A27,'Running Order'!$A$8:$CH$64,AM$104,FALSE),"-")</f>
        <v>5</v>
      </c>
      <c r="AN27" s="36">
        <f>IFERROR(VLOOKUP($A27,'Running Order'!$A$8:$CH$64,AN$104,FALSE),"-")</f>
        <v>1</v>
      </c>
      <c r="AO27" s="36">
        <f>IFERROR(VLOOKUP($A27,'Running Order'!$A$8:$CH$64,AO$104,FALSE),"-")</f>
        <v>4</v>
      </c>
      <c r="AP27" s="36">
        <f>IFERROR(VLOOKUP($A27,'Running Order'!$A$8:$CH$64,AP$104,FALSE),"-")</f>
        <v>8</v>
      </c>
      <c r="AQ27" s="36">
        <f>IFERROR(VLOOKUP($A27,'Running Order'!$A$8:$CH$64,AQ$104,FALSE),"-")</f>
        <v>1</v>
      </c>
      <c r="AR27" s="36">
        <f>IFERROR(VLOOKUP($A27,'Running Order'!$A$8:$CH$64,AR$104,FALSE),"-")</f>
        <v>0</v>
      </c>
      <c r="AS27" s="36">
        <f>IFERROR(VLOOKUP($A27,'Running Order'!$A$8:$CH$64,AS$104,FALSE),"-")</f>
        <v>0</v>
      </c>
      <c r="AT27" s="38">
        <f>IFERROR(VLOOKUP($A27,'Running Order'!$A$8:$CH$64,AT$104,FALSE),1000)</f>
        <v>27</v>
      </c>
      <c r="AU27" s="38">
        <f>IFERROR(VLOOKUP($A27,'Running Order'!$A$8:$CH$64,AU$104,FALSE),1000)</f>
        <v>106</v>
      </c>
      <c r="AV27" s="36">
        <f>IFERROR(VLOOKUP($A27,'Running Order'!$A$8:$CH$64,AV$104,FALSE),"-")</f>
        <v>0</v>
      </c>
      <c r="AW27" s="36">
        <f>IFERROR(VLOOKUP($A27,'Running Order'!$A$8:$CH$64,AW$104,FALSE),"-")</f>
        <v>0</v>
      </c>
      <c r="AX27" s="36">
        <f>IFERROR(VLOOKUP($A27,'Running Order'!$A$8:$CH$64,AX$104,FALSE),"-")</f>
        <v>0</v>
      </c>
      <c r="AY27" s="36">
        <f>IFERROR(VLOOKUP($A27,'Running Order'!$A$8:$CH$64,AY$104,FALSE),"-")</f>
        <v>0</v>
      </c>
      <c r="AZ27" s="36">
        <f>IFERROR(VLOOKUP($A27,'Running Order'!$A$8:$CH$64,AZ$104,FALSE),"-")</f>
        <v>0</v>
      </c>
      <c r="BA27" s="36">
        <f>IFERROR(VLOOKUP($A27,'Running Order'!$A$8:$CH$64,BA$104,FALSE),"-")</f>
        <v>0</v>
      </c>
      <c r="BB27" s="36">
        <f>IFERROR(VLOOKUP($A27,'Running Order'!$A$8:$CH$64,BB$104,FALSE),"-")</f>
        <v>0</v>
      </c>
      <c r="BC27" s="36">
        <f>IFERROR(VLOOKUP($A27,'Running Order'!$A$8:$CH$64,BC$104,FALSE),"-")</f>
        <v>0</v>
      </c>
      <c r="BD27" s="36">
        <f>IFERROR(VLOOKUP($A27,'Running Order'!$A$8:$CH$64,BD$104,FALSE),"-")</f>
        <v>0</v>
      </c>
      <c r="BE27" s="36">
        <f>IFERROR(VLOOKUP($A27,'Running Order'!$A$8:$CH$64,BE$104,FALSE),"-")</f>
        <v>0</v>
      </c>
      <c r="BF27" s="38">
        <f>IFERROR(VLOOKUP($A27,'Running Order'!$A$8:$CH$64,BF$104,FALSE),1000)</f>
        <v>0</v>
      </c>
      <c r="BG27" s="38">
        <f>IFERROR(VLOOKUP($A27,'Running Order'!$A$8:$CH$64,BG$104,FALSE),"-")</f>
        <v>106</v>
      </c>
      <c r="BH27" s="38">
        <f t="shared" si="57"/>
        <v>21</v>
      </c>
      <c r="BI27" s="38">
        <f t="shared" si="58"/>
        <v>20</v>
      </c>
      <c r="BJ27" s="38">
        <f t="shared" si="59"/>
        <v>20</v>
      </c>
      <c r="BK27" s="5" t="str">
        <f t="shared" si="60"/>
        <v>-</v>
      </c>
      <c r="BL27" s="5">
        <f>IFERROR(RANK(W27,$W$8:$W$64,1),"-")</f>
        <v>21</v>
      </c>
      <c r="BM27" s="5">
        <f t="shared" si="62"/>
        <v>20</v>
      </c>
      <c r="BN27" s="5">
        <f t="shared" si="63"/>
        <v>20</v>
      </c>
      <c r="BO27" s="5">
        <f t="shared" si="64"/>
        <v>20</v>
      </c>
      <c r="BP27" s="3" t="str">
        <f t="shared" si="16"/>
        <v>-</v>
      </c>
      <c r="BQ27" s="3" t="str">
        <f t="shared" si="65"/>
        <v/>
      </c>
      <c r="BR27" s="3" t="str">
        <f t="shared" si="17"/>
        <v>-</v>
      </c>
      <c r="BS27" s="3" t="str">
        <f t="shared" si="66"/>
        <v/>
      </c>
      <c r="BT27" s="3" t="str">
        <f t="shared" si="18"/>
        <v>-</v>
      </c>
      <c r="BU27" s="3" t="str">
        <f t="shared" si="67"/>
        <v/>
      </c>
      <c r="BV27" s="3" t="e">
        <f t="shared" si="19"/>
        <v>#VALUE!</v>
      </c>
      <c r="BW27" s="3" t="str">
        <f t="shared" si="68"/>
        <v/>
      </c>
      <c r="BX27" s="3" t="str">
        <f t="shared" si="20"/>
        <v>-</v>
      </c>
      <c r="BY27" s="3" t="str">
        <f t="shared" si="69"/>
        <v/>
      </c>
      <c r="BZ27" s="3" t="str">
        <f t="shared" si="21"/>
        <v>-</v>
      </c>
      <c r="CA27" s="3" t="str">
        <f t="shared" si="70"/>
        <v/>
      </c>
      <c r="CB27" s="3" t="str">
        <f t="shared" si="22"/>
        <v>-</v>
      </c>
      <c r="CC27" s="3" t="str">
        <f t="shared" si="71"/>
        <v/>
      </c>
      <c r="CD27" s="3" t="str">
        <f t="shared" si="72"/>
        <v>-</v>
      </c>
      <c r="CE27" s="3" t="str">
        <f t="shared" si="73"/>
        <v/>
      </c>
      <c r="CF27" s="3" t="str">
        <f t="shared" si="74"/>
        <v>-</v>
      </c>
      <c r="CG27" s="3" t="str">
        <f t="shared" si="75"/>
        <v/>
      </c>
      <c r="CH27" s="5" t="str">
        <f>IFERROR(VLOOKUP($A27,'Running Order'!$A$8:$CH$64,CH$104,FALSE),"-")</f>
        <v>4</v>
      </c>
      <c r="CI27" s="5" t="str">
        <f>IFERROR(VLOOKUP($A27,'Running Order'!$A$8:$CI$64,CI$104,FALSE),"-")</f>
        <v/>
      </c>
      <c r="CL27" s="1">
        <f t="shared" si="76"/>
        <v>17</v>
      </c>
      <c r="CM27" s="1">
        <f t="shared" si="77"/>
        <v>0</v>
      </c>
      <c r="CN27" s="1">
        <f>BO27+CM27</f>
        <v>20</v>
      </c>
      <c r="CO27" s="1" t="e">
        <f t="shared" si="79"/>
        <v>#VALUE!</v>
      </c>
      <c r="CP27" s="1">
        <f t="shared" si="80"/>
        <v>3</v>
      </c>
      <c r="CQ27" s="1">
        <f t="shared" si="81"/>
        <v>1.8000000000000001E-4</v>
      </c>
      <c r="CR27" s="1" t="e">
        <f t="shared" si="82"/>
        <v>#VALUE!</v>
      </c>
      <c r="CS27" s="1" t="e">
        <f t="shared" si="23"/>
        <v>#VALUE!</v>
      </c>
      <c r="CT27" s="1">
        <f t="shared" si="83"/>
        <v>1</v>
      </c>
      <c r="CU27" s="1">
        <f t="shared" si="84"/>
        <v>1.8E-3</v>
      </c>
      <c r="CV27" s="1" t="e">
        <f t="shared" si="85"/>
        <v>#VALUE!</v>
      </c>
      <c r="CW27" s="1" t="e">
        <f t="shared" si="24"/>
        <v>#VALUE!</v>
      </c>
      <c r="CX27" s="1">
        <f t="shared" si="86"/>
        <v>4</v>
      </c>
      <c r="CY27" s="1">
        <f t="shared" si="87"/>
        <v>4.0000000000000002E-4</v>
      </c>
      <c r="CZ27" s="1" t="e">
        <f t="shared" si="88"/>
        <v>#VALUE!</v>
      </c>
      <c r="DA27" s="1" t="e">
        <f t="shared" si="25"/>
        <v>#VALUE!</v>
      </c>
      <c r="DB27" s="1">
        <f t="shared" si="89"/>
        <v>4</v>
      </c>
      <c r="DC27" s="1">
        <f t="shared" si="90"/>
        <v>2.0000000000000001E-4</v>
      </c>
      <c r="DD27" s="1" t="e">
        <f t="shared" si="91"/>
        <v>#VALUE!</v>
      </c>
      <c r="DE27" s="1" t="e">
        <f t="shared" si="26"/>
        <v>#VALUE!</v>
      </c>
      <c r="DF27" s="1">
        <f t="shared" si="92"/>
        <v>5</v>
      </c>
      <c r="DG27" s="1">
        <f t="shared" si="93"/>
        <v>2.9999999999999997E-4</v>
      </c>
      <c r="DH27" s="1" t="e">
        <f t="shared" si="94"/>
        <v>#VALUE!</v>
      </c>
      <c r="DI27" s="1" t="e">
        <f t="shared" si="27"/>
        <v>#VALUE!</v>
      </c>
      <c r="DJ27" s="1">
        <f t="shared" si="95"/>
        <v>1</v>
      </c>
      <c r="DK27" s="1">
        <f t="shared" si="96"/>
        <v>2.9999999999999997E-4</v>
      </c>
      <c r="DL27" s="1" t="e">
        <f t="shared" si="97"/>
        <v>#VALUE!</v>
      </c>
      <c r="DM27" s="1" t="e">
        <f t="shared" si="98"/>
        <v>#VALUE!</v>
      </c>
      <c r="DQ27">
        <f t="shared" si="99"/>
        <v>106</v>
      </c>
      <c r="DR27" t="str">
        <f t="shared" si="100"/>
        <v>YES</v>
      </c>
      <c r="DS27">
        <f t="shared" si="101"/>
        <v>106</v>
      </c>
      <c r="DT27" t="str">
        <f t="shared" si="102"/>
        <v>YES</v>
      </c>
      <c r="DV27" s="1">
        <f t="shared" si="103"/>
        <v>7</v>
      </c>
      <c r="DW27" s="1">
        <f t="shared" si="104"/>
        <v>0</v>
      </c>
      <c r="DX27" s="1">
        <f t="shared" si="105"/>
        <v>20</v>
      </c>
      <c r="DY27" s="1">
        <f t="shared" si="28"/>
        <v>20</v>
      </c>
      <c r="DZ27" s="1">
        <f t="shared" si="106"/>
        <v>3</v>
      </c>
      <c r="EA27" s="1">
        <f t="shared" si="107"/>
        <v>0</v>
      </c>
      <c r="EB27" s="1">
        <f t="shared" si="108"/>
        <v>20</v>
      </c>
      <c r="EC27" s="1">
        <f t="shared" si="29"/>
        <v>20</v>
      </c>
      <c r="ED27" s="1">
        <f t="shared" si="109"/>
        <v>1</v>
      </c>
      <c r="EE27" s="1">
        <f t="shared" si="110"/>
        <v>0</v>
      </c>
      <c r="EF27" s="1">
        <f t="shared" si="111"/>
        <v>20</v>
      </c>
      <c r="EG27" s="1">
        <f t="shared" si="30"/>
        <v>20</v>
      </c>
      <c r="EH27" s="1">
        <f t="shared" si="112"/>
        <v>4</v>
      </c>
      <c r="EI27" s="1">
        <f t="shared" si="113"/>
        <v>0</v>
      </c>
      <c r="EJ27" s="1">
        <f t="shared" si="114"/>
        <v>20</v>
      </c>
      <c r="EK27" s="1">
        <f t="shared" si="31"/>
        <v>20</v>
      </c>
      <c r="EL27" s="1">
        <f t="shared" si="115"/>
        <v>4</v>
      </c>
      <c r="EM27" s="1">
        <f t="shared" si="116"/>
        <v>0</v>
      </c>
      <c r="EN27" s="1">
        <f t="shared" si="117"/>
        <v>20</v>
      </c>
      <c r="EO27" s="1">
        <f t="shared" si="32"/>
        <v>20</v>
      </c>
      <c r="EP27" s="1">
        <f t="shared" si="118"/>
        <v>5</v>
      </c>
      <c r="EQ27" s="1">
        <f t="shared" si="119"/>
        <v>0</v>
      </c>
      <c r="ER27" s="1">
        <f t="shared" si="120"/>
        <v>20</v>
      </c>
      <c r="ES27" s="1">
        <f t="shared" si="33"/>
        <v>20</v>
      </c>
      <c r="ET27" s="1">
        <f t="shared" si="121"/>
        <v>1</v>
      </c>
      <c r="EU27" s="1">
        <f t="shared" si="122"/>
        <v>0</v>
      </c>
      <c r="EV27" s="1">
        <f t="shared" si="123"/>
        <v>20</v>
      </c>
      <c r="EW27" s="1">
        <f t="shared" si="124"/>
        <v>20</v>
      </c>
      <c r="EX27" s="1"/>
      <c r="EY27" s="1">
        <f t="shared" si="125"/>
        <v>5</v>
      </c>
      <c r="EZ27" s="1">
        <f t="shared" si="126"/>
        <v>0</v>
      </c>
      <c r="FA27" s="1">
        <f t="shared" si="34"/>
        <v>20</v>
      </c>
      <c r="FB27" s="1">
        <f t="shared" si="35"/>
        <v>20</v>
      </c>
      <c r="FC27" s="1">
        <f t="shared" si="127"/>
        <v>1</v>
      </c>
      <c r="FD27" s="1">
        <f t="shared" si="128"/>
        <v>0</v>
      </c>
      <c r="FE27" s="1">
        <f t="shared" si="129"/>
        <v>20</v>
      </c>
      <c r="FF27" s="1">
        <f t="shared" si="36"/>
        <v>20</v>
      </c>
      <c r="FG27" s="1">
        <f t="shared" si="130"/>
        <v>0</v>
      </c>
      <c r="FH27" s="1">
        <f t="shared" si="131"/>
        <v>0</v>
      </c>
      <c r="FI27" s="1">
        <f t="shared" si="132"/>
        <v>20</v>
      </c>
      <c r="FJ27" s="1">
        <f t="shared" si="37"/>
        <v>20</v>
      </c>
      <c r="FK27" s="1">
        <f t="shared" si="133"/>
        <v>2</v>
      </c>
      <c r="FL27" s="1">
        <f t="shared" si="134"/>
        <v>0</v>
      </c>
      <c r="FM27" s="1">
        <f t="shared" si="135"/>
        <v>20</v>
      </c>
      <c r="FN27" s="1">
        <f t="shared" si="38"/>
        <v>20</v>
      </c>
      <c r="FO27" s="1">
        <f t="shared" si="136"/>
        <v>3</v>
      </c>
      <c r="FP27" s="1">
        <f t="shared" si="137"/>
        <v>0</v>
      </c>
      <c r="FQ27" s="1">
        <f t="shared" si="138"/>
        <v>20</v>
      </c>
      <c r="FR27" s="1">
        <f t="shared" si="39"/>
        <v>20</v>
      </c>
      <c r="FS27" s="1">
        <f t="shared" si="139"/>
        <v>4</v>
      </c>
      <c r="FT27" s="1">
        <f t="shared" si="140"/>
        <v>0</v>
      </c>
      <c r="FU27" s="1">
        <f t="shared" si="141"/>
        <v>20</v>
      </c>
      <c r="FV27" s="1">
        <f t="shared" si="40"/>
        <v>20</v>
      </c>
      <c r="FW27" s="1">
        <f t="shared" si="142"/>
        <v>1</v>
      </c>
      <c r="FX27" s="1">
        <f t="shared" si="143"/>
        <v>0</v>
      </c>
      <c r="FY27" s="1">
        <f t="shared" si="144"/>
        <v>20</v>
      </c>
      <c r="FZ27" s="1">
        <f t="shared" si="41"/>
        <v>20</v>
      </c>
      <c r="GC27" s="1">
        <f t="shared" si="42"/>
        <v>2</v>
      </c>
      <c r="GD27" s="1">
        <f t="shared" si="145"/>
        <v>0</v>
      </c>
      <c r="GE27" s="1">
        <f t="shared" si="43"/>
        <v>21</v>
      </c>
      <c r="GF27" s="1">
        <f t="shared" si="44"/>
        <v>21</v>
      </c>
      <c r="GG27" s="1">
        <f t="shared" si="45"/>
        <v>0</v>
      </c>
      <c r="GH27" s="1">
        <f t="shared" si="146"/>
        <v>0</v>
      </c>
      <c r="GI27" s="1">
        <f t="shared" si="147"/>
        <v>21</v>
      </c>
      <c r="GJ27" s="1">
        <f t="shared" si="46"/>
        <v>21</v>
      </c>
      <c r="GK27" s="1">
        <f t="shared" si="47"/>
        <v>0</v>
      </c>
      <c r="GL27" s="1">
        <f t="shared" si="148"/>
        <v>0</v>
      </c>
      <c r="GM27" s="1">
        <f t="shared" si="149"/>
        <v>21</v>
      </c>
      <c r="GN27" s="1">
        <f t="shared" si="48"/>
        <v>21</v>
      </c>
      <c r="GO27" s="1">
        <f t="shared" si="49"/>
        <v>1</v>
      </c>
      <c r="GP27" s="1">
        <f t="shared" si="150"/>
        <v>0</v>
      </c>
      <c r="GQ27" s="1">
        <f t="shared" si="151"/>
        <v>21</v>
      </c>
      <c r="GR27" s="1">
        <f t="shared" si="50"/>
        <v>21</v>
      </c>
      <c r="GS27" s="1">
        <f t="shared" si="51"/>
        <v>1</v>
      </c>
      <c r="GT27" s="1">
        <f t="shared" si="152"/>
        <v>0</v>
      </c>
      <c r="GU27" s="1">
        <f t="shared" si="153"/>
        <v>21</v>
      </c>
      <c r="GV27" s="1">
        <f t="shared" si="52"/>
        <v>21</v>
      </c>
      <c r="GW27" s="1">
        <f t="shared" si="53"/>
        <v>2</v>
      </c>
      <c r="GX27" s="1">
        <f t="shared" si="154"/>
        <v>0</v>
      </c>
      <c r="GY27" s="1">
        <f t="shared" si="155"/>
        <v>21</v>
      </c>
      <c r="GZ27" s="1">
        <f t="shared" si="54"/>
        <v>21</v>
      </c>
      <c r="HA27" s="1">
        <f t="shared" si="55"/>
        <v>1</v>
      </c>
      <c r="HB27" s="1">
        <f t="shared" si="156"/>
        <v>0</v>
      </c>
      <c r="HC27" s="1">
        <f t="shared" si="157"/>
        <v>21</v>
      </c>
      <c r="HD27" s="1">
        <f t="shared" si="56"/>
        <v>21</v>
      </c>
    </row>
    <row r="28" spans="1:212" x14ac:dyDescent="0.3">
      <c r="A28" t="s">
        <v>129</v>
      </c>
      <c r="B28" s="13">
        <f>IFERROR(VLOOKUP($A28,'Running Order'!$A$8:$CH$64,B$104,FALSE),)</f>
        <v>26</v>
      </c>
      <c r="C28" s="35" t="str">
        <f>IFERROR(VLOOKUP($A28,'Running Order'!$A$8:$CH$64,C$104,FALSE),"-")</f>
        <v>George Barnes</v>
      </c>
      <c r="D28" s="35" t="str">
        <f>IFERROR(VLOOKUP($A28,'Running Order'!$A$8:$CH$64,D$104,FALSE),"-")</f>
        <v>Prue Barnes</v>
      </c>
      <c r="E28" s="35" t="str">
        <f>IFERROR(VLOOKUP($A28,'Running Order'!$A$8:$CH$64,E$104,FALSE),"-")</f>
        <v>Sherpa</v>
      </c>
      <c r="F28" s="35">
        <f>IFERROR(VLOOKUP($A28,'Running Order'!$A$8:$CH$64,F$104,FALSE),"-")</f>
        <v>1340</v>
      </c>
      <c r="G28" s="13" t="str">
        <f>IFERROR(VLOOKUP($A28,'Running Order'!$A$8:$CH$64,G$104,FALSE),"-")</f>
        <v>Live</v>
      </c>
      <c r="H28" s="12">
        <f>IFERROR(VLOOKUP($A28,'Running Order'!$A$8:$CH$64,H$104,FALSE),"-")</f>
        <v>2</v>
      </c>
      <c r="I28" s="12">
        <f>IFERROR(VLOOKUP($A28,'Running Order'!$A$8:$CH$64,I$104,FALSE),"-")</f>
        <v>0</v>
      </c>
      <c r="J28" s="12">
        <f>IFERROR(VLOOKUP($A28,'Running Order'!$A$8:$CH$64,J$104,FALSE),"-")</f>
        <v>0</v>
      </c>
      <c r="K28" s="35">
        <f>IFERROR(VLOOKUP($A28,'Running Order'!$A$8:$CH$64,K$104,FALSE),"-")</f>
        <v>0</v>
      </c>
      <c r="L28" s="12" t="str">
        <f>IFERROR(VLOOKUP($A28,'Running Order'!$A$8:$CH$64,L$104,FALSE),"-")</f>
        <v>Rookie</v>
      </c>
      <c r="M28" s="35">
        <f>IFERROR(VLOOKUP($A28,'Running Order'!$A$8:$CH$64,M$104,FALSE),"-")</f>
        <v>5</v>
      </c>
      <c r="N28" s="35">
        <f>IFERROR(VLOOKUP($A28,'Running Order'!$A$8:$CH$64,N$104,FALSE),"-")</f>
        <v>5</v>
      </c>
      <c r="O28" s="35">
        <f>IFERROR(VLOOKUP($A28,'Running Order'!$A$8:$CH$64,O$104,FALSE),"-")</f>
        <v>9</v>
      </c>
      <c r="P28" s="35">
        <f>IFERROR(VLOOKUP($A28,'Running Order'!$A$8:$CH$64,P$104,FALSE),"-")</f>
        <v>5</v>
      </c>
      <c r="Q28" s="35">
        <f>IFERROR(VLOOKUP($A28,'Running Order'!$A$8:$CH$64,Q$104,FALSE),"-")</f>
        <v>5</v>
      </c>
      <c r="R28" s="35">
        <f>IFERROR(VLOOKUP($A28,'Running Order'!$A$8:$CH$64,R$104,FALSE),"-")</f>
        <v>8</v>
      </c>
      <c r="S28" s="12">
        <f>IFERROR(VLOOKUP($A28,'Running Order'!$A$8:$CH$64,S$104,FALSE),"-")</f>
        <v>8</v>
      </c>
      <c r="T28" s="35">
        <f>IFERROR(VLOOKUP($A28,'Running Order'!$A$8:$CH$64,T$104,FALSE),"-")</f>
        <v>3</v>
      </c>
      <c r="U28" s="12">
        <f>IFERROR(VLOOKUP($A28,'Running Order'!$A$8:$CH$64,U$104,FALSE),"-")</f>
        <v>0</v>
      </c>
      <c r="V28" s="35">
        <f>IFERROR(VLOOKUP($A28,'Running Order'!$A$8:$CH$64,V$104,FALSE),"-")</f>
        <v>0</v>
      </c>
      <c r="W28" s="5">
        <f>IFERROR(VLOOKUP($A28,'Running Order'!$A$8:$CH$64,W$104,FALSE),1000)</f>
        <v>48</v>
      </c>
      <c r="X28" s="12">
        <f>IFERROR(VLOOKUP($A28,'Running Order'!$A$8:$CH$64,X$104,FALSE),"-")</f>
        <v>5</v>
      </c>
      <c r="Y28" s="12">
        <f>IFERROR(VLOOKUP($A28,'Running Order'!$A$8:$CH$64,Y$104,FALSE),"-")</f>
        <v>3</v>
      </c>
      <c r="Z28" s="12">
        <f>IFERROR(VLOOKUP($A28,'Running Order'!$A$8:$CH$64,Z$104,FALSE),"-")</f>
        <v>3</v>
      </c>
      <c r="AA28" s="12">
        <f>IFERROR(VLOOKUP($A28,'Running Order'!$A$8:$CH$64,AA$104,FALSE),"-")</f>
        <v>5</v>
      </c>
      <c r="AB28" s="12">
        <f>IFERROR(VLOOKUP($A28,'Running Order'!$A$8:$CH$64,AB$104,FALSE),"-")</f>
        <v>5</v>
      </c>
      <c r="AC28" s="12">
        <f>IFERROR(VLOOKUP($A28,'Running Order'!$A$8:$CH$64,AC$104,FALSE),"-")</f>
        <v>4</v>
      </c>
      <c r="AD28" s="12">
        <f>IFERROR(VLOOKUP($A28,'Running Order'!$A$8:$CH$64,AD$104,FALSE),"-")</f>
        <v>8</v>
      </c>
      <c r="AE28" s="12">
        <f>IFERROR(VLOOKUP($A28,'Running Order'!$A$8:$CH$64,AE$104,FALSE),"-")</f>
        <v>1</v>
      </c>
      <c r="AF28" s="12">
        <f>IFERROR(VLOOKUP($A28,'Running Order'!$A$8:$CH$64,AF$104,FALSE),"-")</f>
        <v>0</v>
      </c>
      <c r="AG28" s="12">
        <f>IFERROR(VLOOKUP($A28,'Running Order'!$A$8:$CH$64,AG$104,FALSE),"-")</f>
        <v>0</v>
      </c>
      <c r="AH28" s="5">
        <f>IFERROR(VLOOKUP($A28,'Running Order'!$A$8:$CH$64,AH$104,FALSE),1000)</f>
        <v>34</v>
      </c>
      <c r="AI28" s="5">
        <f>IFERROR(VLOOKUP($A28,'Running Order'!$A$8:$CH$64,AI$104,FALSE),1000)</f>
        <v>82</v>
      </c>
      <c r="AJ28" s="12">
        <f>IFERROR(VLOOKUP($A28,'Running Order'!$A$8:$CH$64,AJ$104,FALSE),"-")</f>
        <v>5</v>
      </c>
      <c r="AK28" s="12">
        <f>IFERROR(VLOOKUP($A28,'Running Order'!$A$8:$CH$64,AK$104,FALSE),"-")</f>
        <v>3</v>
      </c>
      <c r="AL28" s="12">
        <f>IFERROR(VLOOKUP($A28,'Running Order'!$A$8:$CH$64,AL$104,FALSE),"-")</f>
        <v>3</v>
      </c>
      <c r="AM28" s="12">
        <f>IFERROR(VLOOKUP($A28,'Running Order'!$A$8:$CH$64,AM$104,FALSE),"-")</f>
        <v>4</v>
      </c>
      <c r="AN28" s="12">
        <f>IFERROR(VLOOKUP($A28,'Running Order'!$A$8:$CH$64,AN$104,FALSE),"-")</f>
        <v>3</v>
      </c>
      <c r="AO28" s="12">
        <f>IFERROR(VLOOKUP($A28,'Running Order'!$A$8:$CH$64,AO$104,FALSE),"-")</f>
        <v>3</v>
      </c>
      <c r="AP28" s="12">
        <f>IFERROR(VLOOKUP($A28,'Running Order'!$A$8:$CH$64,AP$104,FALSE),"-")</f>
        <v>8</v>
      </c>
      <c r="AQ28" s="12">
        <f>IFERROR(VLOOKUP($A28,'Running Order'!$A$8:$CH$64,AQ$104,FALSE),"-")</f>
        <v>5</v>
      </c>
      <c r="AR28" s="12">
        <f>IFERROR(VLOOKUP($A28,'Running Order'!$A$8:$CH$64,AR$104,FALSE),"-")</f>
        <v>0</v>
      </c>
      <c r="AS28" s="12">
        <f>IFERROR(VLOOKUP($A28,'Running Order'!$A$8:$CH$64,AS$104,FALSE),"-")</f>
        <v>0</v>
      </c>
      <c r="AT28" s="5">
        <f>IFERROR(VLOOKUP($A28,'Running Order'!$A$8:$CH$64,AT$104,FALSE),1000)</f>
        <v>34</v>
      </c>
      <c r="AU28" s="5">
        <f>IFERROR(VLOOKUP($A28,'Running Order'!$A$8:$CH$64,AU$104,FALSE),1000)</f>
        <v>116</v>
      </c>
      <c r="AV28" s="12">
        <f>IFERROR(VLOOKUP($A28,'Running Order'!$A$8:$CH$64,AV$104,FALSE),"-")</f>
        <v>0</v>
      </c>
      <c r="AW28" s="12">
        <f>IFERROR(VLOOKUP($A28,'Running Order'!$A$8:$CH$64,AW$104,FALSE),"-")</f>
        <v>0</v>
      </c>
      <c r="AX28" s="12">
        <f>IFERROR(VLOOKUP($A28,'Running Order'!$A$8:$CH$64,AX$104,FALSE),"-")</f>
        <v>0</v>
      </c>
      <c r="AY28" s="12">
        <f>IFERROR(VLOOKUP($A28,'Running Order'!$A$8:$CH$64,AY$104,FALSE),"-")</f>
        <v>0</v>
      </c>
      <c r="AZ28" s="12">
        <f>IFERROR(VLOOKUP($A28,'Running Order'!$A$8:$CH$64,AZ$104,FALSE),"-")</f>
        <v>0</v>
      </c>
      <c r="BA28" s="12">
        <f>IFERROR(VLOOKUP($A28,'Running Order'!$A$8:$CH$64,BA$104,FALSE),"-")</f>
        <v>0</v>
      </c>
      <c r="BB28" s="12">
        <f>IFERROR(VLOOKUP($A28,'Running Order'!$A$8:$CH$64,BB$104,FALSE),"-")</f>
        <v>0</v>
      </c>
      <c r="BC28" s="12">
        <f>IFERROR(VLOOKUP($A28,'Running Order'!$A$8:$CH$64,BC$104,FALSE),"-")</f>
        <v>0</v>
      </c>
      <c r="BD28" s="12">
        <f>IFERROR(VLOOKUP($A28,'Running Order'!$A$8:$CH$64,BD$104,FALSE),"-")</f>
        <v>0</v>
      </c>
      <c r="BE28" s="12">
        <f>IFERROR(VLOOKUP($A28,'Running Order'!$A$8:$CH$64,BE$104,FALSE),"-")</f>
        <v>0</v>
      </c>
      <c r="BF28" s="5">
        <f>IFERROR(VLOOKUP($A28,'Running Order'!$A$8:$CH$64,BF$104,FALSE),1000)</f>
        <v>0</v>
      </c>
      <c r="BG28" s="5">
        <f>IFERROR(VLOOKUP($A28,'Running Order'!$A$8:$CH$64,BG$104,FALSE),"-")</f>
        <v>116</v>
      </c>
      <c r="BH28" s="5">
        <f t="shared" si="57"/>
        <v>20</v>
      </c>
      <c r="BI28" s="5">
        <f t="shared" si="58"/>
        <v>21</v>
      </c>
      <c r="BJ28" s="5">
        <f t="shared" si="59"/>
        <v>21</v>
      </c>
      <c r="BK28" s="5" t="str">
        <f t="shared" si="60"/>
        <v>-</v>
      </c>
      <c r="BL28" s="5">
        <f t="shared" si="61"/>
        <v>20</v>
      </c>
      <c r="BM28" s="5">
        <f t="shared" si="62"/>
        <v>21</v>
      </c>
      <c r="BN28" s="5">
        <f t="shared" si="63"/>
        <v>21</v>
      </c>
      <c r="BO28" s="5">
        <f t="shared" si="64"/>
        <v>21</v>
      </c>
      <c r="BP28" s="3" t="str">
        <f t="shared" si="16"/>
        <v>-</v>
      </c>
      <c r="BQ28" s="3" t="str">
        <f t="shared" si="65"/>
        <v/>
      </c>
      <c r="BR28" s="3" t="str">
        <f t="shared" si="17"/>
        <v>-</v>
      </c>
      <c r="BS28" s="3" t="str">
        <f t="shared" si="66"/>
        <v/>
      </c>
      <c r="BT28" s="3" t="str">
        <f t="shared" si="18"/>
        <v>-</v>
      </c>
      <c r="BU28" s="3" t="str">
        <f t="shared" si="67"/>
        <v/>
      </c>
      <c r="BV28" s="3" t="str">
        <f t="shared" si="19"/>
        <v>-</v>
      </c>
      <c r="BW28" s="3" t="str">
        <f t="shared" si="68"/>
        <v/>
      </c>
      <c r="BX28" s="3" t="e">
        <f t="shared" si="20"/>
        <v>#VALUE!</v>
      </c>
      <c r="BY28" s="3" t="str">
        <f t="shared" si="69"/>
        <v/>
      </c>
      <c r="BZ28" s="3" t="str">
        <f t="shared" si="21"/>
        <v>-</v>
      </c>
      <c r="CA28" s="3" t="str">
        <f t="shared" si="70"/>
        <v/>
      </c>
      <c r="CB28" s="3" t="str">
        <f t="shared" si="22"/>
        <v>-</v>
      </c>
      <c r="CC28" s="3" t="str">
        <f t="shared" si="71"/>
        <v/>
      </c>
      <c r="CD28" s="3" t="e">
        <f t="shared" si="72"/>
        <v>#VALUE!</v>
      </c>
      <c r="CE28" s="3" t="str">
        <f t="shared" si="73"/>
        <v/>
      </c>
      <c r="CF28" s="3" t="str">
        <f t="shared" si="74"/>
        <v>-</v>
      </c>
      <c r="CG28" s="3" t="str">
        <f t="shared" si="75"/>
        <v/>
      </c>
      <c r="CH28" s="5" t="str">
        <f>IFERROR(VLOOKUP($A28,'Running Order'!$A$8:$CH$64,CH$104,FALSE),"-")</f>
        <v>3</v>
      </c>
      <c r="CI28" s="5">
        <f>IFERROR(VLOOKUP($A28,'Running Order'!$A$8:$CI$64,CI$104,FALSE),"-")</f>
        <v>5</v>
      </c>
      <c r="CL28" s="1">
        <f t="shared" si="76"/>
        <v>16</v>
      </c>
      <c r="CM28" s="1">
        <f t="shared" si="77"/>
        <v>0</v>
      </c>
      <c r="CN28" s="1">
        <f t="shared" si="78"/>
        <v>21</v>
      </c>
      <c r="CO28" s="1" t="e">
        <f t="shared" si="79"/>
        <v>#VALUE!</v>
      </c>
      <c r="CP28" s="1">
        <f t="shared" si="80"/>
        <v>1</v>
      </c>
      <c r="CQ28" s="1">
        <f t="shared" si="81"/>
        <v>2.2000000000000001E-4</v>
      </c>
      <c r="CR28" s="1" t="e">
        <f t="shared" si="82"/>
        <v>#VALUE!</v>
      </c>
      <c r="CS28" s="1" t="e">
        <f t="shared" si="23"/>
        <v>#VALUE!</v>
      </c>
      <c r="CT28" s="1">
        <f t="shared" si="83"/>
        <v>0</v>
      </c>
      <c r="CU28" s="1">
        <f t="shared" si="84"/>
        <v>2.3E-3</v>
      </c>
      <c r="CV28" s="1" t="e">
        <f t="shared" si="85"/>
        <v>#VALUE!</v>
      </c>
      <c r="CW28" s="1" t="e">
        <f t="shared" si="24"/>
        <v>#VALUE!</v>
      </c>
      <c r="CX28" s="1">
        <f t="shared" si="86"/>
        <v>7</v>
      </c>
      <c r="CY28" s="1">
        <f t="shared" si="87"/>
        <v>1E-4</v>
      </c>
      <c r="CZ28" s="1" t="e">
        <f t="shared" si="88"/>
        <v>#VALUE!</v>
      </c>
      <c r="DA28" s="1" t="e">
        <f t="shared" si="25"/>
        <v>#VALUE!</v>
      </c>
      <c r="DB28" s="1">
        <f t="shared" si="89"/>
        <v>2</v>
      </c>
      <c r="DC28" s="1">
        <f t="shared" si="90"/>
        <v>1.1000000000000001E-3</v>
      </c>
      <c r="DD28" s="1" t="e">
        <f t="shared" si="91"/>
        <v>#VALUE!</v>
      </c>
      <c r="DE28" s="1" t="e">
        <f t="shared" si="26"/>
        <v>#VALUE!</v>
      </c>
      <c r="DF28" s="1">
        <f t="shared" si="92"/>
        <v>9</v>
      </c>
      <c r="DG28" s="1">
        <f t="shared" si="93"/>
        <v>1E-4</v>
      </c>
      <c r="DH28" s="1" t="e">
        <f t="shared" si="94"/>
        <v>#VALUE!</v>
      </c>
      <c r="DI28" s="1" t="e">
        <f t="shared" si="27"/>
        <v>#VALUE!</v>
      </c>
      <c r="DJ28" s="1">
        <f t="shared" si="95"/>
        <v>0</v>
      </c>
      <c r="DK28" s="1">
        <f t="shared" si="96"/>
        <v>1.1999999999999999E-3</v>
      </c>
      <c r="DL28" s="1" t="e">
        <f t="shared" si="97"/>
        <v>#VALUE!</v>
      </c>
      <c r="DM28" s="1" t="e">
        <f t="shared" si="98"/>
        <v>#VALUE!</v>
      </c>
      <c r="DQ28">
        <f t="shared" si="99"/>
        <v>116</v>
      </c>
      <c r="DR28" t="str">
        <f t="shared" si="100"/>
        <v>YES</v>
      </c>
      <c r="DS28">
        <f t="shared" si="101"/>
        <v>116</v>
      </c>
      <c r="DT28" t="str">
        <f t="shared" si="102"/>
        <v>YES</v>
      </c>
      <c r="DV28" s="1">
        <f t="shared" si="103"/>
        <v>6</v>
      </c>
      <c r="DW28" s="1">
        <f t="shared" si="104"/>
        <v>0</v>
      </c>
      <c r="DX28" s="1">
        <f t="shared" si="105"/>
        <v>21</v>
      </c>
      <c r="DY28" s="1">
        <f t="shared" si="28"/>
        <v>21</v>
      </c>
      <c r="DZ28" s="1">
        <f t="shared" si="106"/>
        <v>1</v>
      </c>
      <c r="EA28" s="1">
        <f t="shared" si="107"/>
        <v>0</v>
      </c>
      <c r="EB28" s="1">
        <f t="shared" si="108"/>
        <v>21</v>
      </c>
      <c r="EC28" s="1">
        <f t="shared" si="29"/>
        <v>21</v>
      </c>
      <c r="ED28" s="1">
        <f t="shared" si="109"/>
        <v>0</v>
      </c>
      <c r="EE28" s="1">
        <f t="shared" si="110"/>
        <v>0</v>
      </c>
      <c r="EF28" s="1">
        <f t="shared" si="111"/>
        <v>21</v>
      </c>
      <c r="EG28" s="1">
        <f t="shared" si="30"/>
        <v>21</v>
      </c>
      <c r="EH28" s="1">
        <f t="shared" si="112"/>
        <v>7</v>
      </c>
      <c r="EI28" s="1">
        <f t="shared" si="113"/>
        <v>0</v>
      </c>
      <c r="EJ28" s="1">
        <f t="shared" si="114"/>
        <v>21</v>
      </c>
      <c r="EK28" s="1">
        <f t="shared" si="31"/>
        <v>21</v>
      </c>
      <c r="EL28" s="1">
        <f t="shared" si="115"/>
        <v>2</v>
      </c>
      <c r="EM28" s="1">
        <f t="shared" si="116"/>
        <v>0</v>
      </c>
      <c r="EN28" s="1">
        <f t="shared" si="117"/>
        <v>21</v>
      </c>
      <c r="EO28" s="1">
        <f t="shared" si="32"/>
        <v>21</v>
      </c>
      <c r="EP28" s="1">
        <f t="shared" si="118"/>
        <v>9</v>
      </c>
      <c r="EQ28" s="1">
        <f t="shared" si="119"/>
        <v>0</v>
      </c>
      <c r="ER28" s="1">
        <f t="shared" si="120"/>
        <v>21</v>
      </c>
      <c r="ES28" s="1">
        <f t="shared" si="33"/>
        <v>21</v>
      </c>
      <c r="ET28" s="1">
        <f t="shared" si="121"/>
        <v>0</v>
      </c>
      <c r="EU28" s="1">
        <f t="shared" si="122"/>
        <v>0</v>
      </c>
      <c r="EV28" s="1">
        <f t="shared" si="123"/>
        <v>21</v>
      </c>
      <c r="EW28" s="1">
        <f t="shared" si="124"/>
        <v>21</v>
      </c>
      <c r="EX28" s="1"/>
      <c r="EY28" s="1">
        <f t="shared" si="125"/>
        <v>4</v>
      </c>
      <c r="EZ28" s="1">
        <f t="shared" si="126"/>
        <v>0</v>
      </c>
      <c r="FA28" s="1">
        <f t="shared" si="34"/>
        <v>21</v>
      </c>
      <c r="FB28" s="1">
        <f t="shared" si="35"/>
        <v>21</v>
      </c>
      <c r="FC28" s="1">
        <f t="shared" si="127"/>
        <v>1</v>
      </c>
      <c r="FD28" s="1">
        <f t="shared" si="128"/>
        <v>0</v>
      </c>
      <c r="FE28" s="1">
        <f t="shared" si="129"/>
        <v>21</v>
      </c>
      <c r="FF28" s="1">
        <f t="shared" si="36"/>
        <v>21</v>
      </c>
      <c r="FG28" s="1">
        <f t="shared" si="130"/>
        <v>0</v>
      </c>
      <c r="FH28" s="1">
        <f t="shared" si="131"/>
        <v>0</v>
      </c>
      <c r="FI28" s="1">
        <f t="shared" si="132"/>
        <v>21</v>
      </c>
      <c r="FJ28" s="1">
        <f t="shared" si="37"/>
        <v>21</v>
      </c>
      <c r="FK28" s="1">
        <f t="shared" si="133"/>
        <v>3</v>
      </c>
      <c r="FL28" s="1">
        <f t="shared" si="134"/>
        <v>0</v>
      </c>
      <c r="FM28" s="1">
        <f t="shared" si="135"/>
        <v>21</v>
      </c>
      <c r="FN28" s="1">
        <f t="shared" si="38"/>
        <v>21</v>
      </c>
      <c r="FO28" s="1">
        <f t="shared" si="136"/>
        <v>1</v>
      </c>
      <c r="FP28" s="1">
        <f t="shared" si="137"/>
        <v>0</v>
      </c>
      <c r="FQ28" s="1">
        <f t="shared" si="138"/>
        <v>21</v>
      </c>
      <c r="FR28" s="1">
        <f t="shared" si="39"/>
        <v>21</v>
      </c>
      <c r="FS28" s="1">
        <f t="shared" si="139"/>
        <v>7</v>
      </c>
      <c r="FT28" s="1">
        <f t="shared" si="140"/>
        <v>0</v>
      </c>
      <c r="FU28" s="1">
        <f t="shared" si="141"/>
        <v>21</v>
      </c>
      <c r="FV28" s="1">
        <f t="shared" si="40"/>
        <v>21</v>
      </c>
      <c r="FW28" s="1">
        <f t="shared" si="142"/>
        <v>0</v>
      </c>
      <c r="FX28" s="1">
        <f t="shared" si="143"/>
        <v>0</v>
      </c>
      <c r="FY28" s="1">
        <f t="shared" si="144"/>
        <v>21</v>
      </c>
      <c r="FZ28" s="1">
        <f t="shared" si="41"/>
        <v>21</v>
      </c>
      <c r="GC28" s="1">
        <f t="shared" si="42"/>
        <v>2</v>
      </c>
      <c r="GD28" s="1">
        <f t="shared" si="145"/>
        <v>0</v>
      </c>
      <c r="GE28" s="1">
        <f t="shared" si="43"/>
        <v>20</v>
      </c>
      <c r="GF28" s="1">
        <f t="shared" si="44"/>
        <v>20</v>
      </c>
      <c r="GG28" s="1">
        <f t="shared" si="45"/>
        <v>0</v>
      </c>
      <c r="GH28" s="1">
        <f t="shared" si="146"/>
        <v>0</v>
      </c>
      <c r="GI28" s="1">
        <f t="shared" si="147"/>
        <v>20</v>
      </c>
      <c r="GJ28" s="1">
        <f t="shared" si="46"/>
        <v>20</v>
      </c>
      <c r="GK28" s="1">
        <f t="shared" si="47"/>
        <v>0</v>
      </c>
      <c r="GL28" s="1">
        <f t="shared" si="148"/>
        <v>0</v>
      </c>
      <c r="GM28" s="1">
        <f t="shared" si="149"/>
        <v>20</v>
      </c>
      <c r="GN28" s="1">
        <f t="shared" si="48"/>
        <v>20</v>
      </c>
      <c r="GO28" s="1">
        <f t="shared" si="49"/>
        <v>1</v>
      </c>
      <c r="GP28" s="1">
        <f t="shared" si="150"/>
        <v>0</v>
      </c>
      <c r="GQ28" s="1">
        <f t="shared" si="151"/>
        <v>20</v>
      </c>
      <c r="GR28" s="1">
        <f t="shared" si="50"/>
        <v>20</v>
      </c>
      <c r="GS28" s="1">
        <f t="shared" si="51"/>
        <v>0</v>
      </c>
      <c r="GT28" s="1">
        <f t="shared" si="152"/>
        <v>0</v>
      </c>
      <c r="GU28" s="1">
        <f t="shared" si="153"/>
        <v>20</v>
      </c>
      <c r="GV28" s="1">
        <f t="shared" si="52"/>
        <v>20</v>
      </c>
      <c r="GW28" s="1">
        <f t="shared" si="53"/>
        <v>4</v>
      </c>
      <c r="GX28" s="1">
        <f t="shared" si="154"/>
        <v>0</v>
      </c>
      <c r="GY28" s="1">
        <f t="shared" si="155"/>
        <v>20</v>
      </c>
      <c r="GZ28" s="1">
        <f t="shared" si="54"/>
        <v>20</v>
      </c>
      <c r="HA28" s="1">
        <f t="shared" si="55"/>
        <v>0</v>
      </c>
      <c r="HB28" s="1">
        <f t="shared" si="156"/>
        <v>0</v>
      </c>
      <c r="HC28" s="1">
        <f t="shared" si="157"/>
        <v>20</v>
      </c>
      <c r="HD28" s="1">
        <f t="shared" si="56"/>
        <v>20</v>
      </c>
    </row>
    <row r="29" spans="1:212" x14ac:dyDescent="0.3">
      <c r="A29" t="s">
        <v>130</v>
      </c>
      <c r="B29" s="37">
        <f>IFERROR(VLOOKUP($A29,'Running Order'!$A$8:$CH$64,B$104,FALSE),)</f>
        <v>17</v>
      </c>
      <c r="C29" s="36" t="str">
        <f>IFERROR(VLOOKUP($A29,'Running Order'!$A$8:$CH$64,C$104,FALSE),"-")</f>
        <v>Phil Blagden</v>
      </c>
      <c r="D29" s="36" t="str">
        <f>IFERROR(VLOOKUP($A29,'Running Order'!$A$8:$CH$64,D$104,FALSE),"-")</f>
        <v>Neil Williams</v>
      </c>
      <c r="E29" s="36" t="str">
        <f>IFERROR(VLOOKUP($A29,'Running Order'!$A$8:$CH$64,E$104,FALSE),"-")</f>
        <v>Trialsmaster</v>
      </c>
      <c r="F29" s="36">
        <f>IFERROR(VLOOKUP($A29,'Running Order'!$A$8:$CH$64,F$104,FALSE),"-")</f>
        <v>1335</v>
      </c>
      <c r="G29" s="37" t="str">
        <f>IFERROR(VLOOKUP($A29,'Running Order'!$A$8:$CH$64,G$104,FALSE),"-")</f>
        <v>Live</v>
      </c>
      <c r="H29" s="36">
        <f>IFERROR(VLOOKUP($A29,'Running Order'!$A$8:$CH$64,H$104,FALSE),"-")</f>
        <v>4</v>
      </c>
      <c r="I29" s="36">
        <f>IFERROR(VLOOKUP($A29,'Running Order'!$A$8:$CH$64,I$104,FALSE),"-")</f>
        <v>0</v>
      </c>
      <c r="J29" s="36">
        <f>IFERROR(VLOOKUP($A29,'Running Order'!$A$8:$CH$64,J$104,FALSE),"-")</f>
        <v>0</v>
      </c>
      <c r="K29" s="36">
        <f>IFERROR(VLOOKUP($A29,'Running Order'!$A$8:$CH$64,K$104,FALSE),"-")</f>
        <v>0</v>
      </c>
      <c r="L29" s="36" t="str">
        <f>IFERROR(VLOOKUP($A29,'Running Order'!$A$8:$CH$64,L$104,FALSE),"-")</f>
        <v>Blue</v>
      </c>
      <c r="M29" s="36">
        <f>IFERROR(VLOOKUP($A29,'Running Order'!$A$8:$CH$64,M$104,FALSE),"-")</f>
        <v>6</v>
      </c>
      <c r="N29" s="36">
        <f>IFERROR(VLOOKUP($A29,'Running Order'!$A$8:$CH$64,N$104,FALSE),"-")</f>
        <v>2</v>
      </c>
      <c r="O29" s="36">
        <f>IFERROR(VLOOKUP($A29,'Running Order'!$A$8:$CH$64,O$104,FALSE),"-")</f>
        <v>9</v>
      </c>
      <c r="P29" s="36">
        <f>IFERROR(VLOOKUP($A29,'Running Order'!$A$8:$CH$64,P$104,FALSE),"-")</f>
        <v>7</v>
      </c>
      <c r="Q29" s="36">
        <f>IFERROR(VLOOKUP($A29,'Running Order'!$A$8:$CH$64,Q$104,FALSE),"-")</f>
        <v>10</v>
      </c>
      <c r="R29" s="36">
        <f>IFERROR(VLOOKUP($A29,'Running Order'!$A$8:$CH$64,R$104,FALSE),"-")</f>
        <v>8</v>
      </c>
      <c r="S29" s="36">
        <f>IFERROR(VLOOKUP($A29,'Running Order'!$A$8:$CH$64,S$104,FALSE),"-")</f>
        <v>9</v>
      </c>
      <c r="T29" s="36">
        <f>IFERROR(VLOOKUP($A29,'Running Order'!$A$8:$CH$64,T$104,FALSE),"-")</f>
        <v>5</v>
      </c>
      <c r="U29" s="36">
        <f>IFERROR(VLOOKUP($A29,'Running Order'!$A$8:$CH$64,U$104,FALSE),"-")</f>
        <v>0</v>
      </c>
      <c r="V29" s="36">
        <f>IFERROR(VLOOKUP($A29,'Running Order'!$A$8:$CH$64,V$104,FALSE),"-")</f>
        <v>0</v>
      </c>
      <c r="W29" s="38">
        <f>IFERROR(VLOOKUP($A29,'Running Order'!$A$8:$CH$64,W$104,FALSE),1000)</f>
        <v>56</v>
      </c>
      <c r="X29" s="36">
        <f>IFERROR(VLOOKUP($A29,'Running Order'!$A$8:$CH$64,X$104,FALSE),"-")</f>
        <v>5</v>
      </c>
      <c r="Y29" s="36">
        <f>IFERROR(VLOOKUP($A29,'Running Order'!$A$8:$CH$64,Y$104,FALSE),"-")</f>
        <v>5</v>
      </c>
      <c r="Z29" s="36">
        <f>IFERROR(VLOOKUP($A29,'Running Order'!$A$8:$CH$64,Z$104,FALSE),"-")</f>
        <v>3</v>
      </c>
      <c r="AA29" s="36">
        <f>IFERROR(VLOOKUP($A29,'Running Order'!$A$8:$CH$64,AA$104,FALSE),"-")</f>
        <v>4</v>
      </c>
      <c r="AB29" s="36">
        <f>IFERROR(VLOOKUP($A29,'Running Order'!$A$8:$CH$64,AB$104,FALSE),"-")</f>
        <v>6</v>
      </c>
      <c r="AC29" s="36">
        <f>IFERROR(VLOOKUP($A29,'Running Order'!$A$8:$CH$64,AC$104,FALSE),"-")</f>
        <v>4</v>
      </c>
      <c r="AD29" s="36">
        <f>IFERROR(VLOOKUP($A29,'Running Order'!$A$8:$CH$64,AD$104,FALSE),"-")</f>
        <v>8</v>
      </c>
      <c r="AE29" s="36">
        <f>IFERROR(VLOOKUP($A29,'Running Order'!$A$8:$CH$64,AE$104,FALSE),"-")</f>
        <v>5</v>
      </c>
      <c r="AF29" s="36">
        <f>IFERROR(VLOOKUP($A29,'Running Order'!$A$8:$CH$64,AF$104,FALSE),"-")</f>
        <v>0</v>
      </c>
      <c r="AG29" s="36">
        <f>IFERROR(VLOOKUP($A29,'Running Order'!$A$8:$CH$64,AG$104,FALSE),"-")</f>
        <v>0</v>
      </c>
      <c r="AH29" s="38">
        <f>IFERROR(VLOOKUP($A29,'Running Order'!$A$8:$CH$64,AH$104,FALSE),1000)</f>
        <v>40</v>
      </c>
      <c r="AI29" s="38">
        <f>IFERROR(VLOOKUP($A29,'Running Order'!$A$8:$CH$64,AI$104,FALSE),1000)</f>
        <v>96</v>
      </c>
      <c r="AJ29" s="36">
        <f>IFERROR(VLOOKUP($A29,'Running Order'!$A$8:$CH$64,AJ$104,FALSE),"-")</f>
        <v>5</v>
      </c>
      <c r="AK29" s="36">
        <f>IFERROR(VLOOKUP($A29,'Running Order'!$A$8:$CH$64,AK$104,FALSE),"-")</f>
        <v>3</v>
      </c>
      <c r="AL29" s="36">
        <f>IFERROR(VLOOKUP($A29,'Running Order'!$A$8:$CH$64,AL$104,FALSE),"-")</f>
        <v>3</v>
      </c>
      <c r="AM29" s="36">
        <f>IFERROR(VLOOKUP($A29,'Running Order'!$A$8:$CH$64,AM$104,FALSE),"-")</f>
        <v>6</v>
      </c>
      <c r="AN29" s="36">
        <f>IFERROR(VLOOKUP($A29,'Running Order'!$A$8:$CH$64,AN$104,FALSE),"-")</f>
        <v>4</v>
      </c>
      <c r="AO29" s="36">
        <f>IFERROR(VLOOKUP($A29,'Running Order'!$A$8:$CH$64,AO$104,FALSE),"-")</f>
        <v>3</v>
      </c>
      <c r="AP29" s="36">
        <f>IFERROR(VLOOKUP($A29,'Running Order'!$A$8:$CH$64,AP$104,FALSE),"-")</f>
        <v>8</v>
      </c>
      <c r="AQ29" s="36">
        <f>IFERROR(VLOOKUP($A29,'Running Order'!$A$8:$CH$64,AQ$104,FALSE),"-")</f>
        <v>1</v>
      </c>
      <c r="AR29" s="36">
        <f>IFERROR(VLOOKUP($A29,'Running Order'!$A$8:$CH$64,AR$104,FALSE),"-")</f>
        <v>0</v>
      </c>
      <c r="AS29" s="36">
        <f>IFERROR(VLOOKUP($A29,'Running Order'!$A$8:$CH$64,AS$104,FALSE),"-")</f>
        <v>0</v>
      </c>
      <c r="AT29" s="38">
        <f>IFERROR(VLOOKUP($A29,'Running Order'!$A$8:$CH$64,AT$104,FALSE),1000)</f>
        <v>33</v>
      </c>
      <c r="AU29" s="38">
        <f>IFERROR(VLOOKUP($A29,'Running Order'!$A$8:$CH$64,AU$104,FALSE),1000)</f>
        <v>129</v>
      </c>
      <c r="AV29" s="36">
        <f>IFERROR(VLOOKUP($A29,'Running Order'!$A$8:$CH$64,AV$104,FALSE),"-")</f>
        <v>0</v>
      </c>
      <c r="AW29" s="36">
        <f>IFERROR(VLOOKUP($A29,'Running Order'!$A$8:$CH$64,AW$104,FALSE),"-")</f>
        <v>0</v>
      </c>
      <c r="AX29" s="36">
        <f>IFERROR(VLOOKUP($A29,'Running Order'!$A$8:$CH$64,AX$104,FALSE),"-")</f>
        <v>0</v>
      </c>
      <c r="AY29" s="36">
        <f>IFERROR(VLOOKUP($A29,'Running Order'!$A$8:$CH$64,AY$104,FALSE),"-")</f>
        <v>0</v>
      </c>
      <c r="AZ29" s="36">
        <f>IFERROR(VLOOKUP($A29,'Running Order'!$A$8:$CH$64,AZ$104,FALSE),"-")</f>
        <v>0</v>
      </c>
      <c r="BA29" s="36">
        <f>IFERROR(VLOOKUP($A29,'Running Order'!$A$8:$CH$64,BA$104,FALSE),"-")</f>
        <v>0</v>
      </c>
      <c r="BB29" s="36">
        <f>IFERROR(VLOOKUP($A29,'Running Order'!$A$8:$CH$64,BB$104,FALSE),"-")</f>
        <v>0</v>
      </c>
      <c r="BC29" s="36">
        <f>IFERROR(VLOOKUP($A29,'Running Order'!$A$8:$CH$64,BC$104,FALSE),"-")</f>
        <v>0</v>
      </c>
      <c r="BD29" s="36">
        <f>IFERROR(VLOOKUP($A29,'Running Order'!$A$8:$CH$64,BD$104,FALSE),"-")</f>
        <v>0</v>
      </c>
      <c r="BE29" s="36">
        <f>IFERROR(VLOOKUP($A29,'Running Order'!$A$8:$CH$64,BE$104,FALSE),"-")</f>
        <v>0</v>
      </c>
      <c r="BF29" s="38">
        <f>IFERROR(VLOOKUP($A29,'Running Order'!$A$8:$CH$64,BF$104,FALSE),1000)</f>
        <v>0</v>
      </c>
      <c r="BG29" s="38">
        <f>IFERROR(VLOOKUP($A29,'Running Order'!$A$8:$CH$64,BG$104,FALSE),"-")</f>
        <v>129</v>
      </c>
      <c r="BH29" s="38">
        <f t="shared" si="57"/>
        <v>22</v>
      </c>
      <c r="BI29" s="38">
        <f t="shared" si="58"/>
        <v>22</v>
      </c>
      <c r="BJ29" s="38">
        <f t="shared" si="59"/>
        <v>22</v>
      </c>
      <c r="BK29" s="5" t="str">
        <f t="shared" si="60"/>
        <v>-</v>
      </c>
      <c r="BL29" s="5">
        <f t="shared" si="61"/>
        <v>22</v>
      </c>
      <c r="BM29" s="5">
        <f t="shared" si="62"/>
        <v>22</v>
      </c>
      <c r="BN29" s="5">
        <f t="shared" si="63"/>
        <v>22</v>
      </c>
      <c r="BO29" s="5">
        <f t="shared" si="64"/>
        <v>22</v>
      </c>
      <c r="BP29" s="3" t="str">
        <f t="shared" si="16"/>
        <v>-</v>
      </c>
      <c r="BQ29" s="3" t="str">
        <f t="shared" si="65"/>
        <v/>
      </c>
      <c r="BR29" s="3" t="str">
        <f t="shared" si="17"/>
        <v>-</v>
      </c>
      <c r="BS29" s="3" t="str">
        <f t="shared" si="66"/>
        <v/>
      </c>
      <c r="BT29" s="3" t="e">
        <f t="shared" si="18"/>
        <v>#VALUE!</v>
      </c>
      <c r="BU29" s="3" t="str">
        <f t="shared" si="67"/>
        <v/>
      </c>
      <c r="BV29" s="3" t="str">
        <f t="shared" si="19"/>
        <v>-</v>
      </c>
      <c r="BW29" s="3" t="str">
        <f t="shared" si="68"/>
        <v/>
      </c>
      <c r="BX29" s="3" t="str">
        <f t="shared" si="20"/>
        <v>-</v>
      </c>
      <c r="BY29" s="3" t="str">
        <f t="shared" si="69"/>
        <v/>
      </c>
      <c r="BZ29" s="3" t="str">
        <f t="shared" si="21"/>
        <v>-</v>
      </c>
      <c r="CA29" s="3" t="str">
        <f t="shared" si="70"/>
        <v/>
      </c>
      <c r="CB29" s="3" t="str">
        <f t="shared" si="22"/>
        <v>-</v>
      </c>
      <c r="CC29" s="3" t="str">
        <f t="shared" si="71"/>
        <v/>
      </c>
      <c r="CD29" s="3" t="e">
        <f t="shared" si="72"/>
        <v>#VALUE!</v>
      </c>
      <c r="CE29" s="3" t="str">
        <f t="shared" si="73"/>
        <v/>
      </c>
      <c r="CF29" s="3" t="str">
        <f t="shared" si="74"/>
        <v>-</v>
      </c>
      <c r="CG29" s="3" t="str">
        <f t="shared" si="75"/>
        <v/>
      </c>
      <c r="CH29" s="5" t="str">
        <f>IFERROR(VLOOKUP($A29,'Running Order'!$A$8:$CH$64,CH$104,FALSE),"-")</f>
        <v>3</v>
      </c>
      <c r="CI29" s="5">
        <f>IFERROR(VLOOKUP($A29,'Running Order'!$A$8:$CI$64,CI$104,FALSE),"-")</f>
        <v>6</v>
      </c>
      <c r="CL29" s="1">
        <f t="shared" si="76"/>
        <v>16</v>
      </c>
      <c r="CM29" s="1">
        <f t="shared" si="77"/>
        <v>0</v>
      </c>
      <c r="CN29" s="1">
        <f t="shared" si="78"/>
        <v>22</v>
      </c>
      <c r="CO29" s="1" t="e">
        <f t="shared" si="79"/>
        <v>#VALUE!</v>
      </c>
      <c r="CP29" s="1">
        <f t="shared" si="80"/>
        <v>1</v>
      </c>
      <c r="CQ29" s="1">
        <f t="shared" si="81"/>
        <v>2.2000000000000001E-4</v>
      </c>
      <c r="CR29" s="1" t="e">
        <f t="shared" si="82"/>
        <v>#VALUE!</v>
      </c>
      <c r="CS29" s="1" t="e">
        <f t="shared" si="23"/>
        <v>#VALUE!</v>
      </c>
      <c r="CT29" s="1">
        <f t="shared" si="83"/>
        <v>1</v>
      </c>
      <c r="CU29" s="1">
        <f t="shared" si="84"/>
        <v>1.8E-3</v>
      </c>
      <c r="CV29" s="1" t="e">
        <f t="shared" si="85"/>
        <v>#VALUE!</v>
      </c>
      <c r="CW29" s="1" t="e">
        <f t="shared" si="24"/>
        <v>#VALUE!</v>
      </c>
      <c r="CX29" s="1">
        <f t="shared" si="86"/>
        <v>4</v>
      </c>
      <c r="CY29" s="1">
        <f t="shared" si="87"/>
        <v>4.0000000000000002E-4</v>
      </c>
      <c r="CZ29" s="1" t="e">
        <f t="shared" si="88"/>
        <v>#VALUE!</v>
      </c>
      <c r="DA29" s="1" t="e">
        <f t="shared" si="25"/>
        <v>#VALUE!</v>
      </c>
      <c r="DB29" s="1">
        <f t="shared" si="89"/>
        <v>3</v>
      </c>
      <c r="DC29" s="1">
        <f t="shared" si="90"/>
        <v>5.0000000000000001E-4</v>
      </c>
      <c r="DD29" s="1" t="e">
        <f t="shared" si="91"/>
        <v>#VALUE!</v>
      </c>
      <c r="DE29" s="1" t="e">
        <f t="shared" si="26"/>
        <v>#VALUE!</v>
      </c>
      <c r="DF29" s="1">
        <f t="shared" si="92"/>
        <v>5</v>
      </c>
      <c r="DG29" s="1">
        <f t="shared" si="93"/>
        <v>2.9999999999999997E-4</v>
      </c>
      <c r="DH29" s="1" t="e">
        <f t="shared" si="94"/>
        <v>#VALUE!</v>
      </c>
      <c r="DI29" s="1" t="e">
        <f t="shared" si="27"/>
        <v>#VALUE!</v>
      </c>
      <c r="DJ29" s="1">
        <f t="shared" si="95"/>
        <v>3</v>
      </c>
      <c r="DK29" s="1">
        <f t="shared" si="96"/>
        <v>1E-4</v>
      </c>
      <c r="DL29" s="1" t="e">
        <f t="shared" si="97"/>
        <v>#VALUE!</v>
      </c>
      <c r="DM29" s="1" t="e">
        <f t="shared" si="98"/>
        <v>#VALUE!</v>
      </c>
      <c r="DQ29">
        <f t="shared" si="99"/>
        <v>129</v>
      </c>
      <c r="DR29" t="str">
        <f t="shared" si="100"/>
        <v>YES</v>
      </c>
      <c r="DS29">
        <f t="shared" si="101"/>
        <v>129</v>
      </c>
      <c r="DT29" t="str">
        <f t="shared" si="102"/>
        <v>YES</v>
      </c>
      <c r="DV29" s="1">
        <f t="shared" si="103"/>
        <v>6</v>
      </c>
      <c r="DW29" s="1">
        <f t="shared" si="104"/>
        <v>0</v>
      </c>
      <c r="DX29" s="1">
        <f t="shared" si="105"/>
        <v>22</v>
      </c>
      <c r="DY29" s="1">
        <f t="shared" si="28"/>
        <v>22</v>
      </c>
      <c r="DZ29" s="1">
        <f t="shared" si="106"/>
        <v>1</v>
      </c>
      <c r="EA29" s="1">
        <f t="shared" si="107"/>
        <v>0</v>
      </c>
      <c r="EB29" s="1">
        <f t="shared" si="108"/>
        <v>22</v>
      </c>
      <c r="EC29" s="1">
        <f t="shared" si="29"/>
        <v>22</v>
      </c>
      <c r="ED29" s="1">
        <f t="shared" si="109"/>
        <v>1</v>
      </c>
      <c r="EE29" s="1">
        <f t="shared" si="110"/>
        <v>0</v>
      </c>
      <c r="EF29" s="1">
        <f t="shared" si="111"/>
        <v>22</v>
      </c>
      <c r="EG29" s="1">
        <f t="shared" si="30"/>
        <v>22</v>
      </c>
      <c r="EH29" s="1">
        <f t="shared" si="112"/>
        <v>4</v>
      </c>
      <c r="EI29" s="1">
        <f t="shared" si="113"/>
        <v>0</v>
      </c>
      <c r="EJ29" s="1">
        <f t="shared" si="114"/>
        <v>22</v>
      </c>
      <c r="EK29" s="1">
        <f t="shared" si="31"/>
        <v>22</v>
      </c>
      <c r="EL29" s="1">
        <f t="shared" si="115"/>
        <v>3</v>
      </c>
      <c r="EM29" s="1">
        <f t="shared" si="116"/>
        <v>0</v>
      </c>
      <c r="EN29" s="1">
        <f t="shared" si="117"/>
        <v>22</v>
      </c>
      <c r="EO29" s="1">
        <f t="shared" si="32"/>
        <v>22</v>
      </c>
      <c r="EP29" s="1">
        <f t="shared" si="118"/>
        <v>5</v>
      </c>
      <c r="EQ29" s="1">
        <f t="shared" si="119"/>
        <v>0</v>
      </c>
      <c r="ER29" s="1">
        <f t="shared" si="120"/>
        <v>22</v>
      </c>
      <c r="ES29" s="1">
        <f t="shared" si="33"/>
        <v>22</v>
      </c>
      <c r="ET29" s="1">
        <f t="shared" si="121"/>
        <v>3</v>
      </c>
      <c r="EU29" s="1">
        <f t="shared" si="122"/>
        <v>0</v>
      </c>
      <c r="EV29" s="1">
        <f t="shared" si="123"/>
        <v>22</v>
      </c>
      <c r="EW29" s="1">
        <f t="shared" si="124"/>
        <v>22</v>
      </c>
      <c r="EX29" s="1"/>
      <c r="EY29" s="1">
        <f t="shared" si="125"/>
        <v>4</v>
      </c>
      <c r="EZ29" s="1">
        <f t="shared" si="126"/>
        <v>0</v>
      </c>
      <c r="FA29" s="1">
        <f t="shared" si="34"/>
        <v>22</v>
      </c>
      <c r="FB29" s="1">
        <f t="shared" si="35"/>
        <v>22</v>
      </c>
      <c r="FC29" s="1">
        <f t="shared" si="127"/>
        <v>0</v>
      </c>
      <c r="FD29" s="1">
        <f t="shared" si="128"/>
        <v>0</v>
      </c>
      <c r="FE29" s="1">
        <f t="shared" si="129"/>
        <v>22</v>
      </c>
      <c r="FF29" s="1">
        <f t="shared" si="36"/>
        <v>22</v>
      </c>
      <c r="FG29" s="1">
        <f t="shared" si="130"/>
        <v>1</v>
      </c>
      <c r="FH29" s="1">
        <f t="shared" si="131"/>
        <v>0</v>
      </c>
      <c r="FI29" s="1">
        <f t="shared" si="132"/>
        <v>22</v>
      </c>
      <c r="FJ29" s="1">
        <f t="shared" si="37"/>
        <v>22</v>
      </c>
      <c r="FK29" s="1">
        <f t="shared" si="133"/>
        <v>1</v>
      </c>
      <c r="FL29" s="1">
        <f t="shared" si="134"/>
        <v>0</v>
      </c>
      <c r="FM29" s="1">
        <f t="shared" si="135"/>
        <v>22</v>
      </c>
      <c r="FN29" s="1">
        <f t="shared" si="38"/>
        <v>22</v>
      </c>
      <c r="FO29" s="1">
        <f t="shared" si="136"/>
        <v>2</v>
      </c>
      <c r="FP29" s="1">
        <f t="shared" si="137"/>
        <v>0</v>
      </c>
      <c r="FQ29" s="1">
        <f t="shared" si="138"/>
        <v>22</v>
      </c>
      <c r="FR29" s="1">
        <f t="shared" si="39"/>
        <v>22</v>
      </c>
      <c r="FS29" s="1">
        <f t="shared" si="139"/>
        <v>4</v>
      </c>
      <c r="FT29" s="1">
        <f t="shared" si="140"/>
        <v>0</v>
      </c>
      <c r="FU29" s="1">
        <f t="shared" si="141"/>
        <v>22</v>
      </c>
      <c r="FV29" s="1">
        <f t="shared" si="40"/>
        <v>22</v>
      </c>
      <c r="FW29" s="1">
        <f t="shared" si="142"/>
        <v>2</v>
      </c>
      <c r="FX29" s="1">
        <f t="shared" si="143"/>
        <v>0</v>
      </c>
      <c r="FY29" s="1">
        <f t="shared" si="144"/>
        <v>22</v>
      </c>
      <c r="FZ29" s="1">
        <f t="shared" si="41"/>
        <v>22</v>
      </c>
      <c r="GC29" s="1">
        <f t="shared" si="42"/>
        <v>2</v>
      </c>
      <c r="GD29" s="1">
        <f t="shared" si="145"/>
        <v>0</v>
      </c>
      <c r="GE29" s="1">
        <f t="shared" si="43"/>
        <v>22</v>
      </c>
      <c r="GF29" s="1">
        <f t="shared" si="44"/>
        <v>22</v>
      </c>
      <c r="GG29" s="1">
        <f t="shared" si="45"/>
        <v>0</v>
      </c>
      <c r="GH29" s="1">
        <f t="shared" si="146"/>
        <v>0</v>
      </c>
      <c r="GI29" s="1">
        <f t="shared" si="147"/>
        <v>22</v>
      </c>
      <c r="GJ29" s="1">
        <f t="shared" si="46"/>
        <v>22</v>
      </c>
      <c r="GK29" s="1">
        <f t="shared" si="47"/>
        <v>1</v>
      </c>
      <c r="GL29" s="1">
        <f t="shared" si="148"/>
        <v>0</v>
      </c>
      <c r="GM29" s="1">
        <f t="shared" si="149"/>
        <v>22</v>
      </c>
      <c r="GN29" s="1">
        <f t="shared" si="48"/>
        <v>22</v>
      </c>
      <c r="GO29" s="1">
        <f t="shared" si="49"/>
        <v>0</v>
      </c>
      <c r="GP29" s="1">
        <f t="shared" si="150"/>
        <v>0</v>
      </c>
      <c r="GQ29" s="1">
        <f t="shared" si="151"/>
        <v>22</v>
      </c>
      <c r="GR29" s="1">
        <f t="shared" si="50"/>
        <v>22</v>
      </c>
      <c r="GS29" s="1">
        <f t="shared" si="51"/>
        <v>0</v>
      </c>
      <c r="GT29" s="1">
        <f t="shared" si="152"/>
        <v>0</v>
      </c>
      <c r="GU29" s="1">
        <f t="shared" si="153"/>
        <v>22</v>
      </c>
      <c r="GV29" s="1">
        <f t="shared" si="52"/>
        <v>22</v>
      </c>
      <c r="GW29" s="1">
        <f t="shared" si="53"/>
        <v>1</v>
      </c>
      <c r="GX29" s="1">
        <f t="shared" si="154"/>
        <v>0</v>
      </c>
      <c r="GY29" s="1">
        <f t="shared" si="155"/>
        <v>22</v>
      </c>
      <c r="GZ29" s="1">
        <f t="shared" si="54"/>
        <v>22</v>
      </c>
      <c r="HA29" s="1">
        <f t="shared" si="55"/>
        <v>1</v>
      </c>
      <c r="HB29" s="1">
        <f t="shared" si="156"/>
        <v>0</v>
      </c>
      <c r="HC29" s="1">
        <f t="shared" si="157"/>
        <v>22</v>
      </c>
      <c r="HD29" s="1">
        <f t="shared" si="56"/>
        <v>22</v>
      </c>
    </row>
    <row r="30" spans="1:212" x14ac:dyDescent="0.3">
      <c r="A30" t="s">
        <v>131</v>
      </c>
      <c r="B30" s="13">
        <f>IFERROR(VLOOKUP($A30,'Running Order'!$A$8:$CH$64,B$104,FALSE),)</f>
        <v>2</v>
      </c>
      <c r="C30" s="35" t="str">
        <f>IFERROR(VLOOKUP($A30,'Running Order'!$A$8:$CH$64,C$104,FALSE),"-")</f>
        <v>Arthur Carroll</v>
      </c>
      <c r="D30" s="35" t="str">
        <f>IFERROR(VLOOKUP($A30,'Running Order'!$A$8:$CH$64,D$104,FALSE),"-")</f>
        <v>Penelope Collier</v>
      </c>
      <c r="E30" s="35" t="str">
        <f>IFERROR(VLOOKUP($A30,'Running Order'!$A$8:$CH$64,E$104,FALSE),"-")</f>
        <v>Sherpa</v>
      </c>
      <c r="F30" s="35">
        <f>IFERROR(VLOOKUP($A30,'Running Order'!$A$8:$CH$64,F$104,FALSE),"-")</f>
        <v>1350</v>
      </c>
      <c r="G30" s="13" t="str">
        <f>IFERROR(VLOOKUP($A30,'Running Order'!$A$8:$CH$64,G$104,FALSE),"-")</f>
        <v>Live</v>
      </c>
      <c r="H30" s="12">
        <f>IFERROR(VLOOKUP($A30,'Running Order'!$A$8:$CH$64,H$104,FALSE),"-")</f>
        <v>8</v>
      </c>
      <c r="I30" s="12">
        <f>IFERROR(VLOOKUP($A30,'Running Order'!$A$8:$CH$64,I$104,FALSE),"-")</f>
        <v>0</v>
      </c>
      <c r="J30" s="12">
        <f>IFERROR(VLOOKUP($A30,'Running Order'!$A$8:$CH$64,J$104,FALSE),"-")</f>
        <v>0</v>
      </c>
      <c r="K30" s="35" t="str">
        <f>IFERROR(VLOOKUP($A30,'Running Order'!$A$8:$CH$64,K$104,FALSE),"-")</f>
        <v>Ret/NS</v>
      </c>
      <c r="L30" s="12" t="str">
        <f>IFERROR(VLOOKUP($A30,'Running Order'!$A$8:$CH$64,L$104,FALSE),"-")</f>
        <v>Red</v>
      </c>
      <c r="M30" s="35">
        <f>IFERROR(VLOOKUP($A30,'Running Order'!$A$8:$CH$64,M$104,FALSE),"-")</f>
        <v>5</v>
      </c>
      <c r="N30" s="35">
        <f>IFERROR(VLOOKUP($A30,'Running Order'!$A$8:$CH$64,N$104,FALSE),"-")</f>
        <v>5</v>
      </c>
      <c r="O30" s="35">
        <f>IFERROR(VLOOKUP($A30,'Running Order'!$A$8:$CH$64,O$104,FALSE),"-")</f>
        <v>4</v>
      </c>
      <c r="P30" s="35">
        <f>IFERROR(VLOOKUP($A30,'Running Order'!$A$8:$CH$64,P$104,FALSE),"-")</f>
        <v>1</v>
      </c>
      <c r="Q30" s="35">
        <f>IFERROR(VLOOKUP($A30,'Running Order'!$A$8:$CH$64,Q$104,FALSE),"-")</f>
        <v>4</v>
      </c>
      <c r="R30" s="35">
        <f>IFERROR(VLOOKUP($A30,'Running Order'!$A$8:$CH$64,R$104,FALSE),"-")</f>
        <v>4</v>
      </c>
      <c r="S30" s="12">
        <f>IFERROR(VLOOKUP($A30,'Running Order'!$A$8:$CH$64,S$104,FALSE),"-")</f>
        <v>7</v>
      </c>
      <c r="T30" s="35">
        <f>IFERROR(VLOOKUP($A30,'Running Order'!$A$8:$CH$64,T$104,FALSE),"-")</f>
        <v>5</v>
      </c>
      <c r="U30" s="12">
        <f>IFERROR(VLOOKUP($A30,'Running Order'!$A$8:$CH$64,U$104,FALSE),"-")</f>
        <v>0</v>
      </c>
      <c r="V30" s="35">
        <f>IFERROR(VLOOKUP($A30,'Running Order'!$A$8:$CH$64,V$104,FALSE),"-")</f>
        <v>0</v>
      </c>
      <c r="W30" s="5">
        <f>IFERROR(VLOOKUP($A30,'Running Order'!$A$8:$CH$64,W$104,FALSE),1000)</f>
        <v>1000</v>
      </c>
      <c r="X30" s="12">
        <f>IFERROR(VLOOKUP($A30,'Running Order'!$A$8:$CH$64,X$104,FALSE),"-")</f>
        <v>2</v>
      </c>
      <c r="Y30" s="12">
        <f>IFERROR(VLOOKUP($A30,'Running Order'!$A$8:$CH$64,Y$104,FALSE),"-")</f>
        <v>3</v>
      </c>
      <c r="Z30" s="12">
        <f>IFERROR(VLOOKUP($A30,'Running Order'!$A$8:$CH$64,Z$104,FALSE),"-")</f>
        <v>3</v>
      </c>
      <c r="AA30" s="12">
        <f>IFERROR(VLOOKUP($A30,'Running Order'!$A$8:$CH$64,AA$104,FALSE),"-")</f>
        <v>5</v>
      </c>
      <c r="AB30" s="12">
        <f>IFERROR(VLOOKUP($A30,'Running Order'!$A$8:$CH$64,AB$104,FALSE),"-")</f>
        <v>5</v>
      </c>
      <c r="AC30" s="12">
        <f>IFERROR(VLOOKUP($A30,'Running Order'!$A$8:$CH$64,AC$104,FALSE),"-")</f>
        <v>1</v>
      </c>
      <c r="AD30" s="12">
        <f>IFERROR(VLOOKUP($A30,'Running Order'!$A$8:$CH$64,AD$104,FALSE),"-")</f>
        <v>7</v>
      </c>
      <c r="AE30" s="12">
        <f>IFERROR(VLOOKUP($A30,'Running Order'!$A$8:$CH$64,AE$104,FALSE),"-")</f>
        <v>0</v>
      </c>
      <c r="AF30" s="12">
        <f>IFERROR(VLOOKUP($A30,'Running Order'!$A$8:$CH$64,AF$104,FALSE),"-")</f>
        <v>0</v>
      </c>
      <c r="AG30" s="12">
        <f>IFERROR(VLOOKUP($A30,'Running Order'!$A$8:$CH$64,AG$104,FALSE),"-")</f>
        <v>0</v>
      </c>
      <c r="AH30" s="5">
        <f>IFERROR(VLOOKUP($A30,'Running Order'!$A$8:$CH$64,AH$104,FALSE),1000)</f>
        <v>1000</v>
      </c>
      <c r="AI30" s="5">
        <f>IFERROR(VLOOKUP($A30,'Running Order'!$A$8:$CH$64,AI$104,FALSE),1000)</f>
        <v>2000</v>
      </c>
      <c r="AJ30" s="12">
        <f>IFERROR(VLOOKUP($A30,'Running Order'!$A$8:$CH$64,AJ$104,FALSE),"-")</f>
        <v>0</v>
      </c>
      <c r="AK30" s="12">
        <f>IFERROR(VLOOKUP($A30,'Running Order'!$A$8:$CH$64,AK$104,FALSE),"-")</f>
        <v>0</v>
      </c>
      <c r="AL30" s="12">
        <f>IFERROR(VLOOKUP($A30,'Running Order'!$A$8:$CH$64,AL$104,FALSE),"-")</f>
        <v>0</v>
      </c>
      <c r="AM30" s="12">
        <f>IFERROR(VLOOKUP($A30,'Running Order'!$A$8:$CH$64,AM$104,FALSE),"-")</f>
        <v>0</v>
      </c>
      <c r="AN30" s="12">
        <f>IFERROR(VLOOKUP($A30,'Running Order'!$A$8:$CH$64,AN$104,FALSE),"-")</f>
        <v>0</v>
      </c>
      <c r="AO30" s="12">
        <f>IFERROR(VLOOKUP($A30,'Running Order'!$A$8:$CH$64,AO$104,FALSE),"-")</f>
        <v>0</v>
      </c>
      <c r="AP30" s="12">
        <f>IFERROR(VLOOKUP($A30,'Running Order'!$A$8:$CH$64,AP$104,FALSE),"-")</f>
        <v>0</v>
      </c>
      <c r="AQ30" s="12">
        <f>IFERROR(VLOOKUP($A30,'Running Order'!$A$8:$CH$64,AQ$104,FALSE),"-")</f>
        <v>0</v>
      </c>
      <c r="AR30" s="12">
        <f>IFERROR(VLOOKUP($A30,'Running Order'!$A$8:$CH$64,AR$104,FALSE),"-")</f>
        <v>0</v>
      </c>
      <c r="AS30" s="12">
        <f>IFERROR(VLOOKUP($A30,'Running Order'!$A$8:$CH$64,AS$104,FALSE),"-")</f>
        <v>0</v>
      </c>
      <c r="AT30" s="5">
        <f>IFERROR(VLOOKUP($A30,'Running Order'!$A$8:$CH$64,AT$104,FALSE),1000)</f>
        <v>1000</v>
      </c>
      <c r="AU30" s="5">
        <f>IFERROR(VLOOKUP($A30,'Running Order'!$A$8:$CH$64,AU$104,FALSE),1000)</f>
        <v>3000</v>
      </c>
      <c r="AV30" s="12">
        <f>IFERROR(VLOOKUP($A30,'Running Order'!$A$8:$CH$64,AV$104,FALSE),"-")</f>
        <v>0</v>
      </c>
      <c r="AW30" s="12">
        <f>IFERROR(VLOOKUP($A30,'Running Order'!$A$8:$CH$64,AW$104,FALSE),"-")</f>
        <v>0</v>
      </c>
      <c r="AX30" s="12">
        <f>IFERROR(VLOOKUP($A30,'Running Order'!$A$8:$CH$64,AX$104,FALSE),"-")</f>
        <v>0</v>
      </c>
      <c r="AY30" s="12">
        <f>IFERROR(VLOOKUP($A30,'Running Order'!$A$8:$CH$64,AY$104,FALSE),"-")</f>
        <v>0</v>
      </c>
      <c r="AZ30" s="12">
        <f>IFERROR(VLOOKUP($A30,'Running Order'!$A$8:$CH$64,AZ$104,FALSE),"-")</f>
        <v>0</v>
      </c>
      <c r="BA30" s="12">
        <f>IFERROR(VLOOKUP($A30,'Running Order'!$A$8:$CH$64,BA$104,FALSE),"-")</f>
        <v>0</v>
      </c>
      <c r="BB30" s="12">
        <f>IFERROR(VLOOKUP($A30,'Running Order'!$A$8:$CH$64,BB$104,FALSE),"-")</f>
        <v>0</v>
      </c>
      <c r="BC30" s="12">
        <f>IFERROR(VLOOKUP($A30,'Running Order'!$A$8:$CH$64,BC$104,FALSE),"-")</f>
        <v>0</v>
      </c>
      <c r="BD30" s="12">
        <f>IFERROR(VLOOKUP($A30,'Running Order'!$A$8:$CH$64,BD$104,FALSE),"-")</f>
        <v>0</v>
      </c>
      <c r="BE30" s="12">
        <f>IFERROR(VLOOKUP($A30,'Running Order'!$A$8:$CH$64,BE$104,FALSE),"-")</f>
        <v>0</v>
      </c>
      <c r="BF30" s="5">
        <f>IFERROR(VLOOKUP($A30,'Running Order'!$A$8:$CH$64,BF$104,FALSE),1000)</f>
        <v>1000</v>
      </c>
      <c r="BG30" s="5">
        <f>IFERROR(VLOOKUP($A30,'Running Order'!$A$8:$CH$64,BG$104,FALSE),"-")</f>
        <v>4000</v>
      </c>
      <c r="BH30" s="5">
        <f t="shared" si="57"/>
        <v>23</v>
      </c>
      <c r="BI30" s="5">
        <f t="shared" si="58"/>
        <v>57</v>
      </c>
      <c r="BJ30" s="5">
        <f t="shared" si="59"/>
        <v>57</v>
      </c>
      <c r="BK30" s="5" t="str">
        <f t="shared" si="60"/>
        <v>-</v>
      </c>
      <c r="BL30" s="5">
        <f t="shared" si="61"/>
        <v>23</v>
      </c>
      <c r="BM30" s="5">
        <f t="shared" si="62"/>
        <v>57</v>
      </c>
      <c r="BN30" s="5">
        <f t="shared" si="63"/>
        <v>57</v>
      </c>
      <c r="BO30" s="5">
        <f t="shared" si="64"/>
        <v>23</v>
      </c>
      <c r="BP30" s="3" t="e">
        <f t="shared" si="16"/>
        <v>#VALUE!</v>
      </c>
      <c r="BQ30" s="3" t="str">
        <f t="shared" si="65"/>
        <v/>
      </c>
      <c r="BR30" s="3" t="str">
        <f t="shared" si="17"/>
        <v>-</v>
      </c>
      <c r="BS30" s="3" t="str">
        <f t="shared" si="66"/>
        <v/>
      </c>
      <c r="BT30" s="3" t="str">
        <f t="shared" si="18"/>
        <v>-</v>
      </c>
      <c r="BU30" s="3" t="str">
        <f t="shared" si="67"/>
        <v/>
      </c>
      <c r="BV30" s="3" t="str">
        <f t="shared" si="19"/>
        <v>-</v>
      </c>
      <c r="BW30" s="3" t="str">
        <f t="shared" si="68"/>
        <v/>
      </c>
      <c r="BX30" s="3" t="str">
        <f t="shared" si="20"/>
        <v>-</v>
      </c>
      <c r="BY30" s="3" t="str">
        <f t="shared" si="69"/>
        <v/>
      </c>
      <c r="BZ30" s="3" t="str">
        <f t="shared" si="21"/>
        <v>-</v>
      </c>
      <c r="CA30" s="3" t="str">
        <f t="shared" si="70"/>
        <v/>
      </c>
      <c r="CB30" s="3" t="str">
        <f t="shared" si="22"/>
        <v>-</v>
      </c>
      <c r="CC30" s="3" t="str">
        <f t="shared" si="71"/>
        <v/>
      </c>
      <c r="CD30" s="3" t="e">
        <f t="shared" si="72"/>
        <v>#VALUE!</v>
      </c>
      <c r="CE30" s="3" t="str">
        <f t="shared" si="73"/>
        <v/>
      </c>
      <c r="CF30" s="3" t="str">
        <f t="shared" si="74"/>
        <v>-</v>
      </c>
      <c r="CG30" s="3" t="str">
        <f t="shared" si="75"/>
        <v/>
      </c>
      <c r="CH30" s="5" t="str">
        <f>IFERROR(VLOOKUP($A30,'Running Order'!$A$8:$CH$64,CH$104,FALSE),"-")</f>
        <v>1</v>
      </c>
      <c r="CI30" s="5">
        <f>IFERROR(VLOOKUP($A30,'Running Order'!$A$8:$CI$64,CI$104,FALSE),"-")</f>
        <v>7</v>
      </c>
      <c r="CL30" s="1">
        <f t="shared" si="76"/>
        <v>25</v>
      </c>
      <c r="CM30" s="1">
        <f t="shared" si="77"/>
        <v>0</v>
      </c>
      <c r="CN30" s="1">
        <f t="shared" si="78"/>
        <v>23</v>
      </c>
      <c r="CO30" s="1" t="e">
        <f t="shared" si="79"/>
        <v>#VALUE!</v>
      </c>
      <c r="CP30" s="1">
        <f t="shared" si="80"/>
        <v>2</v>
      </c>
      <c r="CQ30" s="1">
        <f t="shared" si="81"/>
        <v>2.1000000000000001E-4</v>
      </c>
      <c r="CR30" s="1" t="e">
        <f t="shared" si="82"/>
        <v>#VALUE!</v>
      </c>
      <c r="CS30" s="1" t="e">
        <f t="shared" si="23"/>
        <v>#VALUE!</v>
      </c>
      <c r="CT30" s="1">
        <f t="shared" si="83"/>
        <v>1</v>
      </c>
      <c r="CU30" s="1">
        <f t="shared" si="84"/>
        <v>1.8E-3</v>
      </c>
      <c r="CV30" s="1" t="e">
        <f t="shared" si="85"/>
        <v>#VALUE!</v>
      </c>
      <c r="CW30" s="1" t="e">
        <f t="shared" si="24"/>
        <v>#VALUE!</v>
      </c>
      <c r="CX30" s="1">
        <f t="shared" si="86"/>
        <v>2</v>
      </c>
      <c r="CY30" s="1">
        <f t="shared" si="87"/>
        <v>1.1999999999999999E-3</v>
      </c>
      <c r="CZ30" s="1" t="e">
        <f t="shared" si="88"/>
        <v>#VALUE!</v>
      </c>
      <c r="DA30" s="1" t="e">
        <f t="shared" si="25"/>
        <v>#VALUE!</v>
      </c>
      <c r="DB30" s="1">
        <f t="shared" si="89"/>
        <v>3</v>
      </c>
      <c r="DC30" s="1">
        <f t="shared" si="90"/>
        <v>5.0000000000000001E-4</v>
      </c>
      <c r="DD30" s="1" t="e">
        <f t="shared" si="91"/>
        <v>#VALUE!</v>
      </c>
      <c r="DE30" s="1" t="e">
        <f t="shared" si="26"/>
        <v>#VALUE!</v>
      </c>
      <c r="DF30" s="1">
        <f t="shared" si="92"/>
        <v>5</v>
      </c>
      <c r="DG30" s="1">
        <f t="shared" si="93"/>
        <v>2.9999999999999997E-4</v>
      </c>
      <c r="DH30" s="1" t="e">
        <f t="shared" si="94"/>
        <v>#VALUE!</v>
      </c>
      <c r="DI30" s="1" t="e">
        <f t="shared" si="27"/>
        <v>#VALUE!</v>
      </c>
      <c r="DJ30" s="1">
        <f t="shared" si="95"/>
        <v>0</v>
      </c>
      <c r="DK30" s="1">
        <f t="shared" si="96"/>
        <v>1.1999999999999999E-3</v>
      </c>
      <c r="DL30" s="1" t="e">
        <f t="shared" si="97"/>
        <v>#VALUE!</v>
      </c>
      <c r="DM30" s="1" t="e">
        <f t="shared" si="98"/>
        <v>#VALUE!</v>
      </c>
      <c r="DQ30">
        <f t="shared" si="99"/>
        <v>61</v>
      </c>
      <c r="DR30" t="str">
        <f t="shared" si="100"/>
        <v>NO</v>
      </c>
      <c r="DS30">
        <f t="shared" si="101"/>
        <v>3000</v>
      </c>
      <c r="DT30" t="str">
        <f t="shared" si="102"/>
        <v>NO</v>
      </c>
      <c r="DV30" s="1">
        <f t="shared" si="103"/>
        <v>15</v>
      </c>
      <c r="DW30" s="1">
        <f t="shared" si="104"/>
        <v>0</v>
      </c>
      <c r="DX30" s="1">
        <f t="shared" si="105"/>
        <v>57</v>
      </c>
      <c r="DY30" s="1">
        <f t="shared" si="28"/>
        <v>57</v>
      </c>
      <c r="DZ30" s="1">
        <f t="shared" si="106"/>
        <v>2</v>
      </c>
      <c r="EA30" s="1">
        <f t="shared" si="107"/>
        <v>0</v>
      </c>
      <c r="EB30" s="1">
        <f t="shared" si="108"/>
        <v>57</v>
      </c>
      <c r="EC30" s="1">
        <f t="shared" si="29"/>
        <v>57</v>
      </c>
      <c r="ED30" s="1">
        <f t="shared" si="109"/>
        <v>1</v>
      </c>
      <c r="EE30" s="1">
        <f t="shared" si="110"/>
        <v>0</v>
      </c>
      <c r="EF30" s="1">
        <f t="shared" si="111"/>
        <v>57</v>
      </c>
      <c r="EG30" s="1">
        <f t="shared" si="30"/>
        <v>57</v>
      </c>
      <c r="EH30" s="1">
        <f t="shared" si="112"/>
        <v>2</v>
      </c>
      <c r="EI30" s="1">
        <f t="shared" si="113"/>
        <v>0</v>
      </c>
      <c r="EJ30" s="1">
        <f t="shared" si="114"/>
        <v>57</v>
      </c>
      <c r="EK30" s="1">
        <f t="shared" si="31"/>
        <v>57</v>
      </c>
      <c r="EL30" s="1">
        <f t="shared" si="115"/>
        <v>3</v>
      </c>
      <c r="EM30" s="1">
        <f t="shared" si="116"/>
        <v>0</v>
      </c>
      <c r="EN30" s="1">
        <f t="shared" si="117"/>
        <v>57</v>
      </c>
      <c r="EO30" s="1">
        <f t="shared" si="32"/>
        <v>57</v>
      </c>
      <c r="EP30" s="1">
        <f t="shared" si="118"/>
        <v>5</v>
      </c>
      <c r="EQ30" s="1">
        <f t="shared" si="119"/>
        <v>0</v>
      </c>
      <c r="ER30" s="1">
        <f t="shared" si="120"/>
        <v>57</v>
      </c>
      <c r="ES30" s="1">
        <f t="shared" si="33"/>
        <v>57</v>
      </c>
      <c r="ET30" s="1">
        <f t="shared" si="121"/>
        <v>0</v>
      </c>
      <c r="EU30" s="1">
        <f t="shared" si="122"/>
        <v>0</v>
      </c>
      <c r="EV30" s="1">
        <f t="shared" si="123"/>
        <v>57</v>
      </c>
      <c r="EW30" s="1">
        <f t="shared" si="124"/>
        <v>57</v>
      </c>
      <c r="EX30" s="1"/>
      <c r="EY30" s="1">
        <f t="shared" si="125"/>
        <v>5</v>
      </c>
      <c r="EZ30" s="1">
        <f t="shared" si="126"/>
        <v>0</v>
      </c>
      <c r="FA30" s="1">
        <f t="shared" si="34"/>
        <v>57</v>
      </c>
      <c r="FB30" s="1">
        <f t="shared" si="35"/>
        <v>57</v>
      </c>
      <c r="FC30" s="1">
        <f t="shared" si="127"/>
        <v>2</v>
      </c>
      <c r="FD30" s="1">
        <f t="shared" si="128"/>
        <v>0</v>
      </c>
      <c r="FE30" s="1">
        <f t="shared" si="129"/>
        <v>57</v>
      </c>
      <c r="FF30" s="1">
        <f t="shared" si="36"/>
        <v>57</v>
      </c>
      <c r="FG30" s="1">
        <f t="shared" si="130"/>
        <v>1</v>
      </c>
      <c r="FH30" s="1">
        <f t="shared" si="131"/>
        <v>0</v>
      </c>
      <c r="FI30" s="1">
        <f t="shared" si="132"/>
        <v>57</v>
      </c>
      <c r="FJ30" s="1">
        <f t="shared" si="37"/>
        <v>57</v>
      </c>
      <c r="FK30" s="1">
        <f t="shared" si="133"/>
        <v>2</v>
      </c>
      <c r="FL30" s="1">
        <f t="shared" si="134"/>
        <v>0</v>
      </c>
      <c r="FM30" s="1">
        <f t="shared" si="135"/>
        <v>57</v>
      </c>
      <c r="FN30" s="1">
        <f t="shared" si="38"/>
        <v>57</v>
      </c>
      <c r="FO30" s="1">
        <f t="shared" si="136"/>
        <v>3</v>
      </c>
      <c r="FP30" s="1">
        <f t="shared" si="137"/>
        <v>0</v>
      </c>
      <c r="FQ30" s="1">
        <f t="shared" si="138"/>
        <v>57</v>
      </c>
      <c r="FR30" s="1">
        <f t="shared" si="39"/>
        <v>57</v>
      </c>
      <c r="FS30" s="1">
        <f t="shared" si="139"/>
        <v>5</v>
      </c>
      <c r="FT30" s="1">
        <f t="shared" si="140"/>
        <v>0</v>
      </c>
      <c r="FU30" s="1">
        <f t="shared" si="141"/>
        <v>57</v>
      </c>
      <c r="FV30" s="1">
        <f t="shared" si="40"/>
        <v>57</v>
      </c>
      <c r="FW30" s="1">
        <f t="shared" si="142"/>
        <v>0</v>
      </c>
      <c r="FX30" s="1">
        <f t="shared" si="143"/>
        <v>0</v>
      </c>
      <c r="FY30" s="1">
        <f t="shared" si="144"/>
        <v>57</v>
      </c>
      <c r="FZ30" s="1">
        <f t="shared" si="41"/>
        <v>57</v>
      </c>
      <c r="GC30" s="1">
        <f t="shared" si="42"/>
        <v>2</v>
      </c>
      <c r="GD30" s="1">
        <f t="shared" si="145"/>
        <v>1.5E-3</v>
      </c>
      <c r="GE30" s="1">
        <f t="shared" si="43"/>
        <v>23.0015</v>
      </c>
      <c r="GF30" s="1">
        <f t="shared" si="44"/>
        <v>23</v>
      </c>
      <c r="GG30" s="1">
        <f t="shared" si="45"/>
        <v>1</v>
      </c>
      <c r="GH30" s="1">
        <f t="shared" si="146"/>
        <v>0</v>
      </c>
      <c r="GI30" s="1">
        <f t="shared" si="147"/>
        <v>23</v>
      </c>
      <c r="GJ30" s="1">
        <f t="shared" si="46"/>
        <v>23</v>
      </c>
      <c r="GK30" s="1">
        <f t="shared" si="47"/>
        <v>0</v>
      </c>
      <c r="GL30" s="1">
        <f t="shared" si="148"/>
        <v>0</v>
      </c>
      <c r="GM30" s="1">
        <f t="shared" si="149"/>
        <v>23</v>
      </c>
      <c r="GN30" s="1">
        <f t="shared" si="48"/>
        <v>23</v>
      </c>
      <c r="GO30" s="1">
        <f t="shared" si="49"/>
        <v>0</v>
      </c>
      <c r="GP30" s="1">
        <f t="shared" si="150"/>
        <v>0</v>
      </c>
      <c r="GQ30" s="1">
        <f t="shared" si="151"/>
        <v>23</v>
      </c>
      <c r="GR30" s="1">
        <f t="shared" si="50"/>
        <v>23</v>
      </c>
      <c r="GS30" s="1">
        <f t="shared" si="51"/>
        <v>3</v>
      </c>
      <c r="GT30" s="1">
        <f t="shared" si="152"/>
        <v>0</v>
      </c>
      <c r="GU30" s="1">
        <f t="shared" si="153"/>
        <v>23</v>
      </c>
      <c r="GV30" s="1">
        <f t="shared" si="52"/>
        <v>23</v>
      </c>
      <c r="GW30" s="1">
        <f t="shared" si="53"/>
        <v>3</v>
      </c>
      <c r="GX30" s="1">
        <f t="shared" si="154"/>
        <v>0</v>
      </c>
      <c r="GY30" s="1">
        <f t="shared" si="155"/>
        <v>23</v>
      </c>
      <c r="GZ30" s="1">
        <f t="shared" si="54"/>
        <v>23</v>
      </c>
      <c r="HA30" s="1">
        <f t="shared" si="55"/>
        <v>0</v>
      </c>
      <c r="HB30" s="1">
        <f t="shared" si="156"/>
        <v>0</v>
      </c>
      <c r="HC30" s="1">
        <f t="shared" si="157"/>
        <v>23</v>
      </c>
      <c r="HD30" s="1">
        <f t="shared" si="56"/>
        <v>23</v>
      </c>
    </row>
    <row r="31" spans="1:212" x14ac:dyDescent="0.3">
      <c r="A31" t="s">
        <v>132</v>
      </c>
      <c r="B31" s="37">
        <f>IFERROR(VLOOKUP($A31,'Running Order'!$A$8:$CH$64,B$104,FALSE),)</f>
        <v>0</v>
      </c>
      <c r="C31" s="36" t="str">
        <f>IFERROR(VLOOKUP($A31,'Running Order'!$A$8:$CH$64,C$104,FALSE),"-")</f>
        <v>-</v>
      </c>
      <c r="D31" s="36" t="str">
        <f>IFERROR(VLOOKUP($A31,'Running Order'!$A$8:$CH$64,D$104,FALSE),"-")</f>
        <v>-</v>
      </c>
      <c r="E31" s="36" t="str">
        <f>IFERROR(VLOOKUP($A31,'Running Order'!$A$8:$CH$64,E$104,FALSE),"-")</f>
        <v>-</v>
      </c>
      <c r="F31" s="36" t="str">
        <f>IFERROR(VLOOKUP($A31,'Running Order'!$A$8:$CH$64,F$104,FALSE),"-")</f>
        <v>-</v>
      </c>
      <c r="G31" s="37" t="str">
        <f>IFERROR(VLOOKUP($A31,'Running Order'!$A$8:$CH$64,G$104,FALSE),"-")</f>
        <v>-</v>
      </c>
      <c r="H31" s="36" t="str">
        <f>IFERROR(VLOOKUP($A31,'Running Order'!$A$8:$CH$64,H$104,FALSE),"-")</f>
        <v>-</v>
      </c>
      <c r="I31" s="36" t="str">
        <f>IFERROR(VLOOKUP($A31,'Running Order'!$A$8:$CH$64,I$104,FALSE),"-")</f>
        <v>-</v>
      </c>
      <c r="J31" s="36" t="str">
        <f>IFERROR(VLOOKUP($A31,'Running Order'!$A$8:$CH$64,J$104,FALSE),"-")</f>
        <v>-</v>
      </c>
      <c r="K31" s="36" t="str">
        <f>IFERROR(VLOOKUP($A31,'Running Order'!$A$8:$CH$64,K$104,FALSE),"-")</f>
        <v>-</v>
      </c>
      <c r="L31" s="36" t="str">
        <f>IFERROR(VLOOKUP($A31,'Running Order'!$A$8:$CH$64,L$104,FALSE),"-")</f>
        <v>-</v>
      </c>
      <c r="M31" s="36" t="str">
        <f>IFERROR(VLOOKUP($A31,'Running Order'!$A$8:$CH$64,M$104,FALSE),"-")</f>
        <v>-</v>
      </c>
      <c r="N31" s="36" t="str">
        <f>IFERROR(VLOOKUP($A31,'Running Order'!$A$8:$CH$64,N$104,FALSE),"-")</f>
        <v>-</v>
      </c>
      <c r="O31" s="36" t="str">
        <f>IFERROR(VLOOKUP($A31,'Running Order'!$A$8:$CH$64,O$104,FALSE),"-")</f>
        <v>-</v>
      </c>
      <c r="P31" s="36" t="str">
        <f>IFERROR(VLOOKUP($A31,'Running Order'!$A$8:$CH$64,P$104,FALSE),"-")</f>
        <v>-</v>
      </c>
      <c r="Q31" s="36" t="str">
        <f>IFERROR(VLOOKUP($A31,'Running Order'!$A$8:$CH$64,Q$104,FALSE),"-")</f>
        <v>-</v>
      </c>
      <c r="R31" s="36" t="str">
        <f>IFERROR(VLOOKUP($A31,'Running Order'!$A$8:$CH$64,R$104,FALSE),"-")</f>
        <v>-</v>
      </c>
      <c r="S31" s="36" t="str">
        <f>IFERROR(VLOOKUP($A31,'Running Order'!$A$8:$CH$64,S$104,FALSE),"-")</f>
        <v>-</v>
      </c>
      <c r="T31" s="36" t="str">
        <f>IFERROR(VLOOKUP($A31,'Running Order'!$A$8:$CH$64,T$104,FALSE),"-")</f>
        <v>-</v>
      </c>
      <c r="U31" s="36" t="str">
        <f>IFERROR(VLOOKUP($A31,'Running Order'!$A$8:$CH$64,U$104,FALSE),"-")</f>
        <v>-</v>
      </c>
      <c r="V31" s="36" t="str">
        <f>IFERROR(VLOOKUP($A31,'Running Order'!$A$8:$CH$64,V$104,FALSE),"-")</f>
        <v>-</v>
      </c>
      <c r="W31" s="38">
        <f>IFERROR(VLOOKUP($A31,'Running Order'!$A$8:$CH$64,W$104,FALSE),1000)</f>
        <v>1000</v>
      </c>
      <c r="X31" s="36" t="str">
        <f>IFERROR(VLOOKUP($A31,'Running Order'!$A$8:$CH$64,X$104,FALSE),"-")</f>
        <v>-</v>
      </c>
      <c r="Y31" s="36" t="str">
        <f>IFERROR(VLOOKUP($A31,'Running Order'!$A$8:$CH$64,Y$104,FALSE),"-")</f>
        <v>-</v>
      </c>
      <c r="Z31" s="36" t="str">
        <f>IFERROR(VLOOKUP($A31,'Running Order'!$A$8:$CH$64,Z$104,FALSE),"-")</f>
        <v>-</v>
      </c>
      <c r="AA31" s="36" t="str">
        <f>IFERROR(VLOOKUP($A31,'Running Order'!$A$8:$CH$64,AA$104,FALSE),"-")</f>
        <v>-</v>
      </c>
      <c r="AB31" s="36" t="str">
        <f>IFERROR(VLOOKUP($A31,'Running Order'!$A$8:$CH$64,AB$104,FALSE),"-")</f>
        <v>-</v>
      </c>
      <c r="AC31" s="36" t="str">
        <f>IFERROR(VLOOKUP($A31,'Running Order'!$A$8:$CH$64,AC$104,FALSE),"-")</f>
        <v>-</v>
      </c>
      <c r="AD31" s="36" t="str">
        <f>IFERROR(VLOOKUP($A31,'Running Order'!$A$8:$CH$64,AD$104,FALSE),"-")</f>
        <v>-</v>
      </c>
      <c r="AE31" s="36" t="str">
        <f>IFERROR(VLOOKUP($A31,'Running Order'!$A$8:$CH$64,AE$104,FALSE),"-")</f>
        <v>-</v>
      </c>
      <c r="AF31" s="36" t="str">
        <f>IFERROR(VLOOKUP($A31,'Running Order'!$A$8:$CH$64,AF$104,FALSE),"-")</f>
        <v>-</v>
      </c>
      <c r="AG31" s="36" t="str">
        <f>IFERROR(VLOOKUP($A31,'Running Order'!$A$8:$CH$64,AG$104,FALSE),"-")</f>
        <v>-</v>
      </c>
      <c r="AH31" s="38">
        <f>IFERROR(VLOOKUP($A31,'Running Order'!$A$8:$CH$64,AH$104,FALSE),1000)</f>
        <v>1000</v>
      </c>
      <c r="AI31" s="38">
        <f>IFERROR(VLOOKUP($A31,'Running Order'!$A$8:$CH$64,AI$104,FALSE),1000)</f>
        <v>1000</v>
      </c>
      <c r="AJ31" s="36" t="str">
        <f>IFERROR(VLOOKUP($A31,'Running Order'!$A$8:$CH$64,AJ$104,FALSE),"-")</f>
        <v>-</v>
      </c>
      <c r="AK31" s="36" t="str">
        <f>IFERROR(VLOOKUP($A31,'Running Order'!$A$8:$CH$64,AK$104,FALSE),"-")</f>
        <v>-</v>
      </c>
      <c r="AL31" s="36" t="str">
        <f>IFERROR(VLOOKUP($A31,'Running Order'!$A$8:$CH$64,AL$104,FALSE),"-")</f>
        <v>-</v>
      </c>
      <c r="AM31" s="36" t="str">
        <f>IFERROR(VLOOKUP($A31,'Running Order'!$A$8:$CH$64,AM$104,FALSE),"-")</f>
        <v>-</v>
      </c>
      <c r="AN31" s="36" t="str">
        <f>IFERROR(VLOOKUP($A31,'Running Order'!$A$8:$CH$64,AN$104,FALSE),"-")</f>
        <v>-</v>
      </c>
      <c r="AO31" s="36" t="str">
        <f>IFERROR(VLOOKUP($A31,'Running Order'!$A$8:$CH$64,AO$104,FALSE),"-")</f>
        <v>-</v>
      </c>
      <c r="AP31" s="36" t="str">
        <f>IFERROR(VLOOKUP($A31,'Running Order'!$A$8:$CH$64,AP$104,FALSE),"-")</f>
        <v>-</v>
      </c>
      <c r="AQ31" s="36" t="str">
        <f>IFERROR(VLOOKUP($A31,'Running Order'!$A$8:$CH$64,AQ$104,FALSE),"-")</f>
        <v>-</v>
      </c>
      <c r="AR31" s="36" t="str">
        <f>IFERROR(VLOOKUP($A31,'Running Order'!$A$8:$CH$64,AR$104,FALSE),"-")</f>
        <v>-</v>
      </c>
      <c r="AS31" s="36" t="str">
        <f>IFERROR(VLOOKUP($A31,'Running Order'!$A$8:$CH$64,AS$104,FALSE),"-")</f>
        <v>-</v>
      </c>
      <c r="AT31" s="38">
        <f>IFERROR(VLOOKUP($A31,'Running Order'!$A$8:$CH$64,AT$104,FALSE),1000)</f>
        <v>1000</v>
      </c>
      <c r="AU31" s="38">
        <f>IFERROR(VLOOKUP($A31,'Running Order'!$A$8:$CH$64,AU$104,FALSE),1000)</f>
        <v>1000</v>
      </c>
      <c r="AV31" s="36" t="str">
        <f>IFERROR(VLOOKUP($A31,'Running Order'!$A$8:$CH$64,AV$104,FALSE),"-")</f>
        <v>-</v>
      </c>
      <c r="AW31" s="36" t="str">
        <f>IFERROR(VLOOKUP($A31,'Running Order'!$A$8:$CH$64,AW$104,FALSE),"-")</f>
        <v>-</v>
      </c>
      <c r="AX31" s="36" t="str">
        <f>IFERROR(VLOOKUP($A31,'Running Order'!$A$8:$CH$64,AX$104,FALSE),"-")</f>
        <v>-</v>
      </c>
      <c r="AY31" s="36" t="str">
        <f>IFERROR(VLOOKUP($A31,'Running Order'!$A$8:$CH$64,AY$104,FALSE),"-")</f>
        <v>-</v>
      </c>
      <c r="AZ31" s="36" t="str">
        <f>IFERROR(VLOOKUP($A31,'Running Order'!$A$8:$CH$64,AZ$104,FALSE),"-")</f>
        <v>-</v>
      </c>
      <c r="BA31" s="36" t="str">
        <f>IFERROR(VLOOKUP($A31,'Running Order'!$A$8:$CH$64,BA$104,FALSE),"-")</f>
        <v>-</v>
      </c>
      <c r="BB31" s="36" t="str">
        <f>IFERROR(VLOOKUP($A31,'Running Order'!$A$8:$CH$64,BB$104,FALSE),"-")</f>
        <v>-</v>
      </c>
      <c r="BC31" s="36" t="str">
        <f>IFERROR(VLOOKUP($A31,'Running Order'!$A$8:$CH$64,BC$104,FALSE),"-")</f>
        <v>-</v>
      </c>
      <c r="BD31" s="36" t="str">
        <f>IFERROR(VLOOKUP($A31,'Running Order'!$A$8:$CH$64,BD$104,FALSE),"-")</f>
        <v>-</v>
      </c>
      <c r="BE31" s="36" t="str">
        <f>IFERROR(VLOOKUP($A31,'Running Order'!$A$8:$CH$64,BE$104,FALSE),"-")</f>
        <v>-</v>
      </c>
      <c r="BF31" s="38">
        <f>IFERROR(VLOOKUP($A31,'Running Order'!$A$8:$CH$64,BF$104,FALSE),1000)</f>
        <v>1000</v>
      </c>
      <c r="BG31" s="38" t="str">
        <f>IFERROR(VLOOKUP($A31,'Running Order'!$A$8:$CH$64,BG$104,FALSE),"-")</f>
        <v>-</v>
      </c>
      <c r="BH31" s="38">
        <f t="shared" si="57"/>
        <v>24</v>
      </c>
      <c r="BI31" s="38">
        <f t="shared" si="58"/>
        <v>23</v>
      </c>
      <c r="BJ31" s="38">
        <f t="shared" si="59"/>
        <v>23</v>
      </c>
      <c r="BK31" s="5" t="str">
        <f t="shared" si="60"/>
        <v>-</v>
      </c>
      <c r="BL31" s="5">
        <f t="shared" si="61"/>
        <v>23</v>
      </c>
      <c r="BM31" s="5">
        <f t="shared" si="62"/>
        <v>23</v>
      </c>
      <c r="BN31" s="5">
        <f t="shared" si="63"/>
        <v>23</v>
      </c>
      <c r="BO31" s="5" t="str">
        <f t="shared" si="64"/>
        <v>-</v>
      </c>
      <c r="BP31" s="3" t="str">
        <f t="shared" si="16"/>
        <v>-</v>
      </c>
      <c r="BQ31" s="3" t="str">
        <f t="shared" si="65"/>
        <v/>
      </c>
      <c r="BR31" s="3" t="str">
        <f t="shared" si="17"/>
        <v>-</v>
      </c>
      <c r="BS31" s="3" t="str">
        <f t="shared" si="66"/>
        <v/>
      </c>
      <c r="BT31" s="3" t="str">
        <f t="shared" si="18"/>
        <v>-</v>
      </c>
      <c r="BU31" s="3" t="str">
        <f t="shared" si="67"/>
        <v/>
      </c>
      <c r="BV31" s="3" t="str">
        <f t="shared" si="19"/>
        <v>-</v>
      </c>
      <c r="BW31" s="3" t="str">
        <f t="shared" si="68"/>
        <v/>
      </c>
      <c r="BX31" s="3" t="str">
        <f t="shared" si="20"/>
        <v>-</v>
      </c>
      <c r="BY31" s="3" t="str">
        <f t="shared" si="69"/>
        <v/>
      </c>
      <c r="BZ31" s="3" t="str">
        <f t="shared" si="21"/>
        <v>-</v>
      </c>
      <c r="CA31" s="3" t="str">
        <f t="shared" si="70"/>
        <v/>
      </c>
      <c r="CB31" s="3" t="str">
        <f t="shared" si="22"/>
        <v>-</v>
      </c>
      <c r="CC31" s="3" t="str">
        <f t="shared" si="71"/>
        <v/>
      </c>
      <c r="CD31" s="3" t="str">
        <f t="shared" si="72"/>
        <v>-</v>
      </c>
      <c r="CE31" s="3" t="str">
        <f t="shared" si="73"/>
        <v/>
      </c>
      <c r="CF31" s="3" t="str">
        <f t="shared" si="74"/>
        <v>-</v>
      </c>
      <c r="CG31" s="3" t="str">
        <f t="shared" si="75"/>
        <v/>
      </c>
      <c r="CH31" s="5" t="str">
        <f>IFERROR(VLOOKUP($A31,'Running Order'!$A$8:$CH$64,CH$104,FALSE),"-")</f>
        <v>-</v>
      </c>
      <c r="CI31" s="5" t="str">
        <f>IFERROR(VLOOKUP($A31,'Running Order'!$A$8:$CI$64,CI$104,FALSE),"-")</f>
        <v>-</v>
      </c>
      <c r="CL31" s="1">
        <f t="shared" si="76"/>
        <v>0</v>
      </c>
      <c r="CM31" s="1">
        <f t="shared" si="77"/>
        <v>2.4000000000000001E-4</v>
      </c>
      <c r="CN31" s="1" t="e">
        <f t="shared" si="78"/>
        <v>#VALUE!</v>
      </c>
      <c r="CO31" s="1" t="e">
        <f t="shared" si="79"/>
        <v>#VALUE!</v>
      </c>
      <c r="CP31" s="1">
        <f t="shared" si="80"/>
        <v>0</v>
      </c>
      <c r="CQ31" s="1">
        <f t="shared" si="81"/>
        <v>2.4000000000000001E-4</v>
      </c>
      <c r="CR31" s="1" t="e">
        <f t="shared" si="82"/>
        <v>#VALUE!</v>
      </c>
      <c r="CS31" s="1" t="e">
        <f t="shared" si="23"/>
        <v>#VALUE!</v>
      </c>
      <c r="CT31" s="1">
        <f t="shared" si="83"/>
        <v>0</v>
      </c>
      <c r="CU31" s="1">
        <f t="shared" si="84"/>
        <v>2.3E-3</v>
      </c>
      <c r="CV31" s="1" t="e">
        <f t="shared" si="85"/>
        <v>#VALUE!</v>
      </c>
      <c r="CW31" s="1" t="e">
        <f t="shared" si="24"/>
        <v>#VALUE!</v>
      </c>
      <c r="CX31" s="1">
        <f t="shared" si="86"/>
        <v>0</v>
      </c>
      <c r="CY31" s="1">
        <f t="shared" si="87"/>
        <v>2.2000000000000001E-3</v>
      </c>
      <c r="CZ31" s="1" t="e">
        <f t="shared" si="88"/>
        <v>#VALUE!</v>
      </c>
      <c r="DA31" s="1" t="e">
        <f t="shared" si="25"/>
        <v>#VALUE!</v>
      </c>
      <c r="DB31" s="1">
        <f t="shared" si="89"/>
        <v>0</v>
      </c>
      <c r="DC31" s="1">
        <f t="shared" si="90"/>
        <v>2.2000000000000001E-3</v>
      </c>
      <c r="DD31" s="1" t="e">
        <f t="shared" si="91"/>
        <v>#VALUE!</v>
      </c>
      <c r="DE31" s="1" t="e">
        <f t="shared" si="26"/>
        <v>#VALUE!</v>
      </c>
      <c r="DF31" s="1">
        <f t="shared" si="92"/>
        <v>0</v>
      </c>
      <c r="DG31" s="1">
        <f t="shared" si="93"/>
        <v>2.2000000000000001E-3</v>
      </c>
      <c r="DH31" s="1" t="e">
        <f t="shared" si="94"/>
        <v>#VALUE!</v>
      </c>
      <c r="DI31" s="1" t="e">
        <f t="shared" si="27"/>
        <v>#VALUE!</v>
      </c>
      <c r="DJ31" s="1">
        <f t="shared" si="95"/>
        <v>0</v>
      </c>
      <c r="DK31" s="1">
        <f t="shared" si="96"/>
        <v>1.1999999999999999E-3</v>
      </c>
      <c r="DL31" s="1" t="e">
        <f t="shared" si="97"/>
        <v>#VALUE!</v>
      </c>
      <c r="DM31" s="1" t="e">
        <f t="shared" si="98"/>
        <v>#VALUE!</v>
      </c>
      <c r="DQ31">
        <f t="shared" si="99"/>
        <v>0</v>
      </c>
      <c r="DR31" t="str">
        <f t="shared" si="100"/>
        <v>NO</v>
      </c>
      <c r="DS31">
        <f t="shared" si="101"/>
        <v>3000</v>
      </c>
      <c r="DT31" t="str">
        <f t="shared" si="102"/>
        <v>NO</v>
      </c>
      <c r="DV31" s="1">
        <f t="shared" si="103"/>
        <v>0</v>
      </c>
      <c r="DW31" s="1">
        <f t="shared" si="104"/>
        <v>2.3999999999999998E-3</v>
      </c>
      <c r="DX31" s="1">
        <f t="shared" si="105"/>
        <v>23.002400000000002</v>
      </c>
      <c r="DY31" s="1">
        <f t="shared" si="28"/>
        <v>23</v>
      </c>
      <c r="DZ31" s="1">
        <f t="shared" si="106"/>
        <v>0</v>
      </c>
      <c r="EA31" s="1">
        <f t="shared" si="107"/>
        <v>2.3999999999999998E-3</v>
      </c>
      <c r="EB31" s="1">
        <f t="shared" si="108"/>
        <v>23.002400000000002</v>
      </c>
      <c r="EC31" s="1">
        <f t="shared" si="29"/>
        <v>23</v>
      </c>
      <c r="ED31" s="1">
        <f t="shared" si="109"/>
        <v>0</v>
      </c>
      <c r="EE31" s="1">
        <f t="shared" si="110"/>
        <v>2.3E-3</v>
      </c>
      <c r="EF31" s="1">
        <f t="shared" si="111"/>
        <v>23.002300000000002</v>
      </c>
      <c r="EG31" s="1">
        <f t="shared" si="30"/>
        <v>23</v>
      </c>
      <c r="EH31" s="1">
        <f t="shared" si="112"/>
        <v>0</v>
      </c>
      <c r="EI31" s="1">
        <f t="shared" si="113"/>
        <v>2.2000000000000001E-3</v>
      </c>
      <c r="EJ31" s="1">
        <f t="shared" si="114"/>
        <v>23.002199999999998</v>
      </c>
      <c r="EK31" s="1">
        <f t="shared" si="31"/>
        <v>23</v>
      </c>
      <c r="EL31" s="1">
        <f t="shared" si="115"/>
        <v>0</v>
      </c>
      <c r="EM31" s="1">
        <f t="shared" si="116"/>
        <v>2.2000000000000001E-3</v>
      </c>
      <c r="EN31" s="1">
        <f t="shared" si="117"/>
        <v>23.002199999999998</v>
      </c>
      <c r="EO31" s="1">
        <f t="shared" si="32"/>
        <v>23</v>
      </c>
      <c r="EP31" s="1">
        <f t="shared" si="118"/>
        <v>0</v>
      </c>
      <c r="EQ31" s="1">
        <f t="shared" si="119"/>
        <v>2.2000000000000001E-3</v>
      </c>
      <c r="ER31" s="1">
        <f t="shared" si="120"/>
        <v>23.002199999999998</v>
      </c>
      <c r="ES31" s="1">
        <f t="shared" si="33"/>
        <v>23</v>
      </c>
      <c r="ET31" s="1">
        <f t="shared" si="121"/>
        <v>0</v>
      </c>
      <c r="EU31" s="1">
        <f t="shared" si="122"/>
        <v>1.1999999999999999E-3</v>
      </c>
      <c r="EV31" s="1">
        <f t="shared" si="123"/>
        <v>23.001200000000001</v>
      </c>
      <c r="EW31" s="1">
        <f t="shared" si="124"/>
        <v>23</v>
      </c>
      <c r="EX31" s="1"/>
      <c r="EY31" s="1">
        <f t="shared" si="125"/>
        <v>0</v>
      </c>
      <c r="EZ31" s="1">
        <f t="shared" si="126"/>
        <v>2.3999999999999998E-3</v>
      </c>
      <c r="FA31" s="1">
        <f t="shared" si="34"/>
        <v>23.002400000000002</v>
      </c>
      <c r="FB31" s="1">
        <f t="shared" si="35"/>
        <v>23</v>
      </c>
      <c r="FC31" s="1">
        <f t="shared" si="127"/>
        <v>0</v>
      </c>
      <c r="FD31" s="1">
        <f t="shared" si="128"/>
        <v>2.2000000000000001E-3</v>
      </c>
      <c r="FE31" s="1">
        <f t="shared" si="129"/>
        <v>23.002199999999998</v>
      </c>
      <c r="FF31" s="1">
        <f t="shared" si="36"/>
        <v>23</v>
      </c>
      <c r="FG31" s="1">
        <f t="shared" si="130"/>
        <v>0</v>
      </c>
      <c r="FH31" s="1">
        <f t="shared" si="131"/>
        <v>2.0999999999999999E-3</v>
      </c>
      <c r="FI31" s="1">
        <f t="shared" si="132"/>
        <v>23.002099999999999</v>
      </c>
      <c r="FJ31" s="1">
        <f t="shared" si="37"/>
        <v>23</v>
      </c>
      <c r="FK31" s="1">
        <f t="shared" si="133"/>
        <v>0</v>
      </c>
      <c r="FL31" s="1">
        <f t="shared" si="134"/>
        <v>2.2000000000000001E-3</v>
      </c>
      <c r="FM31" s="1">
        <f t="shared" si="135"/>
        <v>23.002199999999998</v>
      </c>
      <c r="FN31" s="1">
        <f t="shared" si="38"/>
        <v>23</v>
      </c>
      <c r="FO31" s="1">
        <f t="shared" si="136"/>
        <v>0</v>
      </c>
      <c r="FP31" s="1">
        <f t="shared" si="137"/>
        <v>2.2000000000000001E-3</v>
      </c>
      <c r="FQ31" s="1">
        <f t="shared" si="138"/>
        <v>23.002199999999998</v>
      </c>
      <c r="FR31" s="1">
        <f t="shared" si="39"/>
        <v>23</v>
      </c>
      <c r="FS31" s="1">
        <f t="shared" si="139"/>
        <v>0</v>
      </c>
      <c r="FT31" s="1">
        <f t="shared" si="140"/>
        <v>2.0999999999999999E-3</v>
      </c>
      <c r="FU31" s="1">
        <f t="shared" si="141"/>
        <v>23.002099999999999</v>
      </c>
      <c r="FV31" s="1">
        <f t="shared" si="40"/>
        <v>23</v>
      </c>
      <c r="FW31" s="1">
        <f t="shared" si="142"/>
        <v>0</v>
      </c>
      <c r="FX31" s="1">
        <f t="shared" si="143"/>
        <v>1.1999999999999999E-3</v>
      </c>
      <c r="FY31" s="1">
        <f t="shared" si="144"/>
        <v>23.001200000000001</v>
      </c>
      <c r="FZ31" s="1">
        <f t="shared" si="41"/>
        <v>23</v>
      </c>
      <c r="GC31" s="1">
        <f t="shared" si="42"/>
        <v>0</v>
      </c>
      <c r="GD31" s="1">
        <f t="shared" si="145"/>
        <v>2.3999999999999998E-3</v>
      </c>
      <c r="GE31" s="1">
        <f t="shared" si="43"/>
        <v>23.002400000000002</v>
      </c>
      <c r="GF31" s="1">
        <f t="shared" si="44"/>
        <v>24</v>
      </c>
      <c r="GG31" s="1">
        <f t="shared" si="45"/>
        <v>0</v>
      </c>
      <c r="GH31" s="1">
        <f t="shared" si="146"/>
        <v>1.5E-3</v>
      </c>
      <c r="GI31" s="1">
        <f t="shared" si="147"/>
        <v>24.0015</v>
      </c>
      <c r="GJ31" s="1">
        <f t="shared" si="46"/>
        <v>24</v>
      </c>
      <c r="GK31" s="1">
        <f t="shared" si="47"/>
        <v>0</v>
      </c>
      <c r="GL31" s="1">
        <f t="shared" si="148"/>
        <v>1.4E-3</v>
      </c>
      <c r="GM31" s="1">
        <f t="shared" si="149"/>
        <v>24.0014</v>
      </c>
      <c r="GN31" s="1">
        <f t="shared" si="48"/>
        <v>24</v>
      </c>
      <c r="GO31" s="1">
        <f t="shared" si="49"/>
        <v>0</v>
      </c>
      <c r="GP31" s="1">
        <f t="shared" si="150"/>
        <v>1.8E-3</v>
      </c>
      <c r="GQ31" s="1">
        <f t="shared" si="151"/>
        <v>24.001799999999999</v>
      </c>
      <c r="GR31" s="1">
        <f t="shared" si="50"/>
        <v>24</v>
      </c>
      <c r="GS31" s="1">
        <f t="shared" si="51"/>
        <v>0</v>
      </c>
      <c r="GT31" s="1">
        <f t="shared" si="152"/>
        <v>1.9E-3</v>
      </c>
      <c r="GU31" s="1">
        <f t="shared" si="153"/>
        <v>24.001899999999999</v>
      </c>
      <c r="GV31" s="1">
        <f t="shared" si="52"/>
        <v>24</v>
      </c>
      <c r="GW31" s="1">
        <f t="shared" si="53"/>
        <v>0</v>
      </c>
      <c r="GX31" s="1">
        <f t="shared" si="154"/>
        <v>2E-3</v>
      </c>
      <c r="GY31" s="1">
        <f t="shared" si="155"/>
        <v>24.001999999999999</v>
      </c>
      <c r="GZ31" s="1">
        <f t="shared" si="54"/>
        <v>24</v>
      </c>
      <c r="HA31" s="1">
        <f t="shared" si="55"/>
        <v>0</v>
      </c>
      <c r="HB31" s="1">
        <f t="shared" si="156"/>
        <v>1E-3</v>
      </c>
      <c r="HC31" s="1">
        <f t="shared" si="157"/>
        <v>24.001000000000001</v>
      </c>
      <c r="HD31" s="1">
        <f t="shared" si="56"/>
        <v>24</v>
      </c>
    </row>
    <row r="32" spans="1:212" x14ac:dyDescent="0.3">
      <c r="A32" t="s">
        <v>133</v>
      </c>
      <c r="B32" s="13">
        <f>IFERROR(VLOOKUP($A32,'Running Order'!$A$8:$CH$64,B$104,FALSE),)</f>
        <v>0</v>
      </c>
      <c r="C32" s="35" t="str">
        <f>IFERROR(VLOOKUP($A32,'Running Order'!$A$8:$CH$64,C$104,FALSE),"-")</f>
        <v>-</v>
      </c>
      <c r="D32" s="35" t="str">
        <f>IFERROR(VLOOKUP($A32,'Running Order'!$A$8:$CH$64,D$104,FALSE),"-")</f>
        <v>-</v>
      </c>
      <c r="E32" s="35" t="str">
        <f>IFERROR(VLOOKUP($A32,'Running Order'!$A$8:$CH$64,E$104,FALSE),"-")</f>
        <v>-</v>
      </c>
      <c r="F32" s="35" t="str">
        <f>IFERROR(VLOOKUP($A32,'Running Order'!$A$8:$CH$64,F$104,FALSE),"-")</f>
        <v>-</v>
      </c>
      <c r="G32" s="13" t="str">
        <f>IFERROR(VLOOKUP($A32,'Running Order'!$A$8:$CH$64,G$104,FALSE),"-")</f>
        <v>-</v>
      </c>
      <c r="H32" s="12" t="str">
        <f>IFERROR(VLOOKUP($A32,'Running Order'!$A$8:$CH$64,H$104,FALSE),"-")</f>
        <v>-</v>
      </c>
      <c r="I32" s="12" t="str">
        <f>IFERROR(VLOOKUP($A32,'Running Order'!$A$8:$CH$64,I$104,FALSE),"-")</f>
        <v>-</v>
      </c>
      <c r="J32" s="12" t="str">
        <f>IFERROR(VLOOKUP($A32,'Running Order'!$A$8:$CH$64,J$104,FALSE),"-")</f>
        <v>-</v>
      </c>
      <c r="K32" s="35" t="str">
        <f>IFERROR(VLOOKUP($A32,'Running Order'!$A$8:$CH$64,K$104,FALSE),"-")</f>
        <v>-</v>
      </c>
      <c r="L32" s="12" t="str">
        <f>IFERROR(VLOOKUP($A32,'Running Order'!$A$8:$CH$64,L$104,FALSE),"-")</f>
        <v>-</v>
      </c>
      <c r="M32" s="35" t="str">
        <f>IFERROR(VLOOKUP($A32,'Running Order'!$A$8:$CH$64,M$104,FALSE),"-")</f>
        <v>-</v>
      </c>
      <c r="N32" s="35" t="str">
        <f>IFERROR(VLOOKUP($A32,'Running Order'!$A$8:$CH$64,N$104,FALSE),"-")</f>
        <v>-</v>
      </c>
      <c r="O32" s="35" t="str">
        <f>IFERROR(VLOOKUP($A32,'Running Order'!$A$8:$CH$64,O$104,FALSE),"-")</f>
        <v>-</v>
      </c>
      <c r="P32" s="35" t="str">
        <f>IFERROR(VLOOKUP($A32,'Running Order'!$A$8:$CH$64,P$104,FALSE),"-")</f>
        <v>-</v>
      </c>
      <c r="Q32" s="35" t="str">
        <f>IFERROR(VLOOKUP($A32,'Running Order'!$A$8:$CH$64,Q$104,FALSE),"-")</f>
        <v>-</v>
      </c>
      <c r="R32" s="35" t="str">
        <f>IFERROR(VLOOKUP($A32,'Running Order'!$A$8:$CH$64,R$104,FALSE),"-")</f>
        <v>-</v>
      </c>
      <c r="S32" s="12" t="str">
        <f>IFERROR(VLOOKUP($A32,'Running Order'!$A$8:$CH$64,S$104,FALSE),"-")</f>
        <v>-</v>
      </c>
      <c r="T32" s="35" t="str">
        <f>IFERROR(VLOOKUP($A32,'Running Order'!$A$8:$CH$64,T$104,FALSE),"-")</f>
        <v>-</v>
      </c>
      <c r="U32" s="12" t="str">
        <f>IFERROR(VLOOKUP($A32,'Running Order'!$A$8:$CH$64,U$104,FALSE),"-")</f>
        <v>-</v>
      </c>
      <c r="V32" s="35" t="str">
        <f>IFERROR(VLOOKUP($A32,'Running Order'!$A$8:$CH$64,V$104,FALSE),"-")</f>
        <v>-</v>
      </c>
      <c r="W32" s="5">
        <f>IFERROR(VLOOKUP($A32,'Running Order'!$A$8:$CH$64,W$104,FALSE),1000)</f>
        <v>1000</v>
      </c>
      <c r="X32" s="12" t="str">
        <f>IFERROR(VLOOKUP($A32,'Running Order'!$A$8:$CH$64,X$104,FALSE),"-")</f>
        <v>-</v>
      </c>
      <c r="Y32" s="12" t="str">
        <f>IFERROR(VLOOKUP($A32,'Running Order'!$A$8:$CH$64,Y$104,FALSE),"-")</f>
        <v>-</v>
      </c>
      <c r="Z32" s="12" t="str">
        <f>IFERROR(VLOOKUP($A32,'Running Order'!$A$8:$CH$64,Z$104,FALSE),"-")</f>
        <v>-</v>
      </c>
      <c r="AA32" s="12" t="str">
        <f>IFERROR(VLOOKUP($A32,'Running Order'!$A$8:$CH$64,AA$104,FALSE),"-")</f>
        <v>-</v>
      </c>
      <c r="AB32" s="12" t="str">
        <f>IFERROR(VLOOKUP($A32,'Running Order'!$A$8:$CH$64,AB$104,FALSE),"-")</f>
        <v>-</v>
      </c>
      <c r="AC32" s="12" t="str">
        <f>IFERROR(VLOOKUP($A32,'Running Order'!$A$8:$CH$64,AC$104,FALSE),"-")</f>
        <v>-</v>
      </c>
      <c r="AD32" s="12" t="str">
        <f>IFERROR(VLOOKUP($A32,'Running Order'!$A$8:$CH$64,AD$104,FALSE),"-")</f>
        <v>-</v>
      </c>
      <c r="AE32" s="12" t="str">
        <f>IFERROR(VLOOKUP($A32,'Running Order'!$A$8:$CH$64,AE$104,FALSE),"-")</f>
        <v>-</v>
      </c>
      <c r="AF32" s="12" t="str">
        <f>IFERROR(VLOOKUP($A32,'Running Order'!$A$8:$CH$64,AF$104,FALSE),"-")</f>
        <v>-</v>
      </c>
      <c r="AG32" s="12" t="str">
        <f>IFERROR(VLOOKUP($A32,'Running Order'!$A$8:$CH$64,AG$104,FALSE),"-")</f>
        <v>-</v>
      </c>
      <c r="AH32" s="5">
        <f>IFERROR(VLOOKUP($A32,'Running Order'!$A$8:$CH$64,AH$104,FALSE),1000)</f>
        <v>1000</v>
      </c>
      <c r="AI32" s="5">
        <f>IFERROR(VLOOKUP($A32,'Running Order'!$A$8:$CH$64,AI$104,FALSE),1000)</f>
        <v>1000</v>
      </c>
      <c r="AJ32" s="12" t="str">
        <f>IFERROR(VLOOKUP($A32,'Running Order'!$A$8:$CH$64,AJ$104,FALSE),"-")</f>
        <v>-</v>
      </c>
      <c r="AK32" s="12" t="str">
        <f>IFERROR(VLOOKUP($A32,'Running Order'!$A$8:$CH$64,AK$104,FALSE),"-")</f>
        <v>-</v>
      </c>
      <c r="AL32" s="12" t="str">
        <f>IFERROR(VLOOKUP($A32,'Running Order'!$A$8:$CH$64,AL$104,FALSE),"-")</f>
        <v>-</v>
      </c>
      <c r="AM32" s="12" t="str">
        <f>IFERROR(VLOOKUP($A32,'Running Order'!$A$8:$CH$64,AM$104,FALSE),"-")</f>
        <v>-</v>
      </c>
      <c r="AN32" s="12" t="str">
        <f>IFERROR(VLOOKUP($A32,'Running Order'!$A$8:$CH$64,AN$104,FALSE),"-")</f>
        <v>-</v>
      </c>
      <c r="AO32" s="12" t="str">
        <f>IFERROR(VLOOKUP($A32,'Running Order'!$A$8:$CH$64,AO$104,FALSE),"-")</f>
        <v>-</v>
      </c>
      <c r="AP32" s="12" t="str">
        <f>IFERROR(VLOOKUP($A32,'Running Order'!$A$8:$CH$64,AP$104,FALSE),"-")</f>
        <v>-</v>
      </c>
      <c r="AQ32" s="12" t="str">
        <f>IFERROR(VLOOKUP($A32,'Running Order'!$A$8:$CH$64,AQ$104,FALSE),"-")</f>
        <v>-</v>
      </c>
      <c r="AR32" s="12" t="str">
        <f>IFERROR(VLOOKUP($A32,'Running Order'!$A$8:$CH$64,AR$104,FALSE),"-")</f>
        <v>-</v>
      </c>
      <c r="AS32" s="12" t="str">
        <f>IFERROR(VLOOKUP($A32,'Running Order'!$A$8:$CH$64,AS$104,FALSE),"-")</f>
        <v>-</v>
      </c>
      <c r="AT32" s="5">
        <f>IFERROR(VLOOKUP($A32,'Running Order'!$A$8:$CH$64,AT$104,FALSE),1000)</f>
        <v>1000</v>
      </c>
      <c r="AU32" s="5">
        <f>IFERROR(VLOOKUP($A32,'Running Order'!$A$8:$CH$64,AU$104,FALSE),1000)</f>
        <v>1000</v>
      </c>
      <c r="AV32" s="12" t="str">
        <f>IFERROR(VLOOKUP($A32,'Running Order'!$A$8:$CH$64,AV$104,FALSE),"-")</f>
        <v>-</v>
      </c>
      <c r="AW32" s="12" t="str">
        <f>IFERROR(VLOOKUP($A32,'Running Order'!$A$8:$CH$64,AW$104,FALSE),"-")</f>
        <v>-</v>
      </c>
      <c r="AX32" s="12" t="str">
        <f>IFERROR(VLOOKUP($A32,'Running Order'!$A$8:$CH$64,AX$104,FALSE),"-")</f>
        <v>-</v>
      </c>
      <c r="AY32" s="12" t="str">
        <f>IFERROR(VLOOKUP($A32,'Running Order'!$A$8:$CH$64,AY$104,FALSE),"-")</f>
        <v>-</v>
      </c>
      <c r="AZ32" s="12" t="str">
        <f>IFERROR(VLOOKUP($A32,'Running Order'!$A$8:$CH$64,AZ$104,FALSE),"-")</f>
        <v>-</v>
      </c>
      <c r="BA32" s="12" t="str">
        <f>IFERROR(VLOOKUP($A32,'Running Order'!$A$8:$CH$64,BA$104,FALSE),"-")</f>
        <v>-</v>
      </c>
      <c r="BB32" s="12" t="str">
        <f>IFERROR(VLOOKUP($A32,'Running Order'!$A$8:$CH$64,BB$104,FALSE),"-")</f>
        <v>-</v>
      </c>
      <c r="BC32" s="12" t="str">
        <f>IFERROR(VLOOKUP($A32,'Running Order'!$A$8:$CH$64,BC$104,FALSE),"-")</f>
        <v>-</v>
      </c>
      <c r="BD32" s="12" t="str">
        <f>IFERROR(VLOOKUP($A32,'Running Order'!$A$8:$CH$64,BD$104,FALSE),"-")</f>
        <v>-</v>
      </c>
      <c r="BE32" s="12" t="str">
        <f>IFERROR(VLOOKUP($A32,'Running Order'!$A$8:$CH$64,BE$104,FALSE),"-")</f>
        <v>-</v>
      </c>
      <c r="BF32" s="5">
        <f>IFERROR(VLOOKUP($A32,'Running Order'!$A$8:$CH$64,BF$104,FALSE),1000)</f>
        <v>1000</v>
      </c>
      <c r="BG32" s="5" t="str">
        <f>IFERROR(VLOOKUP($A32,'Running Order'!$A$8:$CH$64,BG$104,FALSE),"-")</f>
        <v>-</v>
      </c>
      <c r="BH32" s="5">
        <f t="shared" si="57"/>
        <v>24</v>
      </c>
      <c r="BI32" s="5">
        <f t="shared" si="58"/>
        <v>23</v>
      </c>
      <c r="BJ32" s="5">
        <f t="shared" si="59"/>
        <v>23</v>
      </c>
      <c r="BK32" s="5" t="str">
        <f t="shared" si="60"/>
        <v>-</v>
      </c>
      <c r="BL32" s="5">
        <f t="shared" si="61"/>
        <v>23</v>
      </c>
      <c r="BM32" s="5">
        <f t="shared" si="62"/>
        <v>23</v>
      </c>
      <c r="BN32" s="5">
        <f t="shared" si="63"/>
        <v>23</v>
      </c>
      <c r="BO32" s="5" t="str">
        <f t="shared" si="64"/>
        <v>-</v>
      </c>
      <c r="BP32" s="3" t="str">
        <f t="shared" si="16"/>
        <v>-</v>
      </c>
      <c r="BQ32" s="3" t="str">
        <f t="shared" si="65"/>
        <v/>
      </c>
      <c r="BR32" s="3" t="str">
        <f t="shared" si="17"/>
        <v>-</v>
      </c>
      <c r="BS32" s="3" t="str">
        <f t="shared" si="66"/>
        <v/>
      </c>
      <c r="BT32" s="3" t="str">
        <f t="shared" si="18"/>
        <v>-</v>
      </c>
      <c r="BU32" s="3" t="str">
        <f t="shared" si="67"/>
        <v/>
      </c>
      <c r="BV32" s="3" t="str">
        <f t="shared" si="19"/>
        <v>-</v>
      </c>
      <c r="BW32" s="3" t="str">
        <f t="shared" si="68"/>
        <v/>
      </c>
      <c r="BX32" s="3" t="str">
        <f t="shared" si="20"/>
        <v>-</v>
      </c>
      <c r="BY32" s="3" t="str">
        <f t="shared" si="69"/>
        <v/>
      </c>
      <c r="BZ32" s="3" t="str">
        <f t="shared" si="21"/>
        <v>-</v>
      </c>
      <c r="CA32" s="3" t="str">
        <f t="shared" si="70"/>
        <v/>
      </c>
      <c r="CB32" s="3" t="str">
        <f t="shared" si="22"/>
        <v>-</v>
      </c>
      <c r="CC32" s="3" t="str">
        <f t="shared" si="71"/>
        <v/>
      </c>
      <c r="CD32" s="3" t="str">
        <f t="shared" si="72"/>
        <v>-</v>
      </c>
      <c r="CE32" s="3" t="str">
        <f t="shared" si="73"/>
        <v/>
      </c>
      <c r="CF32" s="3" t="str">
        <f t="shared" si="74"/>
        <v>-</v>
      </c>
      <c r="CG32" s="3" t="str">
        <f t="shared" si="75"/>
        <v/>
      </c>
      <c r="CH32" s="5" t="str">
        <f>IFERROR(VLOOKUP($A32,'Running Order'!$A$8:$CH$64,CH$104,FALSE),"-")</f>
        <v>-</v>
      </c>
      <c r="CI32" s="5" t="str">
        <f>IFERROR(VLOOKUP($A32,'Running Order'!$A$8:$CI$64,CI$104,FALSE),"-")</f>
        <v>-</v>
      </c>
      <c r="CL32" s="1">
        <f t="shared" si="76"/>
        <v>0</v>
      </c>
      <c r="CM32" s="1">
        <f t="shared" si="77"/>
        <v>2.4000000000000001E-4</v>
      </c>
      <c r="CN32" s="1" t="e">
        <f t="shared" si="78"/>
        <v>#VALUE!</v>
      </c>
      <c r="CO32" s="1" t="e">
        <f t="shared" si="79"/>
        <v>#VALUE!</v>
      </c>
      <c r="CP32" s="1">
        <f t="shared" si="80"/>
        <v>0</v>
      </c>
      <c r="CQ32" s="1">
        <f t="shared" si="81"/>
        <v>2.4000000000000001E-4</v>
      </c>
      <c r="CR32" s="1" t="e">
        <f t="shared" si="82"/>
        <v>#VALUE!</v>
      </c>
      <c r="CS32" s="1" t="e">
        <f t="shared" si="23"/>
        <v>#VALUE!</v>
      </c>
      <c r="CT32" s="1">
        <f t="shared" si="83"/>
        <v>0</v>
      </c>
      <c r="CU32" s="1">
        <f t="shared" si="84"/>
        <v>2.3E-3</v>
      </c>
      <c r="CV32" s="1" t="e">
        <f t="shared" si="85"/>
        <v>#VALUE!</v>
      </c>
      <c r="CW32" s="1" t="e">
        <f t="shared" si="24"/>
        <v>#VALUE!</v>
      </c>
      <c r="CX32" s="1">
        <f t="shared" si="86"/>
        <v>0</v>
      </c>
      <c r="CY32" s="1">
        <f t="shared" si="87"/>
        <v>2.2000000000000001E-3</v>
      </c>
      <c r="CZ32" s="1" t="e">
        <f t="shared" si="88"/>
        <v>#VALUE!</v>
      </c>
      <c r="DA32" s="1" t="e">
        <f t="shared" si="25"/>
        <v>#VALUE!</v>
      </c>
      <c r="DB32" s="1">
        <f t="shared" si="89"/>
        <v>0</v>
      </c>
      <c r="DC32" s="1">
        <f t="shared" si="90"/>
        <v>2.2000000000000001E-3</v>
      </c>
      <c r="DD32" s="1" t="e">
        <f t="shared" si="91"/>
        <v>#VALUE!</v>
      </c>
      <c r="DE32" s="1" t="e">
        <f t="shared" si="26"/>
        <v>#VALUE!</v>
      </c>
      <c r="DF32" s="1">
        <f t="shared" si="92"/>
        <v>0</v>
      </c>
      <c r="DG32" s="1">
        <f t="shared" si="93"/>
        <v>2.2000000000000001E-3</v>
      </c>
      <c r="DH32" s="1" t="e">
        <f t="shared" si="94"/>
        <v>#VALUE!</v>
      </c>
      <c r="DI32" s="1" t="e">
        <f t="shared" si="27"/>
        <v>#VALUE!</v>
      </c>
      <c r="DJ32" s="1">
        <f t="shared" si="95"/>
        <v>0</v>
      </c>
      <c r="DK32" s="1">
        <f t="shared" si="96"/>
        <v>1.1999999999999999E-3</v>
      </c>
      <c r="DL32" s="1" t="e">
        <f t="shared" si="97"/>
        <v>#VALUE!</v>
      </c>
      <c r="DM32" s="1" t="e">
        <f t="shared" si="98"/>
        <v>#VALUE!</v>
      </c>
      <c r="DQ32">
        <f t="shared" si="99"/>
        <v>0</v>
      </c>
      <c r="DR32" t="str">
        <f t="shared" si="100"/>
        <v>NO</v>
      </c>
      <c r="DS32">
        <f t="shared" si="101"/>
        <v>3000</v>
      </c>
      <c r="DT32" t="str">
        <f t="shared" si="102"/>
        <v>NO</v>
      </c>
      <c r="DV32" s="1">
        <f t="shared" si="103"/>
        <v>0</v>
      </c>
      <c r="DW32" s="1">
        <f t="shared" si="104"/>
        <v>2.3999999999999998E-3</v>
      </c>
      <c r="DX32" s="1">
        <f t="shared" si="105"/>
        <v>23.002400000000002</v>
      </c>
      <c r="DY32" s="1">
        <f t="shared" si="28"/>
        <v>23</v>
      </c>
      <c r="DZ32" s="1">
        <f t="shared" si="106"/>
        <v>0</v>
      </c>
      <c r="EA32" s="1">
        <f t="shared" si="107"/>
        <v>2.3999999999999998E-3</v>
      </c>
      <c r="EB32" s="1">
        <f t="shared" si="108"/>
        <v>23.002400000000002</v>
      </c>
      <c r="EC32" s="1">
        <f t="shared" si="29"/>
        <v>23</v>
      </c>
      <c r="ED32" s="1">
        <f t="shared" si="109"/>
        <v>0</v>
      </c>
      <c r="EE32" s="1">
        <f t="shared" si="110"/>
        <v>2.3E-3</v>
      </c>
      <c r="EF32" s="1">
        <f t="shared" si="111"/>
        <v>23.002300000000002</v>
      </c>
      <c r="EG32" s="1">
        <f t="shared" si="30"/>
        <v>23</v>
      </c>
      <c r="EH32" s="1">
        <f t="shared" si="112"/>
        <v>0</v>
      </c>
      <c r="EI32" s="1">
        <f t="shared" si="113"/>
        <v>2.2000000000000001E-3</v>
      </c>
      <c r="EJ32" s="1">
        <f t="shared" si="114"/>
        <v>23.002199999999998</v>
      </c>
      <c r="EK32" s="1">
        <f t="shared" si="31"/>
        <v>23</v>
      </c>
      <c r="EL32" s="1">
        <f t="shared" si="115"/>
        <v>0</v>
      </c>
      <c r="EM32" s="1">
        <f t="shared" si="116"/>
        <v>2.2000000000000001E-3</v>
      </c>
      <c r="EN32" s="1">
        <f t="shared" si="117"/>
        <v>23.002199999999998</v>
      </c>
      <c r="EO32" s="1">
        <f t="shared" si="32"/>
        <v>23</v>
      </c>
      <c r="EP32" s="1">
        <f t="shared" si="118"/>
        <v>0</v>
      </c>
      <c r="EQ32" s="1">
        <f t="shared" si="119"/>
        <v>2.2000000000000001E-3</v>
      </c>
      <c r="ER32" s="1">
        <f t="shared" si="120"/>
        <v>23.002199999999998</v>
      </c>
      <c r="ES32" s="1">
        <f t="shared" si="33"/>
        <v>23</v>
      </c>
      <c r="ET32" s="1">
        <f t="shared" si="121"/>
        <v>0</v>
      </c>
      <c r="EU32" s="1">
        <f t="shared" si="122"/>
        <v>1.1999999999999999E-3</v>
      </c>
      <c r="EV32" s="1">
        <f t="shared" si="123"/>
        <v>23.001200000000001</v>
      </c>
      <c r="EW32" s="1">
        <f t="shared" si="124"/>
        <v>23</v>
      </c>
      <c r="EX32" s="1"/>
      <c r="EY32" s="1">
        <f t="shared" si="125"/>
        <v>0</v>
      </c>
      <c r="EZ32" s="1">
        <f t="shared" si="126"/>
        <v>2.3999999999999998E-3</v>
      </c>
      <c r="FA32" s="1">
        <f t="shared" si="34"/>
        <v>23.002400000000002</v>
      </c>
      <c r="FB32" s="1">
        <f t="shared" si="35"/>
        <v>23</v>
      </c>
      <c r="FC32" s="1">
        <f t="shared" si="127"/>
        <v>0</v>
      </c>
      <c r="FD32" s="1">
        <f t="shared" si="128"/>
        <v>2.2000000000000001E-3</v>
      </c>
      <c r="FE32" s="1">
        <f t="shared" si="129"/>
        <v>23.002199999999998</v>
      </c>
      <c r="FF32" s="1">
        <f t="shared" si="36"/>
        <v>23</v>
      </c>
      <c r="FG32" s="1">
        <f t="shared" si="130"/>
        <v>0</v>
      </c>
      <c r="FH32" s="1">
        <f t="shared" si="131"/>
        <v>2.0999999999999999E-3</v>
      </c>
      <c r="FI32" s="1">
        <f t="shared" si="132"/>
        <v>23.002099999999999</v>
      </c>
      <c r="FJ32" s="1">
        <f t="shared" si="37"/>
        <v>23</v>
      </c>
      <c r="FK32" s="1">
        <f t="shared" si="133"/>
        <v>0</v>
      </c>
      <c r="FL32" s="1">
        <f t="shared" si="134"/>
        <v>2.2000000000000001E-3</v>
      </c>
      <c r="FM32" s="1">
        <f t="shared" si="135"/>
        <v>23.002199999999998</v>
      </c>
      <c r="FN32" s="1">
        <f t="shared" si="38"/>
        <v>23</v>
      </c>
      <c r="FO32" s="1">
        <f t="shared" si="136"/>
        <v>0</v>
      </c>
      <c r="FP32" s="1">
        <f t="shared" si="137"/>
        <v>2.2000000000000001E-3</v>
      </c>
      <c r="FQ32" s="1">
        <f t="shared" si="138"/>
        <v>23.002199999999998</v>
      </c>
      <c r="FR32" s="1">
        <f t="shared" si="39"/>
        <v>23</v>
      </c>
      <c r="FS32" s="1">
        <f t="shared" si="139"/>
        <v>0</v>
      </c>
      <c r="FT32" s="1">
        <f t="shared" si="140"/>
        <v>2.0999999999999999E-3</v>
      </c>
      <c r="FU32" s="1">
        <f t="shared" si="141"/>
        <v>23.002099999999999</v>
      </c>
      <c r="FV32" s="1">
        <f t="shared" si="40"/>
        <v>23</v>
      </c>
      <c r="FW32" s="1">
        <f t="shared" si="142"/>
        <v>0</v>
      </c>
      <c r="FX32" s="1">
        <f t="shared" si="143"/>
        <v>1.1999999999999999E-3</v>
      </c>
      <c r="FY32" s="1">
        <f t="shared" si="144"/>
        <v>23.001200000000001</v>
      </c>
      <c r="FZ32" s="1">
        <f t="shared" si="41"/>
        <v>23</v>
      </c>
      <c r="GC32" s="1">
        <f t="shared" si="42"/>
        <v>0</v>
      </c>
      <c r="GD32" s="1">
        <f t="shared" si="145"/>
        <v>2.3999999999999998E-3</v>
      </c>
      <c r="GE32" s="1">
        <f t="shared" si="43"/>
        <v>23.002400000000002</v>
      </c>
      <c r="GF32" s="1">
        <f t="shared" si="44"/>
        <v>24</v>
      </c>
      <c r="GG32" s="1">
        <f t="shared" si="45"/>
        <v>0</v>
      </c>
      <c r="GH32" s="1">
        <f t="shared" si="146"/>
        <v>1.5E-3</v>
      </c>
      <c r="GI32" s="1">
        <f t="shared" si="147"/>
        <v>24.0015</v>
      </c>
      <c r="GJ32" s="1">
        <f t="shared" si="46"/>
        <v>24</v>
      </c>
      <c r="GK32" s="1">
        <f t="shared" si="47"/>
        <v>0</v>
      </c>
      <c r="GL32" s="1">
        <f t="shared" si="148"/>
        <v>1.4E-3</v>
      </c>
      <c r="GM32" s="1">
        <f t="shared" si="149"/>
        <v>24.0014</v>
      </c>
      <c r="GN32" s="1">
        <f t="shared" si="48"/>
        <v>24</v>
      </c>
      <c r="GO32" s="1">
        <f t="shared" si="49"/>
        <v>0</v>
      </c>
      <c r="GP32" s="1">
        <f t="shared" si="150"/>
        <v>1.8E-3</v>
      </c>
      <c r="GQ32" s="1">
        <f t="shared" si="151"/>
        <v>24.001799999999999</v>
      </c>
      <c r="GR32" s="1">
        <f t="shared" si="50"/>
        <v>24</v>
      </c>
      <c r="GS32" s="1">
        <f t="shared" si="51"/>
        <v>0</v>
      </c>
      <c r="GT32" s="1">
        <f t="shared" si="152"/>
        <v>1.9E-3</v>
      </c>
      <c r="GU32" s="1">
        <f t="shared" si="153"/>
        <v>24.001899999999999</v>
      </c>
      <c r="GV32" s="1">
        <f t="shared" si="52"/>
        <v>24</v>
      </c>
      <c r="GW32" s="1">
        <f t="shared" si="53"/>
        <v>0</v>
      </c>
      <c r="GX32" s="1">
        <f t="shared" si="154"/>
        <v>2E-3</v>
      </c>
      <c r="GY32" s="1">
        <f t="shared" si="155"/>
        <v>24.001999999999999</v>
      </c>
      <c r="GZ32" s="1">
        <f t="shared" si="54"/>
        <v>24</v>
      </c>
      <c r="HA32" s="1">
        <f t="shared" si="55"/>
        <v>0</v>
      </c>
      <c r="HB32" s="1">
        <f t="shared" si="156"/>
        <v>1E-3</v>
      </c>
      <c r="HC32" s="1">
        <f t="shared" si="157"/>
        <v>24.001000000000001</v>
      </c>
      <c r="HD32" s="1">
        <f t="shared" si="56"/>
        <v>24</v>
      </c>
    </row>
    <row r="33" spans="1:212" x14ac:dyDescent="0.3">
      <c r="A33" t="s">
        <v>134</v>
      </c>
      <c r="B33" s="37">
        <f>IFERROR(VLOOKUP($A33,'Running Order'!$A$8:$CH$64,B$104,FALSE),)</f>
        <v>0</v>
      </c>
      <c r="C33" s="36" t="str">
        <f>IFERROR(VLOOKUP($A33,'Running Order'!$A$8:$CH$64,C$104,FALSE),"-")</f>
        <v>-</v>
      </c>
      <c r="D33" s="36" t="str">
        <f>IFERROR(VLOOKUP($A33,'Running Order'!$A$8:$CH$64,D$104,FALSE),"-")</f>
        <v>-</v>
      </c>
      <c r="E33" s="36" t="str">
        <f>IFERROR(VLOOKUP($A33,'Running Order'!$A$8:$CH$64,E$104,FALSE),"-")</f>
        <v>-</v>
      </c>
      <c r="F33" s="36" t="str">
        <f>IFERROR(VLOOKUP($A33,'Running Order'!$A$8:$CH$64,F$104,FALSE),"-")</f>
        <v>-</v>
      </c>
      <c r="G33" s="37" t="str">
        <f>IFERROR(VLOOKUP($A33,'Running Order'!$A$8:$CH$64,G$104,FALSE),"-")</f>
        <v>-</v>
      </c>
      <c r="H33" s="36" t="str">
        <f>IFERROR(VLOOKUP($A33,'Running Order'!$A$8:$CH$64,H$104,FALSE),"-")</f>
        <v>-</v>
      </c>
      <c r="I33" s="36" t="str">
        <f>IFERROR(VLOOKUP($A33,'Running Order'!$A$8:$CH$64,I$104,FALSE),"-")</f>
        <v>-</v>
      </c>
      <c r="J33" s="36" t="str">
        <f>IFERROR(VLOOKUP($A33,'Running Order'!$A$8:$CH$64,J$104,FALSE),"-")</f>
        <v>-</v>
      </c>
      <c r="K33" s="36" t="str">
        <f>IFERROR(VLOOKUP($A33,'Running Order'!$A$8:$CH$64,K$104,FALSE),"-")</f>
        <v>-</v>
      </c>
      <c r="L33" s="36" t="str">
        <f>IFERROR(VLOOKUP($A33,'Running Order'!$A$8:$CH$64,L$104,FALSE),"-")</f>
        <v>-</v>
      </c>
      <c r="M33" s="36" t="str">
        <f>IFERROR(VLOOKUP($A33,'Running Order'!$A$8:$CH$64,M$104,FALSE),"-")</f>
        <v>-</v>
      </c>
      <c r="N33" s="36" t="str">
        <f>IFERROR(VLOOKUP($A33,'Running Order'!$A$8:$CH$64,N$104,FALSE),"-")</f>
        <v>-</v>
      </c>
      <c r="O33" s="36" t="str">
        <f>IFERROR(VLOOKUP($A33,'Running Order'!$A$8:$CH$64,O$104,FALSE),"-")</f>
        <v>-</v>
      </c>
      <c r="P33" s="36" t="str">
        <f>IFERROR(VLOOKUP($A33,'Running Order'!$A$8:$CH$64,P$104,FALSE),"-")</f>
        <v>-</v>
      </c>
      <c r="Q33" s="36" t="str">
        <f>IFERROR(VLOOKUP($A33,'Running Order'!$A$8:$CH$64,Q$104,FALSE),"-")</f>
        <v>-</v>
      </c>
      <c r="R33" s="36" t="str">
        <f>IFERROR(VLOOKUP($A33,'Running Order'!$A$8:$CH$64,R$104,FALSE),"-")</f>
        <v>-</v>
      </c>
      <c r="S33" s="36" t="str">
        <f>IFERROR(VLOOKUP($A33,'Running Order'!$A$8:$CH$64,S$104,FALSE),"-")</f>
        <v>-</v>
      </c>
      <c r="T33" s="36" t="str">
        <f>IFERROR(VLOOKUP($A33,'Running Order'!$A$8:$CH$64,T$104,FALSE),"-")</f>
        <v>-</v>
      </c>
      <c r="U33" s="36" t="str">
        <f>IFERROR(VLOOKUP($A33,'Running Order'!$A$8:$CH$64,U$104,FALSE),"-")</f>
        <v>-</v>
      </c>
      <c r="V33" s="36" t="str">
        <f>IFERROR(VLOOKUP($A33,'Running Order'!$A$8:$CH$64,V$104,FALSE),"-")</f>
        <v>-</v>
      </c>
      <c r="W33" s="38">
        <f>IFERROR(VLOOKUP($A33,'Running Order'!$A$8:$CH$64,W$104,FALSE),1000)</f>
        <v>1000</v>
      </c>
      <c r="X33" s="36" t="str">
        <f>IFERROR(VLOOKUP($A33,'Running Order'!$A$8:$CH$64,X$104,FALSE),"-")</f>
        <v>-</v>
      </c>
      <c r="Y33" s="36" t="str">
        <f>IFERROR(VLOOKUP($A33,'Running Order'!$A$8:$CH$64,Y$104,FALSE),"-")</f>
        <v>-</v>
      </c>
      <c r="Z33" s="36" t="str">
        <f>IFERROR(VLOOKUP($A33,'Running Order'!$A$8:$CH$64,Z$104,FALSE),"-")</f>
        <v>-</v>
      </c>
      <c r="AA33" s="36" t="str">
        <f>IFERROR(VLOOKUP($A33,'Running Order'!$A$8:$CH$64,AA$104,FALSE),"-")</f>
        <v>-</v>
      </c>
      <c r="AB33" s="36" t="str">
        <f>IFERROR(VLOOKUP($A33,'Running Order'!$A$8:$CH$64,AB$104,FALSE),"-")</f>
        <v>-</v>
      </c>
      <c r="AC33" s="36" t="str">
        <f>IFERROR(VLOOKUP($A33,'Running Order'!$A$8:$CH$64,AC$104,FALSE),"-")</f>
        <v>-</v>
      </c>
      <c r="AD33" s="36" t="str">
        <f>IFERROR(VLOOKUP($A33,'Running Order'!$A$8:$CH$64,AD$104,FALSE),"-")</f>
        <v>-</v>
      </c>
      <c r="AE33" s="36" t="str">
        <f>IFERROR(VLOOKUP($A33,'Running Order'!$A$8:$CH$64,AE$104,FALSE),"-")</f>
        <v>-</v>
      </c>
      <c r="AF33" s="36" t="str">
        <f>IFERROR(VLOOKUP($A33,'Running Order'!$A$8:$CH$64,AF$104,FALSE),"-")</f>
        <v>-</v>
      </c>
      <c r="AG33" s="36" t="str">
        <f>IFERROR(VLOOKUP($A33,'Running Order'!$A$8:$CH$64,AG$104,FALSE),"-")</f>
        <v>-</v>
      </c>
      <c r="AH33" s="38">
        <f>IFERROR(VLOOKUP($A33,'Running Order'!$A$8:$CH$64,AH$104,FALSE),1000)</f>
        <v>1000</v>
      </c>
      <c r="AI33" s="38">
        <f>IFERROR(VLOOKUP($A33,'Running Order'!$A$8:$CH$64,AI$104,FALSE),1000)</f>
        <v>1000</v>
      </c>
      <c r="AJ33" s="36" t="str">
        <f>IFERROR(VLOOKUP($A33,'Running Order'!$A$8:$CH$64,AJ$104,FALSE),"-")</f>
        <v>-</v>
      </c>
      <c r="AK33" s="36" t="str">
        <f>IFERROR(VLOOKUP($A33,'Running Order'!$A$8:$CH$64,AK$104,FALSE),"-")</f>
        <v>-</v>
      </c>
      <c r="AL33" s="36" t="str">
        <f>IFERROR(VLOOKUP($A33,'Running Order'!$A$8:$CH$64,AL$104,FALSE),"-")</f>
        <v>-</v>
      </c>
      <c r="AM33" s="36" t="str">
        <f>IFERROR(VLOOKUP($A33,'Running Order'!$A$8:$CH$64,AM$104,FALSE),"-")</f>
        <v>-</v>
      </c>
      <c r="AN33" s="36" t="str">
        <f>IFERROR(VLOOKUP($A33,'Running Order'!$A$8:$CH$64,AN$104,FALSE),"-")</f>
        <v>-</v>
      </c>
      <c r="AO33" s="36" t="str">
        <f>IFERROR(VLOOKUP($A33,'Running Order'!$A$8:$CH$64,AO$104,FALSE),"-")</f>
        <v>-</v>
      </c>
      <c r="AP33" s="36" t="str">
        <f>IFERROR(VLOOKUP($A33,'Running Order'!$A$8:$CH$64,AP$104,FALSE),"-")</f>
        <v>-</v>
      </c>
      <c r="AQ33" s="36" t="str">
        <f>IFERROR(VLOOKUP($A33,'Running Order'!$A$8:$CH$64,AQ$104,FALSE),"-")</f>
        <v>-</v>
      </c>
      <c r="AR33" s="36" t="str">
        <f>IFERROR(VLOOKUP($A33,'Running Order'!$A$8:$CH$64,AR$104,FALSE),"-")</f>
        <v>-</v>
      </c>
      <c r="AS33" s="36" t="str">
        <f>IFERROR(VLOOKUP($A33,'Running Order'!$A$8:$CH$64,AS$104,FALSE),"-")</f>
        <v>-</v>
      </c>
      <c r="AT33" s="38">
        <f>IFERROR(VLOOKUP($A33,'Running Order'!$A$8:$CH$64,AT$104,FALSE),1000)</f>
        <v>1000</v>
      </c>
      <c r="AU33" s="38">
        <f>IFERROR(VLOOKUP($A33,'Running Order'!$A$8:$CH$64,AU$104,FALSE),1000)</f>
        <v>1000</v>
      </c>
      <c r="AV33" s="36" t="str">
        <f>IFERROR(VLOOKUP($A33,'Running Order'!$A$8:$CH$64,AV$104,FALSE),"-")</f>
        <v>-</v>
      </c>
      <c r="AW33" s="36" t="str">
        <f>IFERROR(VLOOKUP($A33,'Running Order'!$A$8:$CH$64,AW$104,FALSE),"-")</f>
        <v>-</v>
      </c>
      <c r="AX33" s="36" t="str">
        <f>IFERROR(VLOOKUP($A33,'Running Order'!$A$8:$CH$64,AX$104,FALSE),"-")</f>
        <v>-</v>
      </c>
      <c r="AY33" s="36" t="str">
        <f>IFERROR(VLOOKUP($A33,'Running Order'!$A$8:$CH$64,AY$104,FALSE),"-")</f>
        <v>-</v>
      </c>
      <c r="AZ33" s="36" t="str">
        <f>IFERROR(VLOOKUP($A33,'Running Order'!$A$8:$CH$64,AZ$104,FALSE),"-")</f>
        <v>-</v>
      </c>
      <c r="BA33" s="36" t="str">
        <f>IFERROR(VLOOKUP($A33,'Running Order'!$A$8:$CH$64,BA$104,FALSE),"-")</f>
        <v>-</v>
      </c>
      <c r="BB33" s="36" t="str">
        <f>IFERROR(VLOOKUP($A33,'Running Order'!$A$8:$CH$64,BB$104,FALSE),"-")</f>
        <v>-</v>
      </c>
      <c r="BC33" s="36" t="str">
        <f>IFERROR(VLOOKUP($A33,'Running Order'!$A$8:$CH$64,BC$104,FALSE),"-")</f>
        <v>-</v>
      </c>
      <c r="BD33" s="36" t="str">
        <f>IFERROR(VLOOKUP($A33,'Running Order'!$A$8:$CH$64,BD$104,FALSE),"-")</f>
        <v>-</v>
      </c>
      <c r="BE33" s="36" t="str">
        <f>IFERROR(VLOOKUP($A33,'Running Order'!$A$8:$CH$64,BE$104,FALSE),"-")</f>
        <v>-</v>
      </c>
      <c r="BF33" s="38">
        <f>IFERROR(VLOOKUP($A33,'Running Order'!$A$8:$CH$64,BF$104,FALSE),1000)</f>
        <v>1000</v>
      </c>
      <c r="BG33" s="38" t="str">
        <f>IFERROR(VLOOKUP($A33,'Running Order'!$A$8:$CH$64,BG$104,FALSE),"-")</f>
        <v>-</v>
      </c>
      <c r="BH33" s="38">
        <f t="shared" si="57"/>
        <v>24</v>
      </c>
      <c r="BI33" s="38">
        <f t="shared" si="58"/>
        <v>23</v>
      </c>
      <c r="BJ33" s="38">
        <f t="shared" si="59"/>
        <v>23</v>
      </c>
      <c r="BK33" s="5" t="str">
        <f t="shared" si="60"/>
        <v>-</v>
      </c>
      <c r="BL33" s="5">
        <f t="shared" si="61"/>
        <v>23</v>
      </c>
      <c r="BM33" s="5">
        <f t="shared" si="62"/>
        <v>23</v>
      </c>
      <c r="BN33" s="5">
        <f t="shared" si="63"/>
        <v>23</v>
      </c>
      <c r="BO33" s="5" t="str">
        <f t="shared" si="64"/>
        <v>-</v>
      </c>
      <c r="BP33" s="3" t="str">
        <f t="shared" si="16"/>
        <v>-</v>
      </c>
      <c r="BQ33" s="3" t="str">
        <f t="shared" si="65"/>
        <v/>
      </c>
      <c r="BR33" s="3" t="str">
        <f t="shared" si="17"/>
        <v>-</v>
      </c>
      <c r="BS33" s="3" t="str">
        <f t="shared" si="66"/>
        <v/>
      </c>
      <c r="BT33" s="3" t="str">
        <f t="shared" si="18"/>
        <v>-</v>
      </c>
      <c r="BU33" s="3" t="str">
        <f t="shared" si="67"/>
        <v/>
      </c>
      <c r="BV33" s="3" t="str">
        <f t="shared" si="19"/>
        <v>-</v>
      </c>
      <c r="BW33" s="3" t="str">
        <f t="shared" si="68"/>
        <v/>
      </c>
      <c r="BX33" s="3" t="str">
        <f t="shared" si="20"/>
        <v>-</v>
      </c>
      <c r="BY33" s="3" t="str">
        <f t="shared" si="69"/>
        <v/>
      </c>
      <c r="BZ33" s="3" t="str">
        <f t="shared" si="21"/>
        <v>-</v>
      </c>
      <c r="CA33" s="3" t="str">
        <f t="shared" si="70"/>
        <v/>
      </c>
      <c r="CB33" s="3" t="str">
        <f t="shared" si="22"/>
        <v>-</v>
      </c>
      <c r="CC33" s="3" t="str">
        <f t="shared" si="71"/>
        <v/>
      </c>
      <c r="CD33" s="3" t="str">
        <f t="shared" si="72"/>
        <v>-</v>
      </c>
      <c r="CE33" s="3" t="str">
        <f t="shared" si="73"/>
        <v/>
      </c>
      <c r="CF33" s="3" t="str">
        <f t="shared" si="74"/>
        <v>-</v>
      </c>
      <c r="CG33" s="3" t="str">
        <f t="shared" si="75"/>
        <v/>
      </c>
      <c r="CH33" s="5" t="str">
        <f>IFERROR(VLOOKUP($A33,'Running Order'!$A$8:$CH$64,CH$104,FALSE),"-")</f>
        <v>-</v>
      </c>
      <c r="CI33" s="5" t="str">
        <f>IFERROR(VLOOKUP($A33,'Running Order'!$A$8:$CI$64,CI$104,FALSE),"-")</f>
        <v>-</v>
      </c>
      <c r="CL33" s="1">
        <f t="shared" si="76"/>
        <v>0</v>
      </c>
      <c r="CM33" s="1">
        <f t="shared" si="77"/>
        <v>2.4000000000000001E-4</v>
      </c>
      <c r="CN33" s="1" t="e">
        <f t="shared" si="78"/>
        <v>#VALUE!</v>
      </c>
      <c r="CO33" s="1" t="e">
        <f t="shared" si="79"/>
        <v>#VALUE!</v>
      </c>
      <c r="CP33" s="1">
        <f t="shared" si="80"/>
        <v>0</v>
      </c>
      <c r="CQ33" s="1">
        <f t="shared" si="81"/>
        <v>2.4000000000000001E-4</v>
      </c>
      <c r="CR33" s="1" t="e">
        <f t="shared" si="82"/>
        <v>#VALUE!</v>
      </c>
      <c r="CS33" s="1" t="e">
        <f t="shared" si="23"/>
        <v>#VALUE!</v>
      </c>
      <c r="CT33" s="1">
        <f t="shared" si="83"/>
        <v>0</v>
      </c>
      <c r="CU33" s="1">
        <f t="shared" si="84"/>
        <v>2.3E-3</v>
      </c>
      <c r="CV33" s="1" t="e">
        <f t="shared" si="85"/>
        <v>#VALUE!</v>
      </c>
      <c r="CW33" s="1" t="e">
        <f t="shared" si="24"/>
        <v>#VALUE!</v>
      </c>
      <c r="CX33" s="1">
        <f t="shared" si="86"/>
        <v>0</v>
      </c>
      <c r="CY33" s="1">
        <f t="shared" si="87"/>
        <v>2.2000000000000001E-3</v>
      </c>
      <c r="CZ33" s="1" t="e">
        <f t="shared" si="88"/>
        <v>#VALUE!</v>
      </c>
      <c r="DA33" s="1" t="e">
        <f t="shared" si="25"/>
        <v>#VALUE!</v>
      </c>
      <c r="DB33" s="1">
        <f t="shared" si="89"/>
        <v>0</v>
      </c>
      <c r="DC33" s="1">
        <f t="shared" si="90"/>
        <v>2.2000000000000001E-3</v>
      </c>
      <c r="DD33" s="1" t="e">
        <f t="shared" si="91"/>
        <v>#VALUE!</v>
      </c>
      <c r="DE33" s="1" t="e">
        <f t="shared" si="26"/>
        <v>#VALUE!</v>
      </c>
      <c r="DF33" s="1">
        <f t="shared" si="92"/>
        <v>0</v>
      </c>
      <c r="DG33" s="1">
        <f t="shared" si="93"/>
        <v>2.2000000000000001E-3</v>
      </c>
      <c r="DH33" s="1" t="e">
        <f t="shared" si="94"/>
        <v>#VALUE!</v>
      </c>
      <c r="DI33" s="1" t="e">
        <f t="shared" si="27"/>
        <v>#VALUE!</v>
      </c>
      <c r="DJ33" s="1">
        <f t="shared" si="95"/>
        <v>0</v>
      </c>
      <c r="DK33" s="1">
        <f t="shared" si="96"/>
        <v>1.1999999999999999E-3</v>
      </c>
      <c r="DL33" s="1" t="e">
        <f t="shared" si="97"/>
        <v>#VALUE!</v>
      </c>
      <c r="DM33" s="1" t="e">
        <f t="shared" si="98"/>
        <v>#VALUE!</v>
      </c>
      <c r="DQ33">
        <f t="shared" si="99"/>
        <v>0</v>
      </c>
      <c r="DR33" t="str">
        <f t="shared" si="100"/>
        <v>NO</v>
      </c>
      <c r="DS33">
        <f t="shared" si="101"/>
        <v>3000</v>
      </c>
      <c r="DT33" t="str">
        <f t="shared" si="102"/>
        <v>NO</v>
      </c>
      <c r="DV33" s="1">
        <f t="shared" si="103"/>
        <v>0</v>
      </c>
      <c r="DW33" s="1">
        <f t="shared" si="104"/>
        <v>2.3999999999999998E-3</v>
      </c>
      <c r="DX33" s="1">
        <f t="shared" si="105"/>
        <v>23.002400000000002</v>
      </c>
      <c r="DY33" s="1">
        <f t="shared" si="28"/>
        <v>23</v>
      </c>
      <c r="DZ33" s="1">
        <f t="shared" si="106"/>
        <v>0</v>
      </c>
      <c r="EA33" s="1">
        <f t="shared" si="107"/>
        <v>2.3999999999999998E-3</v>
      </c>
      <c r="EB33" s="1">
        <f t="shared" si="108"/>
        <v>23.002400000000002</v>
      </c>
      <c r="EC33" s="1">
        <f t="shared" si="29"/>
        <v>23</v>
      </c>
      <c r="ED33" s="1">
        <f t="shared" si="109"/>
        <v>0</v>
      </c>
      <c r="EE33" s="1">
        <f t="shared" si="110"/>
        <v>2.3E-3</v>
      </c>
      <c r="EF33" s="1">
        <f t="shared" si="111"/>
        <v>23.002300000000002</v>
      </c>
      <c r="EG33" s="1">
        <f t="shared" si="30"/>
        <v>23</v>
      </c>
      <c r="EH33" s="1">
        <f t="shared" si="112"/>
        <v>0</v>
      </c>
      <c r="EI33" s="1">
        <f t="shared" si="113"/>
        <v>2.2000000000000001E-3</v>
      </c>
      <c r="EJ33" s="1">
        <f t="shared" si="114"/>
        <v>23.002199999999998</v>
      </c>
      <c r="EK33" s="1">
        <f t="shared" si="31"/>
        <v>23</v>
      </c>
      <c r="EL33" s="1">
        <f t="shared" si="115"/>
        <v>0</v>
      </c>
      <c r="EM33" s="1">
        <f t="shared" si="116"/>
        <v>2.2000000000000001E-3</v>
      </c>
      <c r="EN33" s="1">
        <f t="shared" si="117"/>
        <v>23.002199999999998</v>
      </c>
      <c r="EO33" s="1">
        <f t="shared" si="32"/>
        <v>23</v>
      </c>
      <c r="EP33" s="1">
        <f t="shared" si="118"/>
        <v>0</v>
      </c>
      <c r="EQ33" s="1">
        <f t="shared" si="119"/>
        <v>2.2000000000000001E-3</v>
      </c>
      <c r="ER33" s="1">
        <f t="shared" si="120"/>
        <v>23.002199999999998</v>
      </c>
      <c r="ES33" s="1">
        <f t="shared" si="33"/>
        <v>23</v>
      </c>
      <c r="ET33" s="1">
        <f t="shared" si="121"/>
        <v>0</v>
      </c>
      <c r="EU33" s="1">
        <f t="shared" si="122"/>
        <v>1.1999999999999999E-3</v>
      </c>
      <c r="EV33" s="1">
        <f t="shared" si="123"/>
        <v>23.001200000000001</v>
      </c>
      <c r="EW33" s="1">
        <f t="shared" si="124"/>
        <v>23</v>
      </c>
      <c r="EX33" s="1"/>
      <c r="EY33" s="1">
        <f t="shared" si="125"/>
        <v>0</v>
      </c>
      <c r="EZ33" s="1">
        <f t="shared" si="126"/>
        <v>2.3999999999999998E-3</v>
      </c>
      <c r="FA33" s="1">
        <f t="shared" si="34"/>
        <v>23.002400000000002</v>
      </c>
      <c r="FB33" s="1">
        <f t="shared" si="35"/>
        <v>23</v>
      </c>
      <c r="FC33" s="1">
        <f t="shared" si="127"/>
        <v>0</v>
      </c>
      <c r="FD33" s="1">
        <f t="shared" si="128"/>
        <v>2.2000000000000001E-3</v>
      </c>
      <c r="FE33" s="1">
        <f t="shared" si="129"/>
        <v>23.002199999999998</v>
      </c>
      <c r="FF33" s="1">
        <f t="shared" si="36"/>
        <v>23</v>
      </c>
      <c r="FG33" s="1">
        <f t="shared" si="130"/>
        <v>0</v>
      </c>
      <c r="FH33" s="1">
        <f t="shared" si="131"/>
        <v>2.0999999999999999E-3</v>
      </c>
      <c r="FI33" s="1">
        <f t="shared" si="132"/>
        <v>23.002099999999999</v>
      </c>
      <c r="FJ33" s="1">
        <f t="shared" si="37"/>
        <v>23</v>
      </c>
      <c r="FK33" s="1">
        <f t="shared" si="133"/>
        <v>0</v>
      </c>
      <c r="FL33" s="1">
        <f t="shared" si="134"/>
        <v>2.2000000000000001E-3</v>
      </c>
      <c r="FM33" s="1">
        <f t="shared" si="135"/>
        <v>23.002199999999998</v>
      </c>
      <c r="FN33" s="1">
        <f t="shared" si="38"/>
        <v>23</v>
      </c>
      <c r="FO33" s="1">
        <f t="shared" si="136"/>
        <v>0</v>
      </c>
      <c r="FP33" s="1">
        <f t="shared" si="137"/>
        <v>2.2000000000000001E-3</v>
      </c>
      <c r="FQ33" s="1">
        <f t="shared" si="138"/>
        <v>23.002199999999998</v>
      </c>
      <c r="FR33" s="1">
        <f t="shared" si="39"/>
        <v>23</v>
      </c>
      <c r="FS33" s="1">
        <f t="shared" si="139"/>
        <v>0</v>
      </c>
      <c r="FT33" s="1">
        <f t="shared" si="140"/>
        <v>2.0999999999999999E-3</v>
      </c>
      <c r="FU33" s="1">
        <f t="shared" si="141"/>
        <v>23.002099999999999</v>
      </c>
      <c r="FV33" s="1">
        <f t="shared" si="40"/>
        <v>23</v>
      </c>
      <c r="FW33" s="1">
        <f t="shared" si="142"/>
        <v>0</v>
      </c>
      <c r="FX33" s="1">
        <f t="shared" si="143"/>
        <v>1.1999999999999999E-3</v>
      </c>
      <c r="FY33" s="1">
        <f t="shared" si="144"/>
        <v>23.001200000000001</v>
      </c>
      <c r="FZ33" s="1">
        <f t="shared" si="41"/>
        <v>23</v>
      </c>
      <c r="GC33" s="1">
        <f t="shared" si="42"/>
        <v>0</v>
      </c>
      <c r="GD33" s="1">
        <f t="shared" si="145"/>
        <v>2.3999999999999998E-3</v>
      </c>
      <c r="GE33" s="1">
        <f t="shared" si="43"/>
        <v>23.002400000000002</v>
      </c>
      <c r="GF33" s="1">
        <f t="shared" si="44"/>
        <v>24</v>
      </c>
      <c r="GG33" s="1">
        <f t="shared" si="45"/>
        <v>0</v>
      </c>
      <c r="GH33" s="1">
        <f t="shared" si="146"/>
        <v>1.5E-3</v>
      </c>
      <c r="GI33" s="1">
        <f t="shared" si="147"/>
        <v>24.0015</v>
      </c>
      <c r="GJ33" s="1">
        <f t="shared" si="46"/>
        <v>24</v>
      </c>
      <c r="GK33" s="1">
        <f t="shared" si="47"/>
        <v>0</v>
      </c>
      <c r="GL33" s="1">
        <f t="shared" si="148"/>
        <v>1.4E-3</v>
      </c>
      <c r="GM33" s="1">
        <f t="shared" si="149"/>
        <v>24.0014</v>
      </c>
      <c r="GN33" s="1">
        <f t="shared" si="48"/>
        <v>24</v>
      </c>
      <c r="GO33" s="1">
        <f t="shared" si="49"/>
        <v>0</v>
      </c>
      <c r="GP33" s="1">
        <f t="shared" si="150"/>
        <v>1.8E-3</v>
      </c>
      <c r="GQ33" s="1">
        <f t="shared" si="151"/>
        <v>24.001799999999999</v>
      </c>
      <c r="GR33" s="1">
        <f t="shared" si="50"/>
        <v>24</v>
      </c>
      <c r="GS33" s="1">
        <f t="shared" si="51"/>
        <v>0</v>
      </c>
      <c r="GT33" s="1">
        <f t="shared" si="152"/>
        <v>1.9E-3</v>
      </c>
      <c r="GU33" s="1">
        <f t="shared" si="153"/>
        <v>24.001899999999999</v>
      </c>
      <c r="GV33" s="1">
        <f t="shared" si="52"/>
        <v>24</v>
      </c>
      <c r="GW33" s="1">
        <f t="shared" si="53"/>
        <v>0</v>
      </c>
      <c r="GX33" s="1">
        <f t="shared" si="154"/>
        <v>2E-3</v>
      </c>
      <c r="GY33" s="1">
        <f t="shared" si="155"/>
        <v>24.001999999999999</v>
      </c>
      <c r="GZ33" s="1">
        <f t="shared" si="54"/>
        <v>24</v>
      </c>
      <c r="HA33" s="1">
        <f t="shared" si="55"/>
        <v>0</v>
      </c>
      <c r="HB33" s="1">
        <f t="shared" si="156"/>
        <v>1E-3</v>
      </c>
      <c r="HC33" s="1">
        <f t="shared" si="157"/>
        <v>24.001000000000001</v>
      </c>
      <c r="HD33" s="1">
        <f t="shared" si="56"/>
        <v>24</v>
      </c>
    </row>
    <row r="34" spans="1:212" x14ac:dyDescent="0.3">
      <c r="A34" t="s">
        <v>135</v>
      </c>
      <c r="B34" s="13">
        <f>IFERROR(VLOOKUP($A34,'Running Order'!$A$8:$CH$64,B$104,FALSE),)</f>
        <v>0</v>
      </c>
      <c r="C34" s="35" t="str">
        <f>IFERROR(VLOOKUP($A34,'Running Order'!$A$8:$CH$64,C$104,FALSE),"-")</f>
        <v>-</v>
      </c>
      <c r="D34" s="35" t="str">
        <f>IFERROR(VLOOKUP($A34,'Running Order'!$A$8:$CH$64,D$104,FALSE),"-")</f>
        <v>-</v>
      </c>
      <c r="E34" s="35" t="str">
        <f>IFERROR(VLOOKUP($A34,'Running Order'!$A$8:$CH$64,E$104,FALSE),"-")</f>
        <v>-</v>
      </c>
      <c r="F34" s="35" t="str">
        <f>IFERROR(VLOOKUP($A34,'Running Order'!$A$8:$CH$64,F$104,FALSE),"-")</f>
        <v>-</v>
      </c>
      <c r="G34" s="13" t="str">
        <f>IFERROR(VLOOKUP($A34,'Running Order'!$A$8:$CH$64,G$104,FALSE),"-")</f>
        <v>-</v>
      </c>
      <c r="H34" s="12" t="str">
        <f>IFERROR(VLOOKUP($A34,'Running Order'!$A$8:$CH$64,H$104,FALSE),"-")</f>
        <v>-</v>
      </c>
      <c r="I34" s="12" t="str">
        <f>IFERROR(VLOOKUP($A34,'Running Order'!$A$8:$CH$64,I$104,FALSE),"-")</f>
        <v>-</v>
      </c>
      <c r="J34" s="12" t="str">
        <f>IFERROR(VLOOKUP($A34,'Running Order'!$A$8:$CH$64,J$104,FALSE),"-")</f>
        <v>-</v>
      </c>
      <c r="K34" s="35" t="str">
        <f>IFERROR(VLOOKUP($A34,'Running Order'!$A$8:$CH$64,K$104,FALSE),"-")</f>
        <v>-</v>
      </c>
      <c r="L34" s="12" t="str">
        <f>IFERROR(VLOOKUP($A34,'Running Order'!$A$8:$CH$64,L$104,FALSE),"-")</f>
        <v>-</v>
      </c>
      <c r="M34" s="35" t="str">
        <f>IFERROR(VLOOKUP($A34,'Running Order'!$A$8:$CH$64,M$104,FALSE),"-")</f>
        <v>-</v>
      </c>
      <c r="N34" s="35" t="str">
        <f>IFERROR(VLOOKUP($A34,'Running Order'!$A$8:$CH$64,N$104,FALSE),"-")</f>
        <v>-</v>
      </c>
      <c r="O34" s="35" t="str">
        <f>IFERROR(VLOOKUP($A34,'Running Order'!$A$8:$CH$64,O$104,FALSE),"-")</f>
        <v>-</v>
      </c>
      <c r="P34" s="35" t="str">
        <f>IFERROR(VLOOKUP($A34,'Running Order'!$A$8:$CH$64,P$104,FALSE),"-")</f>
        <v>-</v>
      </c>
      <c r="Q34" s="35" t="str">
        <f>IFERROR(VLOOKUP($A34,'Running Order'!$A$8:$CH$64,Q$104,FALSE),"-")</f>
        <v>-</v>
      </c>
      <c r="R34" s="35" t="str">
        <f>IFERROR(VLOOKUP($A34,'Running Order'!$A$8:$CH$64,R$104,FALSE),"-")</f>
        <v>-</v>
      </c>
      <c r="S34" s="12" t="str">
        <f>IFERROR(VLOOKUP($A34,'Running Order'!$A$8:$CH$64,S$104,FALSE),"-")</f>
        <v>-</v>
      </c>
      <c r="T34" s="35" t="str">
        <f>IFERROR(VLOOKUP($A34,'Running Order'!$A$8:$CH$64,T$104,FALSE),"-")</f>
        <v>-</v>
      </c>
      <c r="U34" s="12" t="str">
        <f>IFERROR(VLOOKUP($A34,'Running Order'!$A$8:$CH$64,U$104,FALSE),"-")</f>
        <v>-</v>
      </c>
      <c r="V34" s="35" t="str">
        <f>IFERROR(VLOOKUP($A34,'Running Order'!$A$8:$CH$64,V$104,FALSE),"-")</f>
        <v>-</v>
      </c>
      <c r="W34" s="5">
        <f>IFERROR(VLOOKUP($A34,'Running Order'!$A$8:$CH$64,W$104,FALSE),1000)</f>
        <v>1000</v>
      </c>
      <c r="X34" s="12" t="str">
        <f>IFERROR(VLOOKUP($A34,'Running Order'!$A$8:$CH$64,X$104,FALSE),"-")</f>
        <v>-</v>
      </c>
      <c r="Y34" s="12" t="str">
        <f>IFERROR(VLOOKUP($A34,'Running Order'!$A$8:$CH$64,Y$104,FALSE),"-")</f>
        <v>-</v>
      </c>
      <c r="Z34" s="12" t="str">
        <f>IFERROR(VLOOKUP($A34,'Running Order'!$A$8:$CH$64,Z$104,FALSE),"-")</f>
        <v>-</v>
      </c>
      <c r="AA34" s="12" t="str">
        <f>IFERROR(VLOOKUP($A34,'Running Order'!$A$8:$CH$64,AA$104,FALSE),"-")</f>
        <v>-</v>
      </c>
      <c r="AB34" s="12" t="str">
        <f>IFERROR(VLOOKUP($A34,'Running Order'!$A$8:$CH$64,AB$104,FALSE),"-")</f>
        <v>-</v>
      </c>
      <c r="AC34" s="12" t="str">
        <f>IFERROR(VLOOKUP($A34,'Running Order'!$A$8:$CH$64,AC$104,FALSE),"-")</f>
        <v>-</v>
      </c>
      <c r="AD34" s="12" t="str">
        <f>IFERROR(VLOOKUP($A34,'Running Order'!$A$8:$CH$64,AD$104,FALSE),"-")</f>
        <v>-</v>
      </c>
      <c r="AE34" s="12" t="str">
        <f>IFERROR(VLOOKUP($A34,'Running Order'!$A$8:$CH$64,AE$104,FALSE),"-")</f>
        <v>-</v>
      </c>
      <c r="AF34" s="12" t="str">
        <f>IFERROR(VLOOKUP($A34,'Running Order'!$A$8:$CH$64,AF$104,FALSE),"-")</f>
        <v>-</v>
      </c>
      <c r="AG34" s="12" t="str">
        <f>IFERROR(VLOOKUP($A34,'Running Order'!$A$8:$CH$64,AG$104,FALSE),"-")</f>
        <v>-</v>
      </c>
      <c r="AH34" s="5">
        <f>IFERROR(VLOOKUP($A34,'Running Order'!$A$8:$CH$64,AH$104,FALSE),1000)</f>
        <v>1000</v>
      </c>
      <c r="AI34" s="5">
        <f>IFERROR(VLOOKUP($A34,'Running Order'!$A$8:$CH$64,AI$104,FALSE),1000)</f>
        <v>1000</v>
      </c>
      <c r="AJ34" s="12" t="str">
        <f>IFERROR(VLOOKUP($A34,'Running Order'!$A$8:$CH$64,AJ$104,FALSE),"-")</f>
        <v>-</v>
      </c>
      <c r="AK34" s="12" t="str">
        <f>IFERROR(VLOOKUP($A34,'Running Order'!$A$8:$CH$64,AK$104,FALSE),"-")</f>
        <v>-</v>
      </c>
      <c r="AL34" s="12" t="str">
        <f>IFERROR(VLOOKUP($A34,'Running Order'!$A$8:$CH$64,AL$104,FALSE),"-")</f>
        <v>-</v>
      </c>
      <c r="AM34" s="12" t="str">
        <f>IFERROR(VLOOKUP($A34,'Running Order'!$A$8:$CH$64,AM$104,FALSE),"-")</f>
        <v>-</v>
      </c>
      <c r="AN34" s="12" t="str">
        <f>IFERROR(VLOOKUP($A34,'Running Order'!$A$8:$CH$64,AN$104,FALSE),"-")</f>
        <v>-</v>
      </c>
      <c r="AO34" s="12" t="str">
        <f>IFERROR(VLOOKUP($A34,'Running Order'!$A$8:$CH$64,AO$104,FALSE),"-")</f>
        <v>-</v>
      </c>
      <c r="AP34" s="12" t="str">
        <f>IFERROR(VLOOKUP($A34,'Running Order'!$A$8:$CH$64,AP$104,FALSE),"-")</f>
        <v>-</v>
      </c>
      <c r="AQ34" s="12" t="str">
        <f>IFERROR(VLOOKUP($A34,'Running Order'!$A$8:$CH$64,AQ$104,FALSE),"-")</f>
        <v>-</v>
      </c>
      <c r="AR34" s="12" t="str">
        <f>IFERROR(VLOOKUP($A34,'Running Order'!$A$8:$CH$64,AR$104,FALSE),"-")</f>
        <v>-</v>
      </c>
      <c r="AS34" s="12" t="str">
        <f>IFERROR(VLOOKUP($A34,'Running Order'!$A$8:$CH$64,AS$104,FALSE),"-")</f>
        <v>-</v>
      </c>
      <c r="AT34" s="5">
        <f>IFERROR(VLOOKUP($A34,'Running Order'!$A$8:$CH$64,AT$104,FALSE),1000)</f>
        <v>1000</v>
      </c>
      <c r="AU34" s="5">
        <f>IFERROR(VLOOKUP($A34,'Running Order'!$A$8:$CH$64,AU$104,FALSE),1000)</f>
        <v>1000</v>
      </c>
      <c r="AV34" s="12" t="str">
        <f>IFERROR(VLOOKUP($A34,'Running Order'!$A$8:$CH$64,AV$104,FALSE),"-")</f>
        <v>-</v>
      </c>
      <c r="AW34" s="12" t="str">
        <f>IFERROR(VLOOKUP($A34,'Running Order'!$A$8:$CH$64,AW$104,FALSE),"-")</f>
        <v>-</v>
      </c>
      <c r="AX34" s="12" t="str">
        <f>IFERROR(VLOOKUP($A34,'Running Order'!$A$8:$CH$64,AX$104,FALSE),"-")</f>
        <v>-</v>
      </c>
      <c r="AY34" s="12" t="str">
        <f>IFERROR(VLOOKUP($A34,'Running Order'!$A$8:$CH$64,AY$104,FALSE),"-")</f>
        <v>-</v>
      </c>
      <c r="AZ34" s="12" t="str">
        <f>IFERROR(VLOOKUP($A34,'Running Order'!$A$8:$CH$64,AZ$104,FALSE),"-")</f>
        <v>-</v>
      </c>
      <c r="BA34" s="12" t="str">
        <f>IFERROR(VLOOKUP($A34,'Running Order'!$A$8:$CH$64,BA$104,FALSE),"-")</f>
        <v>-</v>
      </c>
      <c r="BB34" s="12" t="str">
        <f>IFERROR(VLOOKUP($A34,'Running Order'!$A$8:$CH$64,BB$104,FALSE),"-")</f>
        <v>-</v>
      </c>
      <c r="BC34" s="12" t="str">
        <f>IFERROR(VLOOKUP($A34,'Running Order'!$A$8:$CH$64,BC$104,FALSE),"-")</f>
        <v>-</v>
      </c>
      <c r="BD34" s="12" t="str">
        <f>IFERROR(VLOOKUP($A34,'Running Order'!$A$8:$CH$64,BD$104,FALSE),"-")</f>
        <v>-</v>
      </c>
      <c r="BE34" s="12" t="str">
        <f>IFERROR(VLOOKUP($A34,'Running Order'!$A$8:$CH$64,BE$104,FALSE),"-")</f>
        <v>-</v>
      </c>
      <c r="BF34" s="5">
        <f>IFERROR(VLOOKUP($A34,'Running Order'!$A$8:$CH$64,BF$104,FALSE),1000)</f>
        <v>1000</v>
      </c>
      <c r="BG34" s="5" t="str">
        <f>IFERROR(VLOOKUP($A34,'Running Order'!$A$8:$CH$64,BG$104,FALSE),"-")</f>
        <v>-</v>
      </c>
      <c r="BH34" s="5">
        <f t="shared" si="57"/>
        <v>24</v>
      </c>
      <c r="BI34" s="5">
        <f t="shared" si="58"/>
        <v>23</v>
      </c>
      <c r="BJ34" s="5">
        <f t="shared" si="59"/>
        <v>23</v>
      </c>
      <c r="BK34" s="5" t="str">
        <f t="shared" si="60"/>
        <v>-</v>
      </c>
      <c r="BL34" s="5">
        <f t="shared" si="61"/>
        <v>23</v>
      </c>
      <c r="BM34" s="5">
        <f t="shared" si="62"/>
        <v>23</v>
      </c>
      <c r="BN34" s="5">
        <f t="shared" si="63"/>
        <v>23</v>
      </c>
      <c r="BO34" s="5" t="str">
        <f t="shared" si="64"/>
        <v>-</v>
      </c>
      <c r="BP34" s="3" t="str">
        <f t="shared" si="16"/>
        <v>-</v>
      </c>
      <c r="BQ34" s="3" t="str">
        <f t="shared" si="65"/>
        <v/>
      </c>
      <c r="BR34" s="3" t="str">
        <f t="shared" si="17"/>
        <v>-</v>
      </c>
      <c r="BS34" s="3" t="str">
        <f t="shared" si="66"/>
        <v/>
      </c>
      <c r="BT34" s="3" t="str">
        <f t="shared" si="18"/>
        <v>-</v>
      </c>
      <c r="BU34" s="3" t="str">
        <f t="shared" si="67"/>
        <v/>
      </c>
      <c r="BV34" s="3" t="str">
        <f t="shared" si="19"/>
        <v>-</v>
      </c>
      <c r="BW34" s="3" t="str">
        <f t="shared" si="68"/>
        <v/>
      </c>
      <c r="BX34" s="3" t="str">
        <f t="shared" si="20"/>
        <v>-</v>
      </c>
      <c r="BY34" s="3" t="str">
        <f t="shared" si="69"/>
        <v/>
      </c>
      <c r="BZ34" s="3" t="str">
        <f t="shared" si="21"/>
        <v>-</v>
      </c>
      <c r="CA34" s="3" t="str">
        <f t="shared" si="70"/>
        <v/>
      </c>
      <c r="CB34" s="3" t="str">
        <f t="shared" si="22"/>
        <v>-</v>
      </c>
      <c r="CC34" s="3" t="str">
        <f t="shared" si="71"/>
        <v/>
      </c>
      <c r="CD34" s="3" t="str">
        <f t="shared" si="72"/>
        <v>-</v>
      </c>
      <c r="CE34" s="3" t="str">
        <f t="shared" si="73"/>
        <v/>
      </c>
      <c r="CF34" s="3" t="str">
        <f t="shared" si="74"/>
        <v>-</v>
      </c>
      <c r="CG34" s="3" t="str">
        <f t="shared" si="75"/>
        <v/>
      </c>
      <c r="CH34" s="5" t="str">
        <f>IFERROR(VLOOKUP($A34,'Running Order'!$A$8:$CH$64,CH$104,FALSE),"-")</f>
        <v>-</v>
      </c>
      <c r="CI34" s="5" t="str">
        <f>IFERROR(VLOOKUP($A34,'Running Order'!$A$8:$CI$64,CI$104,FALSE),"-")</f>
        <v>-</v>
      </c>
      <c r="CL34" s="1">
        <f t="shared" si="76"/>
        <v>0</v>
      </c>
      <c r="CM34" s="1">
        <f t="shared" si="77"/>
        <v>2.4000000000000001E-4</v>
      </c>
      <c r="CN34" s="1" t="e">
        <f t="shared" si="78"/>
        <v>#VALUE!</v>
      </c>
      <c r="CO34" s="1" t="e">
        <f t="shared" si="79"/>
        <v>#VALUE!</v>
      </c>
      <c r="CP34" s="1">
        <f t="shared" si="80"/>
        <v>0</v>
      </c>
      <c r="CQ34" s="1">
        <f t="shared" si="81"/>
        <v>2.4000000000000001E-4</v>
      </c>
      <c r="CR34" s="1" t="e">
        <f t="shared" si="82"/>
        <v>#VALUE!</v>
      </c>
      <c r="CS34" s="1" t="e">
        <f t="shared" si="23"/>
        <v>#VALUE!</v>
      </c>
      <c r="CT34" s="1">
        <f t="shared" si="83"/>
        <v>0</v>
      </c>
      <c r="CU34" s="1">
        <f t="shared" si="84"/>
        <v>2.3E-3</v>
      </c>
      <c r="CV34" s="1" t="e">
        <f t="shared" si="85"/>
        <v>#VALUE!</v>
      </c>
      <c r="CW34" s="1" t="e">
        <f t="shared" si="24"/>
        <v>#VALUE!</v>
      </c>
      <c r="CX34" s="1">
        <f t="shared" si="86"/>
        <v>0</v>
      </c>
      <c r="CY34" s="1">
        <f t="shared" si="87"/>
        <v>2.2000000000000001E-3</v>
      </c>
      <c r="CZ34" s="1" t="e">
        <f t="shared" si="88"/>
        <v>#VALUE!</v>
      </c>
      <c r="DA34" s="1" t="e">
        <f t="shared" si="25"/>
        <v>#VALUE!</v>
      </c>
      <c r="DB34" s="1">
        <f t="shared" si="89"/>
        <v>0</v>
      </c>
      <c r="DC34" s="1">
        <f t="shared" si="90"/>
        <v>2.2000000000000001E-3</v>
      </c>
      <c r="DD34" s="1" t="e">
        <f t="shared" si="91"/>
        <v>#VALUE!</v>
      </c>
      <c r="DE34" s="1" t="e">
        <f t="shared" si="26"/>
        <v>#VALUE!</v>
      </c>
      <c r="DF34" s="1">
        <f t="shared" si="92"/>
        <v>0</v>
      </c>
      <c r="DG34" s="1">
        <f t="shared" si="93"/>
        <v>2.2000000000000001E-3</v>
      </c>
      <c r="DH34" s="1" t="e">
        <f t="shared" si="94"/>
        <v>#VALUE!</v>
      </c>
      <c r="DI34" s="1" t="e">
        <f t="shared" si="27"/>
        <v>#VALUE!</v>
      </c>
      <c r="DJ34" s="1">
        <f t="shared" si="95"/>
        <v>0</v>
      </c>
      <c r="DK34" s="1">
        <f t="shared" si="96"/>
        <v>1.1999999999999999E-3</v>
      </c>
      <c r="DL34" s="1" t="e">
        <f t="shared" si="97"/>
        <v>#VALUE!</v>
      </c>
      <c r="DM34" s="1" t="e">
        <f t="shared" si="98"/>
        <v>#VALUE!</v>
      </c>
      <c r="DQ34">
        <f t="shared" si="99"/>
        <v>0</v>
      </c>
      <c r="DR34" t="str">
        <f t="shared" si="100"/>
        <v>NO</v>
      </c>
      <c r="DS34">
        <f t="shared" si="101"/>
        <v>3000</v>
      </c>
      <c r="DT34" t="str">
        <f t="shared" si="102"/>
        <v>NO</v>
      </c>
      <c r="DV34" s="1">
        <f t="shared" si="103"/>
        <v>0</v>
      </c>
      <c r="DW34" s="1">
        <f t="shared" si="104"/>
        <v>2.3999999999999998E-3</v>
      </c>
      <c r="DX34" s="1">
        <f t="shared" si="105"/>
        <v>23.002400000000002</v>
      </c>
      <c r="DY34" s="1">
        <f t="shared" si="28"/>
        <v>23</v>
      </c>
      <c r="DZ34" s="1">
        <f t="shared" si="106"/>
        <v>0</v>
      </c>
      <c r="EA34" s="1">
        <f t="shared" si="107"/>
        <v>2.3999999999999998E-3</v>
      </c>
      <c r="EB34" s="1">
        <f t="shared" si="108"/>
        <v>23.002400000000002</v>
      </c>
      <c r="EC34" s="1">
        <f t="shared" si="29"/>
        <v>23</v>
      </c>
      <c r="ED34" s="1">
        <f t="shared" si="109"/>
        <v>0</v>
      </c>
      <c r="EE34" s="1">
        <f t="shared" si="110"/>
        <v>2.3E-3</v>
      </c>
      <c r="EF34" s="1">
        <f t="shared" si="111"/>
        <v>23.002300000000002</v>
      </c>
      <c r="EG34" s="1">
        <f t="shared" si="30"/>
        <v>23</v>
      </c>
      <c r="EH34" s="1">
        <f t="shared" si="112"/>
        <v>0</v>
      </c>
      <c r="EI34" s="1">
        <f t="shared" si="113"/>
        <v>2.2000000000000001E-3</v>
      </c>
      <c r="EJ34" s="1">
        <f t="shared" si="114"/>
        <v>23.002199999999998</v>
      </c>
      <c r="EK34" s="1">
        <f t="shared" si="31"/>
        <v>23</v>
      </c>
      <c r="EL34" s="1">
        <f t="shared" si="115"/>
        <v>0</v>
      </c>
      <c r="EM34" s="1">
        <f t="shared" si="116"/>
        <v>2.2000000000000001E-3</v>
      </c>
      <c r="EN34" s="1">
        <f t="shared" si="117"/>
        <v>23.002199999999998</v>
      </c>
      <c r="EO34" s="1">
        <f t="shared" si="32"/>
        <v>23</v>
      </c>
      <c r="EP34" s="1">
        <f t="shared" si="118"/>
        <v>0</v>
      </c>
      <c r="EQ34" s="1">
        <f t="shared" si="119"/>
        <v>2.2000000000000001E-3</v>
      </c>
      <c r="ER34" s="1">
        <f t="shared" si="120"/>
        <v>23.002199999999998</v>
      </c>
      <c r="ES34" s="1">
        <f t="shared" si="33"/>
        <v>23</v>
      </c>
      <c r="ET34" s="1">
        <f t="shared" si="121"/>
        <v>0</v>
      </c>
      <c r="EU34" s="1">
        <f t="shared" si="122"/>
        <v>1.1999999999999999E-3</v>
      </c>
      <c r="EV34" s="1">
        <f t="shared" si="123"/>
        <v>23.001200000000001</v>
      </c>
      <c r="EW34" s="1">
        <f t="shared" si="124"/>
        <v>23</v>
      </c>
      <c r="EX34" s="1"/>
      <c r="EY34" s="1">
        <f t="shared" si="125"/>
        <v>0</v>
      </c>
      <c r="EZ34" s="1">
        <f t="shared" si="126"/>
        <v>2.3999999999999998E-3</v>
      </c>
      <c r="FA34" s="1">
        <f t="shared" si="34"/>
        <v>23.002400000000002</v>
      </c>
      <c r="FB34" s="1">
        <f t="shared" si="35"/>
        <v>23</v>
      </c>
      <c r="FC34" s="1">
        <f t="shared" si="127"/>
        <v>0</v>
      </c>
      <c r="FD34" s="1">
        <f t="shared" si="128"/>
        <v>2.2000000000000001E-3</v>
      </c>
      <c r="FE34" s="1">
        <f t="shared" si="129"/>
        <v>23.002199999999998</v>
      </c>
      <c r="FF34" s="1">
        <f t="shared" si="36"/>
        <v>23</v>
      </c>
      <c r="FG34" s="1">
        <f t="shared" si="130"/>
        <v>0</v>
      </c>
      <c r="FH34" s="1">
        <f t="shared" si="131"/>
        <v>2.0999999999999999E-3</v>
      </c>
      <c r="FI34" s="1">
        <f t="shared" si="132"/>
        <v>23.002099999999999</v>
      </c>
      <c r="FJ34" s="1">
        <f t="shared" si="37"/>
        <v>23</v>
      </c>
      <c r="FK34" s="1">
        <f t="shared" si="133"/>
        <v>0</v>
      </c>
      <c r="FL34" s="1">
        <f t="shared" si="134"/>
        <v>2.2000000000000001E-3</v>
      </c>
      <c r="FM34" s="1">
        <f t="shared" si="135"/>
        <v>23.002199999999998</v>
      </c>
      <c r="FN34" s="1">
        <f t="shared" si="38"/>
        <v>23</v>
      </c>
      <c r="FO34" s="1">
        <f t="shared" si="136"/>
        <v>0</v>
      </c>
      <c r="FP34" s="1">
        <f t="shared" si="137"/>
        <v>2.2000000000000001E-3</v>
      </c>
      <c r="FQ34" s="1">
        <f t="shared" si="138"/>
        <v>23.002199999999998</v>
      </c>
      <c r="FR34" s="1">
        <f t="shared" si="39"/>
        <v>23</v>
      </c>
      <c r="FS34" s="1">
        <f t="shared" si="139"/>
        <v>0</v>
      </c>
      <c r="FT34" s="1">
        <f t="shared" si="140"/>
        <v>2.0999999999999999E-3</v>
      </c>
      <c r="FU34" s="1">
        <f t="shared" si="141"/>
        <v>23.002099999999999</v>
      </c>
      <c r="FV34" s="1">
        <f t="shared" si="40"/>
        <v>23</v>
      </c>
      <c r="FW34" s="1">
        <f t="shared" si="142"/>
        <v>0</v>
      </c>
      <c r="FX34" s="1">
        <f t="shared" si="143"/>
        <v>1.1999999999999999E-3</v>
      </c>
      <c r="FY34" s="1">
        <f t="shared" si="144"/>
        <v>23.001200000000001</v>
      </c>
      <c r="FZ34" s="1">
        <f t="shared" si="41"/>
        <v>23</v>
      </c>
      <c r="GC34" s="1">
        <f t="shared" si="42"/>
        <v>0</v>
      </c>
      <c r="GD34" s="1">
        <f t="shared" si="145"/>
        <v>2.3999999999999998E-3</v>
      </c>
      <c r="GE34" s="1">
        <f t="shared" si="43"/>
        <v>23.002400000000002</v>
      </c>
      <c r="GF34" s="1">
        <f t="shared" si="44"/>
        <v>24</v>
      </c>
      <c r="GG34" s="1">
        <f t="shared" si="45"/>
        <v>0</v>
      </c>
      <c r="GH34" s="1">
        <f t="shared" si="146"/>
        <v>1.5E-3</v>
      </c>
      <c r="GI34" s="1">
        <f t="shared" si="147"/>
        <v>24.0015</v>
      </c>
      <c r="GJ34" s="1">
        <f t="shared" si="46"/>
        <v>24</v>
      </c>
      <c r="GK34" s="1">
        <f t="shared" si="47"/>
        <v>0</v>
      </c>
      <c r="GL34" s="1">
        <f t="shared" si="148"/>
        <v>1.4E-3</v>
      </c>
      <c r="GM34" s="1">
        <f t="shared" si="149"/>
        <v>24.0014</v>
      </c>
      <c r="GN34" s="1">
        <f t="shared" si="48"/>
        <v>24</v>
      </c>
      <c r="GO34" s="1">
        <f t="shared" si="49"/>
        <v>0</v>
      </c>
      <c r="GP34" s="1">
        <f t="shared" si="150"/>
        <v>1.8E-3</v>
      </c>
      <c r="GQ34" s="1">
        <f t="shared" si="151"/>
        <v>24.001799999999999</v>
      </c>
      <c r="GR34" s="1">
        <f t="shared" si="50"/>
        <v>24</v>
      </c>
      <c r="GS34" s="1">
        <f t="shared" si="51"/>
        <v>0</v>
      </c>
      <c r="GT34" s="1">
        <f t="shared" si="152"/>
        <v>1.9E-3</v>
      </c>
      <c r="GU34" s="1">
        <f t="shared" si="153"/>
        <v>24.001899999999999</v>
      </c>
      <c r="GV34" s="1">
        <f t="shared" si="52"/>
        <v>24</v>
      </c>
      <c r="GW34" s="1">
        <f t="shared" si="53"/>
        <v>0</v>
      </c>
      <c r="GX34" s="1">
        <f t="shared" si="154"/>
        <v>2E-3</v>
      </c>
      <c r="GY34" s="1">
        <f t="shared" si="155"/>
        <v>24.001999999999999</v>
      </c>
      <c r="GZ34" s="1">
        <f t="shared" si="54"/>
        <v>24</v>
      </c>
      <c r="HA34" s="1">
        <f t="shared" si="55"/>
        <v>0</v>
      </c>
      <c r="HB34" s="1">
        <f t="shared" si="156"/>
        <v>1E-3</v>
      </c>
      <c r="HC34" s="1">
        <f t="shared" si="157"/>
        <v>24.001000000000001</v>
      </c>
      <c r="HD34" s="1">
        <f t="shared" si="56"/>
        <v>24</v>
      </c>
    </row>
    <row r="35" spans="1:212" x14ac:dyDescent="0.3">
      <c r="A35" t="s">
        <v>136</v>
      </c>
      <c r="B35" s="37">
        <f>IFERROR(VLOOKUP($A35,'Running Order'!$A$8:$CH$64,B$104,FALSE),)</f>
        <v>0</v>
      </c>
      <c r="C35" s="36" t="str">
        <f>IFERROR(VLOOKUP($A35,'Running Order'!$A$8:$CH$64,C$104,FALSE),"-")</f>
        <v>-</v>
      </c>
      <c r="D35" s="36" t="str">
        <f>IFERROR(VLOOKUP($A35,'Running Order'!$A$8:$CH$64,D$104,FALSE),"-")</f>
        <v>-</v>
      </c>
      <c r="E35" s="36" t="str">
        <f>IFERROR(VLOOKUP($A35,'Running Order'!$A$8:$CH$64,E$104,FALSE),"-")</f>
        <v>-</v>
      </c>
      <c r="F35" s="36" t="str">
        <f>IFERROR(VLOOKUP($A35,'Running Order'!$A$8:$CH$64,F$104,FALSE),"-")</f>
        <v>-</v>
      </c>
      <c r="G35" s="37" t="str">
        <f>IFERROR(VLOOKUP($A35,'Running Order'!$A$8:$CH$64,G$104,FALSE),"-")</f>
        <v>-</v>
      </c>
      <c r="H35" s="36" t="str">
        <f>IFERROR(VLOOKUP($A35,'Running Order'!$A$8:$CH$64,H$104,FALSE),"-")</f>
        <v>-</v>
      </c>
      <c r="I35" s="36" t="str">
        <f>IFERROR(VLOOKUP($A35,'Running Order'!$A$8:$CH$64,I$104,FALSE),"-")</f>
        <v>-</v>
      </c>
      <c r="J35" s="36" t="str">
        <f>IFERROR(VLOOKUP($A35,'Running Order'!$A$8:$CH$64,J$104,FALSE),"-")</f>
        <v>-</v>
      </c>
      <c r="K35" s="36" t="str">
        <f>IFERROR(VLOOKUP($A35,'Running Order'!$A$8:$CH$64,K$104,FALSE),"-")</f>
        <v>-</v>
      </c>
      <c r="L35" s="36" t="str">
        <f>IFERROR(VLOOKUP($A35,'Running Order'!$A$8:$CH$64,L$104,FALSE),"-")</f>
        <v>-</v>
      </c>
      <c r="M35" s="36" t="str">
        <f>IFERROR(VLOOKUP($A35,'Running Order'!$A$8:$CH$64,M$104,FALSE),"-")</f>
        <v>-</v>
      </c>
      <c r="N35" s="36" t="str">
        <f>IFERROR(VLOOKUP($A35,'Running Order'!$A$8:$CH$64,N$104,FALSE),"-")</f>
        <v>-</v>
      </c>
      <c r="O35" s="36" t="str">
        <f>IFERROR(VLOOKUP($A35,'Running Order'!$A$8:$CH$64,O$104,FALSE),"-")</f>
        <v>-</v>
      </c>
      <c r="P35" s="36" t="str">
        <f>IFERROR(VLOOKUP($A35,'Running Order'!$A$8:$CH$64,P$104,FALSE),"-")</f>
        <v>-</v>
      </c>
      <c r="Q35" s="36" t="str">
        <f>IFERROR(VLOOKUP($A35,'Running Order'!$A$8:$CH$64,Q$104,FALSE),"-")</f>
        <v>-</v>
      </c>
      <c r="R35" s="36" t="str">
        <f>IFERROR(VLOOKUP($A35,'Running Order'!$A$8:$CH$64,R$104,FALSE),"-")</f>
        <v>-</v>
      </c>
      <c r="S35" s="36" t="str">
        <f>IFERROR(VLOOKUP($A35,'Running Order'!$A$8:$CH$64,S$104,FALSE),"-")</f>
        <v>-</v>
      </c>
      <c r="T35" s="36" t="str">
        <f>IFERROR(VLOOKUP($A35,'Running Order'!$A$8:$CH$64,T$104,FALSE),"-")</f>
        <v>-</v>
      </c>
      <c r="U35" s="36" t="str">
        <f>IFERROR(VLOOKUP($A35,'Running Order'!$A$8:$CH$64,U$104,FALSE),"-")</f>
        <v>-</v>
      </c>
      <c r="V35" s="36" t="str">
        <f>IFERROR(VLOOKUP($A35,'Running Order'!$A$8:$CH$64,V$104,FALSE),"-")</f>
        <v>-</v>
      </c>
      <c r="W35" s="38">
        <f>IFERROR(VLOOKUP($A35,'Running Order'!$A$8:$CH$64,W$104,FALSE),1000)</f>
        <v>1000</v>
      </c>
      <c r="X35" s="36" t="str">
        <f>IFERROR(VLOOKUP($A35,'Running Order'!$A$8:$CH$64,X$104,FALSE),"-")</f>
        <v>-</v>
      </c>
      <c r="Y35" s="36" t="str">
        <f>IFERROR(VLOOKUP($A35,'Running Order'!$A$8:$CH$64,Y$104,FALSE),"-")</f>
        <v>-</v>
      </c>
      <c r="Z35" s="36" t="str">
        <f>IFERROR(VLOOKUP($A35,'Running Order'!$A$8:$CH$64,Z$104,FALSE),"-")</f>
        <v>-</v>
      </c>
      <c r="AA35" s="36" t="str">
        <f>IFERROR(VLOOKUP($A35,'Running Order'!$A$8:$CH$64,AA$104,FALSE),"-")</f>
        <v>-</v>
      </c>
      <c r="AB35" s="36" t="str">
        <f>IFERROR(VLOOKUP($A35,'Running Order'!$A$8:$CH$64,AB$104,FALSE),"-")</f>
        <v>-</v>
      </c>
      <c r="AC35" s="36" t="str">
        <f>IFERROR(VLOOKUP($A35,'Running Order'!$A$8:$CH$64,AC$104,FALSE),"-")</f>
        <v>-</v>
      </c>
      <c r="AD35" s="36" t="str">
        <f>IFERROR(VLOOKUP($A35,'Running Order'!$A$8:$CH$64,AD$104,FALSE),"-")</f>
        <v>-</v>
      </c>
      <c r="AE35" s="36" t="str">
        <f>IFERROR(VLOOKUP($A35,'Running Order'!$A$8:$CH$64,AE$104,FALSE),"-")</f>
        <v>-</v>
      </c>
      <c r="AF35" s="36" t="str">
        <f>IFERROR(VLOOKUP($A35,'Running Order'!$A$8:$CH$64,AF$104,FALSE),"-")</f>
        <v>-</v>
      </c>
      <c r="AG35" s="36" t="str">
        <f>IFERROR(VLOOKUP($A35,'Running Order'!$A$8:$CH$64,AG$104,FALSE),"-")</f>
        <v>-</v>
      </c>
      <c r="AH35" s="38">
        <f>IFERROR(VLOOKUP($A35,'Running Order'!$A$8:$CH$64,AH$104,FALSE),1000)</f>
        <v>1000</v>
      </c>
      <c r="AI35" s="38">
        <f>IFERROR(VLOOKUP($A35,'Running Order'!$A$8:$CH$64,AI$104,FALSE),1000)</f>
        <v>1000</v>
      </c>
      <c r="AJ35" s="36" t="str">
        <f>IFERROR(VLOOKUP($A35,'Running Order'!$A$8:$CH$64,AJ$104,FALSE),"-")</f>
        <v>-</v>
      </c>
      <c r="AK35" s="36" t="str">
        <f>IFERROR(VLOOKUP($A35,'Running Order'!$A$8:$CH$64,AK$104,FALSE),"-")</f>
        <v>-</v>
      </c>
      <c r="AL35" s="36" t="str">
        <f>IFERROR(VLOOKUP($A35,'Running Order'!$A$8:$CH$64,AL$104,FALSE),"-")</f>
        <v>-</v>
      </c>
      <c r="AM35" s="36" t="str">
        <f>IFERROR(VLOOKUP($A35,'Running Order'!$A$8:$CH$64,AM$104,FALSE),"-")</f>
        <v>-</v>
      </c>
      <c r="AN35" s="36" t="str">
        <f>IFERROR(VLOOKUP($A35,'Running Order'!$A$8:$CH$64,AN$104,FALSE),"-")</f>
        <v>-</v>
      </c>
      <c r="AO35" s="36" t="str">
        <f>IFERROR(VLOOKUP($A35,'Running Order'!$A$8:$CH$64,AO$104,FALSE),"-")</f>
        <v>-</v>
      </c>
      <c r="AP35" s="36" t="str">
        <f>IFERROR(VLOOKUP($A35,'Running Order'!$A$8:$CH$64,AP$104,FALSE),"-")</f>
        <v>-</v>
      </c>
      <c r="AQ35" s="36" t="str">
        <f>IFERROR(VLOOKUP($A35,'Running Order'!$A$8:$CH$64,AQ$104,FALSE),"-")</f>
        <v>-</v>
      </c>
      <c r="AR35" s="36" t="str">
        <f>IFERROR(VLOOKUP($A35,'Running Order'!$A$8:$CH$64,AR$104,FALSE),"-")</f>
        <v>-</v>
      </c>
      <c r="AS35" s="36" t="str">
        <f>IFERROR(VLOOKUP($A35,'Running Order'!$A$8:$CH$64,AS$104,FALSE),"-")</f>
        <v>-</v>
      </c>
      <c r="AT35" s="38">
        <f>IFERROR(VLOOKUP($A35,'Running Order'!$A$8:$CH$64,AT$104,FALSE),1000)</f>
        <v>1000</v>
      </c>
      <c r="AU35" s="38">
        <f>IFERROR(VLOOKUP($A35,'Running Order'!$A$8:$CH$64,AU$104,FALSE),1000)</f>
        <v>1000</v>
      </c>
      <c r="AV35" s="36" t="str">
        <f>IFERROR(VLOOKUP($A35,'Running Order'!$A$8:$CH$64,AV$104,FALSE),"-")</f>
        <v>-</v>
      </c>
      <c r="AW35" s="36" t="str">
        <f>IFERROR(VLOOKUP($A35,'Running Order'!$A$8:$CH$64,AW$104,FALSE),"-")</f>
        <v>-</v>
      </c>
      <c r="AX35" s="36" t="str">
        <f>IFERROR(VLOOKUP($A35,'Running Order'!$A$8:$CH$64,AX$104,FALSE),"-")</f>
        <v>-</v>
      </c>
      <c r="AY35" s="36" t="str">
        <f>IFERROR(VLOOKUP($A35,'Running Order'!$A$8:$CH$64,AY$104,FALSE),"-")</f>
        <v>-</v>
      </c>
      <c r="AZ35" s="36" t="str">
        <f>IFERROR(VLOOKUP($A35,'Running Order'!$A$8:$CH$64,AZ$104,FALSE),"-")</f>
        <v>-</v>
      </c>
      <c r="BA35" s="36" t="str">
        <f>IFERROR(VLOOKUP($A35,'Running Order'!$A$8:$CH$64,BA$104,FALSE),"-")</f>
        <v>-</v>
      </c>
      <c r="BB35" s="36" t="str">
        <f>IFERROR(VLOOKUP($A35,'Running Order'!$A$8:$CH$64,BB$104,FALSE),"-")</f>
        <v>-</v>
      </c>
      <c r="BC35" s="36" t="str">
        <f>IFERROR(VLOOKUP($A35,'Running Order'!$A$8:$CH$64,BC$104,FALSE),"-")</f>
        <v>-</v>
      </c>
      <c r="BD35" s="36" t="str">
        <f>IFERROR(VLOOKUP($A35,'Running Order'!$A$8:$CH$64,BD$104,FALSE),"-")</f>
        <v>-</v>
      </c>
      <c r="BE35" s="36" t="str">
        <f>IFERROR(VLOOKUP($A35,'Running Order'!$A$8:$CH$64,BE$104,FALSE),"-")</f>
        <v>-</v>
      </c>
      <c r="BF35" s="38">
        <f>IFERROR(VLOOKUP($A35,'Running Order'!$A$8:$CH$64,BF$104,FALSE),1000)</f>
        <v>1000</v>
      </c>
      <c r="BG35" s="38" t="str">
        <f>IFERROR(VLOOKUP($A35,'Running Order'!$A$8:$CH$64,BG$104,FALSE),"-")</f>
        <v>-</v>
      </c>
      <c r="BH35" s="38">
        <f t="shared" si="57"/>
        <v>24</v>
      </c>
      <c r="BI35" s="38">
        <f t="shared" si="58"/>
        <v>23</v>
      </c>
      <c r="BJ35" s="38">
        <f t="shared" si="59"/>
        <v>23</v>
      </c>
      <c r="BK35" s="5" t="str">
        <f t="shared" si="60"/>
        <v>-</v>
      </c>
      <c r="BL35" s="5">
        <f t="shared" si="61"/>
        <v>23</v>
      </c>
      <c r="BM35" s="5">
        <f t="shared" si="62"/>
        <v>23</v>
      </c>
      <c r="BN35" s="5">
        <f t="shared" si="63"/>
        <v>23</v>
      </c>
      <c r="BO35" s="5" t="str">
        <f t="shared" si="64"/>
        <v>-</v>
      </c>
      <c r="BP35" s="3" t="str">
        <f t="shared" si="16"/>
        <v>-</v>
      </c>
      <c r="BQ35" s="3" t="str">
        <f t="shared" si="65"/>
        <v/>
      </c>
      <c r="BR35" s="3" t="str">
        <f t="shared" si="17"/>
        <v>-</v>
      </c>
      <c r="BS35" s="3" t="str">
        <f t="shared" si="66"/>
        <v/>
      </c>
      <c r="BT35" s="3" t="str">
        <f t="shared" si="18"/>
        <v>-</v>
      </c>
      <c r="BU35" s="3" t="str">
        <f t="shared" si="67"/>
        <v/>
      </c>
      <c r="BV35" s="3" t="str">
        <f t="shared" si="19"/>
        <v>-</v>
      </c>
      <c r="BW35" s="3" t="str">
        <f t="shared" si="68"/>
        <v/>
      </c>
      <c r="BX35" s="3" t="str">
        <f t="shared" si="20"/>
        <v>-</v>
      </c>
      <c r="BY35" s="3" t="str">
        <f t="shared" si="69"/>
        <v/>
      </c>
      <c r="BZ35" s="3" t="str">
        <f t="shared" si="21"/>
        <v>-</v>
      </c>
      <c r="CA35" s="3" t="str">
        <f t="shared" si="70"/>
        <v/>
      </c>
      <c r="CB35" s="3" t="str">
        <f t="shared" si="22"/>
        <v>-</v>
      </c>
      <c r="CC35" s="3" t="str">
        <f t="shared" si="71"/>
        <v/>
      </c>
      <c r="CD35" s="3" t="str">
        <f t="shared" si="72"/>
        <v>-</v>
      </c>
      <c r="CE35" s="3" t="str">
        <f t="shared" si="73"/>
        <v/>
      </c>
      <c r="CF35" s="3" t="str">
        <f t="shared" si="74"/>
        <v>-</v>
      </c>
      <c r="CG35" s="3" t="str">
        <f t="shared" si="75"/>
        <v/>
      </c>
      <c r="CH35" s="5" t="str">
        <f>IFERROR(VLOOKUP($A35,'Running Order'!$A$8:$CH$64,CH$104,FALSE),"-")</f>
        <v>-</v>
      </c>
      <c r="CI35" s="5" t="str">
        <f>IFERROR(VLOOKUP($A35,'Running Order'!$A$8:$CI$64,CI$104,FALSE),"-")</f>
        <v>-</v>
      </c>
      <c r="CL35" s="1">
        <f t="shared" si="76"/>
        <v>0</v>
      </c>
      <c r="CM35" s="1">
        <f t="shared" si="77"/>
        <v>2.4000000000000001E-4</v>
      </c>
      <c r="CN35" s="1" t="e">
        <f t="shared" si="78"/>
        <v>#VALUE!</v>
      </c>
      <c r="CO35" s="1" t="e">
        <f t="shared" si="79"/>
        <v>#VALUE!</v>
      </c>
      <c r="CP35" s="1">
        <f t="shared" si="80"/>
        <v>0</v>
      </c>
      <c r="CQ35" s="1">
        <f t="shared" si="81"/>
        <v>2.4000000000000001E-4</v>
      </c>
      <c r="CR35" s="1" t="e">
        <f t="shared" si="82"/>
        <v>#VALUE!</v>
      </c>
      <c r="CS35" s="1" t="e">
        <f t="shared" si="23"/>
        <v>#VALUE!</v>
      </c>
      <c r="CT35" s="1">
        <f t="shared" si="83"/>
        <v>0</v>
      </c>
      <c r="CU35" s="1">
        <f t="shared" si="84"/>
        <v>2.3E-3</v>
      </c>
      <c r="CV35" s="1" t="e">
        <f t="shared" si="85"/>
        <v>#VALUE!</v>
      </c>
      <c r="CW35" s="1" t="e">
        <f t="shared" si="24"/>
        <v>#VALUE!</v>
      </c>
      <c r="CX35" s="1">
        <f t="shared" si="86"/>
        <v>0</v>
      </c>
      <c r="CY35" s="1">
        <f t="shared" si="87"/>
        <v>2.2000000000000001E-3</v>
      </c>
      <c r="CZ35" s="1" t="e">
        <f t="shared" si="88"/>
        <v>#VALUE!</v>
      </c>
      <c r="DA35" s="1" t="e">
        <f t="shared" si="25"/>
        <v>#VALUE!</v>
      </c>
      <c r="DB35" s="1">
        <f t="shared" si="89"/>
        <v>0</v>
      </c>
      <c r="DC35" s="1">
        <f t="shared" si="90"/>
        <v>2.2000000000000001E-3</v>
      </c>
      <c r="DD35" s="1" t="e">
        <f t="shared" si="91"/>
        <v>#VALUE!</v>
      </c>
      <c r="DE35" s="1" t="e">
        <f t="shared" si="26"/>
        <v>#VALUE!</v>
      </c>
      <c r="DF35" s="1">
        <f t="shared" si="92"/>
        <v>0</v>
      </c>
      <c r="DG35" s="1">
        <f t="shared" si="93"/>
        <v>2.2000000000000001E-3</v>
      </c>
      <c r="DH35" s="1" t="e">
        <f t="shared" si="94"/>
        <v>#VALUE!</v>
      </c>
      <c r="DI35" s="1" t="e">
        <f t="shared" si="27"/>
        <v>#VALUE!</v>
      </c>
      <c r="DJ35" s="1">
        <f t="shared" si="95"/>
        <v>0</v>
      </c>
      <c r="DK35" s="1">
        <f t="shared" si="96"/>
        <v>1.1999999999999999E-3</v>
      </c>
      <c r="DL35" s="1" t="e">
        <f t="shared" si="97"/>
        <v>#VALUE!</v>
      </c>
      <c r="DM35" s="1" t="e">
        <f t="shared" si="98"/>
        <v>#VALUE!</v>
      </c>
      <c r="DQ35">
        <f t="shared" si="99"/>
        <v>0</v>
      </c>
      <c r="DR35" t="str">
        <f t="shared" si="100"/>
        <v>NO</v>
      </c>
      <c r="DS35">
        <f t="shared" si="101"/>
        <v>3000</v>
      </c>
      <c r="DT35" t="str">
        <f t="shared" si="102"/>
        <v>NO</v>
      </c>
      <c r="DV35" s="1">
        <f t="shared" si="103"/>
        <v>0</v>
      </c>
      <c r="DW35" s="1">
        <f t="shared" si="104"/>
        <v>2.3999999999999998E-3</v>
      </c>
      <c r="DX35" s="1">
        <f t="shared" si="105"/>
        <v>23.002400000000002</v>
      </c>
      <c r="DY35" s="1">
        <f t="shared" si="28"/>
        <v>23</v>
      </c>
      <c r="DZ35" s="1">
        <f t="shared" si="106"/>
        <v>0</v>
      </c>
      <c r="EA35" s="1">
        <f t="shared" si="107"/>
        <v>2.3999999999999998E-3</v>
      </c>
      <c r="EB35" s="1">
        <f t="shared" si="108"/>
        <v>23.002400000000002</v>
      </c>
      <c r="EC35" s="1">
        <f t="shared" si="29"/>
        <v>23</v>
      </c>
      <c r="ED35" s="1">
        <f t="shared" si="109"/>
        <v>0</v>
      </c>
      <c r="EE35" s="1">
        <f t="shared" si="110"/>
        <v>2.3E-3</v>
      </c>
      <c r="EF35" s="1">
        <f t="shared" si="111"/>
        <v>23.002300000000002</v>
      </c>
      <c r="EG35" s="1">
        <f t="shared" si="30"/>
        <v>23</v>
      </c>
      <c r="EH35" s="1">
        <f t="shared" si="112"/>
        <v>0</v>
      </c>
      <c r="EI35" s="1">
        <f t="shared" si="113"/>
        <v>2.2000000000000001E-3</v>
      </c>
      <c r="EJ35" s="1">
        <f t="shared" si="114"/>
        <v>23.002199999999998</v>
      </c>
      <c r="EK35" s="1">
        <f t="shared" si="31"/>
        <v>23</v>
      </c>
      <c r="EL35" s="1">
        <f t="shared" si="115"/>
        <v>0</v>
      </c>
      <c r="EM35" s="1">
        <f t="shared" si="116"/>
        <v>2.2000000000000001E-3</v>
      </c>
      <c r="EN35" s="1">
        <f t="shared" si="117"/>
        <v>23.002199999999998</v>
      </c>
      <c r="EO35" s="1">
        <f t="shared" si="32"/>
        <v>23</v>
      </c>
      <c r="EP35" s="1">
        <f t="shared" si="118"/>
        <v>0</v>
      </c>
      <c r="EQ35" s="1">
        <f t="shared" si="119"/>
        <v>2.2000000000000001E-3</v>
      </c>
      <c r="ER35" s="1">
        <f t="shared" si="120"/>
        <v>23.002199999999998</v>
      </c>
      <c r="ES35" s="1">
        <f t="shared" si="33"/>
        <v>23</v>
      </c>
      <c r="ET35" s="1">
        <f t="shared" si="121"/>
        <v>0</v>
      </c>
      <c r="EU35" s="1">
        <f t="shared" si="122"/>
        <v>1.1999999999999999E-3</v>
      </c>
      <c r="EV35" s="1">
        <f t="shared" si="123"/>
        <v>23.001200000000001</v>
      </c>
      <c r="EW35" s="1">
        <f t="shared" si="124"/>
        <v>23</v>
      </c>
      <c r="EX35" s="1"/>
      <c r="EY35" s="1">
        <f t="shared" si="125"/>
        <v>0</v>
      </c>
      <c r="EZ35" s="1">
        <f t="shared" si="126"/>
        <v>2.3999999999999998E-3</v>
      </c>
      <c r="FA35" s="1">
        <f t="shared" si="34"/>
        <v>23.002400000000002</v>
      </c>
      <c r="FB35" s="1">
        <f t="shared" si="35"/>
        <v>23</v>
      </c>
      <c r="FC35" s="1">
        <f t="shared" si="127"/>
        <v>0</v>
      </c>
      <c r="FD35" s="1">
        <f t="shared" si="128"/>
        <v>2.2000000000000001E-3</v>
      </c>
      <c r="FE35" s="1">
        <f t="shared" si="129"/>
        <v>23.002199999999998</v>
      </c>
      <c r="FF35" s="1">
        <f t="shared" si="36"/>
        <v>23</v>
      </c>
      <c r="FG35" s="1">
        <f t="shared" si="130"/>
        <v>0</v>
      </c>
      <c r="FH35" s="1">
        <f t="shared" si="131"/>
        <v>2.0999999999999999E-3</v>
      </c>
      <c r="FI35" s="1">
        <f t="shared" si="132"/>
        <v>23.002099999999999</v>
      </c>
      <c r="FJ35" s="1">
        <f t="shared" si="37"/>
        <v>23</v>
      </c>
      <c r="FK35" s="1">
        <f t="shared" si="133"/>
        <v>0</v>
      </c>
      <c r="FL35" s="1">
        <f t="shared" si="134"/>
        <v>2.2000000000000001E-3</v>
      </c>
      <c r="FM35" s="1">
        <f t="shared" si="135"/>
        <v>23.002199999999998</v>
      </c>
      <c r="FN35" s="1">
        <f t="shared" si="38"/>
        <v>23</v>
      </c>
      <c r="FO35" s="1">
        <f t="shared" si="136"/>
        <v>0</v>
      </c>
      <c r="FP35" s="1">
        <f t="shared" si="137"/>
        <v>2.2000000000000001E-3</v>
      </c>
      <c r="FQ35" s="1">
        <f t="shared" si="138"/>
        <v>23.002199999999998</v>
      </c>
      <c r="FR35" s="1">
        <f t="shared" si="39"/>
        <v>23</v>
      </c>
      <c r="FS35" s="1">
        <f t="shared" si="139"/>
        <v>0</v>
      </c>
      <c r="FT35" s="1">
        <f t="shared" si="140"/>
        <v>2.0999999999999999E-3</v>
      </c>
      <c r="FU35" s="1">
        <f t="shared" si="141"/>
        <v>23.002099999999999</v>
      </c>
      <c r="FV35" s="1">
        <f t="shared" si="40"/>
        <v>23</v>
      </c>
      <c r="FW35" s="1">
        <f t="shared" si="142"/>
        <v>0</v>
      </c>
      <c r="FX35" s="1">
        <f t="shared" si="143"/>
        <v>1.1999999999999999E-3</v>
      </c>
      <c r="FY35" s="1">
        <f t="shared" si="144"/>
        <v>23.001200000000001</v>
      </c>
      <c r="FZ35" s="1">
        <f t="shared" si="41"/>
        <v>23</v>
      </c>
      <c r="GC35" s="1">
        <f t="shared" si="42"/>
        <v>0</v>
      </c>
      <c r="GD35" s="1">
        <f t="shared" si="145"/>
        <v>2.3999999999999998E-3</v>
      </c>
      <c r="GE35" s="1">
        <f t="shared" si="43"/>
        <v>23.002400000000002</v>
      </c>
      <c r="GF35" s="1">
        <f t="shared" si="44"/>
        <v>24</v>
      </c>
      <c r="GG35" s="1">
        <f t="shared" si="45"/>
        <v>0</v>
      </c>
      <c r="GH35" s="1">
        <f t="shared" si="146"/>
        <v>1.5E-3</v>
      </c>
      <c r="GI35" s="1">
        <f t="shared" si="147"/>
        <v>24.0015</v>
      </c>
      <c r="GJ35" s="1">
        <f t="shared" si="46"/>
        <v>24</v>
      </c>
      <c r="GK35" s="1">
        <f t="shared" si="47"/>
        <v>0</v>
      </c>
      <c r="GL35" s="1">
        <f t="shared" si="148"/>
        <v>1.4E-3</v>
      </c>
      <c r="GM35" s="1">
        <f t="shared" si="149"/>
        <v>24.0014</v>
      </c>
      <c r="GN35" s="1">
        <f t="shared" si="48"/>
        <v>24</v>
      </c>
      <c r="GO35" s="1">
        <f t="shared" si="49"/>
        <v>0</v>
      </c>
      <c r="GP35" s="1">
        <f t="shared" si="150"/>
        <v>1.8E-3</v>
      </c>
      <c r="GQ35" s="1">
        <f t="shared" si="151"/>
        <v>24.001799999999999</v>
      </c>
      <c r="GR35" s="1">
        <f t="shared" si="50"/>
        <v>24</v>
      </c>
      <c r="GS35" s="1">
        <f t="shared" si="51"/>
        <v>0</v>
      </c>
      <c r="GT35" s="1">
        <f t="shared" si="152"/>
        <v>1.9E-3</v>
      </c>
      <c r="GU35" s="1">
        <f t="shared" si="153"/>
        <v>24.001899999999999</v>
      </c>
      <c r="GV35" s="1">
        <f t="shared" si="52"/>
        <v>24</v>
      </c>
      <c r="GW35" s="1">
        <f t="shared" si="53"/>
        <v>0</v>
      </c>
      <c r="GX35" s="1">
        <f t="shared" si="154"/>
        <v>2E-3</v>
      </c>
      <c r="GY35" s="1">
        <f t="shared" si="155"/>
        <v>24.001999999999999</v>
      </c>
      <c r="GZ35" s="1">
        <f t="shared" si="54"/>
        <v>24</v>
      </c>
      <c r="HA35" s="1">
        <f t="shared" si="55"/>
        <v>0</v>
      </c>
      <c r="HB35" s="1">
        <f t="shared" si="156"/>
        <v>1E-3</v>
      </c>
      <c r="HC35" s="1">
        <f t="shared" si="157"/>
        <v>24.001000000000001</v>
      </c>
      <c r="HD35" s="1">
        <f t="shared" si="56"/>
        <v>24</v>
      </c>
    </row>
    <row r="36" spans="1:212" x14ac:dyDescent="0.3">
      <c r="A36" t="s">
        <v>137</v>
      </c>
      <c r="B36" s="13">
        <f>IFERROR(VLOOKUP($A36,'Running Order'!$A$8:$CH$64,B$104,FALSE),)</f>
        <v>0</v>
      </c>
      <c r="C36" s="35" t="str">
        <f>IFERROR(VLOOKUP($A36,'Running Order'!$A$8:$CH$64,C$104,FALSE),"-")</f>
        <v>-</v>
      </c>
      <c r="D36" s="35" t="str">
        <f>IFERROR(VLOOKUP($A36,'Running Order'!$A$8:$CH$64,D$104,FALSE),"-")</f>
        <v>-</v>
      </c>
      <c r="E36" s="35" t="str">
        <f>IFERROR(VLOOKUP($A36,'Running Order'!$A$8:$CH$64,E$104,FALSE),"-")</f>
        <v>-</v>
      </c>
      <c r="F36" s="35" t="str">
        <f>IFERROR(VLOOKUP($A36,'Running Order'!$A$8:$CH$64,F$104,FALSE),"-")</f>
        <v>-</v>
      </c>
      <c r="G36" s="13" t="str">
        <f>IFERROR(VLOOKUP($A36,'Running Order'!$A$8:$CH$64,G$104,FALSE),"-")</f>
        <v>-</v>
      </c>
      <c r="H36" s="12" t="str">
        <f>IFERROR(VLOOKUP($A36,'Running Order'!$A$8:$CH$64,H$104,FALSE),"-")</f>
        <v>-</v>
      </c>
      <c r="I36" s="12" t="str">
        <f>IFERROR(VLOOKUP($A36,'Running Order'!$A$8:$CH$64,I$104,FALSE),"-")</f>
        <v>-</v>
      </c>
      <c r="J36" s="12" t="str">
        <f>IFERROR(VLOOKUP($A36,'Running Order'!$A$8:$CH$64,J$104,FALSE),"-")</f>
        <v>-</v>
      </c>
      <c r="K36" s="35" t="str">
        <f>IFERROR(VLOOKUP($A36,'Running Order'!$A$8:$CH$64,K$104,FALSE),"-")</f>
        <v>-</v>
      </c>
      <c r="L36" s="12" t="str">
        <f>IFERROR(VLOOKUP($A36,'Running Order'!$A$8:$CH$64,L$104,FALSE),"-")</f>
        <v>-</v>
      </c>
      <c r="M36" s="35" t="str">
        <f>IFERROR(VLOOKUP($A36,'Running Order'!$A$8:$CH$64,M$104,FALSE),"-")</f>
        <v>-</v>
      </c>
      <c r="N36" s="35" t="str">
        <f>IFERROR(VLOOKUP($A36,'Running Order'!$A$8:$CH$64,N$104,FALSE),"-")</f>
        <v>-</v>
      </c>
      <c r="O36" s="35" t="str">
        <f>IFERROR(VLOOKUP($A36,'Running Order'!$A$8:$CH$64,O$104,FALSE),"-")</f>
        <v>-</v>
      </c>
      <c r="P36" s="35" t="str">
        <f>IFERROR(VLOOKUP($A36,'Running Order'!$A$8:$CH$64,P$104,FALSE),"-")</f>
        <v>-</v>
      </c>
      <c r="Q36" s="35" t="str">
        <f>IFERROR(VLOOKUP($A36,'Running Order'!$A$8:$CH$64,Q$104,FALSE),"-")</f>
        <v>-</v>
      </c>
      <c r="R36" s="35" t="str">
        <f>IFERROR(VLOOKUP($A36,'Running Order'!$A$8:$CH$64,R$104,FALSE),"-")</f>
        <v>-</v>
      </c>
      <c r="S36" s="12" t="str">
        <f>IFERROR(VLOOKUP($A36,'Running Order'!$A$8:$CH$64,S$104,FALSE),"-")</f>
        <v>-</v>
      </c>
      <c r="T36" s="35" t="str">
        <f>IFERROR(VLOOKUP($A36,'Running Order'!$A$8:$CH$64,T$104,FALSE),"-")</f>
        <v>-</v>
      </c>
      <c r="U36" s="12" t="str">
        <f>IFERROR(VLOOKUP($A36,'Running Order'!$A$8:$CH$64,U$104,FALSE),"-")</f>
        <v>-</v>
      </c>
      <c r="V36" s="35" t="str">
        <f>IFERROR(VLOOKUP($A36,'Running Order'!$A$8:$CH$64,V$104,FALSE),"-")</f>
        <v>-</v>
      </c>
      <c r="W36" s="5">
        <f>IFERROR(VLOOKUP($A36,'Running Order'!$A$8:$CH$64,W$104,FALSE),1000)</f>
        <v>1000</v>
      </c>
      <c r="X36" s="12" t="str">
        <f>IFERROR(VLOOKUP($A36,'Running Order'!$A$8:$CH$64,X$104,FALSE),"-")</f>
        <v>-</v>
      </c>
      <c r="Y36" s="12" t="str">
        <f>IFERROR(VLOOKUP($A36,'Running Order'!$A$8:$CH$64,Y$104,FALSE),"-")</f>
        <v>-</v>
      </c>
      <c r="Z36" s="12" t="str">
        <f>IFERROR(VLOOKUP($A36,'Running Order'!$A$8:$CH$64,Z$104,FALSE),"-")</f>
        <v>-</v>
      </c>
      <c r="AA36" s="12" t="str">
        <f>IFERROR(VLOOKUP($A36,'Running Order'!$A$8:$CH$64,AA$104,FALSE),"-")</f>
        <v>-</v>
      </c>
      <c r="AB36" s="12" t="str">
        <f>IFERROR(VLOOKUP($A36,'Running Order'!$A$8:$CH$64,AB$104,FALSE),"-")</f>
        <v>-</v>
      </c>
      <c r="AC36" s="12" t="str">
        <f>IFERROR(VLOOKUP($A36,'Running Order'!$A$8:$CH$64,AC$104,FALSE),"-")</f>
        <v>-</v>
      </c>
      <c r="AD36" s="12" t="str">
        <f>IFERROR(VLOOKUP($A36,'Running Order'!$A$8:$CH$64,AD$104,FALSE),"-")</f>
        <v>-</v>
      </c>
      <c r="AE36" s="12" t="str">
        <f>IFERROR(VLOOKUP($A36,'Running Order'!$A$8:$CH$64,AE$104,FALSE),"-")</f>
        <v>-</v>
      </c>
      <c r="AF36" s="12" t="str">
        <f>IFERROR(VLOOKUP($A36,'Running Order'!$A$8:$CH$64,AF$104,FALSE),"-")</f>
        <v>-</v>
      </c>
      <c r="AG36" s="12" t="str">
        <f>IFERROR(VLOOKUP($A36,'Running Order'!$A$8:$CH$64,AG$104,FALSE),"-")</f>
        <v>-</v>
      </c>
      <c r="AH36" s="5">
        <f>IFERROR(VLOOKUP($A36,'Running Order'!$A$8:$CH$64,AH$104,FALSE),1000)</f>
        <v>1000</v>
      </c>
      <c r="AI36" s="5">
        <f>IFERROR(VLOOKUP($A36,'Running Order'!$A$8:$CH$64,AI$104,FALSE),1000)</f>
        <v>1000</v>
      </c>
      <c r="AJ36" s="12" t="str">
        <f>IFERROR(VLOOKUP($A36,'Running Order'!$A$8:$CH$64,AJ$104,FALSE),"-")</f>
        <v>-</v>
      </c>
      <c r="AK36" s="12" t="str">
        <f>IFERROR(VLOOKUP($A36,'Running Order'!$A$8:$CH$64,AK$104,FALSE),"-")</f>
        <v>-</v>
      </c>
      <c r="AL36" s="12" t="str">
        <f>IFERROR(VLOOKUP($A36,'Running Order'!$A$8:$CH$64,AL$104,FALSE),"-")</f>
        <v>-</v>
      </c>
      <c r="AM36" s="12" t="str">
        <f>IFERROR(VLOOKUP($A36,'Running Order'!$A$8:$CH$64,AM$104,FALSE),"-")</f>
        <v>-</v>
      </c>
      <c r="AN36" s="12" t="str">
        <f>IFERROR(VLOOKUP($A36,'Running Order'!$A$8:$CH$64,AN$104,FALSE),"-")</f>
        <v>-</v>
      </c>
      <c r="AO36" s="12" t="str">
        <f>IFERROR(VLOOKUP($A36,'Running Order'!$A$8:$CH$64,AO$104,FALSE),"-")</f>
        <v>-</v>
      </c>
      <c r="AP36" s="12" t="str">
        <f>IFERROR(VLOOKUP($A36,'Running Order'!$A$8:$CH$64,AP$104,FALSE),"-")</f>
        <v>-</v>
      </c>
      <c r="AQ36" s="12" t="str">
        <f>IFERROR(VLOOKUP($A36,'Running Order'!$A$8:$CH$64,AQ$104,FALSE),"-")</f>
        <v>-</v>
      </c>
      <c r="AR36" s="12" t="str">
        <f>IFERROR(VLOOKUP($A36,'Running Order'!$A$8:$CH$64,AR$104,FALSE),"-")</f>
        <v>-</v>
      </c>
      <c r="AS36" s="12" t="str">
        <f>IFERROR(VLOOKUP($A36,'Running Order'!$A$8:$CH$64,AS$104,FALSE),"-")</f>
        <v>-</v>
      </c>
      <c r="AT36" s="5">
        <f>IFERROR(VLOOKUP($A36,'Running Order'!$A$8:$CH$64,AT$104,FALSE),1000)</f>
        <v>1000</v>
      </c>
      <c r="AU36" s="5">
        <f>IFERROR(VLOOKUP($A36,'Running Order'!$A$8:$CH$64,AU$104,FALSE),1000)</f>
        <v>1000</v>
      </c>
      <c r="AV36" s="12" t="str">
        <f>IFERROR(VLOOKUP($A36,'Running Order'!$A$8:$CH$64,AV$104,FALSE),"-")</f>
        <v>-</v>
      </c>
      <c r="AW36" s="12" t="str">
        <f>IFERROR(VLOOKUP($A36,'Running Order'!$A$8:$CH$64,AW$104,FALSE),"-")</f>
        <v>-</v>
      </c>
      <c r="AX36" s="12" t="str">
        <f>IFERROR(VLOOKUP($A36,'Running Order'!$A$8:$CH$64,AX$104,FALSE),"-")</f>
        <v>-</v>
      </c>
      <c r="AY36" s="12" t="str">
        <f>IFERROR(VLOOKUP($A36,'Running Order'!$A$8:$CH$64,AY$104,FALSE),"-")</f>
        <v>-</v>
      </c>
      <c r="AZ36" s="12" t="str">
        <f>IFERROR(VLOOKUP($A36,'Running Order'!$A$8:$CH$64,AZ$104,FALSE),"-")</f>
        <v>-</v>
      </c>
      <c r="BA36" s="12" t="str">
        <f>IFERROR(VLOOKUP($A36,'Running Order'!$A$8:$CH$64,BA$104,FALSE),"-")</f>
        <v>-</v>
      </c>
      <c r="BB36" s="12" t="str">
        <f>IFERROR(VLOOKUP($A36,'Running Order'!$A$8:$CH$64,BB$104,FALSE),"-")</f>
        <v>-</v>
      </c>
      <c r="BC36" s="12" t="str">
        <f>IFERROR(VLOOKUP($A36,'Running Order'!$A$8:$CH$64,BC$104,FALSE),"-")</f>
        <v>-</v>
      </c>
      <c r="BD36" s="12" t="str">
        <f>IFERROR(VLOOKUP($A36,'Running Order'!$A$8:$CH$64,BD$104,FALSE),"-")</f>
        <v>-</v>
      </c>
      <c r="BE36" s="12" t="str">
        <f>IFERROR(VLOOKUP($A36,'Running Order'!$A$8:$CH$64,BE$104,FALSE),"-")</f>
        <v>-</v>
      </c>
      <c r="BF36" s="5">
        <f>IFERROR(VLOOKUP($A36,'Running Order'!$A$8:$CH$64,BF$104,FALSE),1000)</f>
        <v>1000</v>
      </c>
      <c r="BG36" s="5" t="str">
        <f>IFERROR(VLOOKUP($A36,'Running Order'!$A$8:$CH$64,BG$104,FALSE),"-")</f>
        <v>-</v>
      </c>
      <c r="BH36" s="5">
        <f t="shared" si="57"/>
        <v>24</v>
      </c>
      <c r="BI36" s="5">
        <f t="shared" si="58"/>
        <v>23</v>
      </c>
      <c r="BJ36" s="5">
        <f t="shared" si="59"/>
        <v>23</v>
      </c>
      <c r="BK36" s="5" t="str">
        <f t="shared" si="60"/>
        <v>-</v>
      </c>
      <c r="BL36" s="5">
        <f t="shared" si="61"/>
        <v>23</v>
      </c>
      <c r="BM36" s="5">
        <f t="shared" si="62"/>
        <v>23</v>
      </c>
      <c r="BN36" s="5">
        <f t="shared" si="63"/>
        <v>23</v>
      </c>
      <c r="BO36" s="5" t="str">
        <f t="shared" si="64"/>
        <v>-</v>
      </c>
      <c r="BP36" s="3" t="str">
        <f t="shared" si="16"/>
        <v>-</v>
      </c>
      <c r="BQ36" s="3" t="str">
        <f t="shared" si="65"/>
        <v/>
      </c>
      <c r="BR36" s="3" t="str">
        <f t="shared" si="17"/>
        <v>-</v>
      </c>
      <c r="BS36" s="3" t="str">
        <f t="shared" si="66"/>
        <v/>
      </c>
      <c r="BT36" s="3" t="str">
        <f t="shared" si="18"/>
        <v>-</v>
      </c>
      <c r="BU36" s="3" t="str">
        <f t="shared" si="67"/>
        <v/>
      </c>
      <c r="BV36" s="3" t="str">
        <f t="shared" si="19"/>
        <v>-</v>
      </c>
      <c r="BW36" s="3" t="str">
        <f t="shared" si="68"/>
        <v/>
      </c>
      <c r="BX36" s="3" t="str">
        <f t="shared" si="20"/>
        <v>-</v>
      </c>
      <c r="BY36" s="3" t="str">
        <f t="shared" si="69"/>
        <v/>
      </c>
      <c r="BZ36" s="3" t="str">
        <f t="shared" si="21"/>
        <v>-</v>
      </c>
      <c r="CA36" s="3" t="str">
        <f t="shared" si="70"/>
        <v/>
      </c>
      <c r="CB36" s="3" t="str">
        <f t="shared" si="22"/>
        <v>-</v>
      </c>
      <c r="CC36" s="3" t="str">
        <f t="shared" si="71"/>
        <v/>
      </c>
      <c r="CD36" s="3" t="str">
        <f t="shared" si="72"/>
        <v>-</v>
      </c>
      <c r="CE36" s="3" t="str">
        <f t="shared" si="73"/>
        <v/>
      </c>
      <c r="CF36" s="3" t="str">
        <f t="shared" si="74"/>
        <v>-</v>
      </c>
      <c r="CG36" s="3" t="str">
        <f t="shared" si="75"/>
        <v/>
      </c>
      <c r="CH36" s="5" t="str">
        <f>IFERROR(VLOOKUP($A36,'Running Order'!$A$8:$CH$64,CH$104,FALSE),"-")</f>
        <v>-</v>
      </c>
      <c r="CI36" s="5" t="str">
        <f>IFERROR(VLOOKUP($A36,'Running Order'!$A$8:$CI$64,CI$104,FALSE),"-")</f>
        <v>-</v>
      </c>
      <c r="CL36" s="1">
        <f t="shared" si="76"/>
        <v>0</v>
      </c>
      <c r="CM36" s="1">
        <f t="shared" si="77"/>
        <v>2.4000000000000001E-4</v>
      </c>
      <c r="CN36" s="1" t="e">
        <f t="shared" si="78"/>
        <v>#VALUE!</v>
      </c>
      <c r="CO36" s="1" t="e">
        <f t="shared" si="79"/>
        <v>#VALUE!</v>
      </c>
      <c r="CP36" s="1">
        <f t="shared" si="80"/>
        <v>0</v>
      </c>
      <c r="CQ36" s="1">
        <f t="shared" si="81"/>
        <v>2.4000000000000001E-4</v>
      </c>
      <c r="CR36" s="1" t="e">
        <f t="shared" si="82"/>
        <v>#VALUE!</v>
      </c>
      <c r="CS36" s="1" t="e">
        <f t="shared" si="23"/>
        <v>#VALUE!</v>
      </c>
      <c r="CT36" s="1">
        <f t="shared" si="83"/>
        <v>0</v>
      </c>
      <c r="CU36" s="1">
        <f t="shared" si="84"/>
        <v>2.3E-3</v>
      </c>
      <c r="CV36" s="1" t="e">
        <f t="shared" si="85"/>
        <v>#VALUE!</v>
      </c>
      <c r="CW36" s="1" t="e">
        <f t="shared" si="24"/>
        <v>#VALUE!</v>
      </c>
      <c r="CX36" s="1">
        <f t="shared" si="86"/>
        <v>0</v>
      </c>
      <c r="CY36" s="1">
        <f t="shared" si="87"/>
        <v>2.2000000000000001E-3</v>
      </c>
      <c r="CZ36" s="1" t="e">
        <f t="shared" si="88"/>
        <v>#VALUE!</v>
      </c>
      <c r="DA36" s="1" t="e">
        <f t="shared" si="25"/>
        <v>#VALUE!</v>
      </c>
      <c r="DB36" s="1">
        <f t="shared" si="89"/>
        <v>0</v>
      </c>
      <c r="DC36" s="1">
        <f t="shared" si="90"/>
        <v>2.2000000000000001E-3</v>
      </c>
      <c r="DD36" s="1" t="e">
        <f t="shared" si="91"/>
        <v>#VALUE!</v>
      </c>
      <c r="DE36" s="1" t="e">
        <f t="shared" si="26"/>
        <v>#VALUE!</v>
      </c>
      <c r="DF36" s="1">
        <f t="shared" si="92"/>
        <v>0</v>
      </c>
      <c r="DG36" s="1">
        <f t="shared" si="93"/>
        <v>2.2000000000000001E-3</v>
      </c>
      <c r="DH36" s="1" t="e">
        <f t="shared" si="94"/>
        <v>#VALUE!</v>
      </c>
      <c r="DI36" s="1" t="e">
        <f t="shared" si="27"/>
        <v>#VALUE!</v>
      </c>
      <c r="DJ36" s="1">
        <f t="shared" si="95"/>
        <v>0</v>
      </c>
      <c r="DK36" s="1">
        <f t="shared" si="96"/>
        <v>1.1999999999999999E-3</v>
      </c>
      <c r="DL36" s="1" t="e">
        <f t="shared" si="97"/>
        <v>#VALUE!</v>
      </c>
      <c r="DM36" s="1" t="e">
        <f t="shared" si="98"/>
        <v>#VALUE!</v>
      </c>
      <c r="DQ36">
        <f t="shared" si="99"/>
        <v>0</v>
      </c>
      <c r="DR36" t="str">
        <f t="shared" si="100"/>
        <v>NO</v>
      </c>
      <c r="DS36">
        <f t="shared" si="101"/>
        <v>3000</v>
      </c>
      <c r="DT36" t="str">
        <f t="shared" si="102"/>
        <v>NO</v>
      </c>
      <c r="DV36" s="1">
        <f t="shared" si="103"/>
        <v>0</v>
      </c>
      <c r="DW36" s="1">
        <f t="shared" si="104"/>
        <v>2.3999999999999998E-3</v>
      </c>
      <c r="DX36" s="1">
        <f t="shared" si="105"/>
        <v>23.002400000000002</v>
      </c>
      <c r="DY36" s="1">
        <f t="shared" si="28"/>
        <v>23</v>
      </c>
      <c r="DZ36" s="1">
        <f t="shared" si="106"/>
        <v>0</v>
      </c>
      <c r="EA36" s="1">
        <f t="shared" si="107"/>
        <v>2.3999999999999998E-3</v>
      </c>
      <c r="EB36" s="1">
        <f t="shared" si="108"/>
        <v>23.002400000000002</v>
      </c>
      <c r="EC36" s="1">
        <f t="shared" si="29"/>
        <v>23</v>
      </c>
      <c r="ED36" s="1">
        <f t="shared" si="109"/>
        <v>0</v>
      </c>
      <c r="EE36" s="1">
        <f t="shared" si="110"/>
        <v>2.3E-3</v>
      </c>
      <c r="EF36" s="1">
        <f t="shared" si="111"/>
        <v>23.002300000000002</v>
      </c>
      <c r="EG36" s="1">
        <f t="shared" si="30"/>
        <v>23</v>
      </c>
      <c r="EH36" s="1">
        <f t="shared" si="112"/>
        <v>0</v>
      </c>
      <c r="EI36" s="1">
        <f t="shared" si="113"/>
        <v>2.2000000000000001E-3</v>
      </c>
      <c r="EJ36" s="1">
        <f t="shared" si="114"/>
        <v>23.002199999999998</v>
      </c>
      <c r="EK36" s="1">
        <f t="shared" si="31"/>
        <v>23</v>
      </c>
      <c r="EL36" s="1">
        <f t="shared" si="115"/>
        <v>0</v>
      </c>
      <c r="EM36" s="1">
        <f t="shared" si="116"/>
        <v>2.2000000000000001E-3</v>
      </c>
      <c r="EN36" s="1">
        <f t="shared" si="117"/>
        <v>23.002199999999998</v>
      </c>
      <c r="EO36" s="1">
        <f t="shared" si="32"/>
        <v>23</v>
      </c>
      <c r="EP36" s="1">
        <f t="shared" si="118"/>
        <v>0</v>
      </c>
      <c r="EQ36" s="1">
        <f t="shared" si="119"/>
        <v>2.2000000000000001E-3</v>
      </c>
      <c r="ER36" s="1">
        <f t="shared" si="120"/>
        <v>23.002199999999998</v>
      </c>
      <c r="ES36" s="1">
        <f t="shared" si="33"/>
        <v>23</v>
      </c>
      <c r="ET36" s="1">
        <f t="shared" si="121"/>
        <v>0</v>
      </c>
      <c r="EU36" s="1">
        <f t="shared" si="122"/>
        <v>1.1999999999999999E-3</v>
      </c>
      <c r="EV36" s="1">
        <f t="shared" si="123"/>
        <v>23.001200000000001</v>
      </c>
      <c r="EW36" s="1">
        <f t="shared" si="124"/>
        <v>23</v>
      </c>
      <c r="EX36" s="1"/>
      <c r="EY36" s="1">
        <f t="shared" si="125"/>
        <v>0</v>
      </c>
      <c r="EZ36" s="1">
        <f t="shared" si="126"/>
        <v>2.3999999999999998E-3</v>
      </c>
      <c r="FA36" s="1">
        <f t="shared" si="34"/>
        <v>23.002400000000002</v>
      </c>
      <c r="FB36" s="1">
        <f t="shared" si="35"/>
        <v>23</v>
      </c>
      <c r="FC36" s="1">
        <f t="shared" si="127"/>
        <v>0</v>
      </c>
      <c r="FD36" s="1">
        <f t="shared" si="128"/>
        <v>2.2000000000000001E-3</v>
      </c>
      <c r="FE36" s="1">
        <f t="shared" si="129"/>
        <v>23.002199999999998</v>
      </c>
      <c r="FF36" s="1">
        <f t="shared" si="36"/>
        <v>23</v>
      </c>
      <c r="FG36" s="1">
        <f t="shared" si="130"/>
        <v>0</v>
      </c>
      <c r="FH36" s="1">
        <f t="shared" si="131"/>
        <v>2.0999999999999999E-3</v>
      </c>
      <c r="FI36" s="1">
        <f t="shared" si="132"/>
        <v>23.002099999999999</v>
      </c>
      <c r="FJ36" s="1">
        <f t="shared" si="37"/>
        <v>23</v>
      </c>
      <c r="FK36" s="1">
        <f t="shared" si="133"/>
        <v>0</v>
      </c>
      <c r="FL36" s="1">
        <f t="shared" si="134"/>
        <v>2.2000000000000001E-3</v>
      </c>
      <c r="FM36" s="1">
        <f t="shared" si="135"/>
        <v>23.002199999999998</v>
      </c>
      <c r="FN36" s="1">
        <f t="shared" si="38"/>
        <v>23</v>
      </c>
      <c r="FO36" s="1">
        <f t="shared" si="136"/>
        <v>0</v>
      </c>
      <c r="FP36" s="1">
        <f t="shared" si="137"/>
        <v>2.2000000000000001E-3</v>
      </c>
      <c r="FQ36" s="1">
        <f t="shared" si="138"/>
        <v>23.002199999999998</v>
      </c>
      <c r="FR36" s="1">
        <f t="shared" si="39"/>
        <v>23</v>
      </c>
      <c r="FS36" s="1">
        <f t="shared" si="139"/>
        <v>0</v>
      </c>
      <c r="FT36" s="1">
        <f t="shared" si="140"/>
        <v>2.0999999999999999E-3</v>
      </c>
      <c r="FU36" s="1">
        <f t="shared" si="141"/>
        <v>23.002099999999999</v>
      </c>
      <c r="FV36" s="1">
        <f t="shared" si="40"/>
        <v>23</v>
      </c>
      <c r="FW36" s="1">
        <f t="shared" si="142"/>
        <v>0</v>
      </c>
      <c r="FX36" s="1">
        <f t="shared" si="143"/>
        <v>1.1999999999999999E-3</v>
      </c>
      <c r="FY36" s="1">
        <f t="shared" si="144"/>
        <v>23.001200000000001</v>
      </c>
      <c r="FZ36" s="1">
        <f t="shared" si="41"/>
        <v>23</v>
      </c>
      <c r="GC36" s="1">
        <f t="shared" si="42"/>
        <v>0</v>
      </c>
      <c r="GD36" s="1">
        <f t="shared" si="145"/>
        <v>2.3999999999999998E-3</v>
      </c>
      <c r="GE36" s="1">
        <f t="shared" si="43"/>
        <v>23.002400000000002</v>
      </c>
      <c r="GF36" s="1">
        <f t="shared" si="44"/>
        <v>24</v>
      </c>
      <c r="GG36" s="1">
        <f t="shared" si="45"/>
        <v>0</v>
      </c>
      <c r="GH36" s="1">
        <f t="shared" si="146"/>
        <v>1.5E-3</v>
      </c>
      <c r="GI36" s="1">
        <f t="shared" si="147"/>
        <v>24.0015</v>
      </c>
      <c r="GJ36" s="1">
        <f t="shared" si="46"/>
        <v>24</v>
      </c>
      <c r="GK36" s="1">
        <f t="shared" si="47"/>
        <v>0</v>
      </c>
      <c r="GL36" s="1">
        <f t="shared" si="148"/>
        <v>1.4E-3</v>
      </c>
      <c r="GM36" s="1">
        <f t="shared" si="149"/>
        <v>24.0014</v>
      </c>
      <c r="GN36" s="1">
        <f t="shared" si="48"/>
        <v>24</v>
      </c>
      <c r="GO36" s="1">
        <f t="shared" si="49"/>
        <v>0</v>
      </c>
      <c r="GP36" s="1">
        <f t="shared" si="150"/>
        <v>1.8E-3</v>
      </c>
      <c r="GQ36" s="1">
        <f t="shared" si="151"/>
        <v>24.001799999999999</v>
      </c>
      <c r="GR36" s="1">
        <f t="shared" si="50"/>
        <v>24</v>
      </c>
      <c r="GS36" s="1">
        <f t="shared" si="51"/>
        <v>0</v>
      </c>
      <c r="GT36" s="1">
        <f t="shared" si="152"/>
        <v>1.9E-3</v>
      </c>
      <c r="GU36" s="1">
        <f t="shared" si="153"/>
        <v>24.001899999999999</v>
      </c>
      <c r="GV36" s="1">
        <f t="shared" si="52"/>
        <v>24</v>
      </c>
      <c r="GW36" s="1">
        <f t="shared" si="53"/>
        <v>0</v>
      </c>
      <c r="GX36" s="1">
        <f t="shared" si="154"/>
        <v>2E-3</v>
      </c>
      <c r="GY36" s="1">
        <f t="shared" si="155"/>
        <v>24.001999999999999</v>
      </c>
      <c r="GZ36" s="1">
        <f t="shared" si="54"/>
        <v>24</v>
      </c>
      <c r="HA36" s="1">
        <f t="shared" si="55"/>
        <v>0</v>
      </c>
      <c r="HB36" s="1">
        <f t="shared" si="156"/>
        <v>1E-3</v>
      </c>
      <c r="HC36" s="1">
        <f t="shared" si="157"/>
        <v>24.001000000000001</v>
      </c>
      <c r="HD36" s="1">
        <f t="shared" si="56"/>
        <v>24</v>
      </c>
    </row>
    <row r="37" spans="1:212" ht="15" customHeight="1" x14ac:dyDescent="0.3">
      <c r="A37" t="s">
        <v>138</v>
      </c>
      <c r="B37" s="37">
        <f>IFERROR(VLOOKUP($A37,'Running Order'!$A$8:$CH$64,B$104,FALSE),)</f>
        <v>0</v>
      </c>
      <c r="C37" s="36" t="str">
        <f>IFERROR(VLOOKUP($A37,'Running Order'!$A$8:$CH$64,C$104,FALSE),"-")</f>
        <v>-</v>
      </c>
      <c r="D37" s="36" t="str">
        <f>IFERROR(VLOOKUP($A37,'Running Order'!$A$8:$CH$64,D$104,FALSE),"-")</f>
        <v>-</v>
      </c>
      <c r="E37" s="36" t="str">
        <f>IFERROR(VLOOKUP($A37,'Running Order'!$A$8:$CH$64,E$104,FALSE),"-")</f>
        <v>-</v>
      </c>
      <c r="F37" s="36" t="str">
        <f>IFERROR(VLOOKUP($A37,'Running Order'!$A$8:$CH$64,F$104,FALSE),"-")</f>
        <v>-</v>
      </c>
      <c r="G37" s="37" t="str">
        <f>IFERROR(VLOOKUP($A37,'Running Order'!$A$8:$CH$64,G$104,FALSE),"-")</f>
        <v>-</v>
      </c>
      <c r="H37" s="36" t="str">
        <f>IFERROR(VLOOKUP($A37,'Running Order'!$A$8:$CH$64,H$104,FALSE),"-")</f>
        <v>-</v>
      </c>
      <c r="I37" s="36" t="str">
        <f>IFERROR(VLOOKUP($A37,'Running Order'!$A$8:$CH$64,I$104,FALSE),"-")</f>
        <v>-</v>
      </c>
      <c r="J37" s="36" t="str">
        <f>IFERROR(VLOOKUP($A37,'Running Order'!$A$8:$CH$64,J$104,FALSE),"-")</f>
        <v>-</v>
      </c>
      <c r="K37" s="36" t="str">
        <f>IFERROR(VLOOKUP($A37,'Running Order'!$A$8:$CH$64,K$104,FALSE),"-")</f>
        <v>-</v>
      </c>
      <c r="L37" s="36" t="str">
        <f>IFERROR(VLOOKUP($A37,'Running Order'!$A$8:$CH$64,L$104,FALSE),"-")</f>
        <v>-</v>
      </c>
      <c r="M37" s="36" t="str">
        <f>IFERROR(VLOOKUP($A37,'Running Order'!$A$8:$CH$64,M$104,FALSE),"-")</f>
        <v>-</v>
      </c>
      <c r="N37" s="36" t="str">
        <f>IFERROR(VLOOKUP($A37,'Running Order'!$A$8:$CH$64,N$104,FALSE),"-")</f>
        <v>-</v>
      </c>
      <c r="O37" s="36" t="str">
        <f>IFERROR(VLOOKUP($A37,'Running Order'!$A$8:$CH$64,O$104,FALSE),"-")</f>
        <v>-</v>
      </c>
      <c r="P37" s="36" t="str">
        <f>IFERROR(VLOOKUP($A37,'Running Order'!$A$8:$CH$64,P$104,FALSE),"-")</f>
        <v>-</v>
      </c>
      <c r="Q37" s="36" t="str">
        <f>IFERROR(VLOOKUP($A37,'Running Order'!$A$8:$CH$64,Q$104,FALSE),"-")</f>
        <v>-</v>
      </c>
      <c r="R37" s="36" t="str">
        <f>IFERROR(VLOOKUP($A37,'Running Order'!$A$8:$CH$64,R$104,FALSE),"-")</f>
        <v>-</v>
      </c>
      <c r="S37" s="36" t="str">
        <f>IFERROR(VLOOKUP($A37,'Running Order'!$A$8:$CH$64,S$104,FALSE),"-")</f>
        <v>-</v>
      </c>
      <c r="T37" s="36" t="str">
        <f>IFERROR(VLOOKUP($A37,'Running Order'!$A$8:$CH$64,T$104,FALSE),"-")</f>
        <v>-</v>
      </c>
      <c r="U37" s="36" t="str">
        <f>IFERROR(VLOOKUP($A37,'Running Order'!$A$8:$CH$64,U$104,FALSE),"-")</f>
        <v>-</v>
      </c>
      <c r="V37" s="36" t="str">
        <f>IFERROR(VLOOKUP($A37,'Running Order'!$A$8:$CH$64,V$104,FALSE),"-")</f>
        <v>-</v>
      </c>
      <c r="W37" s="38">
        <f>IFERROR(VLOOKUP($A37,'Running Order'!$A$8:$CH$64,W$104,FALSE),1000)</f>
        <v>1000</v>
      </c>
      <c r="X37" s="36" t="str">
        <f>IFERROR(VLOOKUP($A37,'Running Order'!$A$8:$CH$64,X$104,FALSE),"-")</f>
        <v>-</v>
      </c>
      <c r="Y37" s="36" t="str">
        <f>IFERROR(VLOOKUP($A37,'Running Order'!$A$8:$CH$64,Y$104,FALSE),"-")</f>
        <v>-</v>
      </c>
      <c r="Z37" s="36" t="str">
        <f>IFERROR(VLOOKUP($A37,'Running Order'!$A$8:$CH$64,Z$104,FALSE),"-")</f>
        <v>-</v>
      </c>
      <c r="AA37" s="36" t="str">
        <f>IFERROR(VLOOKUP($A37,'Running Order'!$A$8:$CH$64,AA$104,FALSE),"-")</f>
        <v>-</v>
      </c>
      <c r="AB37" s="36" t="str">
        <f>IFERROR(VLOOKUP($A37,'Running Order'!$A$8:$CH$64,AB$104,FALSE),"-")</f>
        <v>-</v>
      </c>
      <c r="AC37" s="36" t="str">
        <f>IFERROR(VLOOKUP($A37,'Running Order'!$A$8:$CH$64,AC$104,FALSE),"-")</f>
        <v>-</v>
      </c>
      <c r="AD37" s="36" t="str">
        <f>IFERROR(VLOOKUP($A37,'Running Order'!$A$8:$CH$64,AD$104,FALSE),"-")</f>
        <v>-</v>
      </c>
      <c r="AE37" s="36" t="str">
        <f>IFERROR(VLOOKUP($A37,'Running Order'!$A$8:$CH$64,AE$104,FALSE),"-")</f>
        <v>-</v>
      </c>
      <c r="AF37" s="36" t="str">
        <f>IFERROR(VLOOKUP($A37,'Running Order'!$A$8:$CH$64,AF$104,FALSE),"-")</f>
        <v>-</v>
      </c>
      <c r="AG37" s="36" t="str">
        <f>IFERROR(VLOOKUP($A37,'Running Order'!$A$8:$CH$64,AG$104,FALSE),"-")</f>
        <v>-</v>
      </c>
      <c r="AH37" s="38">
        <f>IFERROR(VLOOKUP($A37,'Running Order'!$A$8:$CH$64,AH$104,FALSE),1000)</f>
        <v>1000</v>
      </c>
      <c r="AI37" s="38">
        <f>IFERROR(VLOOKUP($A37,'Running Order'!$A$8:$CH$64,AI$104,FALSE),1000)</f>
        <v>1000</v>
      </c>
      <c r="AJ37" s="36" t="str">
        <f>IFERROR(VLOOKUP($A37,'Running Order'!$A$8:$CH$64,AJ$104,FALSE),"-")</f>
        <v>-</v>
      </c>
      <c r="AK37" s="36" t="str">
        <f>IFERROR(VLOOKUP($A37,'Running Order'!$A$8:$CH$64,AK$104,FALSE),"-")</f>
        <v>-</v>
      </c>
      <c r="AL37" s="36" t="str">
        <f>IFERROR(VLOOKUP($A37,'Running Order'!$A$8:$CH$64,AL$104,FALSE),"-")</f>
        <v>-</v>
      </c>
      <c r="AM37" s="36" t="str">
        <f>IFERROR(VLOOKUP($A37,'Running Order'!$A$8:$CH$64,AM$104,FALSE),"-")</f>
        <v>-</v>
      </c>
      <c r="AN37" s="36" t="str">
        <f>IFERROR(VLOOKUP($A37,'Running Order'!$A$8:$CH$64,AN$104,FALSE),"-")</f>
        <v>-</v>
      </c>
      <c r="AO37" s="36" t="str">
        <f>IFERROR(VLOOKUP($A37,'Running Order'!$A$8:$CH$64,AO$104,FALSE),"-")</f>
        <v>-</v>
      </c>
      <c r="AP37" s="36" t="str">
        <f>IFERROR(VLOOKUP($A37,'Running Order'!$A$8:$CH$64,AP$104,FALSE),"-")</f>
        <v>-</v>
      </c>
      <c r="AQ37" s="36" t="str">
        <f>IFERROR(VLOOKUP($A37,'Running Order'!$A$8:$CH$64,AQ$104,FALSE),"-")</f>
        <v>-</v>
      </c>
      <c r="AR37" s="36" t="str">
        <f>IFERROR(VLOOKUP($A37,'Running Order'!$A$8:$CH$64,AR$104,FALSE),"-")</f>
        <v>-</v>
      </c>
      <c r="AS37" s="36" t="str">
        <f>IFERROR(VLOOKUP($A37,'Running Order'!$A$8:$CH$64,AS$104,FALSE),"-")</f>
        <v>-</v>
      </c>
      <c r="AT37" s="38">
        <f>IFERROR(VLOOKUP($A37,'Running Order'!$A$8:$CH$64,AT$104,FALSE),1000)</f>
        <v>1000</v>
      </c>
      <c r="AU37" s="38">
        <f>IFERROR(VLOOKUP($A37,'Running Order'!$A$8:$CH$64,AU$104,FALSE),1000)</f>
        <v>1000</v>
      </c>
      <c r="AV37" s="36" t="str">
        <f>IFERROR(VLOOKUP($A37,'Running Order'!$A$8:$CH$64,AV$104,FALSE),"-")</f>
        <v>-</v>
      </c>
      <c r="AW37" s="36" t="str">
        <f>IFERROR(VLOOKUP($A37,'Running Order'!$A$8:$CH$64,AW$104,FALSE),"-")</f>
        <v>-</v>
      </c>
      <c r="AX37" s="36" t="str">
        <f>IFERROR(VLOOKUP($A37,'Running Order'!$A$8:$CH$64,AX$104,FALSE),"-")</f>
        <v>-</v>
      </c>
      <c r="AY37" s="36" t="str">
        <f>IFERROR(VLOOKUP($A37,'Running Order'!$A$8:$CH$64,AY$104,FALSE),"-")</f>
        <v>-</v>
      </c>
      <c r="AZ37" s="36" t="str">
        <f>IFERROR(VLOOKUP($A37,'Running Order'!$A$8:$CH$64,AZ$104,FALSE),"-")</f>
        <v>-</v>
      </c>
      <c r="BA37" s="36" t="str">
        <f>IFERROR(VLOOKUP($A37,'Running Order'!$A$8:$CH$64,BA$104,FALSE),"-")</f>
        <v>-</v>
      </c>
      <c r="BB37" s="36" t="str">
        <f>IFERROR(VLOOKUP($A37,'Running Order'!$A$8:$CH$64,BB$104,FALSE),"-")</f>
        <v>-</v>
      </c>
      <c r="BC37" s="36" t="str">
        <f>IFERROR(VLOOKUP($A37,'Running Order'!$A$8:$CH$64,BC$104,FALSE),"-")</f>
        <v>-</v>
      </c>
      <c r="BD37" s="36" t="str">
        <f>IFERROR(VLOOKUP($A37,'Running Order'!$A$8:$CH$64,BD$104,FALSE),"-")</f>
        <v>-</v>
      </c>
      <c r="BE37" s="36" t="str">
        <f>IFERROR(VLOOKUP($A37,'Running Order'!$A$8:$CH$64,BE$104,FALSE),"-")</f>
        <v>-</v>
      </c>
      <c r="BF37" s="38">
        <f>IFERROR(VLOOKUP($A37,'Running Order'!$A$8:$CH$64,BF$104,FALSE),1000)</f>
        <v>1000</v>
      </c>
      <c r="BG37" s="38" t="str">
        <f>IFERROR(VLOOKUP($A37,'Running Order'!$A$8:$CH$64,BG$104,FALSE),"-")</f>
        <v>-</v>
      </c>
      <c r="BH37" s="38">
        <f t="shared" si="57"/>
        <v>24</v>
      </c>
      <c r="BI37" s="38">
        <f t="shared" si="58"/>
        <v>23</v>
      </c>
      <c r="BJ37" s="38">
        <f t="shared" si="59"/>
        <v>23</v>
      </c>
      <c r="BK37" s="5" t="str">
        <f t="shared" si="60"/>
        <v>-</v>
      </c>
      <c r="BL37" s="5">
        <f t="shared" si="61"/>
        <v>23</v>
      </c>
      <c r="BM37" s="5">
        <f t="shared" si="62"/>
        <v>23</v>
      </c>
      <c r="BN37" s="5">
        <f t="shared" si="63"/>
        <v>23</v>
      </c>
      <c r="BO37" s="5" t="str">
        <f t="shared" si="64"/>
        <v>-</v>
      </c>
      <c r="BP37" s="3" t="str">
        <f t="shared" si="16"/>
        <v>-</v>
      </c>
      <c r="BQ37" s="3" t="str">
        <f t="shared" si="65"/>
        <v/>
      </c>
      <c r="BR37" s="3" t="str">
        <f t="shared" si="17"/>
        <v>-</v>
      </c>
      <c r="BS37" s="3" t="str">
        <f t="shared" si="66"/>
        <v/>
      </c>
      <c r="BT37" s="3" t="str">
        <f t="shared" si="18"/>
        <v>-</v>
      </c>
      <c r="BU37" s="3" t="str">
        <f t="shared" si="67"/>
        <v/>
      </c>
      <c r="BV37" s="3" t="str">
        <f t="shared" si="19"/>
        <v>-</v>
      </c>
      <c r="BW37" s="3" t="str">
        <f t="shared" si="68"/>
        <v/>
      </c>
      <c r="BX37" s="3" t="str">
        <f t="shared" si="20"/>
        <v>-</v>
      </c>
      <c r="BY37" s="3" t="str">
        <f t="shared" si="69"/>
        <v/>
      </c>
      <c r="BZ37" s="3" t="str">
        <f t="shared" si="21"/>
        <v>-</v>
      </c>
      <c r="CA37" s="3" t="str">
        <f t="shared" si="70"/>
        <v/>
      </c>
      <c r="CB37" s="3" t="str">
        <f t="shared" si="22"/>
        <v>-</v>
      </c>
      <c r="CC37" s="3" t="str">
        <f t="shared" si="71"/>
        <v/>
      </c>
      <c r="CD37" s="3" t="str">
        <f t="shared" si="72"/>
        <v>-</v>
      </c>
      <c r="CE37" s="3" t="str">
        <f t="shared" si="73"/>
        <v/>
      </c>
      <c r="CF37" s="3" t="str">
        <f t="shared" si="74"/>
        <v>-</v>
      </c>
      <c r="CG37" s="3" t="str">
        <f t="shared" si="75"/>
        <v/>
      </c>
      <c r="CH37" s="5" t="str">
        <f>IFERROR(VLOOKUP($A37,'Running Order'!$A$8:$CH$64,CH$104,FALSE),"-")</f>
        <v>-</v>
      </c>
      <c r="CI37" s="5" t="str">
        <f>IFERROR(VLOOKUP($A37,'Running Order'!$A$8:$CI$64,CI$104,FALSE),"-")</f>
        <v>-</v>
      </c>
      <c r="CL37" s="1">
        <f t="shared" si="76"/>
        <v>0</v>
      </c>
      <c r="CM37" s="1">
        <f t="shared" si="77"/>
        <v>2.4000000000000001E-4</v>
      </c>
      <c r="CN37" s="1" t="e">
        <f t="shared" si="78"/>
        <v>#VALUE!</v>
      </c>
      <c r="CO37" s="1" t="e">
        <f t="shared" si="79"/>
        <v>#VALUE!</v>
      </c>
      <c r="CP37" s="1">
        <f t="shared" si="80"/>
        <v>0</v>
      </c>
      <c r="CQ37" s="1">
        <f t="shared" si="81"/>
        <v>2.4000000000000001E-4</v>
      </c>
      <c r="CR37" s="1" t="e">
        <f t="shared" si="82"/>
        <v>#VALUE!</v>
      </c>
      <c r="CS37" s="1" t="e">
        <f t="shared" si="23"/>
        <v>#VALUE!</v>
      </c>
      <c r="CT37" s="1">
        <f t="shared" si="83"/>
        <v>0</v>
      </c>
      <c r="CU37" s="1">
        <f t="shared" si="84"/>
        <v>2.3E-3</v>
      </c>
      <c r="CV37" s="1" t="e">
        <f t="shared" si="85"/>
        <v>#VALUE!</v>
      </c>
      <c r="CW37" s="1" t="e">
        <f t="shared" si="24"/>
        <v>#VALUE!</v>
      </c>
      <c r="CX37" s="1">
        <f t="shared" si="86"/>
        <v>0</v>
      </c>
      <c r="CY37" s="1">
        <f t="shared" si="87"/>
        <v>2.2000000000000001E-3</v>
      </c>
      <c r="CZ37" s="1" t="e">
        <f t="shared" si="88"/>
        <v>#VALUE!</v>
      </c>
      <c r="DA37" s="1" t="e">
        <f t="shared" si="25"/>
        <v>#VALUE!</v>
      </c>
      <c r="DB37" s="1">
        <f t="shared" si="89"/>
        <v>0</v>
      </c>
      <c r="DC37" s="1">
        <f t="shared" si="90"/>
        <v>2.2000000000000001E-3</v>
      </c>
      <c r="DD37" s="1" t="e">
        <f t="shared" si="91"/>
        <v>#VALUE!</v>
      </c>
      <c r="DE37" s="1" t="e">
        <f t="shared" si="26"/>
        <v>#VALUE!</v>
      </c>
      <c r="DF37" s="1">
        <f t="shared" si="92"/>
        <v>0</v>
      </c>
      <c r="DG37" s="1">
        <f t="shared" si="93"/>
        <v>2.2000000000000001E-3</v>
      </c>
      <c r="DH37" s="1" t="e">
        <f t="shared" si="94"/>
        <v>#VALUE!</v>
      </c>
      <c r="DI37" s="1" t="e">
        <f t="shared" si="27"/>
        <v>#VALUE!</v>
      </c>
      <c r="DJ37" s="1">
        <f t="shared" si="95"/>
        <v>0</v>
      </c>
      <c r="DK37" s="1">
        <f t="shared" si="96"/>
        <v>1.1999999999999999E-3</v>
      </c>
      <c r="DL37" s="1" t="e">
        <f t="shared" si="97"/>
        <v>#VALUE!</v>
      </c>
      <c r="DM37" s="1" t="e">
        <f t="shared" si="98"/>
        <v>#VALUE!</v>
      </c>
      <c r="DQ37">
        <f t="shared" si="99"/>
        <v>0</v>
      </c>
      <c r="DR37" t="str">
        <f t="shared" si="100"/>
        <v>NO</v>
      </c>
      <c r="DS37">
        <f t="shared" si="101"/>
        <v>3000</v>
      </c>
      <c r="DT37" t="str">
        <f t="shared" si="102"/>
        <v>NO</v>
      </c>
      <c r="DV37" s="1">
        <f t="shared" si="103"/>
        <v>0</v>
      </c>
      <c r="DW37" s="1">
        <f t="shared" si="104"/>
        <v>2.3999999999999998E-3</v>
      </c>
      <c r="DX37" s="1">
        <f t="shared" si="105"/>
        <v>23.002400000000002</v>
      </c>
      <c r="DY37" s="1">
        <f t="shared" si="28"/>
        <v>23</v>
      </c>
      <c r="DZ37" s="1">
        <f t="shared" si="106"/>
        <v>0</v>
      </c>
      <c r="EA37" s="1">
        <f t="shared" si="107"/>
        <v>2.3999999999999998E-3</v>
      </c>
      <c r="EB37" s="1">
        <f t="shared" si="108"/>
        <v>23.002400000000002</v>
      </c>
      <c r="EC37" s="1">
        <f t="shared" si="29"/>
        <v>23</v>
      </c>
      <c r="ED37" s="1">
        <f t="shared" si="109"/>
        <v>0</v>
      </c>
      <c r="EE37" s="1">
        <f t="shared" si="110"/>
        <v>2.3E-3</v>
      </c>
      <c r="EF37" s="1">
        <f t="shared" si="111"/>
        <v>23.002300000000002</v>
      </c>
      <c r="EG37" s="1">
        <f t="shared" si="30"/>
        <v>23</v>
      </c>
      <c r="EH37" s="1">
        <f t="shared" si="112"/>
        <v>0</v>
      </c>
      <c r="EI37" s="1">
        <f t="shared" si="113"/>
        <v>2.2000000000000001E-3</v>
      </c>
      <c r="EJ37" s="1">
        <f t="shared" si="114"/>
        <v>23.002199999999998</v>
      </c>
      <c r="EK37" s="1">
        <f t="shared" si="31"/>
        <v>23</v>
      </c>
      <c r="EL37" s="1">
        <f t="shared" si="115"/>
        <v>0</v>
      </c>
      <c r="EM37" s="1">
        <f t="shared" si="116"/>
        <v>2.2000000000000001E-3</v>
      </c>
      <c r="EN37" s="1">
        <f t="shared" si="117"/>
        <v>23.002199999999998</v>
      </c>
      <c r="EO37" s="1">
        <f t="shared" si="32"/>
        <v>23</v>
      </c>
      <c r="EP37" s="1">
        <f t="shared" si="118"/>
        <v>0</v>
      </c>
      <c r="EQ37" s="1">
        <f t="shared" si="119"/>
        <v>2.2000000000000001E-3</v>
      </c>
      <c r="ER37" s="1">
        <f t="shared" si="120"/>
        <v>23.002199999999998</v>
      </c>
      <c r="ES37" s="1">
        <f t="shared" si="33"/>
        <v>23</v>
      </c>
      <c r="ET37" s="1">
        <f t="shared" si="121"/>
        <v>0</v>
      </c>
      <c r="EU37" s="1">
        <f t="shared" si="122"/>
        <v>1.1999999999999999E-3</v>
      </c>
      <c r="EV37" s="1">
        <f t="shared" si="123"/>
        <v>23.001200000000001</v>
      </c>
      <c r="EW37" s="1">
        <f t="shared" si="124"/>
        <v>23</v>
      </c>
      <c r="EX37" s="1"/>
      <c r="EY37" s="1">
        <f t="shared" si="125"/>
        <v>0</v>
      </c>
      <c r="EZ37" s="1">
        <f t="shared" si="126"/>
        <v>2.3999999999999998E-3</v>
      </c>
      <c r="FA37" s="1">
        <f t="shared" si="34"/>
        <v>23.002400000000002</v>
      </c>
      <c r="FB37" s="1">
        <f t="shared" si="35"/>
        <v>23</v>
      </c>
      <c r="FC37" s="1">
        <f t="shared" si="127"/>
        <v>0</v>
      </c>
      <c r="FD37" s="1">
        <f t="shared" si="128"/>
        <v>2.2000000000000001E-3</v>
      </c>
      <c r="FE37" s="1">
        <f t="shared" si="129"/>
        <v>23.002199999999998</v>
      </c>
      <c r="FF37" s="1">
        <f t="shared" si="36"/>
        <v>23</v>
      </c>
      <c r="FG37" s="1">
        <f t="shared" si="130"/>
        <v>0</v>
      </c>
      <c r="FH37" s="1">
        <f t="shared" si="131"/>
        <v>2.0999999999999999E-3</v>
      </c>
      <c r="FI37" s="1">
        <f t="shared" si="132"/>
        <v>23.002099999999999</v>
      </c>
      <c r="FJ37" s="1">
        <f t="shared" si="37"/>
        <v>23</v>
      </c>
      <c r="FK37" s="1">
        <f t="shared" si="133"/>
        <v>0</v>
      </c>
      <c r="FL37" s="1">
        <f t="shared" si="134"/>
        <v>2.2000000000000001E-3</v>
      </c>
      <c r="FM37" s="1">
        <f t="shared" si="135"/>
        <v>23.002199999999998</v>
      </c>
      <c r="FN37" s="1">
        <f t="shared" si="38"/>
        <v>23</v>
      </c>
      <c r="FO37" s="1">
        <f t="shared" si="136"/>
        <v>0</v>
      </c>
      <c r="FP37" s="1">
        <f t="shared" si="137"/>
        <v>2.2000000000000001E-3</v>
      </c>
      <c r="FQ37" s="1">
        <f t="shared" si="138"/>
        <v>23.002199999999998</v>
      </c>
      <c r="FR37" s="1">
        <f t="shared" si="39"/>
        <v>23</v>
      </c>
      <c r="FS37" s="1">
        <f t="shared" si="139"/>
        <v>0</v>
      </c>
      <c r="FT37" s="1">
        <f t="shared" si="140"/>
        <v>2.0999999999999999E-3</v>
      </c>
      <c r="FU37" s="1">
        <f t="shared" si="141"/>
        <v>23.002099999999999</v>
      </c>
      <c r="FV37" s="1">
        <f t="shared" si="40"/>
        <v>23</v>
      </c>
      <c r="FW37" s="1">
        <f t="shared" si="142"/>
        <v>0</v>
      </c>
      <c r="FX37" s="1">
        <f t="shared" si="143"/>
        <v>1.1999999999999999E-3</v>
      </c>
      <c r="FY37" s="1">
        <f t="shared" si="144"/>
        <v>23.001200000000001</v>
      </c>
      <c r="FZ37" s="1">
        <f t="shared" si="41"/>
        <v>23</v>
      </c>
      <c r="GC37" s="1">
        <f t="shared" si="42"/>
        <v>0</v>
      </c>
      <c r="GD37" s="1">
        <f t="shared" si="145"/>
        <v>2.3999999999999998E-3</v>
      </c>
      <c r="GE37" s="1">
        <f t="shared" si="43"/>
        <v>23.002400000000002</v>
      </c>
      <c r="GF37" s="1">
        <f t="shared" si="44"/>
        <v>24</v>
      </c>
      <c r="GG37" s="1">
        <f t="shared" si="45"/>
        <v>0</v>
      </c>
      <c r="GH37" s="1">
        <f t="shared" si="146"/>
        <v>1.5E-3</v>
      </c>
      <c r="GI37" s="1">
        <f t="shared" si="147"/>
        <v>24.0015</v>
      </c>
      <c r="GJ37" s="1">
        <f t="shared" si="46"/>
        <v>24</v>
      </c>
      <c r="GK37" s="1">
        <f t="shared" si="47"/>
        <v>0</v>
      </c>
      <c r="GL37" s="1">
        <f t="shared" si="148"/>
        <v>1.4E-3</v>
      </c>
      <c r="GM37" s="1">
        <f t="shared" si="149"/>
        <v>24.0014</v>
      </c>
      <c r="GN37" s="1">
        <f t="shared" si="48"/>
        <v>24</v>
      </c>
      <c r="GO37" s="1">
        <f t="shared" si="49"/>
        <v>0</v>
      </c>
      <c r="GP37" s="1">
        <f t="shared" si="150"/>
        <v>1.8E-3</v>
      </c>
      <c r="GQ37" s="1">
        <f t="shared" si="151"/>
        <v>24.001799999999999</v>
      </c>
      <c r="GR37" s="1">
        <f t="shared" si="50"/>
        <v>24</v>
      </c>
      <c r="GS37" s="1">
        <f t="shared" si="51"/>
        <v>0</v>
      </c>
      <c r="GT37" s="1">
        <f t="shared" si="152"/>
        <v>1.9E-3</v>
      </c>
      <c r="GU37" s="1">
        <f t="shared" si="153"/>
        <v>24.001899999999999</v>
      </c>
      <c r="GV37" s="1">
        <f t="shared" si="52"/>
        <v>24</v>
      </c>
      <c r="GW37" s="1">
        <f t="shared" si="53"/>
        <v>0</v>
      </c>
      <c r="GX37" s="1">
        <f t="shared" si="154"/>
        <v>2E-3</v>
      </c>
      <c r="GY37" s="1">
        <f t="shared" si="155"/>
        <v>24.001999999999999</v>
      </c>
      <c r="GZ37" s="1">
        <f t="shared" si="54"/>
        <v>24</v>
      </c>
      <c r="HA37" s="1">
        <f t="shared" si="55"/>
        <v>0</v>
      </c>
      <c r="HB37" s="1">
        <f t="shared" si="156"/>
        <v>1E-3</v>
      </c>
      <c r="HC37" s="1">
        <f t="shared" si="157"/>
        <v>24.001000000000001</v>
      </c>
      <c r="HD37" s="1">
        <f t="shared" si="56"/>
        <v>24</v>
      </c>
    </row>
    <row r="38" spans="1:212" x14ac:dyDescent="0.3">
      <c r="A38" t="s">
        <v>139</v>
      </c>
      <c r="B38" s="13">
        <f>IFERROR(VLOOKUP($A38,'Running Order'!$A$8:$CH$64,B$104,FALSE),)</f>
        <v>0</v>
      </c>
      <c r="C38" s="35" t="str">
        <f>IFERROR(VLOOKUP($A38,'Running Order'!$A$8:$CH$64,C$104,FALSE),"-")</f>
        <v>-</v>
      </c>
      <c r="D38" s="35" t="str">
        <f>IFERROR(VLOOKUP($A38,'Running Order'!$A$8:$CH$64,D$104,FALSE),"-")</f>
        <v>-</v>
      </c>
      <c r="E38" s="35" t="str">
        <f>IFERROR(VLOOKUP($A38,'Running Order'!$A$8:$CH$64,E$104,FALSE),"-")</f>
        <v>-</v>
      </c>
      <c r="F38" s="35" t="str">
        <f>IFERROR(VLOOKUP($A38,'Running Order'!$A$8:$CH$64,F$104,FALSE),"-")</f>
        <v>-</v>
      </c>
      <c r="G38" s="13" t="str">
        <f>IFERROR(VLOOKUP($A38,'Running Order'!$A$8:$CH$64,G$104,FALSE),"-")</f>
        <v>-</v>
      </c>
      <c r="H38" s="12" t="str">
        <f>IFERROR(VLOOKUP($A38,'Running Order'!$A$8:$CH$64,H$104,FALSE),"-")</f>
        <v>-</v>
      </c>
      <c r="I38" s="12" t="str">
        <f>IFERROR(VLOOKUP($A38,'Running Order'!$A$8:$CH$64,I$104,FALSE),"-")</f>
        <v>-</v>
      </c>
      <c r="J38" s="12" t="str">
        <f>IFERROR(VLOOKUP($A38,'Running Order'!$A$8:$CH$64,J$104,FALSE),"-")</f>
        <v>-</v>
      </c>
      <c r="K38" s="35" t="str">
        <f>IFERROR(VLOOKUP($A38,'Running Order'!$A$8:$CH$64,K$104,FALSE),"-")</f>
        <v>-</v>
      </c>
      <c r="L38" s="12" t="str">
        <f>IFERROR(VLOOKUP($A38,'Running Order'!$A$8:$CH$64,L$104,FALSE),"-")</f>
        <v>-</v>
      </c>
      <c r="M38" s="35" t="str">
        <f>IFERROR(VLOOKUP($A38,'Running Order'!$A$8:$CH$64,M$104,FALSE),"-")</f>
        <v>-</v>
      </c>
      <c r="N38" s="35" t="str">
        <f>IFERROR(VLOOKUP($A38,'Running Order'!$A$8:$CH$64,N$104,FALSE),"-")</f>
        <v>-</v>
      </c>
      <c r="O38" s="35" t="str">
        <f>IFERROR(VLOOKUP($A38,'Running Order'!$A$8:$CH$64,O$104,FALSE),"-")</f>
        <v>-</v>
      </c>
      <c r="P38" s="35" t="str">
        <f>IFERROR(VLOOKUP($A38,'Running Order'!$A$8:$CH$64,P$104,FALSE),"-")</f>
        <v>-</v>
      </c>
      <c r="Q38" s="35" t="str">
        <f>IFERROR(VLOOKUP($A38,'Running Order'!$A$8:$CH$64,Q$104,FALSE),"-")</f>
        <v>-</v>
      </c>
      <c r="R38" s="35" t="str">
        <f>IFERROR(VLOOKUP($A38,'Running Order'!$A$8:$CH$64,R$104,FALSE),"-")</f>
        <v>-</v>
      </c>
      <c r="S38" s="12" t="str">
        <f>IFERROR(VLOOKUP($A38,'Running Order'!$A$8:$CH$64,S$104,FALSE),"-")</f>
        <v>-</v>
      </c>
      <c r="T38" s="35" t="str">
        <f>IFERROR(VLOOKUP($A38,'Running Order'!$A$8:$CH$64,T$104,FALSE),"-")</f>
        <v>-</v>
      </c>
      <c r="U38" s="12" t="str">
        <f>IFERROR(VLOOKUP($A38,'Running Order'!$A$8:$CH$64,U$104,FALSE),"-")</f>
        <v>-</v>
      </c>
      <c r="V38" s="35" t="str">
        <f>IFERROR(VLOOKUP($A38,'Running Order'!$A$8:$CH$64,V$104,FALSE),"-")</f>
        <v>-</v>
      </c>
      <c r="W38" s="5">
        <f>IFERROR(VLOOKUP($A38,'Running Order'!$A$8:$CH$64,W$104,FALSE),1000)</f>
        <v>1000</v>
      </c>
      <c r="X38" s="12" t="str">
        <f>IFERROR(VLOOKUP($A38,'Running Order'!$A$8:$CH$64,X$104,FALSE),"-")</f>
        <v>-</v>
      </c>
      <c r="Y38" s="12" t="str">
        <f>IFERROR(VLOOKUP($A38,'Running Order'!$A$8:$CH$64,Y$104,FALSE),"-")</f>
        <v>-</v>
      </c>
      <c r="Z38" s="12" t="str">
        <f>IFERROR(VLOOKUP($A38,'Running Order'!$A$8:$CH$64,Z$104,FALSE),"-")</f>
        <v>-</v>
      </c>
      <c r="AA38" s="12" t="str">
        <f>IFERROR(VLOOKUP($A38,'Running Order'!$A$8:$CH$64,AA$104,FALSE),"-")</f>
        <v>-</v>
      </c>
      <c r="AB38" s="12" t="str">
        <f>IFERROR(VLOOKUP($A38,'Running Order'!$A$8:$CH$64,AB$104,FALSE),"-")</f>
        <v>-</v>
      </c>
      <c r="AC38" s="12" t="str">
        <f>IFERROR(VLOOKUP($A38,'Running Order'!$A$8:$CH$64,AC$104,FALSE),"-")</f>
        <v>-</v>
      </c>
      <c r="AD38" s="12" t="str">
        <f>IFERROR(VLOOKUP($A38,'Running Order'!$A$8:$CH$64,AD$104,FALSE),"-")</f>
        <v>-</v>
      </c>
      <c r="AE38" s="12" t="str">
        <f>IFERROR(VLOOKUP($A38,'Running Order'!$A$8:$CH$64,AE$104,FALSE),"-")</f>
        <v>-</v>
      </c>
      <c r="AF38" s="12" t="str">
        <f>IFERROR(VLOOKUP($A38,'Running Order'!$A$8:$CH$64,AF$104,FALSE),"-")</f>
        <v>-</v>
      </c>
      <c r="AG38" s="12" t="str">
        <f>IFERROR(VLOOKUP($A38,'Running Order'!$A$8:$CH$64,AG$104,FALSE),"-")</f>
        <v>-</v>
      </c>
      <c r="AH38" s="5">
        <f>IFERROR(VLOOKUP($A38,'Running Order'!$A$8:$CH$64,AH$104,FALSE),1000)</f>
        <v>1000</v>
      </c>
      <c r="AI38" s="5">
        <f>IFERROR(VLOOKUP($A38,'Running Order'!$A$8:$CH$64,AI$104,FALSE),1000)</f>
        <v>1000</v>
      </c>
      <c r="AJ38" s="12" t="str">
        <f>IFERROR(VLOOKUP($A38,'Running Order'!$A$8:$CH$64,AJ$104,FALSE),"-")</f>
        <v>-</v>
      </c>
      <c r="AK38" s="12" t="str">
        <f>IFERROR(VLOOKUP($A38,'Running Order'!$A$8:$CH$64,AK$104,FALSE),"-")</f>
        <v>-</v>
      </c>
      <c r="AL38" s="12" t="str">
        <f>IFERROR(VLOOKUP($A38,'Running Order'!$A$8:$CH$64,AL$104,FALSE),"-")</f>
        <v>-</v>
      </c>
      <c r="AM38" s="12" t="str">
        <f>IFERROR(VLOOKUP($A38,'Running Order'!$A$8:$CH$64,AM$104,FALSE),"-")</f>
        <v>-</v>
      </c>
      <c r="AN38" s="12" t="str">
        <f>IFERROR(VLOOKUP($A38,'Running Order'!$A$8:$CH$64,AN$104,FALSE),"-")</f>
        <v>-</v>
      </c>
      <c r="AO38" s="12" t="str">
        <f>IFERROR(VLOOKUP($A38,'Running Order'!$A$8:$CH$64,AO$104,FALSE),"-")</f>
        <v>-</v>
      </c>
      <c r="AP38" s="12" t="str">
        <f>IFERROR(VLOOKUP($A38,'Running Order'!$A$8:$CH$64,AP$104,FALSE),"-")</f>
        <v>-</v>
      </c>
      <c r="AQ38" s="12" t="str">
        <f>IFERROR(VLOOKUP($A38,'Running Order'!$A$8:$CH$64,AQ$104,FALSE),"-")</f>
        <v>-</v>
      </c>
      <c r="AR38" s="12" t="str">
        <f>IFERROR(VLOOKUP($A38,'Running Order'!$A$8:$CH$64,AR$104,FALSE),"-")</f>
        <v>-</v>
      </c>
      <c r="AS38" s="12" t="str">
        <f>IFERROR(VLOOKUP($A38,'Running Order'!$A$8:$CH$64,AS$104,FALSE),"-")</f>
        <v>-</v>
      </c>
      <c r="AT38" s="5">
        <f>IFERROR(VLOOKUP($A38,'Running Order'!$A$8:$CH$64,AT$104,FALSE),1000)</f>
        <v>1000</v>
      </c>
      <c r="AU38" s="5">
        <f>IFERROR(VLOOKUP($A38,'Running Order'!$A$8:$CH$64,AU$104,FALSE),1000)</f>
        <v>1000</v>
      </c>
      <c r="AV38" s="12" t="str">
        <f>IFERROR(VLOOKUP($A38,'Running Order'!$A$8:$CH$64,AV$104,FALSE),"-")</f>
        <v>-</v>
      </c>
      <c r="AW38" s="12" t="str">
        <f>IFERROR(VLOOKUP($A38,'Running Order'!$A$8:$CH$64,AW$104,FALSE),"-")</f>
        <v>-</v>
      </c>
      <c r="AX38" s="12" t="str">
        <f>IFERROR(VLOOKUP($A38,'Running Order'!$A$8:$CH$64,AX$104,FALSE),"-")</f>
        <v>-</v>
      </c>
      <c r="AY38" s="12" t="str">
        <f>IFERROR(VLOOKUP($A38,'Running Order'!$A$8:$CH$64,AY$104,FALSE),"-")</f>
        <v>-</v>
      </c>
      <c r="AZ38" s="12" t="str">
        <f>IFERROR(VLOOKUP($A38,'Running Order'!$A$8:$CH$64,AZ$104,FALSE),"-")</f>
        <v>-</v>
      </c>
      <c r="BA38" s="12" t="str">
        <f>IFERROR(VLOOKUP($A38,'Running Order'!$A$8:$CH$64,BA$104,FALSE),"-")</f>
        <v>-</v>
      </c>
      <c r="BB38" s="12" t="str">
        <f>IFERROR(VLOOKUP($A38,'Running Order'!$A$8:$CH$64,BB$104,FALSE),"-")</f>
        <v>-</v>
      </c>
      <c r="BC38" s="12" t="str">
        <f>IFERROR(VLOOKUP($A38,'Running Order'!$A$8:$CH$64,BC$104,FALSE),"-")</f>
        <v>-</v>
      </c>
      <c r="BD38" s="12" t="str">
        <f>IFERROR(VLOOKUP($A38,'Running Order'!$A$8:$CH$64,BD$104,FALSE),"-")</f>
        <v>-</v>
      </c>
      <c r="BE38" s="12" t="str">
        <f>IFERROR(VLOOKUP($A38,'Running Order'!$A$8:$CH$64,BE$104,FALSE),"-")</f>
        <v>-</v>
      </c>
      <c r="BF38" s="5">
        <f>IFERROR(VLOOKUP($A38,'Running Order'!$A$8:$CH$64,BF$104,FALSE),1000)</f>
        <v>1000</v>
      </c>
      <c r="BG38" s="5" t="str">
        <f>IFERROR(VLOOKUP($A38,'Running Order'!$A$8:$CH$64,BG$104,FALSE),"-")</f>
        <v>-</v>
      </c>
      <c r="BH38" s="5">
        <f t="shared" si="57"/>
        <v>24</v>
      </c>
      <c r="BI38" s="5">
        <f t="shared" si="58"/>
        <v>23</v>
      </c>
      <c r="BJ38" s="5">
        <f t="shared" si="59"/>
        <v>23</v>
      </c>
      <c r="BK38" s="5" t="str">
        <f t="shared" si="60"/>
        <v>-</v>
      </c>
      <c r="BL38" s="5">
        <f t="shared" si="61"/>
        <v>23</v>
      </c>
      <c r="BM38" s="5">
        <f t="shared" si="62"/>
        <v>23</v>
      </c>
      <c r="BN38" s="5">
        <f t="shared" si="63"/>
        <v>23</v>
      </c>
      <c r="BO38" s="5" t="str">
        <f t="shared" si="64"/>
        <v>-</v>
      </c>
      <c r="BP38" s="3" t="str">
        <f t="shared" si="16"/>
        <v>-</v>
      </c>
      <c r="BQ38" s="3" t="str">
        <f t="shared" si="65"/>
        <v/>
      </c>
      <c r="BR38" s="3" t="str">
        <f t="shared" si="17"/>
        <v>-</v>
      </c>
      <c r="BS38" s="3" t="str">
        <f t="shared" si="66"/>
        <v/>
      </c>
      <c r="BT38" s="3" t="str">
        <f t="shared" si="18"/>
        <v>-</v>
      </c>
      <c r="BU38" s="3" t="str">
        <f t="shared" si="67"/>
        <v/>
      </c>
      <c r="BV38" s="3" t="str">
        <f t="shared" si="19"/>
        <v>-</v>
      </c>
      <c r="BW38" s="3" t="str">
        <f t="shared" si="68"/>
        <v/>
      </c>
      <c r="BX38" s="3" t="str">
        <f t="shared" si="20"/>
        <v>-</v>
      </c>
      <c r="BY38" s="3" t="str">
        <f t="shared" si="69"/>
        <v/>
      </c>
      <c r="BZ38" s="3" t="str">
        <f t="shared" si="21"/>
        <v>-</v>
      </c>
      <c r="CA38" s="3" t="str">
        <f t="shared" si="70"/>
        <v/>
      </c>
      <c r="CB38" s="3" t="str">
        <f t="shared" si="22"/>
        <v>-</v>
      </c>
      <c r="CC38" s="3" t="str">
        <f t="shared" si="71"/>
        <v/>
      </c>
      <c r="CD38" s="3" t="str">
        <f t="shared" si="72"/>
        <v>-</v>
      </c>
      <c r="CE38" s="3" t="str">
        <f t="shared" si="73"/>
        <v/>
      </c>
      <c r="CF38" s="3" t="str">
        <f t="shared" si="74"/>
        <v>-</v>
      </c>
      <c r="CG38" s="3" t="str">
        <f t="shared" si="75"/>
        <v/>
      </c>
      <c r="CH38" s="5" t="str">
        <f>IFERROR(VLOOKUP($A38,'Running Order'!$A$8:$CH$64,CH$104,FALSE),"-")</f>
        <v>-</v>
      </c>
      <c r="CI38" s="5" t="str">
        <f>IFERROR(VLOOKUP($A38,'Running Order'!$A$8:$CI$64,CI$104,FALSE),"-")</f>
        <v>-</v>
      </c>
      <c r="CL38" s="1">
        <f t="shared" si="76"/>
        <v>0</v>
      </c>
      <c r="CM38" s="1">
        <f t="shared" si="77"/>
        <v>2.4000000000000001E-4</v>
      </c>
      <c r="CN38" s="1" t="e">
        <f t="shared" si="78"/>
        <v>#VALUE!</v>
      </c>
      <c r="CO38" s="1" t="e">
        <f t="shared" si="79"/>
        <v>#VALUE!</v>
      </c>
      <c r="CP38" s="1">
        <f t="shared" si="80"/>
        <v>0</v>
      </c>
      <c r="CQ38" s="1">
        <f t="shared" si="81"/>
        <v>2.4000000000000001E-4</v>
      </c>
      <c r="CR38" s="1" t="e">
        <f t="shared" si="82"/>
        <v>#VALUE!</v>
      </c>
      <c r="CS38" s="1" t="e">
        <f t="shared" si="23"/>
        <v>#VALUE!</v>
      </c>
      <c r="CT38" s="1">
        <f t="shared" si="83"/>
        <v>0</v>
      </c>
      <c r="CU38" s="1">
        <f t="shared" si="84"/>
        <v>2.3E-3</v>
      </c>
      <c r="CV38" s="1" t="e">
        <f t="shared" si="85"/>
        <v>#VALUE!</v>
      </c>
      <c r="CW38" s="1" t="e">
        <f t="shared" si="24"/>
        <v>#VALUE!</v>
      </c>
      <c r="CX38" s="1">
        <f t="shared" si="86"/>
        <v>0</v>
      </c>
      <c r="CY38" s="1">
        <f t="shared" si="87"/>
        <v>2.2000000000000001E-3</v>
      </c>
      <c r="CZ38" s="1" t="e">
        <f t="shared" si="88"/>
        <v>#VALUE!</v>
      </c>
      <c r="DA38" s="1" t="e">
        <f t="shared" si="25"/>
        <v>#VALUE!</v>
      </c>
      <c r="DB38" s="1">
        <f t="shared" si="89"/>
        <v>0</v>
      </c>
      <c r="DC38" s="1">
        <f t="shared" si="90"/>
        <v>2.2000000000000001E-3</v>
      </c>
      <c r="DD38" s="1" t="e">
        <f t="shared" si="91"/>
        <v>#VALUE!</v>
      </c>
      <c r="DE38" s="1" t="e">
        <f t="shared" si="26"/>
        <v>#VALUE!</v>
      </c>
      <c r="DF38" s="1">
        <f t="shared" si="92"/>
        <v>0</v>
      </c>
      <c r="DG38" s="1">
        <f t="shared" si="93"/>
        <v>2.2000000000000001E-3</v>
      </c>
      <c r="DH38" s="1" t="e">
        <f t="shared" si="94"/>
        <v>#VALUE!</v>
      </c>
      <c r="DI38" s="1" t="e">
        <f t="shared" si="27"/>
        <v>#VALUE!</v>
      </c>
      <c r="DJ38" s="1">
        <f t="shared" si="95"/>
        <v>0</v>
      </c>
      <c r="DK38" s="1">
        <f t="shared" si="96"/>
        <v>1.1999999999999999E-3</v>
      </c>
      <c r="DL38" s="1" t="e">
        <f t="shared" si="97"/>
        <v>#VALUE!</v>
      </c>
      <c r="DM38" s="1" t="e">
        <f t="shared" si="98"/>
        <v>#VALUE!</v>
      </c>
      <c r="DQ38">
        <f t="shared" si="99"/>
        <v>0</v>
      </c>
      <c r="DR38" t="str">
        <f t="shared" si="100"/>
        <v>NO</v>
      </c>
      <c r="DS38">
        <f t="shared" si="101"/>
        <v>3000</v>
      </c>
      <c r="DT38" t="str">
        <f t="shared" si="102"/>
        <v>NO</v>
      </c>
      <c r="DV38" s="1">
        <f t="shared" si="103"/>
        <v>0</v>
      </c>
      <c r="DW38" s="1">
        <f t="shared" si="104"/>
        <v>2.3999999999999998E-3</v>
      </c>
      <c r="DX38" s="1">
        <f t="shared" si="105"/>
        <v>23.002400000000002</v>
      </c>
      <c r="DY38" s="1">
        <f t="shared" si="28"/>
        <v>23</v>
      </c>
      <c r="DZ38" s="1">
        <f t="shared" si="106"/>
        <v>0</v>
      </c>
      <c r="EA38" s="1">
        <f t="shared" si="107"/>
        <v>2.3999999999999998E-3</v>
      </c>
      <c r="EB38" s="1">
        <f t="shared" si="108"/>
        <v>23.002400000000002</v>
      </c>
      <c r="EC38" s="1">
        <f t="shared" si="29"/>
        <v>23</v>
      </c>
      <c r="ED38" s="1">
        <f t="shared" si="109"/>
        <v>0</v>
      </c>
      <c r="EE38" s="1">
        <f t="shared" si="110"/>
        <v>2.3E-3</v>
      </c>
      <c r="EF38" s="1">
        <f t="shared" si="111"/>
        <v>23.002300000000002</v>
      </c>
      <c r="EG38" s="1">
        <f t="shared" si="30"/>
        <v>23</v>
      </c>
      <c r="EH38" s="1">
        <f t="shared" si="112"/>
        <v>0</v>
      </c>
      <c r="EI38" s="1">
        <f t="shared" si="113"/>
        <v>2.2000000000000001E-3</v>
      </c>
      <c r="EJ38" s="1">
        <f t="shared" si="114"/>
        <v>23.002199999999998</v>
      </c>
      <c r="EK38" s="1">
        <f t="shared" si="31"/>
        <v>23</v>
      </c>
      <c r="EL38" s="1">
        <f t="shared" si="115"/>
        <v>0</v>
      </c>
      <c r="EM38" s="1">
        <f t="shared" si="116"/>
        <v>2.2000000000000001E-3</v>
      </c>
      <c r="EN38" s="1">
        <f t="shared" si="117"/>
        <v>23.002199999999998</v>
      </c>
      <c r="EO38" s="1">
        <f t="shared" si="32"/>
        <v>23</v>
      </c>
      <c r="EP38" s="1">
        <f t="shared" si="118"/>
        <v>0</v>
      </c>
      <c r="EQ38" s="1">
        <f t="shared" si="119"/>
        <v>2.2000000000000001E-3</v>
      </c>
      <c r="ER38" s="1">
        <f t="shared" si="120"/>
        <v>23.002199999999998</v>
      </c>
      <c r="ES38" s="1">
        <f t="shared" si="33"/>
        <v>23</v>
      </c>
      <c r="ET38" s="1">
        <f t="shared" si="121"/>
        <v>0</v>
      </c>
      <c r="EU38" s="1">
        <f t="shared" si="122"/>
        <v>1.1999999999999999E-3</v>
      </c>
      <c r="EV38" s="1">
        <f t="shared" si="123"/>
        <v>23.001200000000001</v>
      </c>
      <c r="EW38" s="1">
        <f t="shared" si="124"/>
        <v>23</v>
      </c>
      <c r="EX38" s="1"/>
      <c r="EY38" s="1">
        <f t="shared" si="125"/>
        <v>0</v>
      </c>
      <c r="EZ38" s="1">
        <f t="shared" si="126"/>
        <v>2.3999999999999998E-3</v>
      </c>
      <c r="FA38" s="1">
        <f t="shared" si="34"/>
        <v>23.002400000000002</v>
      </c>
      <c r="FB38" s="1">
        <f t="shared" si="35"/>
        <v>23</v>
      </c>
      <c r="FC38" s="1">
        <f t="shared" si="127"/>
        <v>0</v>
      </c>
      <c r="FD38" s="1">
        <f t="shared" si="128"/>
        <v>2.2000000000000001E-3</v>
      </c>
      <c r="FE38" s="1">
        <f t="shared" si="129"/>
        <v>23.002199999999998</v>
      </c>
      <c r="FF38" s="1">
        <f t="shared" si="36"/>
        <v>23</v>
      </c>
      <c r="FG38" s="1">
        <f t="shared" si="130"/>
        <v>0</v>
      </c>
      <c r="FH38" s="1">
        <f t="shared" si="131"/>
        <v>2.0999999999999999E-3</v>
      </c>
      <c r="FI38" s="1">
        <f t="shared" si="132"/>
        <v>23.002099999999999</v>
      </c>
      <c r="FJ38" s="1">
        <f t="shared" si="37"/>
        <v>23</v>
      </c>
      <c r="FK38" s="1">
        <f t="shared" si="133"/>
        <v>0</v>
      </c>
      <c r="FL38" s="1">
        <f t="shared" si="134"/>
        <v>2.2000000000000001E-3</v>
      </c>
      <c r="FM38" s="1">
        <f t="shared" si="135"/>
        <v>23.002199999999998</v>
      </c>
      <c r="FN38" s="1">
        <f t="shared" si="38"/>
        <v>23</v>
      </c>
      <c r="FO38" s="1">
        <f t="shared" si="136"/>
        <v>0</v>
      </c>
      <c r="FP38" s="1">
        <f t="shared" si="137"/>
        <v>2.2000000000000001E-3</v>
      </c>
      <c r="FQ38" s="1">
        <f t="shared" si="138"/>
        <v>23.002199999999998</v>
      </c>
      <c r="FR38" s="1">
        <f t="shared" si="39"/>
        <v>23</v>
      </c>
      <c r="FS38" s="1">
        <f t="shared" si="139"/>
        <v>0</v>
      </c>
      <c r="FT38" s="1">
        <f t="shared" si="140"/>
        <v>2.0999999999999999E-3</v>
      </c>
      <c r="FU38" s="1">
        <f t="shared" si="141"/>
        <v>23.002099999999999</v>
      </c>
      <c r="FV38" s="1">
        <f t="shared" si="40"/>
        <v>23</v>
      </c>
      <c r="FW38" s="1">
        <f t="shared" si="142"/>
        <v>0</v>
      </c>
      <c r="FX38" s="1">
        <f t="shared" si="143"/>
        <v>1.1999999999999999E-3</v>
      </c>
      <c r="FY38" s="1">
        <f t="shared" si="144"/>
        <v>23.001200000000001</v>
      </c>
      <c r="FZ38" s="1">
        <f t="shared" si="41"/>
        <v>23</v>
      </c>
      <c r="GC38" s="1">
        <f t="shared" si="42"/>
        <v>0</v>
      </c>
      <c r="GD38" s="1">
        <f t="shared" si="145"/>
        <v>2.3999999999999998E-3</v>
      </c>
      <c r="GE38" s="1">
        <f t="shared" si="43"/>
        <v>23.002400000000002</v>
      </c>
      <c r="GF38" s="1">
        <f t="shared" si="44"/>
        <v>24</v>
      </c>
      <c r="GG38" s="1">
        <f t="shared" si="45"/>
        <v>0</v>
      </c>
      <c r="GH38" s="1">
        <f t="shared" si="146"/>
        <v>1.5E-3</v>
      </c>
      <c r="GI38" s="1">
        <f t="shared" si="147"/>
        <v>24.0015</v>
      </c>
      <c r="GJ38" s="1">
        <f t="shared" si="46"/>
        <v>24</v>
      </c>
      <c r="GK38" s="1">
        <f t="shared" si="47"/>
        <v>0</v>
      </c>
      <c r="GL38" s="1">
        <f t="shared" si="148"/>
        <v>1.4E-3</v>
      </c>
      <c r="GM38" s="1">
        <f t="shared" si="149"/>
        <v>24.0014</v>
      </c>
      <c r="GN38" s="1">
        <f t="shared" si="48"/>
        <v>24</v>
      </c>
      <c r="GO38" s="1">
        <f t="shared" si="49"/>
        <v>0</v>
      </c>
      <c r="GP38" s="1">
        <f t="shared" si="150"/>
        <v>1.8E-3</v>
      </c>
      <c r="GQ38" s="1">
        <f t="shared" si="151"/>
        <v>24.001799999999999</v>
      </c>
      <c r="GR38" s="1">
        <f t="shared" si="50"/>
        <v>24</v>
      </c>
      <c r="GS38" s="1">
        <f t="shared" si="51"/>
        <v>0</v>
      </c>
      <c r="GT38" s="1">
        <f t="shared" si="152"/>
        <v>1.9E-3</v>
      </c>
      <c r="GU38" s="1">
        <f t="shared" si="153"/>
        <v>24.001899999999999</v>
      </c>
      <c r="GV38" s="1">
        <f t="shared" si="52"/>
        <v>24</v>
      </c>
      <c r="GW38" s="1">
        <f t="shared" si="53"/>
        <v>0</v>
      </c>
      <c r="GX38" s="1">
        <f t="shared" si="154"/>
        <v>2E-3</v>
      </c>
      <c r="GY38" s="1">
        <f t="shared" si="155"/>
        <v>24.001999999999999</v>
      </c>
      <c r="GZ38" s="1">
        <f t="shared" si="54"/>
        <v>24</v>
      </c>
      <c r="HA38" s="1">
        <f t="shared" si="55"/>
        <v>0</v>
      </c>
      <c r="HB38" s="1">
        <f t="shared" si="156"/>
        <v>1E-3</v>
      </c>
      <c r="HC38" s="1">
        <f t="shared" si="157"/>
        <v>24.001000000000001</v>
      </c>
      <c r="HD38" s="1">
        <f t="shared" si="56"/>
        <v>24</v>
      </c>
    </row>
    <row r="39" spans="1:212" x14ac:dyDescent="0.3">
      <c r="A39" t="s">
        <v>140</v>
      </c>
      <c r="B39" s="37">
        <f>IFERROR(VLOOKUP($A39,'Running Order'!$A$8:$CH$64,B$104,FALSE),)</f>
        <v>0</v>
      </c>
      <c r="C39" s="36" t="str">
        <f>IFERROR(VLOOKUP($A39,'Running Order'!$A$8:$CH$64,C$104,FALSE),"-")</f>
        <v>-</v>
      </c>
      <c r="D39" s="36" t="str">
        <f>IFERROR(VLOOKUP($A39,'Running Order'!$A$8:$CH$64,D$104,FALSE),"-")</f>
        <v>-</v>
      </c>
      <c r="E39" s="36" t="str">
        <f>IFERROR(VLOOKUP($A39,'Running Order'!$A$8:$CH$64,E$104,FALSE),"-")</f>
        <v>-</v>
      </c>
      <c r="F39" s="36" t="str">
        <f>IFERROR(VLOOKUP($A39,'Running Order'!$A$8:$CH$64,F$104,FALSE),"-")</f>
        <v>-</v>
      </c>
      <c r="G39" s="37" t="str">
        <f>IFERROR(VLOOKUP($A39,'Running Order'!$A$8:$CH$64,G$104,FALSE),"-")</f>
        <v>-</v>
      </c>
      <c r="H39" s="36" t="str">
        <f>IFERROR(VLOOKUP($A39,'Running Order'!$A$8:$CH$64,H$104,FALSE),"-")</f>
        <v>-</v>
      </c>
      <c r="I39" s="36" t="str">
        <f>IFERROR(VLOOKUP($A39,'Running Order'!$A$8:$CH$64,I$104,FALSE),"-")</f>
        <v>-</v>
      </c>
      <c r="J39" s="36" t="str">
        <f>IFERROR(VLOOKUP($A39,'Running Order'!$A$8:$CH$64,J$104,FALSE),"-")</f>
        <v>-</v>
      </c>
      <c r="K39" s="36" t="str">
        <f>IFERROR(VLOOKUP($A39,'Running Order'!$A$8:$CH$64,K$104,FALSE),"-")</f>
        <v>-</v>
      </c>
      <c r="L39" s="36" t="str">
        <f>IFERROR(VLOOKUP($A39,'Running Order'!$A$8:$CH$64,L$104,FALSE),"-")</f>
        <v>-</v>
      </c>
      <c r="M39" s="36" t="str">
        <f>IFERROR(VLOOKUP($A39,'Running Order'!$A$8:$CH$64,M$104,FALSE),"-")</f>
        <v>-</v>
      </c>
      <c r="N39" s="36" t="str">
        <f>IFERROR(VLOOKUP($A39,'Running Order'!$A$8:$CH$64,N$104,FALSE),"-")</f>
        <v>-</v>
      </c>
      <c r="O39" s="36" t="str">
        <f>IFERROR(VLOOKUP($A39,'Running Order'!$A$8:$CH$64,O$104,FALSE),"-")</f>
        <v>-</v>
      </c>
      <c r="P39" s="36" t="str">
        <f>IFERROR(VLOOKUP($A39,'Running Order'!$A$8:$CH$64,P$104,FALSE),"-")</f>
        <v>-</v>
      </c>
      <c r="Q39" s="36" t="str">
        <f>IFERROR(VLOOKUP($A39,'Running Order'!$A$8:$CH$64,Q$104,FALSE),"-")</f>
        <v>-</v>
      </c>
      <c r="R39" s="36" t="str">
        <f>IFERROR(VLOOKUP($A39,'Running Order'!$A$8:$CH$64,R$104,FALSE),"-")</f>
        <v>-</v>
      </c>
      <c r="S39" s="36" t="str">
        <f>IFERROR(VLOOKUP($A39,'Running Order'!$A$8:$CH$64,S$104,FALSE),"-")</f>
        <v>-</v>
      </c>
      <c r="T39" s="36" t="str">
        <f>IFERROR(VLOOKUP($A39,'Running Order'!$A$8:$CH$64,T$104,FALSE),"-")</f>
        <v>-</v>
      </c>
      <c r="U39" s="36" t="str">
        <f>IFERROR(VLOOKUP($A39,'Running Order'!$A$8:$CH$64,U$104,FALSE),"-")</f>
        <v>-</v>
      </c>
      <c r="V39" s="36" t="str">
        <f>IFERROR(VLOOKUP($A39,'Running Order'!$A$8:$CH$64,V$104,FALSE),"-")</f>
        <v>-</v>
      </c>
      <c r="W39" s="38">
        <f>IFERROR(VLOOKUP($A39,'Running Order'!$A$8:$CH$64,W$104,FALSE),1000)</f>
        <v>1000</v>
      </c>
      <c r="X39" s="36" t="str">
        <f>IFERROR(VLOOKUP($A39,'Running Order'!$A$8:$CH$64,X$104,FALSE),"-")</f>
        <v>-</v>
      </c>
      <c r="Y39" s="36" t="str">
        <f>IFERROR(VLOOKUP($A39,'Running Order'!$A$8:$CH$64,Y$104,FALSE),"-")</f>
        <v>-</v>
      </c>
      <c r="Z39" s="36" t="str">
        <f>IFERROR(VLOOKUP($A39,'Running Order'!$A$8:$CH$64,Z$104,FALSE),"-")</f>
        <v>-</v>
      </c>
      <c r="AA39" s="36" t="str">
        <f>IFERROR(VLOOKUP($A39,'Running Order'!$A$8:$CH$64,AA$104,FALSE),"-")</f>
        <v>-</v>
      </c>
      <c r="AB39" s="36" t="str">
        <f>IFERROR(VLOOKUP($A39,'Running Order'!$A$8:$CH$64,AB$104,FALSE),"-")</f>
        <v>-</v>
      </c>
      <c r="AC39" s="36" t="str">
        <f>IFERROR(VLOOKUP($A39,'Running Order'!$A$8:$CH$64,AC$104,FALSE),"-")</f>
        <v>-</v>
      </c>
      <c r="AD39" s="36" t="str">
        <f>IFERROR(VLOOKUP($A39,'Running Order'!$A$8:$CH$64,AD$104,FALSE),"-")</f>
        <v>-</v>
      </c>
      <c r="AE39" s="36" t="str">
        <f>IFERROR(VLOOKUP($A39,'Running Order'!$A$8:$CH$64,AE$104,FALSE),"-")</f>
        <v>-</v>
      </c>
      <c r="AF39" s="36" t="str">
        <f>IFERROR(VLOOKUP($A39,'Running Order'!$A$8:$CH$64,AF$104,FALSE),"-")</f>
        <v>-</v>
      </c>
      <c r="AG39" s="36" t="str">
        <f>IFERROR(VLOOKUP($A39,'Running Order'!$A$8:$CH$64,AG$104,FALSE),"-")</f>
        <v>-</v>
      </c>
      <c r="AH39" s="38">
        <f>IFERROR(VLOOKUP($A39,'Running Order'!$A$8:$CH$64,AH$104,FALSE),1000)</f>
        <v>1000</v>
      </c>
      <c r="AI39" s="38">
        <f>IFERROR(VLOOKUP($A39,'Running Order'!$A$8:$CH$64,AI$104,FALSE),1000)</f>
        <v>1000</v>
      </c>
      <c r="AJ39" s="36" t="str">
        <f>IFERROR(VLOOKUP($A39,'Running Order'!$A$8:$CH$64,AJ$104,FALSE),"-")</f>
        <v>-</v>
      </c>
      <c r="AK39" s="36" t="str">
        <f>IFERROR(VLOOKUP($A39,'Running Order'!$A$8:$CH$64,AK$104,FALSE),"-")</f>
        <v>-</v>
      </c>
      <c r="AL39" s="36" t="str">
        <f>IFERROR(VLOOKUP($A39,'Running Order'!$A$8:$CH$64,AL$104,FALSE),"-")</f>
        <v>-</v>
      </c>
      <c r="AM39" s="36" t="str">
        <f>IFERROR(VLOOKUP($A39,'Running Order'!$A$8:$CH$64,AM$104,FALSE),"-")</f>
        <v>-</v>
      </c>
      <c r="AN39" s="36" t="str">
        <f>IFERROR(VLOOKUP($A39,'Running Order'!$A$8:$CH$64,AN$104,FALSE),"-")</f>
        <v>-</v>
      </c>
      <c r="AO39" s="36" t="str">
        <f>IFERROR(VLOOKUP($A39,'Running Order'!$A$8:$CH$64,AO$104,FALSE),"-")</f>
        <v>-</v>
      </c>
      <c r="AP39" s="36" t="str">
        <f>IFERROR(VLOOKUP($A39,'Running Order'!$A$8:$CH$64,AP$104,FALSE),"-")</f>
        <v>-</v>
      </c>
      <c r="AQ39" s="36" t="str">
        <f>IFERROR(VLOOKUP($A39,'Running Order'!$A$8:$CH$64,AQ$104,FALSE),"-")</f>
        <v>-</v>
      </c>
      <c r="AR39" s="36" t="str">
        <f>IFERROR(VLOOKUP($A39,'Running Order'!$A$8:$CH$64,AR$104,FALSE),"-")</f>
        <v>-</v>
      </c>
      <c r="AS39" s="36" t="str">
        <f>IFERROR(VLOOKUP($A39,'Running Order'!$A$8:$CH$64,AS$104,FALSE),"-")</f>
        <v>-</v>
      </c>
      <c r="AT39" s="38">
        <f>IFERROR(VLOOKUP($A39,'Running Order'!$A$8:$CH$64,AT$104,FALSE),1000)</f>
        <v>1000</v>
      </c>
      <c r="AU39" s="38">
        <f>IFERROR(VLOOKUP($A39,'Running Order'!$A$8:$CH$64,AU$104,FALSE),1000)</f>
        <v>1000</v>
      </c>
      <c r="AV39" s="36" t="str">
        <f>IFERROR(VLOOKUP($A39,'Running Order'!$A$8:$CH$64,AV$104,FALSE),"-")</f>
        <v>-</v>
      </c>
      <c r="AW39" s="36" t="str">
        <f>IFERROR(VLOOKUP($A39,'Running Order'!$A$8:$CH$64,AW$104,FALSE),"-")</f>
        <v>-</v>
      </c>
      <c r="AX39" s="36" t="str">
        <f>IFERROR(VLOOKUP($A39,'Running Order'!$A$8:$CH$64,AX$104,FALSE),"-")</f>
        <v>-</v>
      </c>
      <c r="AY39" s="36" t="str">
        <f>IFERROR(VLOOKUP($A39,'Running Order'!$A$8:$CH$64,AY$104,FALSE),"-")</f>
        <v>-</v>
      </c>
      <c r="AZ39" s="36" t="str">
        <f>IFERROR(VLOOKUP($A39,'Running Order'!$A$8:$CH$64,AZ$104,FALSE),"-")</f>
        <v>-</v>
      </c>
      <c r="BA39" s="36" t="str">
        <f>IFERROR(VLOOKUP($A39,'Running Order'!$A$8:$CH$64,BA$104,FALSE),"-")</f>
        <v>-</v>
      </c>
      <c r="BB39" s="36" t="str">
        <f>IFERROR(VLOOKUP($A39,'Running Order'!$A$8:$CH$64,BB$104,FALSE),"-")</f>
        <v>-</v>
      </c>
      <c r="BC39" s="36" t="str">
        <f>IFERROR(VLOOKUP($A39,'Running Order'!$A$8:$CH$64,BC$104,FALSE),"-")</f>
        <v>-</v>
      </c>
      <c r="BD39" s="36" t="str">
        <f>IFERROR(VLOOKUP($A39,'Running Order'!$A$8:$CH$64,BD$104,FALSE),"-")</f>
        <v>-</v>
      </c>
      <c r="BE39" s="36" t="str">
        <f>IFERROR(VLOOKUP($A39,'Running Order'!$A$8:$CH$64,BE$104,FALSE),"-")</f>
        <v>-</v>
      </c>
      <c r="BF39" s="38">
        <f>IFERROR(VLOOKUP($A39,'Running Order'!$A$8:$CH$64,BF$104,FALSE),1000)</f>
        <v>1000</v>
      </c>
      <c r="BG39" s="38" t="str">
        <f>IFERROR(VLOOKUP($A39,'Running Order'!$A$8:$CH$64,BG$104,FALSE),"-")</f>
        <v>-</v>
      </c>
      <c r="BH39" s="38">
        <f t="shared" si="57"/>
        <v>24</v>
      </c>
      <c r="BI39" s="38">
        <f t="shared" si="58"/>
        <v>23</v>
      </c>
      <c r="BJ39" s="38">
        <f t="shared" si="59"/>
        <v>23</v>
      </c>
      <c r="BK39" s="5" t="str">
        <f t="shared" si="60"/>
        <v>-</v>
      </c>
      <c r="BL39" s="5">
        <f t="shared" si="61"/>
        <v>23</v>
      </c>
      <c r="BM39" s="5">
        <f t="shared" si="62"/>
        <v>23</v>
      </c>
      <c r="BN39" s="5">
        <f t="shared" si="63"/>
        <v>23</v>
      </c>
      <c r="BO39" s="5" t="str">
        <f t="shared" si="64"/>
        <v>-</v>
      </c>
      <c r="BP39" s="3" t="str">
        <f t="shared" si="16"/>
        <v>-</v>
      </c>
      <c r="BQ39" s="3" t="str">
        <f t="shared" si="65"/>
        <v/>
      </c>
      <c r="BR39" s="3" t="str">
        <f t="shared" si="17"/>
        <v>-</v>
      </c>
      <c r="BS39" s="3" t="str">
        <f t="shared" si="66"/>
        <v/>
      </c>
      <c r="BT39" s="3" t="str">
        <f t="shared" si="18"/>
        <v>-</v>
      </c>
      <c r="BU39" s="3" t="str">
        <f t="shared" si="67"/>
        <v/>
      </c>
      <c r="BV39" s="3" t="str">
        <f t="shared" si="19"/>
        <v>-</v>
      </c>
      <c r="BW39" s="3" t="str">
        <f t="shared" si="68"/>
        <v/>
      </c>
      <c r="BX39" s="3" t="str">
        <f t="shared" si="20"/>
        <v>-</v>
      </c>
      <c r="BY39" s="3" t="str">
        <f t="shared" si="69"/>
        <v/>
      </c>
      <c r="BZ39" s="3" t="str">
        <f t="shared" si="21"/>
        <v>-</v>
      </c>
      <c r="CA39" s="3" t="str">
        <f t="shared" si="70"/>
        <v/>
      </c>
      <c r="CB39" s="3" t="str">
        <f t="shared" si="22"/>
        <v>-</v>
      </c>
      <c r="CC39" s="3" t="str">
        <f t="shared" si="71"/>
        <v/>
      </c>
      <c r="CD39" s="3" t="str">
        <f t="shared" si="72"/>
        <v>-</v>
      </c>
      <c r="CE39" s="3" t="str">
        <f t="shared" si="73"/>
        <v/>
      </c>
      <c r="CF39" s="3" t="str">
        <f t="shared" si="74"/>
        <v>-</v>
      </c>
      <c r="CG39" s="3" t="str">
        <f t="shared" si="75"/>
        <v/>
      </c>
      <c r="CH39" s="5" t="str">
        <f>IFERROR(VLOOKUP($A39,'Running Order'!$A$8:$CH$64,CH$104,FALSE),"-")</f>
        <v>-</v>
      </c>
      <c r="CI39" s="5" t="str">
        <f>IFERROR(VLOOKUP($A39,'Running Order'!$A$8:$CI$64,CI$104,FALSE),"-")</f>
        <v>-</v>
      </c>
      <c r="CL39" s="1">
        <f t="shared" si="76"/>
        <v>0</v>
      </c>
      <c r="CM39" s="1">
        <f t="shared" si="77"/>
        <v>2.4000000000000001E-4</v>
      </c>
      <c r="CN39" s="1" t="e">
        <f t="shared" si="78"/>
        <v>#VALUE!</v>
      </c>
      <c r="CO39" s="1" t="e">
        <f t="shared" si="79"/>
        <v>#VALUE!</v>
      </c>
      <c r="CP39" s="1">
        <f t="shared" si="80"/>
        <v>0</v>
      </c>
      <c r="CQ39" s="1">
        <f t="shared" si="81"/>
        <v>2.4000000000000001E-4</v>
      </c>
      <c r="CR39" s="1" t="e">
        <f t="shared" si="82"/>
        <v>#VALUE!</v>
      </c>
      <c r="CS39" s="1" t="e">
        <f t="shared" si="23"/>
        <v>#VALUE!</v>
      </c>
      <c r="CT39" s="1">
        <f t="shared" si="83"/>
        <v>0</v>
      </c>
      <c r="CU39" s="1">
        <f t="shared" si="84"/>
        <v>2.3E-3</v>
      </c>
      <c r="CV39" s="1" t="e">
        <f t="shared" si="85"/>
        <v>#VALUE!</v>
      </c>
      <c r="CW39" s="1" t="e">
        <f t="shared" si="24"/>
        <v>#VALUE!</v>
      </c>
      <c r="CX39" s="1">
        <f t="shared" si="86"/>
        <v>0</v>
      </c>
      <c r="CY39" s="1">
        <f t="shared" si="87"/>
        <v>2.2000000000000001E-3</v>
      </c>
      <c r="CZ39" s="1" t="e">
        <f t="shared" si="88"/>
        <v>#VALUE!</v>
      </c>
      <c r="DA39" s="1" t="e">
        <f t="shared" si="25"/>
        <v>#VALUE!</v>
      </c>
      <c r="DB39" s="1">
        <f t="shared" si="89"/>
        <v>0</v>
      </c>
      <c r="DC39" s="1">
        <f t="shared" si="90"/>
        <v>2.2000000000000001E-3</v>
      </c>
      <c r="DD39" s="1" t="e">
        <f t="shared" si="91"/>
        <v>#VALUE!</v>
      </c>
      <c r="DE39" s="1" t="e">
        <f t="shared" si="26"/>
        <v>#VALUE!</v>
      </c>
      <c r="DF39" s="1">
        <f t="shared" si="92"/>
        <v>0</v>
      </c>
      <c r="DG39" s="1">
        <f t="shared" si="93"/>
        <v>2.2000000000000001E-3</v>
      </c>
      <c r="DH39" s="1" t="e">
        <f t="shared" si="94"/>
        <v>#VALUE!</v>
      </c>
      <c r="DI39" s="1" t="e">
        <f t="shared" si="27"/>
        <v>#VALUE!</v>
      </c>
      <c r="DJ39" s="1">
        <f t="shared" si="95"/>
        <v>0</v>
      </c>
      <c r="DK39" s="1">
        <f t="shared" si="96"/>
        <v>1.1999999999999999E-3</v>
      </c>
      <c r="DL39" s="1" t="e">
        <f t="shared" si="97"/>
        <v>#VALUE!</v>
      </c>
      <c r="DM39" s="1" t="e">
        <f t="shared" si="98"/>
        <v>#VALUE!</v>
      </c>
      <c r="DQ39">
        <f t="shared" si="99"/>
        <v>0</v>
      </c>
      <c r="DR39" t="str">
        <f t="shared" si="100"/>
        <v>NO</v>
      </c>
      <c r="DS39">
        <f t="shared" si="101"/>
        <v>3000</v>
      </c>
      <c r="DT39" t="str">
        <f t="shared" si="102"/>
        <v>NO</v>
      </c>
      <c r="DV39" s="1">
        <f t="shared" si="103"/>
        <v>0</v>
      </c>
      <c r="DW39" s="1">
        <f t="shared" si="104"/>
        <v>2.3999999999999998E-3</v>
      </c>
      <c r="DX39" s="1">
        <f t="shared" si="105"/>
        <v>23.002400000000002</v>
      </c>
      <c r="DY39" s="1">
        <f t="shared" si="28"/>
        <v>23</v>
      </c>
      <c r="DZ39" s="1">
        <f t="shared" si="106"/>
        <v>0</v>
      </c>
      <c r="EA39" s="1">
        <f t="shared" si="107"/>
        <v>2.3999999999999998E-3</v>
      </c>
      <c r="EB39" s="1">
        <f t="shared" si="108"/>
        <v>23.002400000000002</v>
      </c>
      <c r="EC39" s="1">
        <f t="shared" si="29"/>
        <v>23</v>
      </c>
      <c r="ED39" s="1">
        <f t="shared" si="109"/>
        <v>0</v>
      </c>
      <c r="EE39" s="1">
        <f t="shared" si="110"/>
        <v>2.3E-3</v>
      </c>
      <c r="EF39" s="1">
        <f t="shared" si="111"/>
        <v>23.002300000000002</v>
      </c>
      <c r="EG39" s="1">
        <f t="shared" si="30"/>
        <v>23</v>
      </c>
      <c r="EH39" s="1">
        <f t="shared" si="112"/>
        <v>0</v>
      </c>
      <c r="EI39" s="1">
        <f t="shared" si="113"/>
        <v>2.2000000000000001E-3</v>
      </c>
      <c r="EJ39" s="1">
        <f t="shared" si="114"/>
        <v>23.002199999999998</v>
      </c>
      <c r="EK39" s="1">
        <f t="shared" si="31"/>
        <v>23</v>
      </c>
      <c r="EL39" s="1">
        <f t="shared" si="115"/>
        <v>0</v>
      </c>
      <c r="EM39" s="1">
        <f t="shared" si="116"/>
        <v>2.2000000000000001E-3</v>
      </c>
      <c r="EN39" s="1">
        <f t="shared" si="117"/>
        <v>23.002199999999998</v>
      </c>
      <c r="EO39" s="1">
        <f t="shared" si="32"/>
        <v>23</v>
      </c>
      <c r="EP39" s="1">
        <f t="shared" si="118"/>
        <v>0</v>
      </c>
      <c r="EQ39" s="1">
        <f t="shared" si="119"/>
        <v>2.2000000000000001E-3</v>
      </c>
      <c r="ER39" s="1">
        <f t="shared" si="120"/>
        <v>23.002199999999998</v>
      </c>
      <c r="ES39" s="1">
        <f t="shared" si="33"/>
        <v>23</v>
      </c>
      <c r="ET39" s="1">
        <f t="shared" si="121"/>
        <v>0</v>
      </c>
      <c r="EU39" s="1">
        <f t="shared" si="122"/>
        <v>1.1999999999999999E-3</v>
      </c>
      <c r="EV39" s="1">
        <f t="shared" si="123"/>
        <v>23.001200000000001</v>
      </c>
      <c r="EW39" s="1">
        <f t="shared" si="124"/>
        <v>23</v>
      </c>
      <c r="EX39" s="1"/>
      <c r="EY39" s="1">
        <f t="shared" si="125"/>
        <v>0</v>
      </c>
      <c r="EZ39" s="1">
        <f t="shared" si="126"/>
        <v>2.3999999999999998E-3</v>
      </c>
      <c r="FA39" s="1">
        <f t="shared" si="34"/>
        <v>23.002400000000002</v>
      </c>
      <c r="FB39" s="1">
        <f t="shared" si="35"/>
        <v>23</v>
      </c>
      <c r="FC39" s="1">
        <f t="shared" si="127"/>
        <v>0</v>
      </c>
      <c r="FD39" s="1">
        <f t="shared" si="128"/>
        <v>2.2000000000000001E-3</v>
      </c>
      <c r="FE39" s="1">
        <f t="shared" si="129"/>
        <v>23.002199999999998</v>
      </c>
      <c r="FF39" s="1">
        <f t="shared" si="36"/>
        <v>23</v>
      </c>
      <c r="FG39" s="1">
        <f t="shared" si="130"/>
        <v>0</v>
      </c>
      <c r="FH39" s="1">
        <f t="shared" si="131"/>
        <v>2.0999999999999999E-3</v>
      </c>
      <c r="FI39" s="1">
        <f t="shared" si="132"/>
        <v>23.002099999999999</v>
      </c>
      <c r="FJ39" s="1">
        <f t="shared" si="37"/>
        <v>23</v>
      </c>
      <c r="FK39" s="1">
        <f t="shared" si="133"/>
        <v>0</v>
      </c>
      <c r="FL39" s="1">
        <f t="shared" si="134"/>
        <v>2.2000000000000001E-3</v>
      </c>
      <c r="FM39" s="1">
        <f t="shared" si="135"/>
        <v>23.002199999999998</v>
      </c>
      <c r="FN39" s="1">
        <f t="shared" si="38"/>
        <v>23</v>
      </c>
      <c r="FO39" s="1">
        <f t="shared" si="136"/>
        <v>0</v>
      </c>
      <c r="FP39" s="1">
        <f t="shared" si="137"/>
        <v>2.2000000000000001E-3</v>
      </c>
      <c r="FQ39" s="1">
        <f t="shared" si="138"/>
        <v>23.002199999999998</v>
      </c>
      <c r="FR39" s="1">
        <f t="shared" si="39"/>
        <v>23</v>
      </c>
      <c r="FS39" s="1">
        <f t="shared" si="139"/>
        <v>0</v>
      </c>
      <c r="FT39" s="1">
        <f t="shared" si="140"/>
        <v>2.0999999999999999E-3</v>
      </c>
      <c r="FU39" s="1">
        <f t="shared" si="141"/>
        <v>23.002099999999999</v>
      </c>
      <c r="FV39" s="1">
        <f t="shared" si="40"/>
        <v>23</v>
      </c>
      <c r="FW39" s="1">
        <f t="shared" si="142"/>
        <v>0</v>
      </c>
      <c r="FX39" s="1">
        <f t="shared" si="143"/>
        <v>1.1999999999999999E-3</v>
      </c>
      <c r="FY39" s="1">
        <f t="shared" si="144"/>
        <v>23.001200000000001</v>
      </c>
      <c r="FZ39" s="1">
        <f t="shared" si="41"/>
        <v>23</v>
      </c>
      <c r="GC39" s="1">
        <f t="shared" si="42"/>
        <v>0</v>
      </c>
      <c r="GD39" s="1">
        <f t="shared" si="145"/>
        <v>2.3999999999999998E-3</v>
      </c>
      <c r="GE39" s="1">
        <f t="shared" si="43"/>
        <v>23.002400000000002</v>
      </c>
      <c r="GF39" s="1">
        <f t="shared" si="44"/>
        <v>24</v>
      </c>
      <c r="GG39" s="1">
        <f t="shared" si="45"/>
        <v>0</v>
      </c>
      <c r="GH39" s="1">
        <f t="shared" si="146"/>
        <v>1.5E-3</v>
      </c>
      <c r="GI39" s="1">
        <f t="shared" si="147"/>
        <v>24.0015</v>
      </c>
      <c r="GJ39" s="1">
        <f t="shared" si="46"/>
        <v>24</v>
      </c>
      <c r="GK39" s="1">
        <f t="shared" si="47"/>
        <v>0</v>
      </c>
      <c r="GL39" s="1">
        <f t="shared" si="148"/>
        <v>1.4E-3</v>
      </c>
      <c r="GM39" s="1">
        <f t="shared" si="149"/>
        <v>24.0014</v>
      </c>
      <c r="GN39" s="1">
        <f t="shared" si="48"/>
        <v>24</v>
      </c>
      <c r="GO39" s="1">
        <f t="shared" si="49"/>
        <v>0</v>
      </c>
      <c r="GP39" s="1">
        <f t="shared" si="150"/>
        <v>1.8E-3</v>
      </c>
      <c r="GQ39" s="1">
        <f t="shared" si="151"/>
        <v>24.001799999999999</v>
      </c>
      <c r="GR39" s="1">
        <f t="shared" si="50"/>
        <v>24</v>
      </c>
      <c r="GS39" s="1">
        <f t="shared" si="51"/>
        <v>0</v>
      </c>
      <c r="GT39" s="1">
        <f t="shared" si="152"/>
        <v>1.9E-3</v>
      </c>
      <c r="GU39" s="1">
        <f t="shared" si="153"/>
        <v>24.001899999999999</v>
      </c>
      <c r="GV39" s="1">
        <f t="shared" si="52"/>
        <v>24</v>
      </c>
      <c r="GW39" s="1">
        <f t="shared" si="53"/>
        <v>0</v>
      </c>
      <c r="GX39" s="1">
        <f t="shared" si="154"/>
        <v>2E-3</v>
      </c>
      <c r="GY39" s="1">
        <f t="shared" si="155"/>
        <v>24.001999999999999</v>
      </c>
      <c r="GZ39" s="1">
        <f t="shared" si="54"/>
        <v>24</v>
      </c>
      <c r="HA39" s="1">
        <f t="shared" si="55"/>
        <v>0</v>
      </c>
      <c r="HB39" s="1">
        <f t="shared" si="156"/>
        <v>1E-3</v>
      </c>
      <c r="HC39" s="1">
        <f t="shared" si="157"/>
        <v>24.001000000000001</v>
      </c>
      <c r="HD39" s="1">
        <f t="shared" si="56"/>
        <v>24</v>
      </c>
    </row>
    <row r="40" spans="1:212" x14ac:dyDescent="0.3">
      <c r="A40" t="s">
        <v>141</v>
      </c>
      <c r="B40" s="13">
        <f>IFERROR(VLOOKUP($A40,'Running Order'!$A$8:$CH$64,B$104,FALSE),)</f>
        <v>0</v>
      </c>
      <c r="C40" s="35" t="str">
        <f>IFERROR(VLOOKUP($A40,'Running Order'!$A$8:$CH$64,C$104,FALSE),"-")</f>
        <v>-</v>
      </c>
      <c r="D40" s="35" t="str">
        <f>IFERROR(VLOOKUP($A40,'Running Order'!$A$8:$CH$64,D$104,FALSE),"-")</f>
        <v>-</v>
      </c>
      <c r="E40" s="35" t="str">
        <f>IFERROR(VLOOKUP($A40,'Running Order'!$A$8:$CH$64,E$104,FALSE),"-")</f>
        <v>-</v>
      </c>
      <c r="F40" s="35" t="str">
        <f>IFERROR(VLOOKUP($A40,'Running Order'!$A$8:$CH$64,F$104,FALSE),"-")</f>
        <v>-</v>
      </c>
      <c r="G40" s="13" t="str">
        <f>IFERROR(VLOOKUP($A40,'Running Order'!$A$8:$CH$64,G$104,FALSE),"-")</f>
        <v>-</v>
      </c>
      <c r="H40" s="12" t="str">
        <f>IFERROR(VLOOKUP($A40,'Running Order'!$A$8:$CH$64,H$104,FALSE),"-")</f>
        <v>-</v>
      </c>
      <c r="I40" s="12" t="str">
        <f>IFERROR(VLOOKUP($A40,'Running Order'!$A$8:$CH$64,I$104,FALSE),"-")</f>
        <v>-</v>
      </c>
      <c r="J40" s="12" t="str">
        <f>IFERROR(VLOOKUP($A40,'Running Order'!$A$8:$CH$64,J$104,FALSE),"-")</f>
        <v>-</v>
      </c>
      <c r="K40" s="35" t="str">
        <f>IFERROR(VLOOKUP($A40,'Running Order'!$A$8:$CH$64,K$104,FALSE),"-")</f>
        <v>-</v>
      </c>
      <c r="L40" s="12" t="str">
        <f>IFERROR(VLOOKUP($A40,'Running Order'!$A$8:$CH$64,L$104,FALSE),"-")</f>
        <v>-</v>
      </c>
      <c r="M40" s="35" t="str">
        <f>IFERROR(VLOOKUP($A40,'Running Order'!$A$8:$CH$64,M$104,FALSE),"-")</f>
        <v>-</v>
      </c>
      <c r="N40" s="35" t="str">
        <f>IFERROR(VLOOKUP($A40,'Running Order'!$A$8:$CH$64,N$104,FALSE),"-")</f>
        <v>-</v>
      </c>
      <c r="O40" s="35" t="str">
        <f>IFERROR(VLOOKUP($A40,'Running Order'!$A$8:$CH$64,O$104,FALSE),"-")</f>
        <v>-</v>
      </c>
      <c r="P40" s="35" t="str">
        <f>IFERROR(VLOOKUP($A40,'Running Order'!$A$8:$CH$64,P$104,FALSE),"-")</f>
        <v>-</v>
      </c>
      <c r="Q40" s="35" t="str">
        <f>IFERROR(VLOOKUP($A40,'Running Order'!$A$8:$CH$64,Q$104,FALSE),"-")</f>
        <v>-</v>
      </c>
      <c r="R40" s="35" t="str">
        <f>IFERROR(VLOOKUP($A40,'Running Order'!$A$8:$CH$64,R$104,FALSE),"-")</f>
        <v>-</v>
      </c>
      <c r="S40" s="12" t="str">
        <f>IFERROR(VLOOKUP($A40,'Running Order'!$A$8:$CH$64,S$104,FALSE),"-")</f>
        <v>-</v>
      </c>
      <c r="T40" s="35" t="str">
        <f>IFERROR(VLOOKUP($A40,'Running Order'!$A$8:$CH$64,T$104,FALSE),"-")</f>
        <v>-</v>
      </c>
      <c r="U40" s="12" t="str">
        <f>IFERROR(VLOOKUP($A40,'Running Order'!$A$8:$CH$64,U$104,FALSE),"-")</f>
        <v>-</v>
      </c>
      <c r="V40" s="35" t="str">
        <f>IFERROR(VLOOKUP($A40,'Running Order'!$A$8:$CH$64,V$104,FALSE),"-")</f>
        <v>-</v>
      </c>
      <c r="W40" s="5">
        <f>IFERROR(VLOOKUP($A40,'Running Order'!$A$8:$CH$64,W$104,FALSE),1000)</f>
        <v>1000</v>
      </c>
      <c r="X40" s="12" t="str">
        <f>IFERROR(VLOOKUP($A40,'Running Order'!$A$8:$CH$64,X$104,FALSE),"-")</f>
        <v>-</v>
      </c>
      <c r="Y40" s="12" t="str">
        <f>IFERROR(VLOOKUP($A40,'Running Order'!$A$8:$CH$64,Y$104,FALSE),"-")</f>
        <v>-</v>
      </c>
      <c r="Z40" s="12" t="str">
        <f>IFERROR(VLOOKUP($A40,'Running Order'!$A$8:$CH$64,Z$104,FALSE),"-")</f>
        <v>-</v>
      </c>
      <c r="AA40" s="12" t="str">
        <f>IFERROR(VLOOKUP($A40,'Running Order'!$A$8:$CH$64,AA$104,FALSE),"-")</f>
        <v>-</v>
      </c>
      <c r="AB40" s="12" t="str">
        <f>IFERROR(VLOOKUP($A40,'Running Order'!$A$8:$CH$64,AB$104,FALSE),"-")</f>
        <v>-</v>
      </c>
      <c r="AC40" s="12" t="str">
        <f>IFERROR(VLOOKUP($A40,'Running Order'!$A$8:$CH$64,AC$104,FALSE),"-")</f>
        <v>-</v>
      </c>
      <c r="AD40" s="12" t="str">
        <f>IFERROR(VLOOKUP($A40,'Running Order'!$A$8:$CH$64,AD$104,FALSE),"-")</f>
        <v>-</v>
      </c>
      <c r="AE40" s="12" t="str">
        <f>IFERROR(VLOOKUP($A40,'Running Order'!$A$8:$CH$64,AE$104,FALSE),"-")</f>
        <v>-</v>
      </c>
      <c r="AF40" s="12" t="str">
        <f>IFERROR(VLOOKUP($A40,'Running Order'!$A$8:$CH$64,AF$104,FALSE),"-")</f>
        <v>-</v>
      </c>
      <c r="AG40" s="12" t="str">
        <f>IFERROR(VLOOKUP($A40,'Running Order'!$A$8:$CH$64,AG$104,FALSE),"-")</f>
        <v>-</v>
      </c>
      <c r="AH40" s="5">
        <f>IFERROR(VLOOKUP($A40,'Running Order'!$A$8:$CH$64,AH$104,FALSE),1000)</f>
        <v>1000</v>
      </c>
      <c r="AI40" s="5">
        <f>IFERROR(VLOOKUP($A40,'Running Order'!$A$8:$CH$64,AI$104,FALSE),1000)</f>
        <v>1000</v>
      </c>
      <c r="AJ40" s="12" t="str">
        <f>IFERROR(VLOOKUP($A40,'Running Order'!$A$8:$CH$64,AJ$104,FALSE),"-")</f>
        <v>-</v>
      </c>
      <c r="AK40" s="12" t="str">
        <f>IFERROR(VLOOKUP($A40,'Running Order'!$A$8:$CH$64,AK$104,FALSE),"-")</f>
        <v>-</v>
      </c>
      <c r="AL40" s="12" t="str">
        <f>IFERROR(VLOOKUP($A40,'Running Order'!$A$8:$CH$64,AL$104,FALSE),"-")</f>
        <v>-</v>
      </c>
      <c r="AM40" s="12" t="str">
        <f>IFERROR(VLOOKUP($A40,'Running Order'!$A$8:$CH$64,AM$104,FALSE),"-")</f>
        <v>-</v>
      </c>
      <c r="AN40" s="12" t="str">
        <f>IFERROR(VLOOKUP($A40,'Running Order'!$A$8:$CH$64,AN$104,FALSE),"-")</f>
        <v>-</v>
      </c>
      <c r="AO40" s="12" t="str">
        <f>IFERROR(VLOOKUP($A40,'Running Order'!$A$8:$CH$64,AO$104,FALSE),"-")</f>
        <v>-</v>
      </c>
      <c r="AP40" s="12" t="str">
        <f>IFERROR(VLOOKUP($A40,'Running Order'!$A$8:$CH$64,AP$104,FALSE),"-")</f>
        <v>-</v>
      </c>
      <c r="AQ40" s="12" t="str">
        <f>IFERROR(VLOOKUP($A40,'Running Order'!$A$8:$CH$64,AQ$104,FALSE),"-")</f>
        <v>-</v>
      </c>
      <c r="AR40" s="12" t="str">
        <f>IFERROR(VLOOKUP($A40,'Running Order'!$A$8:$CH$64,AR$104,FALSE),"-")</f>
        <v>-</v>
      </c>
      <c r="AS40" s="12" t="str">
        <f>IFERROR(VLOOKUP($A40,'Running Order'!$A$8:$CH$64,AS$104,FALSE),"-")</f>
        <v>-</v>
      </c>
      <c r="AT40" s="5">
        <f>IFERROR(VLOOKUP($A40,'Running Order'!$A$8:$CH$64,AT$104,FALSE),1000)</f>
        <v>1000</v>
      </c>
      <c r="AU40" s="5">
        <f>IFERROR(VLOOKUP($A40,'Running Order'!$A$8:$CH$64,AU$104,FALSE),1000)</f>
        <v>1000</v>
      </c>
      <c r="AV40" s="12" t="str">
        <f>IFERROR(VLOOKUP($A40,'Running Order'!$A$8:$CH$64,AV$104,FALSE),"-")</f>
        <v>-</v>
      </c>
      <c r="AW40" s="12" t="str">
        <f>IFERROR(VLOOKUP($A40,'Running Order'!$A$8:$CH$64,AW$104,FALSE),"-")</f>
        <v>-</v>
      </c>
      <c r="AX40" s="12" t="str">
        <f>IFERROR(VLOOKUP($A40,'Running Order'!$A$8:$CH$64,AX$104,FALSE),"-")</f>
        <v>-</v>
      </c>
      <c r="AY40" s="12" t="str">
        <f>IFERROR(VLOOKUP($A40,'Running Order'!$A$8:$CH$64,AY$104,FALSE),"-")</f>
        <v>-</v>
      </c>
      <c r="AZ40" s="12" t="str">
        <f>IFERROR(VLOOKUP($A40,'Running Order'!$A$8:$CH$64,AZ$104,FALSE),"-")</f>
        <v>-</v>
      </c>
      <c r="BA40" s="12" t="str">
        <f>IFERROR(VLOOKUP($A40,'Running Order'!$A$8:$CH$64,BA$104,FALSE),"-")</f>
        <v>-</v>
      </c>
      <c r="BB40" s="12" t="str">
        <f>IFERROR(VLOOKUP($A40,'Running Order'!$A$8:$CH$64,BB$104,FALSE),"-")</f>
        <v>-</v>
      </c>
      <c r="BC40" s="12" t="str">
        <f>IFERROR(VLOOKUP($A40,'Running Order'!$A$8:$CH$64,BC$104,FALSE),"-")</f>
        <v>-</v>
      </c>
      <c r="BD40" s="12" t="str">
        <f>IFERROR(VLOOKUP($A40,'Running Order'!$A$8:$CH$64,BD$104,FALSE),"-")</f>
        <v>-</v>
      </c>
      <c r="BE40" s="12" t="str">
        <f>IFERROR(VLOOKUP($A40,'Running Order'!$A$8:$CH$64,BE$104,FALSE),"-")</f>
        <v>-</v>
      </c>
      <c r="BF40" s="5">
        <f>IFERROR(VLOOKUP($A40,'Running Order'!$A$8:$CH$64,BF$104,FALSE),1000)</f>
        <v>1000</v>
      </c>
      <c r="BG40" s="5" t="str">
        <f>IFERROR(VLOOKUP($A40,'Running Order'!$A$8:$CH$64,BG$104,FALSE),"-")</f>
        <v>-</v>
      </c>
      <c r="BH40" s="5">
        <f t="shared" si="57"/>
        <v>24</v>
      </c>
      <c r="BI40" s="5">
        <f t="shared" si="58"/>
        <v>23</v>
      </c>
      <c r="BJ40" s="5">
        <f t="shared" si="59"/>
        <v>23</v>
      </c>
      <c r="BK40" s="5" t="str">
        <f t="shared" si="60"/>
        <v>-</v>
      </c>
      <c r="BL40" s="5">
        <f t="shared" si="61"/>
        <v>23</v>
      </c>
      <c r="BM40" s="5">
        <f t="shared" si="62"/>
        <v>23</v>
      </c>
      <c r="BN40" s="5">
        <f t="shared" si="63"/>
        <v>23</v>
      </c>
      <c r="BO40" s="5" t="str">
        <f t="shared" si="64"/>
        <v>-</v>
      </c>
      <c r="BP40" s="3" t="str">
        <f t="shared" si="16"/>
        <v>-</v>
      </c>
      <c r="BQ40" s="3" t="str">
        <f t="shared" si="65"/>
        <v/>
      </c>
      <c r="BR40" s="3" t="str">
        <f t="shared" si="17"/>
        <v>-</v>
      </c>
      <c r="BS40" s="3" t="str">
        <f t="shared" si="66"/>
        <v/>
      </c>
      <c r="BT40" s="3" t="str">
        <f t="shared" si="18"/>
        <v>-</v>
      </c>
      <c r="BU40" s="3" t="str">
        <f t="shared" si="67"/>
        <v/>
      </c>
      <c r="BV40" s="3" t="str">
        <f t="shared" si="19"/>
        <v>-</v>
      </c>
      <c r="BW40" s="3" t="str">
        <f t="shared" si="68"/>
        <v/>
      </c>
      <c r="BX40" s="3" t="str">
        <f t="shared" si="20"/>
        <v>-</v>
      </c>
      <c r="BY40" s="3" t="str">
        <f t="shared" si="69"/>
        <v/>
      </c>
      <c r="BZ40" s="3" t="str">
        <f t="shared" si="21"/>
        <v>-</v>
      </c>
      <c r="CA40" s="3" t="str">
        <f t="shared" si="70"/>
        <v/>
      </c>
      <c r="CB40" s="3" t="str">
        <f t="shared" si="22"/>
        <v>-</v>
      </c>
      <c r="CC40" s="3" t="str">
        <f t="shared" si="71"/>
        <v/>
      </c>
      <c r="CD40" s="3" t="str">
        <f t="shared" si="72"/>
        <v>-</v>
      </c>
      <c r="CE40" s="3" t="str">
        <f t="shared" si="73"/>
        <v/>
      </c>
      <c r="CF40" s="3" t="str">
        <f t="shared" si="74"/>
        <v>-</v>
      </c>
      <c r="CG40" s="3" t="str">
        <f t="shared" si="75"/>
        <v/>
      </c>
      <c r="CH40" s="5" t="str">
        <f>IFERROR(VLOOKUP($A40,'Running Order'!$A$8:$CH$64,CH$104,FALSE),"-")</f>
        <v>-</v>
      </c>
      <c r="CI40" s="5" t="str">
        <f>IFERROR(VLOOKUP($A40,'Running Order'!$A$8:$CI$64,CI$104,FALSE),"-")</f>
        <v>-</v>
      </c>
      <c r="CL40" s="1">
        <f t="shared" si="76"/>
        <v>0</v>
      </c>
      <c r="CM40" s="1">
        <f t="shared" si="77"/>
        <v>2.4000000000000001E-4</v>
      </c>
      <c r="CN40" s="1" t="e">
        <f t="shared" si="78"/>
        <v>#VALUE!</v>
      </c>
      <c r="CO40" s="1" t="e">
        <f t="shared" si="79"/>
        <v>#VALUE!</v>
      </c>
      <c r="CP40" s="1">
        <f t="shared" si="80"/>
        <v>0</v>
      </c>
      <c r="CQ40" s="1">
        <f t="shared" si="81"/>
        <v>2.4000000000000001E-4</v>
      </c>
      <c r="CR40" s="1" t="e">
        <f t="shared" si="82"/>
        <v>#VALUE!</v>
      </c>
      <c r="CS40" s="1" t="e">
        <f t="shared" si="23"/>
        <v>#VALUE!</v>
      </c>
      <c r="CT40" s="1">
        <f t="shared" si="83"/>
        <v>0</v>
      </c>
      <c r="CU40" s="1">
        <f t="shared" si="84"/>
        <v>2.3E-3</v>
      </c>
      <c r="CV40" s="1" t="e">
        <f t="shared" si="85"/>
        <v>#VALUE!</v>
      </c>
      <c r="CW40" s="1" t="e">
        <f t="shared" si="24"/>
        <v>#VALUE!</v>
      </c>
      <c r="CX40" s="1">
        <f t="shared" si="86"/>
        <v>0</v>
      </c>
      <c r="CY40" s="1">
        <f t="shared" si="87"/>
        <v>2.2000000000000001E-3</v>
      </c>
      <c r="CZ40" s="1" t="e">
        <f t="shared" si="88"/>
        <v>#VALUE!</v>
      </c>
      <c r="DA40" s="1" t="e">
        <f t="shared" si="25"/>
        <v>#VALUE!</v>
      </c>
      <c r="DB40" s="1">
        <f t="shared" si="89"/>
        <v>0</v>
      </c>
      <c r="DC40" s="1">
        <f t="shared" si="90"/>
        <v>2.2000000000000001E-3</v>
      </c>
      <c r="DD40" s="1" t="e">
        <f t="shared" si="91"/>
        <v>#VALUE!</v>
      </c>
      <c r="DE40" s="1" t="e">
        <f t="shared" si="26"/>
        <v>#VALUE!</v>
      </c>
      <c r="DF40" s="1">
        <f t="shared" si="92"/>
        <v>0</v>
      </c>
      <c r="DG40" s="1">
        <f t="shared" si="93"/>
        <v>2.2000000000000001E-3</v>
      </c>
      <c r="DH40" s="1" t="e">
        <f t="shared" si="94"/>
        <v>#VALUE!</v>
      </c>
      <c r="DI40" s="1" t="e">
        <f t="shared" si="27"/>
        <v>#VALUE!</v>
      </c>
      <c r="DJ40" s="1">
        <f t="shared" si="95"/>
        <v>0</v>
      </c>
      <c r="DK40" s="1">
        <f t="shared" si="96"/>
        <v>1.1999999999999999E-3</v>
      </c>
      <c r="DL40" s="1" t="e">
        <f t="shared" si="97"/>
        <v>#VALUE!</v>
      </c>
      <c r="DM40" s="1" t="e">
        <f t="shared" si="98"/>
        <v>#VALUE!</v>
      </c>
      <c r="DQ40">
        <f t="shared" si="99"/>
        <v>0</v>
      </c>
      <c r="DR40" t="str">
        <f t="shared" si="100"/>
        <v>NO</v>
      </c>
      <c r="DS40">
        <f t="shared" si="101"/>
        <v>3000</v>
      </c>
      <c r="DT40" t="str">
        <f t="shared" si="102"/>
        <v>NO</v>
      </c>
      <c r="DV40" s="1">
        <f t="shared" si="103"/>
        <v>0</v>
      </c>
      <c r="DW40" s="1">
        <f t="shared" si="104"/>
        <v>2.3999999999999998E-3</v>
      </c>
      <c r="DX40" s="1">
        <f t="shared" si="105"/>
        <v>23.002400000000002</v>
      </c>
      <c r="DY40" s="1">
        <f t="shared" si="28"/>
        <v>23</v>
      </c>
      <c r="DZ40" s="1">
        <f t="shared" si="106"/>
        <v>0</v>
      </c>
      <c r="EA40" s="1">
        <f t="shared" si="107"/>
        <v>2.3999999999999998E-3</v>
      </c>
      <c r="EB40" s="1">
        <f t="shared" si="108"/>
        <v>23.002400000000002</v>
      </c>
      <c r="EC40" s="1">
        <f t="shared" si="29"/>
        <v>23</v>
      </c>
      <c r="ED40" s="1">
        <f t="shared" si="109"/>
        <v>0</v>
      </c>
      <c r="EE40" s="1">
        <f t="shared" si="110"/>
        <v>2.3E-3</v>
      </c>
      <c r="EF40" s="1">
        <f t="shared" si="111"/>
        <v>23.002300000000002</v>
      </c>
      <c r="EG40" s="1">
        <f t="shared" si="30"/>
        <v>23</v>
      </c>
      <c r="EH40" s="1">
        <f t="shared" si="112"/>
        <v>0</v>
      </c>
      <c r="EI40" s="1">
        <f t="shared" si="113"/>
        <v>2.2000000000000001E-3</v>
      </c>
      <c r="EJ40" s="1">
        <f t="shared" si="114"/>
        <v>23.002199999999998</v>
      </c>
      <c r="EK40" s="1">
        <f t="shared" si="31"/>
        <v>23</v>
      </c>
      <c r="EL40" s="1">
        <f t="shared" si="115"/>
        <v>0</v>
      </c>
      <c r="EM40" s="1">
        <f t="shared" si="116"/>
        <v>2.2000000000000001E-3</v>
      </c>
      <c r="EN40" s="1">
        <f t="shared" si="117"/>
        <v>23.002199999999998</v>
      </c>
      <c r="EO40" s="1">
        <f t="shared" si="32"/>
        <v>23</v>
      </c>
      <c r="EP40" s="1">
        <f t="shared" si="118"/>
        <v>0</v>
      </c>
      <c r="EQ40" s="1">
        <f t="shared" si="119"/>
        <v>2.2000000000000001E-3</v>
      </c>
      <c r="ER40" s="1">
        <f t="shared" si="120"/>
        <v>23.002199999999998</v>
      </c>
      <c r="ES40" s="1">
        <f t="shared" si="33"/>
        <v>23</v>
      </c>
      <c r="ET40" s="1">
        <f t="shared" si="121"/>
        <v>0</v>
      </c>
      <c r="EU40" s="1">
        <f t="shared" si="122"/>
        <v>1.1999999999999999E-3</v>
      </c>
      <c r="EV40" s="1">
        <f t="shared" si="123"/>
        <v>23.001200000000001</v>
      </c>
      <c r="EW40" s="1">
        <f t="shared" si="124"/>
        <v>23</v>
      </c>
      <c r="EX40" s="1"/>
      <c r="EY40" s="1">
        <f t="shared" si="125"/>
        <v>0</v>
      </c>
      <c r="EZ40" s="1">
        <f t="shared" si="126"/>
        <v>2.3999999999999998E-3</v>
      </c>
      <c r="FA40" s="1">
        <f t="shared" si="34"/>
        <v>23.002400000000002</v>
      </c>
      <c r="FB40" s="1">
        <f t="shared" si="35"/>
        <v>23</v>
      </c>
      <c r="FC40" s="1">
        <f t="shared" si="127"/>
        <v>0</v>
      </c>
      <c r="FD40" s="1">
        <f t="shared" si="128"/>
        <v>2.2000000000000001E-3</v>
      </c>
      <c r="FE40" s="1">
        <f t="shared" si="129"/>
        <v>23.002199999999998</v>
      </c>
      <c r="FF40" s="1">
        <f t="shared" si="36"/>
        <v>23</v>
      </c>
      <c r="FG40" s="1">
        <f t="shared" si="130"/>
        <v>0</v>
      </c>
      <c r="FH40" s="1">
        <f t="shared" si="131"/>
        <v>2.0999999999999999E-3</v>
      </c>
      <c r="FI40" s="1">
        <f t="shared" si="132"/>
        <v>23.002099999999999</v>
      </c>
      <c r="FJ40" s="1">
        <f t="shared" si="37"/>
        <v>23</v>
      </c>
      <c r="FK40" s="1">
        <f t="shared" si="133"/>
        <v>0</v>
      </c>
      <c r="FL40" s="1">
        <f t="shared" si="134"/>
        <v>2.2000000000000001E-3</v>
      </c>
      <c r="FM40" s="1">
        <f t="shared" si="135"/>
        <v>23.002199999999998</v>
      </c>
      <c r="FN40" s="1">
        <f t="shared" si="38"/>
        <v>23</v>
      </c>
      <c r="FO40" s="1">
        <f t="shared" si="136"/>
        <v>0</v>
      </c>
      <c r="FP40" s="1">
        <f t="shared" si="137"/>
        <v>2.2000000000000001E-3</v>
      </c>
      <c r="FQ40" s="1">
        <f t="shared" si="138"/>
        <v>23.002199999999998</v>
      </c>
      <c r="FR40" s="1">
        <f t="shared" si="39"/>
        <v>23</v>
      </c>
      <c r="FS40" s="1">
        <f t="shared" si="139"/>
        <v>0</v>
      </c>
      <c r="FT40" s="1">
        <f t="shared" si="140"/>
        <v>2.0999999999999999E-3</v>
      </c>
      <c r="FU40" s="1">
        <f t="shared" si="141"/>
        <v>23.002099999999999</v>
      </c>
      <c r="FV40" s="1">
        <f t="shared" si="40"/>
        <v>23</v>
      </c>
      <c r="FW40" s="1">
        <f t="shared" si="142"/>
        <v>0</v>
      </c>
      <c r="FX40" s="1">
        <f t="shared" si="143"/>
        <v>1.1999999999999999E-3</v>
      </c>
      <c r="FY40" s="1">
        <f t="shared" si="144"/>
        <v>23.001200000000001</v>
      </c>
      <c r="FZ40" s="1">
        <f t="shared" si="41"/>
        <v>23</v>
      </c>
      <c r="GC40" s="1">
        <f t="shared" si="42"/>
        <v>0</v>
      </c>
      <c r="GD40" s="1">
        <f t="shared" si="145"/>
        <v>2.3999999999999998E-3</v>
      </c>
      <c r="GE40" s="1">
        <f t="shared" si="43"/>
        <v>23.002400000000002</v>
      </c>
      <c r="GF40" s="1">
        <f t="shared" si="44"/>
        <v>24</v>
      </c>
      <c r="GG40" s="1">
        <f t="shared" si="45"/>
        <v>0</v>
      </c>
      <c r="GH40" s="1">
        <f t="shared" si="146"/>
        <v>1.5E-3</v>
      </c>
      <c r="GI40" s="1">
        <f t="shared" si="147"/>
        <v>24.0015</v>
      </c>
      <c r="GJ40" s="1">
        <f t="shared" si="46"/>
        <v>24</v>
      </c>
      <c r="GK40" s="1">
        <f t="shared" si="47"/>
        <v>0</v>
      </c>
      <c r="GL40" s="1">
        <f t="shared" si="148"/>
        <v>1.4E-3</v>
      </c>
      <c r="GM40" s="1">
        <f t="shared" si="149"/>
        <v>24.0014</v>
      </c>
      <c r="GN40" s="1">
        <f t="shared" si="48"/>
        <v>24</v>
      </c>
      <c r="GO40" s="1">
        <f t="shared" si="49"/>
        <v>0</v>
      </c>
      <c r="GP40" s="1">
        <f t="shared" si="150"/>
        <v>1.8E-3</v>
      </c>
      <c r="GQ40" s="1">
        <f t="shared" si="151"/>
        <v>24.001799999999999</v>
      </c>
      <c r="GR40" s="1">
        <f t="shared" si="50"/>
        <v>24</v>
      </c>
      <c r="GS40" s="1">
        <f t="shared" si="51"/>
        <v>0</v>
      </c>
      <c r="GT40" s="1">
        <f t="shared" si="152"/>
        <v>1.9E-3</v>
      </c>
      <c r="GU40" s="1">
        <f t="shared" si="153"/>
        <v>24.001899999999999</v>
      </c>
      <c r="GV40" s="1">
        <f t="shared" si="52"/>
        <v>24</v>
      </c>
      <c r="GW40" s="1">
        <f t="shared" si="53"/>
        <v>0</v>
      </c>
      <c r="GX40" s="1">
        <f t="shared" si="154"/>
        <v>2E-3</v>
      </c>
      <c r="GY40" s="1">
        <f t="shared" si="155"/>
        <v>24.001999999999999</v>
      </c>
      <c r="GZ40" s="1">
        <f t="shared" si="54"/>
        <v>24</v>
      </c>
      <c r="HA40" s="1">
        <f t="shared" si="55"/>
        <v>0</v>
      </c>
      <c r="HB40" s="1">
        <f t="shared" si="156"/>
        <v>1E-3</v>
      </c>
      <c r="HC40" s="1">
        <f t="shared" si="157"/>
        <v>24.001000000000001</v>
      </c>
      <c r="HD40" s="1">
        <f t="shared" si="56"/>
        <v>24</v>
      </c>
    </row>
    <row r="41" spans="1:212" x14ac:dyDescent="0.3">
      <c r="A41" t="s">
        <v>142</v>
      </c>
      <c r="B41" s="37">
        <f>IFERROR(VLOOKUP($A41,'Running Order'!$A$8:$CH$64,B$104,FALSE),)</f>
        <v>0</v>
      </c>
      <c r="C41" s="36" t="str">
        <f>IFERROR(VLOOKUP($A41,'Running Order'!$A$8:$CH$64,C$104,FALSE),"-")</f>
        <v>-</v>
      </c>
      <c r="D41" s="36" t="str">
        <f>IFERROR(VLOOKUP($A41,'Running Order'!$A$8:$CH$64,D$104,FALSE),"-")</f>
        <v>-</v>
      </c>
      <c r="E41" s="36" t="str">
        <f>IFERROR(VLOOKUP($A41,'Running Order'!$A$8:$CH$64,E$104,FALSE),"-")</f>
        <v>-</v>
      </c>
      <c r="F41" s="36" t="str">
        <f>IFERROR(VLOOKUP($A41,'Running Order'!$A$8:$CH$64,F$104,FALSE),"-")</f>
        <v>-</v>
      </c>
      <c r="G41" s="37" t="str">
        <f>IFERROR(VLOOKUP($A41,'Running Order'!$A$8:$CH$64,G$104,FALSE),"-")</f>
        <v>-</v>
      </c>
      <c r="H41" s="36" t="str">
        <f>IFERROR(VLOOKUP($A41,'Running Order'!$A$8:$CH$64,H$104,FALSE),"-")</f>
        <v>-</v>
      </c>
      <c r="I41" s="36" t="str">
        <f>IFERROR(VLOOKUP($A41,'Running Order'!$A$8:$CH$64,I$104,FALSE),"-")</f>
        <v>-</v>
      </c>
      <c r="J41" s="36" t="str">
        <f>IFERROR(VLOOKUP($A41,'Running Order'!$A$8:$CH$64,J$104,FALSE),"-")</f>
        <v>-</v>
      </c>
      <c r="K41" s="36" t="str">
        <f>IFERROR(VLOOKUP($A41,'Running Order'!$A$8:$CH$64,K$104,FALSE),"-")</f>
        <v>-</v>
      </c>
      <c r="L41" s="36" t="str">
        <f>IFERROR(VLOOKUP($A41,'Running Order'!$A$8:$CH$64,L$104,FALSE),"-")</f>
        <v>-</v>
      </c>
      <c r="M41" s="36" t="str">
        <f>IFERROR(VLOOKUP($A41,'Running Order'!$A$8:$CH$64,M$104,FALSE),"-")</f>
        <v>-</v>
      </c>
      <c r="N41" s="36" t="str">
        <f>IFERROR(VLOOKUP($A41,'Running Order'!$A$8:$CH$64,N$104,FALSE),"-")</f>
        <v>-</v>
      </c>
      <c r="O41" s="36" t="str">
        <f>IFERROR(VLOOKUP($A41,'Running Order'!$A$8:$CH$64,O$104,FALSE),"-")</f>
        <v>-</v>
      </c>
      <c r="P41" s="36" t="str">
        <f>IFERROR(VLOOKUP($A41,'Running Order'!$A$8:$CH$64,P$104,FALSE),"-")</f>
        <v>-</v>
      </c>
      <c r="Q41" s="36" t="str">
        <f>IFERROR(VLOOKUP($A41,'Running Order'!$A$8:$CH$64,Q$104,FALSE),"-")</f>
        <v>-</v>
      </c>
      <c r="R41" s="36" t="str">
        <f>IFERROR(VLOOKUP($A41,'Running Order'!$A$8:$CH$64,R$104,FALSE),"-")</f>
        <v>-</v>
      </c>
      <c r="S41" s="36" t="str">
        <f>IFERROR(VLOOKUP($A41,'Running Order'!$A$8:$CH$64,S$104,FALSE),"-")</f>
        <v>-</v>
      </c>
      <c r="T41" s="36" t="str">
        <f>IFERROR(VLOOKUP($A41,'Running Order'!$A$8:$CH$64,T$104,FALSE),"-")</f>
        <v>-</v>
      </c>
      <c r="U41" s="36" t="str">
        <f>IFERROR(VLOOKUP($A41,'Running Order'!$A$8:$CH$64,U$104,FALSE),"-")</f>
        <v>-</v>
      </c>
      <c r="V41" s="36" t="str">
        <f>IFERROR(VLOOKUP($A41,'Running Order'!$A$8:$CH$64,V$104,FALSE),"-")</f>
        <v>-</v>
      </c>
      <c r="W41" s="38">
        <f>IFERROR(VLOOKUP($A41,'Running Order'!$A$8:$CH$64,W$104,FALSE),1000)</f>
        <v>1000</v>
      </c>
      <c r="X41" s="36" t="str">
        <f>IFERROR(VLOOKUP($A41,'Running Order'!$A$8:$CH$64,X$104,FALSE),"-")</f>
        <v>-</v>
      </c>
      <c r="Y41" s="36" t="str">
        <f>IFERROR(VLOOKUP($A41,'Running Order'!$A$8:$CH$64,Y$104,FALSE),"-")</f>
        <v>-</v>
      </c>
      <c r="Z41" s="36" t="str">
        <f>IFERROR(VLOOKUP($A41,'Running Order'!$A$8:$CH$64,Z$104,FALSE),"-")</f>
        <v>-</v>
      </c>
      <c r="AA41" s="36" t="str">
        <f>IFERROR(VLOOKUP($A41,'Running Order'!$A$8:$CH$64,AA$104,FALSE),"-")</f>
        <v>-</v>
      </c>
      <c r="AB41" s="36" t="str">
        <f>IFERROR(VLOOKUP($A41,'Running Order'!$A$8:$CH$64,AB$104,FALSE),"-")</f>
        <v>-</v>
      </c>
      <c r="AC41" s="36" t="str">
        <f>IFERROR(VLOOKUP($A41,'Running Order'!$A$8:$CH$64,AC$104,FALSE),"-")</f>
        <v>-</v>
      </c>
      <c r="AD41" s="36" t="str">
        <f>IFERROR(VLOOKUP($A41,'Running Order'!$A$8:$CH$64,AD$104,FALSE),"-")</f>
        <v>-</v>
      </c>
      <c r="AE41" s="36" t="str">
        <f>IFERROR(VLOOKUP($A41,'Running Order'!$A$8:$CH$64,AE$104,FALSE),"-")</f>
        <v>-</v>
      </c>
      <c r="AF41" s="36" t="str">
        <f>IFERROR(VLOOKUP($A41,'Running Order'!$A$8:$CH$64,AF$104,FALSE),"-")</f>
        <v>-</v>
      </c>
      <c r="AG41" s="36" t="str">
        <f>IFERROR(VLOOKUP($A41,'Running Order'!$A$8:$CH$64,AG$104,FALSE),"-")</f>
        <v>-</v>
      </c>
      <c r="AH41" s="38">
        <f>IFERROR(VLOOKUP($A41,'Running Order'!$A$8:$CH$64,AH$104,FALSE),1000)</f>
        <v>1000</v>
      </c>
      <c r="AI41" s="38">
        <f>IFERROR(VLOOKUP($A41,'Running Order'!$A$8:$CH$64,AI$104,FALSE),1000)</f>
        <v>1000</v>
      </c>
      <c r="AJ41" s="36" t="str">
        <f>IFERROR(VLOOKUP($A41,'Running Order'!$A$8:$CH$64,AJ$104,FALSE),"-")</f>
        <v>-</v>
      </c>
      <c r="AK41" s="36" t="str">
        <f>IFERROR(VLOOKUP($A41,'Running Order'!$A$8:$CH$64,AK$104,FALSE),"-")</f>
        <v>-</v>
      </c>
      <c r="AL41" s="36" t="str">
        <f>IFERROR(VLOOKUP($A41,'Running Order'!$A$8:$CH$64,AL$104,FALSE),"-")</f>
        <v>-</v>
      </c>
      <c r="AM41" s="36" t="str">
        <f>IFERROR(VLOOKUP($A41,'Running Order'!$A$8:$CH$64,AM$104,FALSE),"-")</f>
        <v>-</v>
      </c>
      <c r="AN41" s="36" t="str">
        <f>IFERROR(VLOOKUP($A41,'Running Order'!$A$8:$CH$64,AN$104,FALSE),"-")</f>
        <v>-</v>
      </c>
      <c r="AO41" s="36" t="str">
        <f>IFERROR(VLOOKUP($A41,'Running Order'!$A$8:$CH$64,AO$104,FALSE),"-")</f>
        <v>-</v>
      </c>
      <c r="AP41" s="36" t="str">
        <f>IFERROR(VLOOKUP($A41,'Running Order'!$A$8:$CH$64,AP$104,FALSE),"-")</f>
        <v>-</v>
      </c>
      <c r="AQ41" s="36" t="str">
        <f>IFERROR(VLOOKUP($A41,'Running Order'!$A$8:$CH$64,AQ$104,FALSE),"-")</f>
        <v>-</v>
      </c>
      <c r="AR41" s="36" t="str">
        <f>IFERROR(VLOOKUP($A41,'Running Order'!$A$8:$CH$64,AR$104,FALSE),"-")</f>
        <v>-</v>
      </c>
      <c r="AS41" s="36" t="str">
        <f>IFERROR(VLOOKUP($A41,'Running Order'!$A$8:$CH$64,AS$104,FALSE),"-")</f>
        <v>-</v>
      </c>
      <c r="AT41" s="38">
        <f>IFERROR(VLOOKUP($A41,'Running Order'!$A$8:$CH$64,AT$104,FALSE),1000)</f>
        <v>1000</v>
      </c>
      <c r="AU41" s="38">
        <f>IFERROR(VLOOKUP($A41,'Running Order'!$A$8:$CH$64,AU$104,FALSE),1000)</f>
        <v>1000</v>
      </c>
      <c r="AV41" s="36" t="str">
        <f>IFERROR(VLOOKUP($A41,'Running Order'!$A$8:$CH$64,AV$104,FALSE),"-")</f>
        <v>-</v>
      </c>
      <c r="AW41" s="36" t="str">
        <f>IFERROR(VLOOKUP($A41,'Running Order'!$A$8:$CH$64,AW$104,FALSE),"-")</f>
        <v>-</v>
      </c>
      <c r="AX41" s="36" t="str">
        <f>IFERROR(VLOOKUP($A41,'Running Order'!$A$8:$CH$64,AX$104,FALSE),"-")</f>
        <v>-</v>
      </c>
      <c r="AY41" s="36" t="str">
        <f>IFERROR(VLOOKUP($A41,'Running Order'!$A$8:$CH$64,AY$104,FALSE),"-")</f>
        <v>-</v>
      </c>
      <c r="AZ41" s="36" t="str">
        <f>IFERROR(VLOOKUP($A41,'Running Order'!$A$8:$CH$64,AZ$104,FALSE),"-")</f>
        <v>-</v>
      </c>
      <c r="BA41" s="36" t="str">
        <f>IFERROR(VLOOKUP($A41,'Running Order'!$A$8:$CH$64,BA$104,FALSE),"-")</f>
        <v>-</v>
      </c>
      <c r="BB41" s="36" t="str">
        <f>IFERROR(VLOOKUP($A41,'Running Order'!$A$8:$CH$64,BB$104,FALSE),"-")</f>
        <v>-</v>
      </c>
      <c r="BC41" s="36" t="str">
        <f>IFERROR(VLOOKUP($A41,'Running Order'!$A$8:$CH$64,BC$104,FALSE),"-")</f>
        <v>-</v>
      </c>
      <c r="BD41" s="36" t="str">
        <f>IFERROR(VLOOKUP($A41,'Running Order'!$A$8:$CH$64,BD$104,FALSE),"-")</f>
        <v>-</v>
      </c>
      <c r="BE41" s="36" t="str">
        <f>IFERROR(VLOOKUP($A41,'Running Order'!$A$8:$CH$64,BE$104,FALSE),"-")</f>
        <v>-</v>
      </c>
      <c r="BF41" s="38">
        <f>IFERROR(VLOOKUP($A41,'Running Order'!$A$8:$CH$64,BF$104,FALSE),1000)</f>
        <v>1000</v>
      </c>
      <c r="BG41" s="38" t="str">
        <f>IFERROR(VLOOKUP($A41,'Running Order'!$A$8:$CH$64,BG$104,FALSE),"-")</f>
        <v>-</v>
      </c>
      <c r="BH41" s="38">
        <f t="shared" si="57"/>
        <v>24</v>
      </c>
      <c r="BI41" s="38">
        <f t="shared" si="58"/>
        <v>23</v>
      </c>
      <c r="BJ41" s="38">
        <f t="shared" si="59"/>
        <v>23</v>
      </c>
      <c r="BK41" s="5" t="str">
        <f t="shared" si="60"/>
        <v>-</v>
      </c>
      <c r="BL41" s="5">
        <f t="shared" si="61"/>
        <v>23</v>
      </c>
      <c r="BM41" s="5">
        <f t="shared" si="62"/>
        <v>23</v>
      </c>
      <c r="BN41" s="5">
        <f t="shared" si="63"/>
        <v>23</v>
      </c>
      <c r="BO41" s="5" t="str">
        <f t="shared" si="64"/>
        <v>-</v>
      </c>
      <c r="BP41" s="3" t="str">
        <f t="shared" si="16"/>
        <v>-</v>
      </c>
      <c r="BQ41" s="3" t="str">
        <f t="shared" si="65"/>
        <v/>
      </c>
      <c r="BR41" s="3" t="str">
        <f t="shared" si="17"/>
        <v>-</v>
      </c>
      <c r="BS41" s="3" t="str">
        <f t="shared" si="66"/>
        <v/>
      </c>
      <c r="BT41" s="3" t="str">
        <f t="shared" si="18"/>
        <v>-</v>
      </c>
      <c r="BU41" s="3" t="str">
        <f t="shared" si="67"/>
        <v/>
      </c>
      <c r="BV41" s="3" t="str">
        <f t="shared" si="19"/>
        <v>-</v>
      </c>
      <c r="BW41" s="3" t="str">
        <f t="shared" si="68"/>
        <v/>
      </c>
      <c r="BX41" s="3" t="str">
        <f t="shared" si="20"/>
        <v>-</v>
      </c>
      <c r="BY41" s="3" t="str">
        <f t="shared" si="69"/>
        <v/>
      </c>
      <c r="BZ41" s="3" t="str">
        <f t="shared" si="21"/>
        <v>-</v>
      </c>
      <c r="CA41" s="3" t="str">
        <f t="shared" si="70"/>
        <v/>
      </c>
      <c r="CB41" s="3" t="str">
        <f t="shared" si="22"/>
        <v>-</v>
      </c>
      <c r="CC41" s="3" t="str">
        <f t="shared" si="71"/>
        <v/>
      </c>
      <c r="CD41" s="3" t="str">
        <f t="shared" si="72"/>
        <v>-</v>
      </c>
      <c r="CE41" s="3" t="str">
        <f t="shared" si="73"/>
        <v/>
      </c>
      <c r="CF41" s="3" t="str">
        <f t="shared" si="74"/>
        <v>-</v>
      </c>
      <c r="CG41" s="3" t="str">
        <f t="shared" si="75"/>
        <v/>
      </c>
      <c r="CH41" s="5" t="str">
        <f>IFERROR(VLOOKUP($A41,'Running Order'!$A$8:$CH$64,CH$104,FALSE),"-")</f>
        <v>-</v>
      </c>
      <c r="CI41" s="5" t="str">
        <f>IFERROR(VLOOKUP($A41,'Running Order'!$A$8:$CI$64,CI$104,FALSE),"-")</f>
        <v>-</v>
      </c>
      <c r="CL41" s="1">
        <f t="shared" si="76"/>
        <v>0</v>
      </c>
      <c r="CM41" s="1">
        <f t="shared" si="77"/>
        <v>2.4000000000000001E-4</v>
      </c>
      <c r="CN41" s="1" t="e">
        <f t="shared" si="78"/>
        <v>#VALUE!</v>
      </c>
      <c r="CO41" s="1" t="e">
        <f t="shared" si="79"/>
        <v>#VALUE!</v>
      </c>
      <c r="CP41" s="1">
        <f t="shared" si="80"/>
        <v>0</v>
      </c>
      <c r="CQ41" s="1">
        <f t="shared" si="81"/>
        <v>2.4000000000000001E-4</v>
      </c>
      <c r="CR41" s="1" t="e">
        <f t="shared" si="82"/>
        <v>#VALUE!</v>
      </c>
      <c r="CS41" s="1" t="e">
        <f t="shared" si="23"/>
        <v>#VALUE!</v>
      </c>
      <c r="CT41" s="1">
        <f t="shared" si="83"/>
        <v>0</v>
      </c>
      <c r="CU41" s="1">
        <f t="shared" si="84"/>
        <v>2.3E-3</v>
      </c>
      <c r="CV41" s="1" t="e">
        <f t="shared" si="85"/>
        <v>#VALUE!</v>
      </c>
      <c r="CW41" s="1" t="e">
        <f t="shared" si="24"/>
        <v>#VALUE!</v>
      </c>
      <c r="CX41" s="1">
        <f t="shared" si="86"/>
        <v>0</v>
      </c>
      <c r="CY41" s="1">
        <f t="shared" si="87"/>
        <v>2.2000000000000001E-3</v>
      </c>
      <c r="CZ41" s="1" t="e">
        <f t="shared" si="88"/>
        <v>#VALUE!</v>
      </c>
      <c r="DA41" s="1" t="e">
        <f t="shared" si="25"/>
        <v>#VALUE!</v>
      </c>
      <c r="DB41" s="1">
        <f t="shared" si="89"/>
        <v>0</v>
      </c>
      <c r="DC41" s="1">
        <f t="shared" si="90"/>
        <v>2.2000000000000001E-3</v>
      </c>
      <c r="DD41" s="1" t="e">
        <f t="shared" si="91"/>
        <v>#VALUE!</v>
      </c>
      <c r="DE41" s="1" t="e">
        <f t="shared" si="26"/>
        <v>#VALUE!</v>
      </c>
      <c r="DF41" s="1">
        <f t="shared" si="92"/>
        <v>0</v>
      </c>
      <c r="DG41" s="1">
        <f t="shared" si="93"/>
        <v>2.2000000000000001E-3</v>
      </c>
      <c r="DH41" s="1" t="e">
        <f t="shared" si="94"/>
        <v>#VALUE!</v>
      </c>
      <c r="DI41" s="1" t="e">
        <f t="shared" si="27"/>
        <v>#VALUE!</v>
      </c>
      <c r="DJ41" s="1">
        <f t="shared" si="95"/>
        <v>0</v>
      </c>
      <c r="DK41" s="1">
        <f t="shared" si="96"/>
        <v>1.1999999999999999E-3</v>
      </c>
      <c r="DL41" s="1" t="e">
        <f t="shared" si="97"/>
        <v>#VALUE!</v>
      </c>
      <c r="DM41" s="1" t="e">
        <f t="shared" si="98"/>
        <v>#VALUE!</v>
      </c>
      <c r="DQ41">
        <f t="shared" si="99"/>
        <v>0</v>
      </c>
      <c r="DR41" t="str">
        <f t="shared" si="100"/>
        <v>NO</v>
      </c>
      <c r="DS41">
        <f t="shared" si="101"/>
        <v>3000</v>
      </c>
      <c r="DT41" t="str">
        <f t="shared" si="102"/>
        <v>NO</v>
      </c>
      <c r="DV41" s="1">
        <f t="shared" si="103"/>
        <v>0</v>
      </c>
      <c r="DW41" s="1">
        <f t="shared" si="104"/>
        <v>2.3999999999999998E-3</v>
      </c>
      <c r="DX41" s="1">
        <f t="shared" si="105"/>
        <v>23.002400000000002</v>
      </c>
      <c r="DY41" s="1">
        <f t="shared" si="28"/>
        <v>23</v>
      </c>
      <c r="DZ41" s="1">
        <f t="shared" si="106"/>
        <v>0</v>
      </c>
      <c r="EA41" s="1">
        <f t="shared" si="107"/>
        <v>2.3999999999999998E-3</v>
      </c>
      <c r="EB41" s="1">
        <f t="shared" si="108"/>
        <v>23.002400000000002</v>
      </c>
      <c r="EC41" s="1">
        <f t="shared" si="29"/>
        <v>23</v>
      </c>
      <c r="ED41" s="1">
        <f t="shared" si="109"/>
        <v>0</v>
      </c>
      <c r="EE41" s="1">
        <f t="shared" si="110"/>
        <v>2.3E-3</v>
      </c>
      <c r="EF41" s="1">
        <f t="shared" si="111"/>
        <v>23.002300000000002</v>
      </c>
      <c r="EG41" s="1">
        <f t="shared" si="30"/>
        <v>23</v>
      </c>
      <c r="EH41" s="1">
        <f t="shared" si="112"/>
        <v>0</v>
      </c>
      <c r="EI41" s="1">
        <f t="shared" si="113"/>
        <v>2.2000000000000001E-3</v>
      </c>
      <c r="EJ41" s="1">
        <f t="shared" si="114"/>
        <v>23.002199999999998</v>
      </c>
      <c r="EK41" s="1">
        <f t="shared" si="31"/>
        <v>23</v>
      </c>
      <c r="EL41" s="1">
        <f t="shared" si="115"/>
        <v>0</v>
      </c>
      <c r="EM41" s="1">
        <f t="shared" si="116"/>
        <v>2.2000000000000001E-3</v>
      </c>
      <c r="EN41" s="1">
        <f t="shared" si="117"/>
        <v>23.002199999999998</v>
      </c>
      <c r="EO41" s="1">
        <f t="shared" si="32"/>
        <v>23</v>
      </c>
      <c r="EP41" s="1">
        <f t="shared" si="118"/>
        <v>0</v>
      </c>
      <c r="EQ41" s="1">
        <f t="shared" si="119"/>
        <v>2.2000000000000001E-3</v>
      </c>
      <c r="ER41" s="1">
        <f t="shared" si="120"/>
        <v>23.002199999999998</v>
      </c>
      <c r="ES41" s="1">
        <f t="shared" si="33"/>
        <v>23</v>
      </c>
      <c r="ET41" s="1">
        <f t="shared" si="121"/>
        <v>0</v>
      </c>
      <c r="EU41" s="1">
        <f t="shared" si="122"/>
        <v>1.1999999999999999E-3</v>
      </c>
      <c r="EV41" s="1">
        <f t="shared" si="123"/>
        <v>23.001200000000001</v>
      </c>
      <c r="EW41" s="1">
        <f t="shared" si="124"/>
        <v>23</v>
      </c>
      <c r="EX41" s="1"/>
      <c r="EY41" s="1">
        <f t="shared" si="125"/>
        <v>0</v>
      </c>
      <c r="EZ41" s="1">
        <f t="shared" si="126"/>
        <v>2.3999999999999998E-3</v>
      </c>
      <c r="FA41" s="1">
        <f t="shared" si="34"/>
        <v>23.002400000000002</v>
      </c>
      <c r="FB41" s="1">
        <f t="shared" si="35"/>
        <v>23</v>
      </c>
      <c r="FC41" s="1">
        <f t="shared" si="127"/>
        <v>0</v>
      </c>
      <c r="FD41" s="1">
        <f t="shared" si="128"/>
        <v>2.2000000000000001E-3</v>
      </c>
      <c r="FE41" s="1">
        <f t="shared" si="129"/>
        <v>23.002199999999998</v>
      </c>
      <c r="FF41" s="1">
        <f t="shared" si="36"/>
        <v>23</v>
      </c>
      <c r="FG41" s="1">
        <f t="shared" si="130"/>
        <v>0</v>
      </c>
      <c r="FH41" s="1">
        <f t="shared" si="131"/>
        <v>2.0999999999999999E-3</v>
      </c>
      <c r="FI41" s="1">
        <f t="shared" si="132"/>
        <v>23.002099999999999</v>
      </c>
      <c r="FJ41" s="1">
        <f t="shared" si="37"/>
        <v>23</v>
      </c>
      <c r="FK41" s="1">
        <f t="shared" si="133"/>
        <v>0</v>
      </c>
      <c r="FL41" s="1">
        <f t="shared" si="134"/>
        <v>2.2000000000000001E-3</v>
      </c>
      <c r="FM41" s="1">
        <f t="shared" si="135"/>
        <v>23.002199999999998</v>
      </c>
      <c r="FN41" s="1">
        <f t="shared" si="38"/>
        <v>23</v>
      </c>
      <c r="FO41" s="1">
        <f t="shared" si="136"/>
        <v>0</v>
      </c>
      <c r="FP41" s="1">
        <f t="shared" si="137"/>
        <v>2.2000000000000001E-3</v>
      </c>
      <c r="FQ41" s="1">
        <f t="shared" si="138"/>
        <v>23.002199999999998</v>
      </c>
      <c r="FR41" s="1">
        <f t="shared" si="39"/>
        <v>23</v>
      </c>
      <c r="FS41" s="1">
        <f t="shared" si="139"/>
        <v>0</v>
      </c>
      <c r="FT41" s="1">
        <f t="shared" si="140"/>
        <v>2.0999999999999999E-3</v>
      </c>
      <c r="FU41" s="1">
        <f t="shared" si="141"/>
        <v>23.002099999999999</v>
      </c>
      <c r="FV41" s="1">
        <f t="shared" si="40"/>
        <v>23</v>
      </c>
      <c r="FW41" s="1">
        <f t="shared" si="142"/>
        <v>0</v>
      </c>
      <c r="FX41" s="1">
        <f t="shared" si="143"/>
        <v>1.1999999999999999E-3</v>
      </c>
      <c r="FY41" s="1">
        <f t="shared" si="144"/>
        <v>23.001200000000001</v>
      </c>
      <c r="FZ41" s="1">
        <f t="shared" si="41"/>
        <v>23</v>
      </c>
      <c r="GC41" s="1">
        <f t="shared" si="42"/>
        <v>0</v>
      </c>
      <c r="GD41" s="1">
        <f t="shared" si="145"/>
        <v>2.3999999999999998E-3</v>
      </c>
      <c r="GE41" s="1">
        <f t="shared" si="43"/>
        <v>23.002400000000002</v>
      </c>
      <c r="GF41" s="1">
        <f t="shared" si="44"/>
        <v>24</v>
      </c>
      <c r="GG41" s="1">
        <f t="shared" si="45"/>
        <v>0</v>
      </c>
      <c r="GH41" s="1">
        <f t="shared" si="146"/>
        <v>1.5E-3</v>
      </c>
      <c r="GI41" s="1">
        <f t="shared" si="147"/>
        <v>24.0015</v>
      </c>
      <c r="GJ41" s="1">
        <f t="shared" si="46"/>
        <v>24</v>
      </c>
      <c r="GK41" s="1">
        <f t="shared" si="47"/>
        <v>0</v>
      </c>
      <c r="GL41" s="1">
        <f t="shared" si="148"/>
        <v>1.4E-3</v>
      </c>
      <c r="GM41" s="1">
        <f t="shared" si="149"/>
        <v>24.0014</v>
      </c>
      <c r="GN41" s="1">
        <f t="shared" si="48"/>
        <v>24</v>
      </c>
      <c r="GO41" s="1">
        <f t="shared" si="49"/>
        <v>0</v>
      </c>
      <c r="GP41" s="1">
        <f t="shared" si="150"/>
        <v>1.8E-3</v>
      </c>
      <c r="GQ41" s="1">
        <f t="shared" si="151"/>
        <v>24.001799999999999</v>
      </c>
      <c r="GR41" s="1">
        <f t="shared" si="50"/>
        <v>24</v>
      </c>
      <c r="GS41" s="1">
        <f t="shared" si="51"/>
        <v>0</v>
      </c>
      <c r="GT41" s="1">
        <f t="shared" si="152"/>
        <v>1.9E-3</v>
      </c>
      <c r="GU41" s="1">
        <f t="shared" si="153"/>
        <v>24.001899999999999</v>
      </c>
      <c r="GV41" s="1">
        <f t="shared" si="52"/>
        <v>24</v>
      </c>
      <c r="GW41" s="1">
        <f t="shared" si="53"/>
        <v>0</v>
      </c>
      <c r="GX41" s="1">
        <f t="shared" si="154"/>
        <v>2E-3</v>
      </c>
      <c r="GY41" s="1">
        <f t="shared" si="155"/>
        <v>24.001999999999999</v>
      </c>
      <c r="GZ41" s="1">
        <f t="shared" si="54"/>
        <v>24</v>
      </c>
      <c r="HA41" s="1">
        <f t="shared" si="55"/>
        <v>0</v>
      </c>
      <c r="HB41" s="1">
        <f t="shared" si="156"/>
        <v>1E-3</v>
      </c>
      <c r="HC41" s="1">
        <f t="shared" si="157"/>
        <v>24.001000000000001</v>
      </c>
      <c r="HD41" s="1">
        <f t="shared" si="56"/>
        <v>24</v>
      </c>
    </row>
    <row r="42" spans="1:212" x14ac:dyDescent="0.3">
      <c r="A42" t="s">
        <v>143</v>
      </c>
      <c r="B42" s="13">
        <f>IFERROR(VLOOKUP($A42,'Running Order'!$A$8:$CH$64,B$104,FALSE),)</f>
        <v>0</v>
      </c>
      <c r="C42" s="35" t="str">
        <f>IFERROR(VLOOKUP($A42,'Running Order'!$A$8:$CH$64,C$104,FALSE),"-")</f>
        <v>-</v>
      </c>
      <c r="D42" s="35" t="str">
        <f>IFERROR(VLOOKUP($A42,'Running Order'!$A$8:$CH$64,D$104,FALSE),"-")</f>
        <v>-</v>
      </c>
      <c r="E42" s="35" t="str">
        <f>IFERROR(VLOOKUP($A42,'Running Order'!$A$8:$CH$64,E$104,FALSE),"-")</f>
        <v>-</v>
      </c>
      <c r="F42" s="35" t="str">
        <f>IFERROR(VLOOKUP($A42,'Running Order'!$A$8:$CH$64,F$104,FALSE),"-")</f>
        <v>-</v>
      </c>
      <c r="G42" s="13" t="str">
        <f>IFERROR(VLOOKUP($A42,'Running Order'!$A$8:$CH$64,G$104,FALSE),"-")</f>
        <v>-</v>
      </c>
      <c r="H42" s="12" t="str">
        <f>IFERROR(VLOOKUP($A42,'Running Order'!$A$8:$CH$64,H$104,FALSE),"-")</f>
        <v>-</v>
      </c>
      <c r="I42" s="12" t="str">
        <f>IFERROR(VLOOKUP($A42,'Running Order'!$A$8:$CH$64,I$104,FALSE),"-")</f>
        <v>-</v>
      </c>
      <c r="J42" s="12" t="str">
        <f>IFERROR(VLOOKUP($A42,'Running Order'!$A$8:$CH$64,J$104,FALSE),"-")</f>
        <v>-</v>
      </c>
      <c r="K42" s="35" t="str">
        <f>IFERROR(VLOOKUP($A42,'Running Order'!$A$8:$CH$64,K$104,FALSE),"-")</f>
        <v>-</v>
      </c>
      <c r="L42" s="12" t="str">
        <f>IFERROR(VLOOKUP($A42,'Running Order'!$A$8:$CH$64,L$104,FALSE),"-")</f>
        <v>-</v>
      </c>
      <c r="M42" s="35" t="str">
        <f>IFERROR(VLOOKUP($A42,'Running Order'!$A$8:$CH$64,M$104,FALSE),"-")</f>
        <v>-</v>
      </c>
      <c r="N42" s="35" t="str">
        <f>IFERROR(VLOOKUP($A42,'Running Order'!$A$8:$CH$64,N$104,FALSE),"-")</f>
        <v>-</v>
      </c>
      <c r="O42" s="35" t="str">
        <f>IFERROR(VLOOKUP($A42,'Running Order'!$A$8:$CH$64,O$104,FALSE),"-")</f>
        <v>-</v>
      </c>
      <c r="P42" s="35" t="str">
        <f>IFERROR(VLOOKUP($A42,'Running Order'!$A$8:$CH$64,P$104,FALSE),"-")</f>
        <v>-</v>
      </c>
      <c r="Q42" s="35" t="str">
        <f>IFERROR(VLOOKUP($A42,'Running Order'!$A$8:$CH$64,Q$104,FALSE),"-")</f>
        <v>-</v>
      </c>
      <c r="R42" s="35" t="str">
        <f>IFERROR(VLOOKUP($A42,'Running Order'!$A$8:$CH$64,R$104,FALSE),"-")</f>
        <v>-</v>
      </c>
      <c r="S42" s="12" t="str">
        <f>IFERROR(VLOOKUP($A42,'Running Order'!$A$8:$CH$64,S$104,FALSE),"-")</f>
        <v>-</v>
      </c>
      <c r="T42" s="35" t="str">
        <f>IFERROR(VLOOKUP($A42,'Running Order'!$A$8:$CH$64,T$104,FALSE),"-")</f>
        <v>-</v>
      </c>
      <c r="U42" s="12" t="str">
        <f>IFERROR(VLOOKUP($A42,'Running Order'!$A$8:$CH$64,U$104,FALSE),"-")</f>
        <v>-</v>
      </c>
      <c r="V42" s="35" t="str">
        <f>IFERROR(VLOOKUP($A42,'Running Order'!$A$8:$CH$64,V$104,FALSE),"-")</f>
        <v>-</v>
      </c>
      <c r="W42" s="5">
        <f>IFERROR(VLOOKUP($A42,'Running Order'!$A$8:$CH$64,W$104,FALSE),1000)</f>
        <v>1000</v>
      </c>
      <c r="X42" s="12" t="str">
        <f>IFERROR(VLOOKUP($A42,'Running Order'!$A$8:$CH$64,X$104,FALSE),"-")</f>
        <v>-</v>
      </c>
      <c r="Y42" s="12" t="str">
        <f>IFERROR(VLOOKUP($A42,'Running Order'!$A$8:$CH$64,Y$104,FALSE),"-")</f>
        <v>-</v>
      </c>
      <c r="Z42" s="12" t="str">
        <f>IFERROR(VLOOKUP($A42,'Running Order'!$A$8:$CH$64,Z$104,FALSE),"-")</f>
        <v>-</v>
      </c>
      <c r="AA42" s="12" t="str">
        <f>IFERROR(VLOOKUP($A42,'Running Order'!$A$8:$CH$64,AA$104,FALSE),"-")</f>
        <v>-</v>
      </c>
      <c r="AB42" s="12" t="str">
        <f>IFERROR(VLOOKUP($A42,'Running Order'!$A$8:$CH$64,AB$104,FALSE),"-")</f>
        <v>-</v>
      </c>
      <c r="AC42" s="12" t="str">
        <f>IFERROR(VLOOKUP($A42,'Running Order'!$A$8:$CH$64,AC$104,FALSE),"-")</f>
        <v>-</v>
      </c>
      <c r="AD42" s="12" t="str">
        <f>IFERROR(VLOOKUP($A42,'Running Order'!$A$8:$CH$64,AD$104,FALSE),"-")</f>
        <v>-</v>
      </c>
      <c r="AE42" s="12" t="str">
        <f>IFERROR(VLOOKUP($A42,'Running Order'!$A$8:$CH$64,AE$104,FALSE),"-")</f>
        <v>-</v>
      </c>
      <c r="AF42" s="12" t="str">
        <f>IFERROR(VLOOKUP($A42,'Running Order'!$A$8:$CH$64,AF$104,FALSE),"-")</f>
        <v>-</v>
      </c>
      <c r="AG42" s="12" t="str">
        <f>IFERROR(VLOOKUP($A42,'Running Order'!$A$8:$CH$64,AG$104,FALSE),"-")</f>
        <v>-</v>
      </c>
      <c r="AH42" s="5">
        <f>IFERROR(VLOOKUP($A42,'Running Order'!$A$8:$CH$64,AH$104,FALSE),1000)</f>
        <v>1000</v>
      </c>
      <c r="AI42" s="5">
        <f>IFERROR(VLOOKUP($A42,'Running Order'!$A$8:$CH$64,AI$104,FALSE),1000)</f>
        <v>1000</v>
      </c>
      <c r="AJ42" s="12" t="str">
        <f>IFERROR(VLOOKUP($A42,'Running Order'!$A$8:$CH$64,AJ$104,FALSE),"-")</f>
        <v>-</v>
      </c>
      <c r="AK42" s="12" t="str">
        <f>IFERROR(VLOOKUP($A42,'Running Order'!$A$8:$CH$64,AK$104,FALSE),"-")</f>
        <v>-</v>
      </c>
      <c r="AL42" s="12" t="str">
        <f>IFERROR(VLOOKUP($A42,'Running Order'!$A$8:$CH$64,AL$104,FALSE),"-")</f>
        <v>-</v>
      </c>
      <c r="AM42" s="12" t="str">
        <f>IFERROR(VLOOKUP($A42,'Running Order'!$A$8:$CH$64,AM$104,FALSE),"-")</f>
        <v>-</v>
      </c>
      <c r="AN42" s="12" t="str">
        <f>IFERROR(VLOOKUP($A42,'Running Order'!$A$8:$CH$64,AN$104,FALSE),"-")</f>
        <v>-</v>
      </c>
      <c r="AO42" s="12" t="str">
        <f>IFERROR(VLOOKUP($A42,'Running Order'!$A$8:$CH$64,AO$104,FALSE),"-")</f>
        <v>-</v>
      </c>
      <c r="AP42" s="12" t="str">
        <f>IFERROR(VLOOKUP($A42,'Running Order'!$A$8:$CH$64,AP$104,FALSE),"-")</f>
        <v>-</v>
      </c>
      <c r="AQ42" s="12" t="str">
        <f>IFERROR(VLOOKUP($A42,'Running Order'!$A$8:$CH$64,AQ$104,FALSE),"-")</f>
        <v>-</v>
      </c>
      <c r="AR42" s="12" t="str">
        <f>IFERROR(VLOOKUP($A42,'Running Order'!$A$8:$CH$64,AR$104,FALSE),"-")</f>
        <v>-</v>
      </c>
      <c r="AS42" s="12" t="str">
        <f>IFERROR(VLOOKUP($A42,'Running Order'!$A$8:$CH$64,AS$104,FALSE),"-")</f>
        <v>-</v>
      </c>
      <c r="AT42" s="5">
        <f>IFERROR(VLOOKUP($A42,'Running Order'!$A$8:$CH$64,AT$104,FALSE),1000)</f>
        <v>1000</v>
      </c>
      <c r="AU42" s="5">
        <f>IFERROR(VLOOKUP($A42,'Running Order'!$A$8:$CH$64,AU$104,FALSE),1000)</f>
        <v>1000</v>
      </c>
      <c r="AV42" s="12" t="str">
        <f>IFERROR(VLOOKUP($A42,'Running Order'!$A$8:$CH$64,AV$104,FALSE),"-")</f>
        <v>-</v>
      </c>
      <c r="AW42" s="12" t="str">
        <f>IFERROR(VLOOKUP($A42,'Running Order'!$A$8:$CH$64,AW$104,FALSE),"-")</f>
        <v>-</v>
      </c>
      <c r="AX42" s="12" t="str">
        <f>IFERROR(VLOOKUP($A42,'Running Order'!$A$8:$CH$64,AX$104,FALSE),"-")</f>
        <v>-</v>
      </c>
      <c r="AY42" s="12" t="str">
        <f>IFERROR(VLOOKUP($A42,'Running Order'!$A$8:$CH$64,AY$104,FALSE),"-")</f>
        <v>-</v>
      </c>
      <c r="AZ42" s="12" t="str">
        <f>IFERROR(VLOOKUP($A42,'Running Order'!$A$8:$CH$64,AZ$104,FALSE),"-")</f>
        <v>-</v>
      </c>
      <c r="BA42" s="12" t="str">
        <f>IFERROR(VLOOKUP($A42,'Running Order'!$A$8:$CH$64,BA$104,FALSE),"-")</f>
        <v>-</v>
      </c>
      <c r="BB42" s="12" t="str">
        <f>IFERROR(VLOOKUP($A42,'Running Order'!$A$8:$CH$64,BB$104,FALSE),"-")</f>
        <v>-</v>
      </c>
      <c r="BC42" s="12" t="str">
        <f>IFERROR(VLOOKUP($A42,'Running Order'!$A$8:$CH$64,BC$104,FALSE),"-")</f>
        <v>-</v>
      </c>
      <c r="BD42" s="12" t="str">
        <f>IFERROR(VLOOKUP($A42,'Running Order'!$A$8:$CH$64,BD$104,FALSE),"-")</f>
        <v>-</v>
      </c>
      <c r="BE42" s="12" t="str">
        <f>IFERROR(VLOOKUP($A42,'Running Order'!$A$8:$CH$64,BE$104,FALSE),"-")</f>
        <v>-</v>
      </c>
      <c r="BF42" s="5">
        <f>IFERROR(VLOOKUP($A42,'Running Order'!$A$8:$CH$64,BF$104,FALSE),1000)</f>
        <v>1000</v>
      </c>
      <c r="BG42" s="5" t="str">
        <f>IFERROR(VLOOKUP($A42,'Running Order'!$A$8:$CH$64,BG$104,FALSE),"-")</f>
        <v>-</v>
      </c>
      <c r="BH42" s="5">
        <f t="shared" si="57"/>
        <v>24</v>
      </c>
      <c r="BI42" s="5">
        <f t="shared" si="58"/>
        <v>23</v>
      </c>
      <c r="BJ42" s="5">
        <f t="shared" si="59"/>
        <v>23</v>
      </c>
      <c r="BK42" s="5" t="str">
        <f t="shared" si="60"/>
        <v>-</v>
      </c>
      <c r="BL42" s="5">
        <f t="shared" si="61"/>
        <v>23</v>
      </c>
      <c r="BM42" s="5">
        <f t="shared" si="62"/>
        <v>23</v>
      </c>
      <c r="BN42" s="5">
        <f t="shared" si="63"/>
        <v>23</v>
      </c>
      <c r="BO42" s="5" t="str">
        <f t="shared" si="64"/>
        <v>-</v>
      </c>
      <c r="BP42" s="3" t="str">
        <f t="shared" si="16"/>
        <v>-</v>
      </c>
      <c r="BQ42" s="3" t="str">
        <f t="shared" si="65"/>
        <v/>
      </c>
      <c r="BR42" s="3" t="str">
        <f t="shared" si="17"/>
        <v>-</v>
      </c>
      <c r="BS42" s="3" t="str">
        <f t="shared" si="66"/>
        <v/>
      </c>
      <c r="BT42" s="3" t="str">
        <f t="shared" si="18"/>
        <v>-</v>
      </c>
      <c r="BU42" s="3" t="str">
        <f t="shared" si="67"/>
        <v/>
      </c>
      <c r="BV42" s="3" t="str">
        <f t="shared" si="19"/>
        <v>-</v>
      </c>
      <c r="BW42" s="3" t="str">
        <f t="shared" si="68"/>
        <v/>
      </c>
      <c r="BX42" s="3" t="str">
        <f t="shared" si="20"/>
        <v>-</v>
      </c>
      <c r="BY42" s="3" t="str">
        <f t="shared" si="69"/>
        <v/>
      </c>
      <c r="BZ42" s="3" t="str">
        <f t="shared" si="21"/>
        <v>-</v>
      </c>
      <c r="CA42" s="3" t="str">
        <f t="shared" si="70"/>
        <v/>
      </c>
      <c r="CB42" s="3" t="str">
        <f t="shared" si="22"/>
        <v>-</v>
      </c>
      <c r="CC42" s="3" t="str">
        <f t="shared" si="71"/>
        <v/>
      </c>
      <c r="CD42" s="3" t="str">
        <f t="shared" si="72"/>
        <v>-</v>
      </c>
      <c r="CE42" s="3" t="str">
        <f t="shared" si="73"/>
        <v/>
      </c>
      <c r="CF42" s="3" t="str">
        <f t="shared" si="74"/>
        <v>-</v>
      </c>
      <c r="CG42" s="3" t="str">
        <f t="shared" si="75"/>
        <v/>
      </c>
      <c r="CH42" s="5" t="str">
        <f>IFERROR(VLOOKUP($A42,'Running Order'!$A$8:$CH$64,CH$104,FALSE),"-")</f>
        <v>-</v>
      </c>
      <c r="CI42" s="5" t="str">
        <f>IFERROR(VLOOKUP($A42,'Running Order'!$A$8:$CI$64,CI$104,FALSE),"-")</f>
        <v>-</v>
      </c>
      <c r="CL42" s="1">
        <f t="shared" si="76"/>
        <v>0</v>
      </c>
      <c r="CM42" s="1">
        <f t="shared" si="77"/>
        <v>2.4000000000000001E-4</v>
      </c>
      <c r="CN42" s="1" t="e">
        <f t="shared" si="78"/>
        <v>#VALUE!</v>
      </c>
      <c r="CO42" s="1" t="e">
        <f t="shared" si="79"/>
        <v>#VALUE!</v>
      </c>
      <c r="CP42" s="1">
        <f t="shared" si="80"/>
        <v>0</v>
      </c>
      <c r="CQ42" s="1">
        <f t="shared" si="81"/>
        <v>2.4000000000000001E-4</v>
      </c>
      <c r="CR42" s="1" t="e">
        <f t="shared" si="82"/>
        <v>#VALUE!</v>
      </c>
      <c r="CS42" s="1" t="e">
        <f t="shared" si="23"/>
        <v>#VALUE!</v>
      </c>
      <c r="CT42" s="1">
        <f t="shared" si="83"/>
        <v>0</v>
      </c>
      <c r="CU42" s="1">
        <f t="shared" si="84"/>
        <v>2.3E-3</v>
      </c>
      <c r="CV42" s="1" t="e">
        <f t="shared" si="85"/>
        <v>#VALUE!</v>
      </c>
      <c r="CW42" s="1" t="e">
        <f t="shared" si="24"/>
        <v>#VALUE!</v>
      </c>
      <c r="CX42" s="1">
        <f t="shared" si="86"/>
        <v>0</v>
      </c>
      <c r="CY42" s="1">
        <f t="shared" si="87"/>
        <v>2.2000000000000001E-3</v>
      </c>
      <c r="CZ42" s="1" t="e">
        <f t="shared" si="88"/>
        <v>#VALUE!</v>
      </c>
      <c r="DA42" s="1" t="e">
        <f t="shared" si="25"/>
        <v>#VALUE!</v>
      </c>
      <c r="DB42" s="1">
        <f t="shared" si="89"/>
        <v>0</v>
      </c>
      <c r="DC42" s="1">
        <f t="shared" si="90"/>
        <v>2.2000000000000001E-3</v>
      </c>
      <c r="DD42" s="1" t="e">
        <f t="shared" si="91"/>
        <v>#VALUE!</v>
      </c>
      <c r="DE42" s="1" t="e">
        <f t="shared" si="26"/>
        <v>#VALUE!</v>
      </c>
      <c r="DF42" s="1">
        <f t="shared" si="92"/>
        <v>0</v>
      </c>
      <c r="DG42" s="1">
        <f t="shared" si="93"/>
        <v>2.2000000000000001E-3</v>
      </c>
      <c r="DH42" s="1" t="e">
        <f t="shared" si="94"/>
        <v>#VALUE!</v>
      </c>
      <c r="DI42" s="1" t="e">
        <f t="shared" si="27"/>
        <v>#VALUE!</v>
      </c>
      <c r="DJ42" s="1">
        <f t="shared" si="95"/>
        <v>0</v>
      </c>
      <c r="DK42" s="1">
        <f t="shared" si="96"/>
        <v>1.1999999999999999E-3</v>
      </c>
      <c r="DL42" s="1" t="e">
        <f t="shared" si="97"/>
        <v>#VALUE!</v>
      </c>
      <c r="DM42" s="1" t="e">
        <f t="shared" si="98"/>
        <v>#VALUE!</v>
      </c>
      <c r="DQ42">
        <f t="shared" si="99"/>
        <v>0</v>
      </c>
      <c r="DR42" t="str">
        <f t="shared" si="100"/>
        <v>NO</v>
      </c>
      <c r="DS42">
        <f t="shared" si="101"/>
        <v>3000</v>
      </c>
      <c r="DT42" t="str">
        <f t="shared" si="102"/>
        <v>NO</v>
      </c>
      <c r="DV42" s="1">
        <f t="shared" si="103"/>
        <v>0</v>
      </c>
      <c r="DW42" s="1">
        <f t="shared" si="104"/>
        <v>2.3999999999999998E-3</v>
      </c>
      <c r="DX42" s="1">
        <f t="shared" si="105"/>
        <v>23.002400000000002</v>
      </c>
      <c r="DY42" s="1">
        <f t="shared" si="28"/>
        <v>23</v>
      </c>
      <c r="DZ42" s="1">
        <f t="shared" si="106"/>
        <v>0</v>
      </c>
      <c r="EA42" s="1">
        <f t="shared" si="107"/>
        <v>2.3999999999999998E-3</v>
      </c>
      <c r="EB42" s="1">
        <f t="shared" si="108"/>
        <v>23.002400000000002</v>
      </c>
      <c r="EC42" s="1">
        <f t="shared" si="29"/>
        <v>23</v>
      </c>
      <c r="ED42" s="1">
        <f t="shared" si="109"/>
        <v>0</v>
      </c>
      <c r="EE42" s="1">
        <f t="shared" si="110"/>
        <v>2.3E-3</v>
      </c>
      <c r="EF42" s="1">
        <f t="shared" si="111"/>
        <v>23.002300000000002</v>
      </c>
      <c r="EG42" s="1">
        <f t="shared" si="30"/>
        <v>23</v>
      </c>
      <c r="EH42" s="1">
        <f t="shared" si="112"/>
        <v>0</v>
      </c>
      <c r="EI42" s="1">
        <f t="shared" si="113"/>
        <v>2.2000000000000001E-3</v>
      </c>
      <c r="EJ42" s="1">
        <f t="shared" si="114"/>
        <v>23.002199999999998</v>
      </c>
      <c r="EK42" s="1">
        <f t="shared" si="31"/>
        <v>23</v>
      </c>
      <c r="EL42" s="1">
        <f t="shared" si="115"/>
        <v>0</v>
      </c>
      <c r="EM42" s="1">
        <f t="shared" si="116"/>
        <v>2.2000000000000001E-3</v>
      </c>
      <c r="EN42" s="1">
        <f t="shared" si="117"/>
        <v>23.002199999999998</v>
      </c>
      <c r="EO42" s="1">
        <f t="shared" si="32"/>
        <v>23</v>
      </c>
      <c r="EP42" s="1">
        <f t="shared" si="118"/>
        <v>0</v>
      </c>
      <c r="EQ42" s="1">
        <f t="shared" si="119"/>
        <v>2.2000000000000001E-3</v>
      </c>
      <c r="ER42" s="1">
        <f t="shared" si="120"/>
        <v>23.002199999999998</v>
      </c>
      <c r="ES42" s="1">
        <f t="shared" si="33"/>
        <v>23</v>
      </c>
      <c r="ET42" s="1">
        <f t="shared" si="121"/>
        <v>0</v>
      </c>
      <c r="EU42" s="1">
        <f t="shared" si="122"/>
        <v>1.1999999999999999E-3</v>
      </c>
      <c r="EV42" s="1">
        <f t="shared" si="123"/>
        <v>23.001200000000001</v>
      </c>
      <c r="EW42" s="1">
        <f t="shared" si="124"/>
        <v>23</v>
      </c>
      <c r="EX42" s="1"/>
      <c r="EY42" s="1">
        <f t="shared" si="125"/>
        <v>0</v>
      </c>
      <c r="EZ42" s="1">
        <f t="shared" si="126"/>
        <v>2.3999999999999998E-3</v>
      </c>
      <c r="FA42" s="1">
        <f t="shared" si="34"/>
        <v>23.002400000000002</v>
      </c>
      <c r="FB42" s="1">
        <f t="shared" si="35"/>
        <v>23</v>
      </c>
      <c r="FC42" s="1">
        <f t="shared" si="127"/>
        <v>0</v>
      </c>
      <c r="FD42" s="1">
        <f t="shared" si="128"/>
        <v>2.2000000000000001E-3</v>
      </c>
      <c r="FE42" s="1">
        <f t="shared" si="129"/>
        <v>23.002199999999998</v>
      </c>
      <c r="FF42" s="1">
        <f t="shared" si="36"/>
        <v>23</v>
      </c>
      <c r="FG42" s="1">
        <f t="shared" si="130"/>
        <v>0</v>
      </c>
      <c r="FH42" s="1">
        <f t="shared" si="131"/>
        <v>2.0999999999999999E-3</v>
      </c>
      <c r="FI42" s="1">
        <f t="shared" si="132"/>
        <v>23.002099999999999</v>
      </c>
      <c r="FJ42" s="1">
        <f t="shared" si="37"/>
        <v>23</v>
      </c>
      <c r="FK42" s="1">
        <f t="shared" si="133"/>
        <v>0</v>
      </c>
      <c r="FL42" s="1">
        <f t="shared" si="134"/>
        <v>2.2000000000000001E-3</v>
      </c>
      <c r="FM42" s="1">
        <f t="shared" si="135"/>
        <v>23.002199999999998</v>
      </c>
      <c r="FN42" s="1">
        <f t="shared" si="38"/>
        <v>23</v>
      </c>
      <c r="FO42" s="1">
        <f t="shared" si="136"/>
        <v>0</v>
      </c>
      <c r="FP42" s="1">
        <f t="shared" si="137"/>
        <v>2.2000000000000001E-3</v>
      </c>
      <c r="FQ42" s="1">
        <f t="shared" si="138"/>
        <v>23.002199999999998</v>
      </c>
      <c r="FR42" s="1">
        <f t="shared" si="39"/>
        <v>23</v>
      </c>
      <c r="FS42" s="1">
        <f t="shared" si="139"/>
        <v>0</v>
      </c>
      <c r="FT42" s="1">
        <f t="shared" si="140"/>
        <v>2.0999999999999999E-3</v>
      </c>
      <c r="FU42" s="1">
        <f t="shared" si="141"/>
        <v>23.002099999999999</v>
      </c>
      <c r="FV42" s="1">
        <f t="shared" si="40"/>
        <v>23</v>
      </c>
      <c r="FW42" s="1">
        <f t="shared" si="142"/>
        <v>0</v>
      </c>
      <c r="FX42" s="1">
        <f t="shared" si="143"/>
        <v>1.1999999999999999E-3</v>
      </c>
      <c r="FY42" s="1">
        <f t="shared" si="144"/>
        <v>23.001200000000001</v>
      </c>
      <c r="FZ42" s="1">
        <f t="shared" si="41"/>
        <v>23</v>
      </c>
      <c r="GC42" s="1">
        <f t="shared" si="42"/>
        <v>0</v>
      </c>
      <c r="GD42" s="1">
        <f t="shared" si="145"/>
        <v>2.3999999999999998E-3</v>
      </c>
      <c r="GE42" s="1">
        <f t="shared" si="43"/>
        <v>23.002400000000002</v>
      </c>
      <c r="GF42" s="1">
        <f t="shared" si="44"/>
        <v>24</v>
      </c>
      <c r="GG42" s="1">
        <f t="shared" si="45"/>
        <v>0</v>
      </c>
      <c r="GH42" s="1">
        <f t="shared" si="146"/>
        <v>1.5E-3</v>
      </c>
      <c r="GI42" s="1">
        <f t="shared" si="147"/>
        <v>24.0015</v>
      </c>
      <c r="GJ42" s="1">
        <f t="shared" si="46"/>
        <v>24</v>
      </c>
      <c r="GK42" s="1">
        <f t="shared" si="47"/>
        <v>0</v>
      </c>
      <c r="GL42" s="1">
        <f t="shared" si="148"/>
        <v>1.4E-3</v>
      </c>
      <c r="GM42" s="1">
        <f t="shared" si="149"/>
        <v>24.0014</v>
      </c>
      <c r="GN42" s="1">
        <f t="shared" si="48"/>
        <v>24</v>
      </c>
      <c r="GO42" s="1">
        <f t="shared" si="49"/>
        <v>0</v>
      </c>
      <c r="GP42" s="1">
        <f t="shared" si="150"/>
        <v>1.8E-3</v>
      </c>
      <c r="GQ42" s="1">
        <f t="shared" si="151"/>
        <v>24.001799999999999</v>
      </c>
      <c r="GR42" s="1">
        <f t="shared" si="50"/>
        <v>24</v>
      </c>
      <c r="GS42" s="1">
        <f t="shared" si="51"/>
        <v>0</v>
      </c>
      <c r="GT42" s="1">
        <f t="shared" si="152"/>
        <v>1.9E-3</v>
      </c>
      <c r="GU42" s="1">
        <f t="shared" si="153"/>
        <v>24.001899999999999</v>
      </c>
      <c r="GV42" s="1">
        <f t="shared" si="52"/>
        <v>24</v>
      </c>
      <c r="GW42" s="1">
        <f t="shared" si="53"/>
        <v>0</v>
      </c>
      <c r="GX42" s="1">
        <f t="shared" si="154"/>
        <v>2E-3</v>
      </c>
      <c r="GY42" s="1">
        <f t="shared" si="155"/>
        <v>24.001999999999999</v>
      </c>
      <c r="GZ42" s="1">
        <f t="shared" si="54"/>
        <v>24</v>
      </c>
      <c r="HA42" s="1">
        <f t="shared" si="55"/>
        <v>0</v>
      </c>
      <c r="HB42" s="1">
        <f t="shared" si="156"/>
        <v>1E-3</v>
      </c>
      <c r="HC42" s="1">
        <f t="shared" si="157"/>
        <v>24.001000000000001</v>
      </c>
      <c r="HD42" s="1">
        <f t="shared" si="56"/>
        <v>24</v>
      </c>
    </row>
    <row r="43" spans="1:212" x14ac:dyDescent="0.3">
      <c r="A43" t="s">
        <v>144</v>
      </c>
      <c r="B43" s="37">
        <f>IFERROR(VLOOKUP($A43,'Running Order'!$A$8:$CH$64,B$104,FALSE),)</f>
        <v>0</v>
      </c>
      <c r="C43" s="36" t="str">
        <f>IFERROR(VLOOKUP($A43,'Running Order'!$A$8:$CH$64,C$104,FALSE),"-")</f>
        <v>-</v>
      </c>
      <c r="D43" s="36" t="str">
        <f>IFERROR(VLOOKUP($A43,'Running Order'!$A$8:$CH$64,D$104,FALSE),"-")</f>
        <v>-</v>
      </c>
      <c r="E43" s="36" t="str">
        <f>IFERROR(VLOOKUP($A43,'Running Order'!$A$8:$CH$64,E$104,FALSE),"-")</f>
        <v>-</v>
      </c>
      <c r="F43" s="36" t="str">
        <f>IFERROR(VLOOKUP($A43,'Running Order'!$A$8:$CH$64,F$104,FALSE),"-")</f>
        <v>-</v>
      </c>
      <c r="G43" s="37" t="str">
        <f>IFERROR(VLOOKUP($A43,'Running Order'!$A$8:$CH$64,G$104,FALSE),"-")</f>
        <v>-</v>
      </c>
      <c r="H43" s="36" t="str">
        <f>IFERROR(VLOOKUP($A43,'Running Order'!$A$8:$CH$64,H$104,FALSE),"-")</f>
        <v>-</v>
      </c>
      <c r="I43" s="36" t="str">
        <f>IFERROR(VLOOKUP($A43,'Running Order'!$A$8:$CH$64,I$104,FALSE),"-")</f>
        <v>-</v>
      </c>
      <c r="J43" s="36" t="str">
        <f>IFERROR(VLOOKUP($A43,'Running Order'!$A$8:$CH$64,J$104,FALSE),"-")</f>
        <v>-</v>
      </c>
      <c r="K43" s="36" t="str">
        <f>IFERROR(VLOOKUP($A43,'Running Order'!$A$8:$CH$64,K$104,FALSE),"-")</f>
        <v>-</v>
      </c>
      <c r="L43" s="36" t="str">
        <f>IFERROR(VLOOKUP($A43,'Running Order'!$A$8:$CH$64,L$104,FALSE),"-")</f>
        <v>-</v>
      </c>
      <c r="M43" s="36" t="str">
        <f>IFERROR(VLOOKUP($A43,'Running Order'!$A$8:$CH$64,M$104,FALSE),"-")</f>
        <v>-</v>
      </c>
      <c r="N43" s="36" t="str">
        <f>IFERROR(VLOOKUP($A43,'Running Order'!$A$8:$CH$64,N$104,FALSE),"-")</f>
        <v>-</v>
      </c>
      <c r="O43" s="36" t="str">
        <f>IFERROR(VLOOKUP($A43,'Running Order'!$A$8:$CH$64,O$104,FALSE),"-")</f>
        <v>-</v>
      </c>
      <c r="P43" s="36" t="str">
        <f>IFERROR(VLOOKUP($A43,'Running Order'!$A$8:$CH$64,P$104,FALSE),"-")</f>
        <v>-</v>
      </c>
      <c r="Q43" s="36" t="str">
        <f>IFERROR(VLOOKUP($A43,'Running Order'!$A$8:$CH$64,Q$104,FALSE),"-")</f>
        <v>-</v>
      </c>
      <c r="R43" s="36" t="str">
        <f>IFERROR(VLOOKUP($A43,'Running Order'!$A$8:$CH$64,R$104,FALSE),"-")</f>
        <v>-</v>
      </c>
      <c r="S43" s="36" t="str">
        <f>IFERROR(VLOOKUP($A43,'Running Order'!$A$8:$CH$64,S$104,FALSE),"-")</f>
        <v>-</v>
      </c>
      <c r="T43" s="36" t="str">
        <f>IFERROR(VLOOKUP($A43,'Running Order'!$A$8:$CH$64,T$104,FALSE),"-")</f>
        <v>-</v>
      </c>
      <c r="U43" s="36" t="str">
        <f>IFERROR(VLOOKUP($A43,'Running Order'!$A$8:$CH$64,U$104,FALSE),"-")</f>
        <v>-</v>
      </c>
      <c r="V43" s="36" t="str">
        <f>IFERROR(VLOOKUP($A43,'Running Order'!$A$8:$CH$64,V$104,FALSE),"-")</f>
        <v>-</v>
      </c>
      <c r="W43" s="38">
        <f>IFERROR(VLOOKUP($A43,'Running Order'!$A$8:$CH$64,W$104,FALSE),1000)</f>
        <v>1000</v>
      </c>
      <c r="X43" s="36" t="str">
        <f>IFERROR(VLOOKUP($A43,'Running Order'!$A$8:$CH$64,X$104,FALSE),"-")</f>
        <v>-</v>
      </c>
      <c r="Y43" s="36" t="str">
        <f>IFERROR(VLOOKUP($A43,'Running Order'!$A$8:$CH$64,Y$104,FALSE),"-")</f>
        <v>-</v>
      </c>
      <c r="Z43" s="36" t="str">
        <f>IFERROR(VLOOKUP($A43,'Running Order'!$A$8:$CH$64,Z$104,FALSE),"-")</f>
        <v>-</v>
      </c>
      <c r="AA43" s="36" t="str">
        <f>IFERROR(VLOOKUP($A43,'Running Order'!$A$8:$CH$64,AA$104,FALSE),"-")</f>
        <v>-</v>
      </c>
      <c r="AB43" s="36" t="str">
        <f>IFERROR(VLOOKUP($A43,'Running Order'!$A$8:$CH$64,AB$104,FALSE),"-")</f>
        <v>-</v>
      </c>
      <c r="AC43" s="36" t="str">
        <f>IFERROR(VLOOKUP($A43,'Running Order'!$A$8:$CH$64,AC$104,FALSE),"-")</f>
        <v>-</v>
      </c>
      <c r="AD43" s="36" t="str">
        <f>IFERROR(VLOOKUP($A43,'Running Order'!$A$8:$CH$64,AD$104,FALSE),"-")</f>
        <v>-</v>
      </c>
      <c r="AE43" s="36" t="str">
        <f>IFERROR(VLOOKUP($A43,'Running Order'!$A$8:$CH$64,AE$104,FALSE),"-")</f>
        <v>-</v>
      </c>
      <c r="AF43" s="36" t="str">
        <f>IFERROR(VLOOKUP($A43,'Running Order'!$A$8:$CH$64,AF$104,FALSE),"-")</f>
        <v>-</v>
      </c>
      <c r="AG43" s="36" t="str">
        <f>IFERROR(VLOOKUP($A43,'Running Order'!$A$8:$CH$64,AG$104,FALSE),"-")</f>
        <v>-</v>
      </c>
      <c r="AH43" s="38">
        <f>IFERROR(VLOOKUP($A43,'Running Order'!$A$8:$CH$64,AH$104,FALSE),1000)</f>
        <v>1000</v>
      </c>
      <c r="AI43" s="38">
        <f>IFERROR(VLOOKUP($A43,'Running Order'!$A$8:$CH$64,AI$104,FALSE),1000)</f>
        <v>1000</v>
      </c>
      <c r="AJ43" s="36" t="str">
        <f>IFERROR(VLOOKUP($A43,'Running Order'!$A$8:$CH$64,AJ$104,FALSE),"-")</f>
        <v>-</v>
      </c>
      <c r="AK43" s="36" t="str">
        <f>IFERROR(VLOOKUP($A43,'Running Order'!$A$8:$CH$64,AK$104,FALSE),"-")</f>
        <v>-</v>
      </c>
      <c r="AL43" s="36" t="str">
        <f>IFERROR(VLOOKUP($A43,'Running Order'!$A$8:$CH$64,AL$104,FALSE),"-")</f>
        <v>-</v>
      </c>
      <c r="AM43" s="36" t="str">
        <f>IFERROR(VLOOKUP($A43,'Running Order'!$A$8:$CH$64,AM$104,FALSE),"-")</f>
        <v>-</v>
      </c>
      <c r="AN43" s="36" t="str">
        <f>IFERROR(VLOOKUP($A43,'Running Order'!$A$8:$CH$64,AN$104,FALSE),"-")</f>
        <v>-</v>
      </c>
      <c r="AO43" s="36" t="str">
        <f>IFERROR(VLOOKUP($A43,'Running Order'!$A$8:$CH$64,AO$104,FALSE),"-")</f>
        <v>-</v>
      </c>
      <c r="AP43" s="36" t="str">
        <f>IFERROR(VLOOKUP($A43,'Running Order'!$A$8:$CH$64,AP$104,FALSE),"-")</f>
        <v>-</v>
      </c>
      <c r="AQ43" s="36" t="str">
        <f>IFERROR(VLOOKUP($A43,'Running Order'!$A$8:$CH$64,AQ$104,FALSE),"-")</f>
        <v>-</v>
      </c>
      <c r="AR43" s="36" t="str">
        <f>IFERROR(VLOOKUP($A43,'Running Order'!$A$8:$CH$64,AR$104,FALSE),"-")</f>
        <v>-</v>
      </c>
      <c r="AS43" s="36" t="str">
        <f>IFERROR(VLOOKUP($A43,'Running Order'!$A$8:$CH$64,AS$104,FALSE),"-")</f>
        <v>-</v>
      </c>
      <c r="AT43" s="38">
        <f>IFERROR(VLOOKUP($A43,'Running Order'!$A$8:$CH$64,AT$104,FALSE),1000)</f>
        <v>1000</v>
      </c>
      <c r="AU43" s="38">
        <f>IFERROR(VLOOKUP($A43,'Running Order'!$A$8:$CH$64,AU$104,FALSE),1000)</f>
        <v>1000</v>
      </c>
      <c r="AV43" s="36" t="str">
        <f>IFERROR(VLOOKUP($A43,'Running Order'!$A$8:$CH$64,AV$104,FALSE),"-")</f>
        <v>-</v>
      </c>
      <c r="AW43" s="36" t="str">
        <f>IFERROR(VLOOKUP($A43,'Running Order'!$A$8:$CH$64,AW$104,FALSE),"-")</f>
        <v>-</v>
      </c>
      <c r="AX43" s="36" t="str">
        <f>IFERROR(VLOOKUP($A43,'Running Order'!$A$8:$CH$64,AX$104,FALSE),"-")</f>
        <v>-</v>
      </c>
      <c r="AY43" s="36" t="str">
        <f>IFERROR(VLOOKUP($A43,'Running Order'!$A$8:$CH$64,AY$104,FALSE),"-")</f>
        <v>-</v>
      </c>
      <c r="AZ43" s="36" t="str">
        <f>IFERROR(VLOOKUP($A43,'Running Order'!$A$8:$CH$64,AZ$104,FALSE),"-")</f>
        <v>-</v>
      </c>
      <c r="BA43" s="36" t="str">
        <f>IFERROR(VLOOKUP($A43,'Running Order'!$A$8:$CH$64,BA$104,FALSE),"-")</f>
        <v>-</v>
      </c>
      <c r="BB43" s="36" t="str">
        <f>IFERROR(VLOOKUP($A43,'Running Order'!$A$8:$CH$64,BB$104,FALSE),"-")</f>
        <v>-</v>
      </c>
      <c r="BC43" s="36" t="str">
        <f>IFERROR(VLOOKUP($A43,'Running Order'!$A$8:$CH$64,BC$104,FALSE),"-")</f>
        <v>-</v>
      </c>
      <c r="BD43" s="36" t="str">
        <f>IFERROR(VLOOKUP($A43,'Running Order'!$A$8:$CH$64,BD$104,FALSE),"-")</f>
        <v>-</v>
      </c>
      <c r="BE43" s="36" t="str">
        <f>IFERROR(VLOOKUP($A43,'Running Order'!$A$8:$CH$64,BE$104,FALSE),"-")</f>
        <v>-</v>
      </c>
      <c r="BF43" s="38">
        <f>IFERROR(VLOOKUP($A43,'Running Order'!$A$8:$CH$64,BF$104,FALSE),1000)</f>
        <v>1000</v>
      </c>
      <c r="BG43" s="38" t="str">
        <f>IFERROR(VLOOKUP($A43,'Running Order'!$A$8:$CH$64,BG$104,FALSE),"-")</f>
        <v>-</v>
      </c>
      <c r="BH43" s="38">
        <f t="shared" si="57"/>
        <v>24</v>
      </c>
      <c r="BI43" s="38">
        <f t="shared" si="58"/>
        <v>23</v>
      </c>
      <c r="BJ43" s="38">
        <f t="shared" si="59"/>
        <v>23</v>
      </c>
      <c r="BK43" s="5" t="str">
        <f t="shared" si="60"/>
        <v>-</v>
      </c>
      <c r="BL43" s="5">
        <f t="shared" si="61"/>
        <v>23</v>
      </c>
      <c r="BM43" s="5">
        <f t="shared" si="62"/>
        <v>23</v>
      </c>
      <c r="BN43" s="5">
        <f t="shared" si="63"/>
        <v>23</v>
      </c>
      <c r="BO43" s="5" t="str">
        <f t="shared" si="64"/>
        <v>-</v>
      </c>
      <c r="BP43" s="3" t="str">
        <f t="shared" si="16"/>
        <v>-</v>
      </c>
      <c r="BQ43" s="3" t="str">
        <f t="shared" si="65"/>
        <v/>
      </c>
      <c r="BR43" s="3" t="str">
        <f t="shared" si="17"/>
        <v>-</v>
      </c>
      <c r="BS43" s="3" t="str">
        <f t="shared" si="66"/>
        <v/>
      </c>
      <c r="BT43" s="3" t="str">
        <f t="shared" si="18"/>
        <v>-</v>
      </c>
      <c r="BU43" s="3" t="str">
        <f t="shared" si="67"/>
        <v/>
      </c>
      <c r="BV43" s="3" t="str">
        <f t="shared" si="19"/>
        <v>-</v>
      </c>
      <c r="BW43" s="3" t="str">
        <f t="shared" si="68"/>
        <v/>
      </c>
      <c r="BX43" s="3" t="str">
        <f t="shared" si="20"/>
        <v>-</v>
      </c>
      <c r="BY43" s="3" t="str">
        <f t="shared" si="69"/>
        <v/>
      </c>
      <c r="BZ43" s="3" t="str">
        <f t="shared" si="21"/>
        <v>-</v>
      </c>
      <c r="CA43" s="3" t="str">
        <f t="shared" si="70"/>
        <v/>
      </c>
      <c r="CB43" s="3" t="str">
        <f t="shared" si="22"/>
        <v>-</v>
      </c>
      <c r="CC43" s="3" t="str">
        <f t="shared" si="71"/>
        <v/>
      </c>
      <c r="CD43" s="3" t="str">
        <f t="shared" si="72"/>
        <v>-</v>
      </c>
      <c r="CE43" s="3" t="str">
        <f t="shared" si="73"/>
        <v/>
      </c>
      <c r="CF43" s="3" t="str">
        <f t="shared" si="74"/>
        <v>-</v>
      </c>
      <c r="CG43" s="3" t="str">
        <f t="shared" si="75"/>
        <v/>
      </c>
      <c r="CH43" s="5" t="str">
        <f>IFERROR(VLOOKUP($A43,'Running Order'!$A$8:$CH$64,CH$104,FALSE),"-")</f>
        <v>-</v>
      </c>
      <c r="CI43" s="5" t="str">
        <f>IFERROR(VLOOKUP($A43,'Running Order'!$A$8:$CI$64,CI$104,FALSE),"-")</f>
        <v>-</v>
      </c>
      <c r="CL43" s="1">
        <f t="shared" si="76"/>
        <v>0</v>
      </c>
      <c r="CM43" s="1">
        <f t="shared" si="77"/>
        <v>2.4000000000000001E-4</v>
      </c>
      <c r="CN43" s="1" t="e">
        <f t="shared" si="78"/>
        <v>#VALUE!</v>
      </c>
      <c r="CO43" s="1" t="e">
        <f t="shared" si="79"/>
        <v>#VALUE!</v>
      </c>
      <c r="CP43" s="1">
        <f t="shared" si="80"/>
        <v>0</v>
      </c>
      <c r="CQ43" s="1">
        <f t="shared" si="81"/>
        <v>2.4000000000000001E-4</v>
      </c>
      <c r="CR43" s="1" t="e">
        <f t="shared" si="82"/>
        <v>#VALUE!</v>
      </c>
      <c r="CS43" s="1" t="e">
        <f t="shared" si="23"/>
        <v>#VALUE!</v>
      </c>
      <c r="CT43" s="1">
        <f t="shared" si="83"/>
        <v>0</v>
      </c>
      <c r="CU43" s="1">
        <f t="shared" si="84"/>
        <v>2.3E-3</v>
      </c>
      <c r="CV43" s="1" t="e">
        <f t="shared" si="85"/>
        <v>#VALUE!</v>
      </c>
      <c r="CW43" s="1" t="e">
        <f t="shared" si="24"/>
        <v>#VALUE!</v>
      </c>
      <c r="CX43" s="1">
        <f t="shared" si="86"/>
        <v>0</v>
      </c>
      <c r="CY43" s="1">
        <f t="shared" si="87"/>
        <v>2.2000000000000001E-3</v>
      </c>
      <c r="CZ43" s="1" t="e">
        <f t="shared" si="88"/>
        <v>#VALUE!</v>
      </c>
      <c r="DA43" s="1" t="e">
        <f t="shared" si="25"/>
        <v>#VALUE!</v>
      </c>
      <c r="DB43" s="1">
        <f t="shared" si="89"/>
        <v>0</v>
      </c>
      <c r="DC43" s="1">
        <f t="shared" si="90"/>
        <v>2.2000000000000001E-3</v>
      </c>
      <c r="DD43" s="1" t="e">
        <f t="shared" si="91"/>
        <v>#VALUE!</v>
      </c>
      <c r="DE43" s="1" t="e">
        <f t="shared" si="26"/>
        <v>#VALUE!</v>
      </c>
      <c r="DF43" s="1">
        <f t="shared" si="92"/>
        <v>0</v>
      </c>
      <c r="DG43" s="1">
        <f t="shared" si="93"/>
        <v>2.2000000000000001E-3</v>
      </c>
      <c r="DH43" s="1" t="e">
        <f t="shared" si="94"/>
        <v>#VALUE!</v>
      </c>
      <c r="DI43" s="1" t="e">
        <f t="shared" si="27"/>
        <v>#VALUE!</v>
      </c>
      <c r="DJ43" s="1">
        <f t="shared" si="95"/>
        <v>0</v>
      </c>
      <c r="DK43" s="1">
        <f t="shared" si="96"/>
        <v>1.1999999999999999E-3</v>
      </c>
      <c r="DL43" s="1" t="e">
        <f t="shared" si="97"/>
        <v>#VALUE!</v>
      </c>
      <c r="DM43" s="1" t="e">
        <f t="shared" si="98"/>
        <v>#VALUE!</v>
      </c>
      <c r="DQ43">
        <f t="shared" si="99"/>
        <v>0</v>
      </c>
      <c r="DR43" t="str">
        <f t="shared" si="100"/>
        <v>NO</v>
      </c>
      <c r="DS43">
        <f t="shared" si="101"/>
        <v>3000</v>
      </c>
      <c r="DT43" t="str">
        <f t="shared" si="102"/>
        <v>NO</v>
      </c>
      <c r="DV43" s="1">
        <f t="shared" si="103"/>
        <v>0</v>
      </c>
      <c r="DW43" s="1">
        <f t="shared" si="104"/>
        <v>2.3999999999999998E-3</v>
      </c>
      <c r="DX43" s="1">
        <f t="shared" si="105"/>
        <v>23.002400000000002</v>
      </c>
      <c r="DY43" s="1">
        <f t="shared" si="28"/>
        <v>23</v>
      </c>
      <c r="DZ43" s="1">
        <f t="shared" si="106"/>
        <v>0</v>
      </c>
      <c r="EA43" s="1">
        <f t="shared" si="107"/>
        <v>2.3999999999999998E-3</v>
      </c>
      <c r="EB43" s="1">
        <f t="shared" si="108"/>
        <v>23.002400000000002</v>
      </c>
      <c r="EC43" s="1">
        <f t="shared" si="29"/>
        <v>23</v>
      </c>
      <c r="ED43" s="1">
        <f t="shared" si="109"/>
        <v>0</v>
      </c>
      <c r="EE43" s="1">
        <f t="shared" si="110"/>
        <v>2.3E-3</v>
      </c>
      <c r="EF43" s="1">
        <f t="shared" si="111"/>
        <v>23.002300000000002</v>
      </c>
      <c r="EG43" s="1">
        <f t="shared" si="30"/>
        <v>23</v>
      </c>
      <c r="EH43" s="1">
        <f t="shared" si="112"/>
        <v>0</v>
      </c>
      <c r="EI43" s="1">
        <f t="shared" si="113"/>
        <v>2.2000000000000001E-3</v>
      </c>
      <c r="EJ43" s="1">
        <f t="shared" si="114"/>
        <v>23.002199999999998</v>
      </c>
      <c r="EK43" s="1">
        <f t="shared" si="31"/>
        <v>23</v>
      </c>
      <c r="EL43" s="1">
        <f t="shared" si="115"/>
        <v>0</v>
      </c>
      <c r="EM43" s="1">
        <f t="shared" si="116"/>
        <v>2.2000000000000001E-3</v>
      </c>
      <c r="EN43" s="1">
        <f t="shared" si="117"/>
        <v>23.002199999999998</v>
      </c>
      <c r="EO43" s="1">
        <f t="shared" si="32"/>
        <v>23</v>
      </c>
      <c r="EP43" s="1">
        <f t="shared" si="118"/>
        <v>0</v>
      </c>
      <c r="EQ43" s="1">
        <f t="shared" si="119"/>
        <v>2.2000000000000001E-3</v>
      </c>
      <c r="ER43" s="1">
        <f t="shared" si="120"/>
        <v>23.002199999999998</v>
      </c>
      <c r="ES43" s="1">
        <f t="shared" si="33"/>
        <v>23</v>
      </c>
      <c r="ET43" s="1">
        <f t="shared" si="121"/>
        <v>0</v>
      </c>
      <c r="EU43" s="1">
        <f t="shared" si="122"/>
        <v>1.1999999999999999E-3</v>
      </c>
      <c r="EV43" s="1">
        <f t="shared" si="123"/>
        <v>23.001200000000001</v>
      </c>
      <c r="EW43" s="1">
        <f t="shared" si="124"/>
        <v>23</v>
      </c>
      <c r="EX43" s="1"/>
      <c r="EY43" s="1">
        <f t="shared" si="125"/>
        <v>0</v>
      </c>
      <c r="EZ43" s="1">
        <f t="shared" si="126"/>
        <v>2.3999999999999998E-3</v>
      </c>
      <c r="FA43" s="1">
        <f t="shared" si="34"/>
        <v>23.002400000000002</v>
      </c>
      <c r="FB43" s="1">
        <f t="shared" si="35"/>
        <v>23</v>
      </c>
      <c r="FC43" s="1">
        <f t="shared" si="127"/>
        <v>0</v>
      </c>
      <c r="FD43" s="1">
        <f t="shared" si="128"/>
        <v>2.2000000000000001E-3</v>
      </c>
      <c r="FE43" s="1">
        <f t="shared" si="129"/>
        <v>23.002199999999998</v>
      </c>
      <c r="FF43" s="1">
        <f t="shared" si="36"/>
        <v>23</v>
      </c>
      <c r="FG43" s="1">
        <f t="shared" si="130"/>
        <v>0</v>
      </c>
      <c r="FH43" s="1">
        <f t="shared" si="131"/>
        <v>2.0999999999999999E-3</v>
      </c>
      <c r="FI43" s="1">
        <f t="shared" si="132"/>
        <v>23.002099999999999</v>
      </c>
      <c r="FJ43" s="1">
        <f t="shared" si="37"/>
        <v>23</v>
      </c>
      <c r="FK43" s="1">
        <f t="shared" si="133"/>
        <v>0</v>
      </c>
      <c r="FL43" s="1">
        <f t="shared" si="134"/>
        <v>2.2000000000000001E-3</v>
      </c>
      <c r="FM43" s="1">
        <f t="shared" si="135"/>
        <v>23.002199999999998</v>
      </c>
      <c r="FN43" s="1">
        <f t="shared" si="38"/>
        <v>23</v>
      </c>
      <c r="FO43" s="1">
        <f t="shared" si="136"/>
        <v>0</v>
      </c>
      <c r="FP43" s="1">
        <f t="shared" si="137"/>
        <v>2.2000000000000001E-3</v>
      </c>
      <c r="FQ43" s="1">
        <f t="shared" si="138"/>
        <v>23.002199999999998</v>
      </c>
      <c r="FR43" s="1">
        <f t="shared" si="39"/>
        <v>23</v>
      </c>
      <c r="FS43" s="1">
        <f t="shared" si="139"/>
        <v>0</v>
      </c>
      <c r="FT43" s="1">
        <f t="shared" si="140"/>
        <v>2.0999999999999999E-3</v>
      </c>
      <c r="FU43" s="1">
        <f t="shared" si="141"/>
        <v>23.002099999999999</v>
      </c>
      <c r="FV43" s="1">
        <f t="shared" si="40"/>
        <v>23</v>
      </c>
      <c r="FW43" s="1">
        <f t="shared" si="142"/>
        <v>0</v>
      </c>
      <c r="FX43" s="1">
        <f t="shared" si="143"/>
        <v>1.1999999999999999E-3</v>
      </c>
      <c r="FY43" s="1">
        <f t="shared" si="144"/>
        <v>23.001200000000001</v>
      </c>
      <c r="FZ43" s="1">
        <f t="shared" si="41"/>
        <v>23</v>
      </c>
      <c r="GC43" s="1">
        <f t="shared" si="42"/>
        <v>0</v>
      </c>
      <c r="GD43" s="1">
        <f t="shared" si="145"/>
        <v>2.3999999999999998E-3</v>
      </c>
      <c r="GE43" s="1">
        <f t="shared" si="43"/>
        <v>23.002400000000002</v>
      </c>
      <c r="GF43" s="1">
        <f t="shared" si="44"/>
        <v>24</v>
      </c>
      <c r="GG43" s="1">
        <f t="shared" si="45"/>
        <v>0</v>
      </c>
      <c r="GH43" s="1">
        <f t="shared" si="146"/>
        <v>1.5E-3</v>
      </c>
      <c r="GI43" s="1">
        <f t="shared" si="147"/>
        <v>24.0015</v>
      </c>
      <c r="GJ43" s="1">
        <f t="shared" si="46"/>
        <v>24</v>
      </c>
      <c r="GK43" s="1">
        <f t="shared" si="47"/>
        <v>0</v>
      </c>
      <c r="GL43" s="1">
        <f t="shared" si="148"/>
        <v>1.4E-3</v>
      </c>
      <c r="GM43" s="1">
        <f t="shared" si="149"/>
        <v>24.0014</v>
      </c>
      <c r="GN43" s="1">
        <f t="shared" si="48"/>
        <v>24</v>
      </c>
      <c r="GO43" s="1">
        <f t="shared" si="49"/>
        <v>0</v>
      </c>
      <c r="GP43" s="1">
        <f t="shared" si="150"/>
        <v>1.8E-3</v>
      </c>
      <c r="GQ43" s="1">
        <f t="shared" si="151"/>
        <v>24.001799999999999</v>
      </c>
      <c r="GR43" s="1">
        <f t="shared" si="50"/>
        <v>24</v>
      </c>
      <c r="GS43" s="1">
        <f t="shared" si="51"/>
        <v>0</v>
      </c>
      <c r="GT43" s="1">
        <f t="shared" si="152"/>
        <v>1.9E-3</v>
      </c>
      <c r="GU43" s="1">
        <f t="shared" si="153"/>
        <v>24.001899999999999</v>
      </c>
      <c r="GV43" s="1">
        <f t="shared" si="52"/>
        <v>24</v>
      </c>
      <c r="GW43" s="1">
        <f t="shared" si="53"/>
        <v>0</v>
      </c>
      <c r="GX43" s="1">
        <f t="shared" si="154"/>
        <v>2E-3</v>
      </c>
      <c r="GY43" s="1">
        <f t="shared" si="155"/>
        <v>24.001999999999999</v>
      </c>
      <c r="GZ43" s="1">
        <f t="shared" si="54"/>
        <v>24</v>
      </c>
      <c r="HA43" s="1">
        <f t="shared" si="55"/>
        <v>0</v>
      </c>
      <c r="HB43" s="1">
        <f t="shared" si="156"/>
        <v>1E-3</v>
      </c>
      <c r="HC43" s="1">
        <f t="shared" si="157"/>
        <v>24.001000000000001</v>
      </c>
      <c r="HD43" s="1">
        <f t="shared" si="56"/>
        <v>24</v>
      </c>
    </row>
    <row r="44" spans="1:212" x14ac:dyDescent="0.3">
      <c r="A44" t="s">
        <v>145</v>
      </c>
      <c r="B44" s="13">
        <f>IFERROR(VLOOKUP($A44,'Running Order'!$A$8:$CH$64,B$104,FALSE),)</f>
        <v>0</v>
      </c>
      <c r="C44" s="35" t="str">
        <f>IFERROR(VLOOKUP($A44,'Running Order'!$A$8:$CH$64,C$104,FALSE),"-")</f>
        <v>-</v>
      </c>
      <c r="D44" s="35" t="str">
        <f>IFERROR(VLOOKUP($A44,'Running Order'!$A$8:$CH$64,D$104,FALSE),"-")</f>
        <v>-</v>
      </c>
      <c r="E44" s="35" t="str">
        <f>IFERROR(VLOOKUP($A44,'Running Order'!$A$8:$CH$64,E$104,FALSE),"-")</f>
        <v>-</v>
      </c>
      <c r="F44" s="35" t="str">
        <f>IFERROR(VLOOKUP($A44,'Running Order'!$A$8:$CH$64,F$104,FALSE),"-")</f>
        <v>-</v>
      </c>
      <c r="G44" s="13" t="str">
        <f>IFERROR(VLOOKUP($A44,'Running Order'!$A$8:$CH$64,G$104,FALSE),"-")</f>
        <v>-</v>
      </c>
      <c r="H44" s="12" t="str">
        <f>IFERROR(VLOOKUP($A44,'Running Order'!$A$8:$CH$64,H$104,FALSE),"-")</f>
        <v>-</v>
      </c>
      <c r="I44" s="12" t="str">
        <f>IFERROR(VLOOKUP($A44,'Running Order'!$A$8:$CH$64,I$104,FALSE),"-")</f>
        <v>-</v>
      </c>
      <c r="J44" s="12" t="str">
        <f>IFERROR(VLOOKUP($A44,'Running Order'!$A$8:$CH$64,J$104,FALSE),"-")</f>
        <v>-</v>
      </c>
      <c r="K44" s="35" t="str">
        <f>IFERROR(VLOOKUP($A44,'Running Order'!$A$8:$CH$64,K$104,FALSE),"-")</f>
        <v>-</v>
      </c>
      <c r="L44" s="12" t="str">
        <f>IFERROR(VLOOKUP($A44,'Running Order'!$A$8:$CH$64,L$104,FALSE),"-")</f>
        <v>-</v>
      </c>
      <c r="M44" s="35" t="str">
        <f>IFERROR(VLOOKUP($A44,'Running Order'!$A$8:$CH$64,M$104,FALSE),"-")</f>
        <v>-</v>
      </c>
      <c r="N44" s="35" t="str">
        <f>IFERROR(VLOOKUP($A44,'Running Order'!$A$8:$CH$64,N$104,FALSE),"-")</f>
        <v>-</v>
      </c>
      <c r="O44" s="35" t="str">
        <f>IFERROR(VLOOKUP($A44,'Running Order'!$A$8:$CH$64,O$104,FALSE),"-")</f>
        <v>-</v>
      </c>
      <c r="P44" s="35" t="str">
        <f>IFERROR(VLOOKUP($A44,'Running Order'!$A$8:$CH$64,P$104,FALSE),"-")</f>
        <v>-</v>
      </c>
      <c r="Q44" s="35" t="str">
        <f>IFERROR(VLOOKUP($A44,'Running Order'!$A$8:$CH$64,Q$104,FALSE),"-")</f>
        <v>-</v>
      </c>
      <c r="R44" s="35" t="str">
        <f>IFERROR(VLOOKUP($A44,'Running Order'!$A$8:$CH$64,R$104,FALSE),"-")</f>
        <v>-</v>
      </c>
      <c r="S44" s="12" t="str">
        <f>IFERROR(VLOOKUP($A44,'Running Order'!$A$8:$CH$64,S$104,FALSE),"-")</f>
        <v>-</v>
      </c>
      <c r="T44" s="35" t="str">
        <f>IFERROR(VLOOKUP($A44,'Running Order'!$A$8:$CH$64,T$104,FALSE),"-")</f>
        <v>-</v>
      </c>
      <c r="U44" s="12" t="str">
        <f>IFERROR(VLOOKUP($A44,'Running Order'!$A$8:$CH$64,U$104,FALSE),"-")</f>
        <v>-</v>
      </c>
      <c r="V44" s="35" t="str">
        <f>IFERROR(VLOOKUP($A44,'Running Order'!$A$8:$CH$64,V$104,FALSE),"-")</f>
        <v>-</v>
      </c>
      <c r="W44" s="5">
        <f>IFERROR(VLOOKUP($A44,'Running Order'!$A$8:$CH$64,W$104,FALSE),1000)</f>
        <v>1000</v>
      </c>
      <c r="X44" s="12" t="str">
        <f>IFERROR(VLOOKUP($A44,'Running Order'!$A$8:$CH$64,X$104,FALSE),"-")</f>
        <v>-</v>
      </c>
      <c r="Y44" s="12" t="str">
        <f>IFERROR(VLOOKUP($A44,'Running Order'!$A$8:$CH$64,Y$104,FALSE),"-")</f>
        <v>-</v>
      </c>
      <c r="Z44" s="12" t="str">
        <f>IFERROR(VLOOKUP($A44,'Running Order'!$A$8:$CH$64,Z$104,FALSE),"-")</f>
        <v>-</v>
      </c>
      <c r="AA44" s="12" t="str">
        <f>IFERROR(VLOOKUP($A44,'Running Order'!$A$8:$CH$64,AA$104,FALSE),"-")</f>
        <v>-</v>
      </c>
      <c r="AB44" s="12" t="str">
        <f>IFERROR(VLOOKUP($A44,'Running Order'!$A$8:$CH$64,AB$104,FALSE),"-")</f>
        <v>-</v>
      </c>
      <c r="AC44" s="12" t="str">
        <f>IFERROR(VLOOKUP($A44,'Running Order'!$A$8:$CH$64,AC$104,FALSE),"-")</f>
        <v>-</v>
      </c>
      <c r="AD44" s="12" t="str">
        <f>IFERROR(VLOOKUP($A44,'Running Order'!$A$8:$CH$64,AD$104,FALSE),"-")</f>
        <v>-</v>
      </c>
      <c r="AE44" s="12" t="str">
        <f>IFERROR(VLOOKUP($A44,'Running Order'!$A$8:$CH$64,AE$104,FALSE),"-")</f>
        <v>-</v>
      </c>
      <c r="AF44" s="12" t="str">
        <f>IFERROR(VLOOKUP($A44,'Running Order'!$A$8:$CH$64,AF$104,FALSE),"-")</f>
        <v>-</v>
      </c>
      <c r="AG44" s="12" t="str">
        <f>IFERROR(VLOOKUP($A44,'Running Order'!$A$8:$CH$64,AG$104,FALSE),"-")</f>
        <v>-</v>
      </c>
      <c r="AH44" s="5">
        <f>IFERROR(VLOOKUP($A44,'Running Order'!$A$8:$CH$64,AH$104,FALSE),1000)</f>
        <v>1000</v>
      </c>
      <c r="AI44" s="5">
        <f>IFERROR(VLOOKUP($A44,'Running Order'!$A$8:$CH$64,AI$104,FALSE),1000)</f>
        <v>1000</v>
      </c>
      <c r="AJ44" s="12" t="str">
        <f>IFERROR(VLOOKUP($A44,'Running Order'!$A$8:$CH$64,AJ$104,FALSE),"-")</f>
        <v>-</v>
      </c>
      <c r="AK44" s="12" t="str">
        <f>IFERROR(VLOOKUP($A44,'Running Order'!$A$8:$CH$64,AK$104,FALSE),"-")</f>
        <v>-</v>
      </c>
      <c r="AL44" s="12" t="str">
        <f>IFERROR(VLOOKUP($A44,'Running Order'!$A$8:$CH$64,AL$104,FALSE),"-")</f>
        <v>-</v>
      </c>
      <c r="AM44" s="12" t="str">
        <f>IFERROR(VLOOKUP($A44,'Running Order'!$A$8:$CH$64,AM$104,FALSE),"-")</f>
        <v>-</v>
      </c>
      <c r="AN44" s="12" t="str">
        <f>IFERROR(VLOOKUP($A44,'Running Order'!$A$8:$CH$64,AN$104,FALSE),"-")</f>
        <v>-</v>
      </c>
      <c r="AO44" s="12" t="str">
        <f>IFERROR(VLOOKUP($A44,'Running Order'!$A$8:$CH$64,AO$104,FALSE),"-")</f>
        <v>-</v>
      </c>
      <c r="AP44" s="12" t="str">
        <f>IFERROR(VLOOKUP($A44,'Running Order'!$A$8:$CH$64,AP$104,FALSE),"-")</f>
        <v>-</v>
      </c>
      <c r="AQ44" s="12" t="str">
        <f>IFERROR(VLOOKUP($A44,'Running Order'!$A$8:$CH$64,AQ$104,FALSE),"-")</f>
        <v>-</v>
      </c>
      <c r="AR44" s="12" t="str">
        <f>IFERROR(VLOOKUP($A44,'Running Order'!$A$8:$CH$64,AR$104,FALSE),"-")</f>
        <v>-</v>
      </c>
      <c r="AS44" s="12" t="str">
        <f>IFERROR(VLOOKUP($A44,'Running Order'!$A$8:$CH$64,AS$104,FALSE),"-")</f>
        <v>-</v>
      </c>
      <c r="AT44" s="5">
        <f>IFERROR(VLOOKUP($A44,'Running Order'!$A$8:$CH$64,AT$104,FALSE),1000)</f>
        <v>1000</v>
      </c>
      <c r="AU44" s="5">
        <f>IFERROR(VLOOKUP($A44,'Running Order'!$A$8:$CH$64,AU$104,FALSE),1000)</f>
        <v>1000</v>
      </c>
      <c r="AV44" s="12" t="str">
        <f>IFERROR(VLOOKUP($A44,'Running Order'!$A$8:$CH$64,AV$104,FALSE),"-")</f>
        <v>-</v>
      </c>
      <c r="AW44" s="12" t="str">
        <f>IFERROR(VLOOKUP($A44,'Running Order'!$A$8:$CH$64,AW$104,FALSE),"-")</f>
        <v>-</v>
      </c>
      <c r="AX44" s="12" t="str">
        <f>IFERROR(VLOOKUP($A44,'Running Order'!$A$8:$CH$64,AX$104,FALSE),"-")</f>
        <v>-</v>
      </c>
      <c r="AY44" s="12" t="str">
        <f>IFERROR(VLOOKUP($A44,'Running Order'!$A$8:$CH$64,AY$104,FALSE),"-")</f>
        <v>-</v>
      </c>
      <c r="AZ44" s="12" t="str">
        <f>IFERROR(VLOOKUP($A44,'Running Order'!$A$8:$CH$64,AZ$104,FALSE),"-")</f>
        <v>-</v>
      </c>
      <c r="BA44" s="12" t="str">
        <f>IFERROR(VLOOKUP($A44,'Running Order'!$A$8:$CH$64,BA$104,FALSE),"-")</f>
        <v>-</v>
      </c>
      <c r="BB44" s="12" t="str">
        <f>IFERROR(VLOOKUP($A44,'Running Order'!$A$8:$CH$64,BB$104,FALSE),"-")</f>
        <v>-</v>
      </c>
      <c r="BC44" s="12" t="str">
        <f>IFERROR(VLOOKUP($A44,'Running Order'!$A$8:$CH$64,BC$104,FALSE),"-")</f>
        <v>-</v>
      </c>
      <c r="BD44" s="12" t="str">
        <f>IFERROR(VLOOKUP($A44,'Running Order'!$A$8:$CH$64,BD$104,FALSE),"-")</f>
        <v>-</v>
      </c>
      <c r="BE44" s="12" t="str">
        <f>IFERROR(VLOOKUP($A44,'Running Order'!$A$8:$CH$64,BE$104,FALSE),"-")</f>
        <v>-</v>
      </c>
      <c r="BF44" s="5">
        <f>IFERROR(VLOOKUP($A44,'Running Order'!$A$8:$CH$64,BF$104,FALSE),1000)</f>
        <v>1000</v>
      </c>
      <c r="BG44" s="5" t="str">
        <f>IFERROR(VLOOKUP($A44,'Running Order'!$A$8:$CH$64,BG$104,FALSE),"-")</f>
        <v>-</v>
      </c>
      <c r="BH44" s="5">
        <f t="shared" si="57"/>
        <v>24</v>
      </c>
      <c r="BI44" s="5">
        <f t="shared" si="58"/>
        <v>23</v>
      </c>
      <c r="BJ44" s="5">
        <f t="shared" si="59"/>
        <v>23</v>
      </c>
      <c r="BK44" s="5" t="str">
        <f t="shared" si="60"/>
        <v>-</v>
      </c>
      <c r="BL44" s="5">
        <f t="shared" si="61"/>
        <v>23</v>
      </c>
      <c r="BM44" s="5">
        <f t="shared" si="62"/>
        <v>23</v>
      </c>
      <c r="BN44" s="5">
        <f t="shared" si="63"/>
        <v>23</v>
      </c>
      <c r="BO44" s="5" t="str">
        <f t="shared" si="64"/>
        <v>-</v>
      </c>
      <c r="BP44" s="3" t="str">
        <f t="shared" si="16"/>
        <v>-</v>
      </c>
      <c r="BQ44" s="3" t="str">
        <f t="shared" si="65"/>
        <v/>
      </c>
      <c r="BR44" s="3" t="str">
        <f t="shared" si="17"/>
        <v>-</v>
      </c>
      <c r="BS44" s="3" t="str">
        <f t="shared" si="66"/>
        <v/>
      </c>
      <c r="BT44" s="3" t="str">
        <f t="shared" si="18"/>
        <v>-</v>
      </c>
      <c r="BU44" s="3" t="str">
        <f t="shared" si="67"/>
        <v/>
      </c>
      <c r="BV44" s="3" t="str">
        <f t="shared" si="19"/>
        <v>-</v>
      </c>
      <c r="BW44" s="3" t="str">
        <f t="shared" si="68"/>
        <v/>
      </c>
      <c r="BX44" s="3" t="str">
        <f t="shared" si="20"/>
        <v>-</v>
      </c>
      <c r="BY44" s="3" t="str">
        <f t="shared" si="69"/>
        <v/>
      </c>
      <c r="BZ44" s="3" t="str">
        <f t="shared" si="21"/>
        <v>-</v>
      </c>
      <c r="CA44" s="3" t="str">
        <f t="shared" si="70"/>
        <v/>
      </c>
      <c r="CB44" s="3" t="str">
        <f t="shared" si="22"/>
        <v>-</v>
      </c>
      <c r="CC44" s="3" t="str">
        <f t="shared" si="71"/>
        <v/>
      </c>
      <c r="CD44" s="3" t="str">
        <f t="shared" si="72"/>
        <v>-</v>
      </c>
      <c r="CE44" s="3" t="str">
        <f t="shared" si="73"/>
        <v/>
      </c>
      <c r="CF44" s="3" t="str">
        <f t="shared" si="74"/>
        <v>-</v>
      </c>
      <c r="CG44" s="3" t="str">
        <f t="shared" si="75"/>
        <v/>
      </c>
      <c r="CH44" s="5" t="str">
        <f>IFERROR(VLOOKUP($A44,'Running Order'!$A$8:$CH$64,CH$104,FALSE),"-")</f>
        <v>-</v>
      </c>
      <c r="CI44" s="5" t="str">
        <f>IFERROR(VLOOKUP($A44,'Running Order'!$A$8:$CI$64,CI$104,FALSE),"-")</f>
        <v>-</v>
      </c>
      <c r="CL44" s="1">
        <f t="shared" si="76"/>
        <v>0</v>
      </c>
      <c r="CM44" s="1">
        <f t="shared" si="77"/>
        <v>2.4000000000000001E-4</v>
      </c>
      <c r="CN44" s="1" t="e">
        <f t="shared" si="78"/>
        <v>#VALUE!</v>
      </c>
      <c r="CO44" s="1" t="e">
        <f t="shared" si="79"/>
        <v>#VALUE!</v>
      </c>
      <c r="CP44" s="1">
        <f t="shared" si="80"/>
        <v>0</v>
      </c>
      <c r="CQ44" s="1">
        <f t="shared" si="81"/>
        <v>2.4000000000000001E-4</v>
      </c>
      <c r="CR44" s="1" t="e">
        <f t="shared" si="82"/>
        <v>#VALUE!</v>
      </c>
      <c r="CS44" s="1" t="e">
        <f t="shared" si="23"/>
        <v>#VALUE!</v>
      </c>
      <c r="CT44" s="1">
        <f t="shared" si="83"/>
        <v>0</v>
      </c>
      <c r="CU44" s="1">
        <f t="shared" si="84"/>
        <v>2.3E-3</v>
      </c>
      <c r="CV44" s="1" t="e">
        <f t="shared" si="85"/>
        <v>#VALUE!</v>
      </c>
      <c r="CW44" s="1" t="e">
        <f t="shared" si="24"/>
        <v>#VALUE!</v>
      </c>
      <c r="CX44" s="1">
        <f t="shared" si="86"/>
        <v>0</v>
      </c>
      <c r="CY44" s="1">
        <f t="shared" si="87"/>
        <v>2.2000000000000001E-3</v>
      </c>
      <c r="CZ44" s="1" t="e">
        <f t="shared" si="88"/>
        <v>#VALUE!</v>
      </c>
      <c r="DA44" s="1" t="e">
        <f t="shared" si="25"/>
        <v>#VALUE!</v>
      </c>
      <c r="DB44" s="1">
        <f t="shared" si="89"/>
        <v>0</v>
      </c>
      <c r="DC44" s="1">
        <f t="shared" si="90"/>
        <v>2.2000000000000001E-3</v>
      </c>
      <c r="DD44" s="1" t="e">
        <f t="shared" si="91"/>
        <v>#VALUE!</v>
      </c>
      <c r="DE44" s="1" t="e">
        <f t="shared" si="26"/>
        <v>#VALUE!</v>
      </c>
      <c r="DF44" s="1">
        <f t="shared" si="92"/>
        <v>0</v>
      </c>
      <c r="DG44" s="1">
        <f t="shared" si="93"/>
        <v>2.2000000000000001E-3</v>
      </c>
      <c r="DH44" s="1" t="e">
        <f t="shared" si="94"/>
        <v>#VALUE!</v>
      </c>
      <c r="DI44" s="1" t="e">
        <f t="shared" si="27"/>
        <v>#VALUE!</v>
      </c>
      <c r="DJ44" s="1">
        <f t="shared" si="95"/>
        <v>0</v>
      </c>
      <c r="DK44" s="1">
        <f t="shared" si="96"/>
        <v>1.1999999999999999E-3</v>
      </c>
      <c r="DL44" s="1" t="e">
        <f t="shared" si="97"/>
        <v>#VALUE!</v>
      </c>
      <c r="DM44" s="1" t="e">
        <f t="shared" si="98"/>
        <v>#VALUE!</v>
      </c>
      <c r="DQ44">
        <f t="shared" si="99"/>
        <v>0</v>
      </c>
      <c r="DR44" t="str">
        <f t="shared" si="100"/>
        <v>NO</v>
      </c>
      <c r="DS44">
        <f t="shared" si="101"/>
        <v>3000</v>
      </c>
      <c r="DT44" t="str">
        <f t="shared" si="102"/>
        <v>NO</v>
      </c>
      <c r="DV44" s="1">
        <f t="shared" si="103"/>
        <v>0</v>
      </c>
      <c r="DW44" s="1">
        <f t="shared" si="104"/>
        <v>2.3999999999999998E-3</v>
      </c>
      <c r="DX44" s="1">
        <f t="shared" si="105"/>
        <v>23.002400000000002</v>
      </c>
      <c r="DY44" s="1">
        <f t="shared" si="28"/>
        <v>23</v>
      </c>
      <c r="DZ44" s="1">
        <f t="shared" si="106"/>
        <v>0</v>
      </c>
      <c r="EA44" s="1">
        <f t="shared" si="107"/>
        <v>2.3999999999999998E-3</v>
      </c>
      <c r="EB44" s="1">
        <f t="shared" si="108"/>
        <v>23.002400000000002</v>
      </c>
      <c r="EC44" s="1">
        <f t="shared" si="29"/>
        <v>23</v>
      </c>
      <c r="ED44" s="1">
        <f t="shared" si="109"/>
        <v>0</v>
      </c>
      <c r="EE44" s="1">
        <f t="shared" si="110"/>
        <v>2.3E-3</v>
      </c>
      <c r="EF44" s="1">
        <f t="shared" si="111"/>
        <v>23.002300000000002</v>
      </c>
      <c r="EG44" s="1">
        <f t="shared" si="30"/>
        <v>23</v>
      </c>
      <c r="EH44" s="1">
        <f t="shared" si="112"/>
        <v>0</v>
      </c>
      <c r="EI44" s="1">
        <f t="shared" si="113"/>
        <v>2.2000000000000001E-3</v>
      </c>
      <c r="EJ44" s="1">
        <f t="shared" si="114"/>
        <v>23.002199999999998</v>
      </c>
      <c r="EK44" s="1">
        <f t="shared" si="31"/>
        <v>23</v>
      </c>
      <c r="EL44" s="1">
        <f t="shared" si="115"/>
        <v>0</v>
      </c>
      <c r="EM44" s="1">
        <f t="shared" si="116"/>
        <v>2.2000000000000001E-3</v>
      </c>
      <c r="EN44" s="1">
        <f t="shared" si="117"/>
        <v>23.002199999999998</v>
      </c>
      <c r="EO44" s="1">
        <f t="shared" si="32"/>
        <v>23</v>
      </c>
      <c r="EP44" s="1">
        <f t="shared" si="118"/>
        <v>0</v>
      </c>
      <c r="EQ44" s="1">
        <f t="shared" si="119"/>
        <v>2.2000000000000001E-3</v>
      </c>
      <c r="ER44" s="1">
        <f t="shared" si="120"/>
        <v>23.002199999999998</v>
      </c>
      <c r="ES44" s="1">
        <f t="shared" si="33"/>
        <v>23</v>
      </c>
      <c r="ET44" s="1">
        <f t="shared" si="121"/>
        <v>0</v>
      </c>
      <c r="EU44" s="1">
        <f t="shared" si="122"/>
        <v>1.1999999999999999E-3</v>
      </c>
      <c r="EV44" s="1">
        <f t="shared" si="123"/>
        <v>23.001200000000001</v>
      </c>
      <c r="EW44" s="1">
        <f t="shared" si="124"/>
        <v>23</v>
      </c>
      <c r="EX44" s="1"/>
      <c r="EY44" s="1">
        <f t="shared" si="125"/>
        <v>0</v>
      </c>
      <c r="EZ44" s="1">
        <f t="shared" si="126"/>
        <v>2.3999999999999998E-3</v>
      </c>
      <c r="FA44" s="1">
        <f t="shared" si="34"/>
        <v>23.002400000000002</v>
      </c>
      <c r="FB44" s="1">
        <f t="shared" si="35"/>
        <v>23</v>
      </c>
      <c r="FC44" s="1">
        <f t="shared" si="127"/>
        <v>0</v>
      </c>
      <c r="FD44" s="1">
        <f t="shared" si="128"/>
        <v>2.2000000000000001E-3</v>
      </c>
      <c r="FE44" s="1">
        <f t="shared" si="129"/>
        <v>23.002199999999998</v>
      </c>
      <c r="FF44" s="1">
        <f t="shared" si="36"/>
        <v>23</v>
      </c>
      <c r="FG44" s="1">
        <f t="shared" si="130"/>
        <v>0</v>
      </c>
      <c r="FH44" s="1">
        <f t="shared" si="131"/>
        <v>2.0999999999999999E-3</v>
      </c>
      <c r="FI44" s="1">
        <f t="shared" si="132"/>
        <v>23.002099999999999</v>
      </c>
      <c r="FJ44" s="1">
        <f t="shared" si="37"/>
        <v>23</v>
      </c>
      <c r="FK44" s="1">
        <f t="shared" si="133"/>
        <v>0</v>
      </c>
      <c r="FL44" s="1">
        <f t="shared" si="134"/>
        <v>2.2000000000000001E-3</v>
      </c>
      <c r="FM44" s="1">
        <f t="shared" si="135"/>
        <v>23.002199999999998</v>
      </c>
      <c r="FN44" s="1">
        <f t="shared" si="38"/>
        <v>23</v>
      </c>
      <c r="FO44" s="1">
        <f t="shared" si="136"/>
        <v>0</v>
      </c>
      <c r="FP44" s="1">
        <f t="shared" si="137"/>
        <v>2.2000000000000001E-3</v>
      </c>
      <c r="FQ44" s="1">
        <f t="shared" si="138"/>
        <v>23.002199999999998</v>
      </c>
      <c r="FR44" s="1">
        <f t="shared" si="39"/>
        <v>23</v>
      </c>
      <c r="FS44" s="1">
        <f t="shared" si="139"/>
        <v>0</v>
      </c>
      <c r="FT44" s="1">
        <f t="shared" si="140"/>
        <v>2.0999999999999999E-3</v>
      </c>
      <c r="FU44" s="1">
        <f t="shared" si="141"/>
        <v>23.002099999999999</v>
      </c>
      <c r="FV44" s="1">
        <f t="shared" si="40"/>
        <v>23</v>
      </c>
      <c r="FW44" s="1">
        <f t="shared" si="142"/>
        <v>0</v>
      </c>
      <c r="FX44" s="1">
        <f t="shared" si="143"/>
        <v>1.1999999999999999E-3</v>
      </c>
      <c r="FY44" s="1">
        <f t="shared" si="144"/>
        <v>23.001200000000001</v>
      </c>
      <c r="FZ44" s="1">
        <f t="shared" si="41"/>
        <v>23</v>
      </c>
      <c r="GC44" s="1">
        <f t="shared" si="42"/>
        <v>0</v>
      </c>
      <c r="GD44" s="1">
        <f t="shared" si="145"/>
        <v>2.3999999999999998E-3</v>
      </c>
      <c r="GE44" s="1">
        <f t="shared" si="43"/>
        <v>23.002400000000002</v>
      </c>
      <c r="GF44" s="1">
        <f t="shared" si="44"/>
        <v>24</v>
      </c>
      <c r="GG44" s="1">
        <f t="shared" si="45"/>
        <v>0</v>
      </c>
      <c r="GH44" s="1">
        <f t="shared" si="146"/>
        <v>1.5E-3</v>
      </c>
      <c r="GI44" s="1">
        <f t="shared" si="147"/>
        <v>24.0015</v>
      </c>
      <c r="GJ44" s="1">
        <f t="shared" si="46"/>
        <v>24</v>
      </c>
      <c r="GK44" s="1">
        <f t="shared" si="47"/>
        <v>0</v>
      </c>
      <c r="GL44" s="1">
        <f t="shared" si="148"/>
        <v>1.4E-3</v>
      </c>
      <c r="GM44" s="1">
        <f t="shared" si="149"/>
        <v>24.0014</v>
      </c>
      <c r="GN44" s="1">
        <f t="shared" si="48"/>
        <v>24</v>
      </c>
      <c r="GO44" s="1">
        <f t="shared" si="49"/>
        <v>0</v>
      </c>
      <c r="GP44" s="1">
        <f t="shared" si="150"/>
        <v>1.8E-3</v>
      </c>
      <c r="GQ44" s="1">
        <f t="shared" si="151"/>
        <v>24.001799999999999</v>
      </c>
      <c r="GR44" s="1">
        <f t="shared" si="50"/>
        <v>24</v>
      </c>
      <c r="GS44" s="1">
        <f t="shared" si="51"/>
        <v>0</v>
      </c>
      <c r="GT44" s="1">
        <f t="shared" si="152"/>
        <v>1.9E-3</v>
      </c>
      <c r="GU44" s="1">
        <f t="shared" si="153"/>
        <v>24.001899999999999</v>
      </c>
      <c r="GV44" s="1">
        <f t="shared" si="52"/>
        <v>24</v>
      </c>
      <c r="GW44" s="1">
        <f t="shared" si="53"/>
        <v>0</v>
      </c>
      <c r="GX44" s="1">
        <f t="shared" si="154"/>
        <v>2E-3</v>
      </c>
      <c r="GY44" s="1">
        <f t="shared" si="155"/>
        <v>24.001999999999999</v>
      </c>
      <c r="GZ44" s="1">
        <f t="shared" si="54"/>
        <v>24</v>
      </c>
      <c r="HA44" s="1">
        <f t="shared" si="55"/>
        <v>0</v>
      </c>
      <c r="HB44" s="1">
        <f t="shared" si="156"/>
        <v>1E-3</v>
      </c>
      <c r="HC44" s="1">
        <f t="shared" si="157"/>
        <v>24.001000000000001</v>
      </c>
      <c r="HD44" s="1">
        <f t="shared" si="56"/>
        <v>24</v>
      </c>
    </row>
    <row r="45" spans="1:212" x14ac:dyDescent="0.3">
      <c r="A45" t="s">
        <v>146</v>
      </c>
      <c r="B45" s="37">
        <f>IFERROR(VLOOKUP($A45,'Running Order'!$A$8:$CH$64,B$104,FALSE),)</f>
        <v>0</v>
      </c>
      <c r="C45" s="36" t="str">
        <f>IFERROR(VLOOKUP($A45,'Running Order'!$A$8:$CH$64,C$104,FALSE),"-")</f>
        <v>-</v>
      </c>
      <c r="D45" s="36" t="str">
        <f>IFERROR(VLOOKUP($A45,'Running Order'!$A$8:$CH$64,D$104,FALSE),"-")</f>
        <v>-</v>
      </c>
      <c r="E45" s="36" t="str">
        <f>IFERROR(VLOOKUP($A45,'Running Order'!$A$8:$CH$64,E$104,FALSE),"-")</f>
        <v>-</v>
      </c>
      <c r="F45" s="36" t="str">
        <f>IFERROR(VLOOKUP($A45,'Running Order'!$A$8:$CH$64,F$104,FALSE),"-")</f>
        <v>-</v>
      </c>
      <c r="G45" s="37" t="str">
        <f>IFERROR(VLOOKUP($A45,'Running Order'!$A$8:$CH$64,G$104,FALSE),"-")</f>
        <v>-</v>
      </c>
      <c r="H45" s="36" t="str">
        <f>IFERROR(VLOOKUP($A45,'Running Order'!$A$8:$CH$64,H$104,FALSE),"-")</f>
        <v>-</v>
      </c>
      <c r="I45" s="36" t="str">
        <f>IFERROR(VLOOKUP($A45,'Running Order'!$A$8:$CH$64,I$104,FALSE),"-")</f>
        <v>-</v>
      </c>
      <c r="J45" s="36" t="str">
        <f>IFERROR(VLOOKUP($A45,'Running Order'!$A$8:$CH$64,J$104,FALSE),"-")</f>
        <v>-</v>
      </c>
      <c r="K45" s="36" t="str">
        <f>IFERROR(VLOOKUP($A45,'Running Order'!$A$8:$CH$64,K$104,FALSE),"-")</f>
        <v>-</v>
      </c>
      <c r="L45" s="36" t="str">
        <f>IFERROR(VLOOKUP($A45,'Running Order'!$A$8:$CH$64,L$104,FALSE),"-")</f>
        <v>-</v>
      </c>
      <c r="M45" s="36" t="str">
        <f>IFERROR(VLOOKUP($A45,'Running Order'!$A$8:$CH$64,M$104,FALSE),"-")</f>
        <v>-</v>
      </c>
      <c r="N45" s="36" t="str">
        <f>IFERROR(VLOOKUP($A45,'Running Order'!$A$8:$CH$64,N$104,FALSE),"-")</f>
        <v>-</v>
      </c>
      <c r="O45" s="36" t="str">
        <f>IFERROR(VLOOKUP($A45,'Running Order'!$A$8:$CH$64,O$104,FALSE),"-")</f>
        <v>-</v>
      </c>
      <c r="P45" s="36" t="str">
        <f>IFERROR(VLOOKUP($A45,'Running Order'!$A$8:$CH$64,P$104,FALSE),"-")</f>
        <v>-</v>
      </c>
      <c r="Q45" s="36" t="str">
        <f>IFERROR(VLOOKUP($A45,'Running Order'!$A$8:$CH$64,Q$104,FALSE),"-")</f>
        <v>-</v>
      </c>
      <c r="R45" s="36" t="str">
        <f>IFERROR(VLOOKUP($A45,'Running Order'!$A$8:$CH$64,R$104,FALSE),"-")</f>
        <v>-</v>
      </c>
      <c r="S45" s="36" t="str">
        <f>IFERROR(VLOOKUP($A45,'Running Order'!$A$8:$CH$64,S$104,FALSE),"-")</f>
        <v>-</v>
      </c>
      <c r="T45" s="36" t="str">
        <f>IFERROR(VLOOKUP($A45,'Running Order'!$A$8:$CH$64,T$104,FALSE),"-")</f>
        <v>-</v>
      </c>
      <c r="U45" s="36" t="str">
        <f>IFERROR(VLOOKUP($A45,'Running Order'!$A$8:$CH$64,U$104,FALSE),"-")</f>
        <v>-</v>
      </c>
      <c r="V45" s="36" t="str">
        <f>IFERROR(VLOOKUP($A45,'Running Order'!$A$8:$CH$64,V$104,FALSE),"-")</f>
        <v>-</v>
      </c>
      <c r="W45" s="38">
        <f>IFERROR(VLOOKUP($A45,'Running Order'!$A$8:$CH$64,W$104,FALSE),1000)</f>
        <v>1000</v>
      </c>
      <c r="X45" s="36" t="str">
        <f>IFERROR(VLOOKUP($A45,'Running Order'!$A$8:$CH$64,X$104,FALSE),"-")</f>
        <v>-</v>
      </c>
      <c r="Y45" s="36" t="str">
        <f>IFERROR(VLOOKUP($A45,'Running Order'!$A$8:$CH$64,Y$104,FALSE),"-")</f>
        <v>-</v>
      </c>
      <c r="Z45" s="36" t="str">
        <f>IFERROR(VLOOKUP($A45,'Running Order'!$A$8:$CH$64,Z$104,FALSE),"-")</f>
        <v>-</v>
      </c>
      <c r="AA45" s="36" t="str">
        <f>IFERROR(VLOOKUP($A45,'Running Order'!$A$8:$CH$64,AA$104,FALSE),"-")</f>
        <v>-</v>
      </c>
      <c r="AB45" s="36" t="str">
        <f>IFERROR(VLOOKUP($A45,'Running Order'!$A$8:$CH$64,AB$104,FALSE),"-")</f>
        <v>-</v>
      </c>
      <c r="AC45" s="36" t="str">
        <f>IFERROR(VLOOKUP($A45,'Running Order'!$A$8:$CH$64,AC$104,FALSE),"-")</f>
        <v>-</v>
      </c>
      <c r="AD45" s="36" t="str">
        <f>IFERROR(VLOOKUP($A45,'Running Order'!$A$8:$CH$64,AD$104,FALSE),"-")</f>
        <v>-</v>
      </c>
      <c r="AE45" s="36" t="str">
        <f>IFERROR(VLOOKUP($A45,'Running Order'!$A$8:$CH$64,AE$104,FALSE),"-")</f>
        <v>-</v>
      </c>
      <c r="AF45" s="36" t="str">
        <f>IFERROR(VLOOKUP($A45,'Running Order'!$A$8:$CH$64,AF$104,FALSE),"-")</f>
        <v>-</v>
      </c>
      <c r="AG45" s="36" t="str">
        <f>IFERROR(VLOOKUP($A45,'Running Order'!$A$8:$CH$64,AG$104,FALSE),"-")</f>
        <v>-</v>
      </c>
      <c r="AH45" s="38">
        <f>IFERROR(VLOOKUP($A45,'Running Order'!$A$8:$CH$64,AH$104,FALSE),1000)</f>
        <v>1000</v>
      </c>
      <c r="AI45" s="38">
        <f>IFERROR(VLOOKUP($A45,'Running Order'!$A$8:$CH$64,AI$104,FALSE),1000)</f>
        <v>1000</v>
      </c>
      <c r="AJ45" s="36" t="str">
        <f>IFERROR(VLOOKUP($A45,'Running Order'!$A$8:$CH$64,AJ$104,FALSE),"-")</f>
        <v>-</v>
      </c>
      <c r="AK45" s="36" t="str">
        <f>IFERROR(VLOOKUP($A45,'Running Order'!$A$8:$CH$64,AK$104,FALSE),"-")</f>
        <v>-</v>
      </c>
      <c r="AL45" s="36" t="str">
        <f>IFERROR(VLOOKUP($A45,'Running Order'!$A$8:$CH$64,AL$104,FALSE),"-")</f>
        <v>-</v>
      </c>
      <c r="AM45" s="36" t="str">
        <f>IFERROR(VLOOKUP($A45,'Running Order'!$A$8:$CH$64,AM$104,FALSE),"-")</f>
        <v>-</v>
      </c>
      <c r="AN45" s="36" t="str">
        <f>IFERROR(VLOOKUP($A45,'Running Order'!$A$8:$CH$64,AN$104,FALSE),"-")</f>
        <v>-</v>
      </c>
      <c r="AO45" s="36" t="str">
        <f>IFERROR(VLOOKUP($A45,'Running Order'!$A$8:$CH$64,AO$104,FALSE),"-")</f>
        <v>-</v>
      </c>
      <c r="AP45" s="36" t="str">
        <f>IFERROR(VLOOKUP($A45,'Running Order'!$A$8:$CH$64,AP$104,FALSE),"-")</f>
        <v>-</v>
      </c>
      <c r="AQ45" s="36" t="str">
        <f>IFERROR(VLOOKUP($A45,'Running Order'!$A$8:$CH$64,AQ$104,FALSE),"-")</f>
        <v>-</v>
      </c>
      <c r="AR45" s="36" t="str">
        <f>IFERROR(VLOOKUP($A45,'Running Order'!$A$8:$CH$64,AR$104,FALSE),"-")</f>
        <v>-</v>
      </c>
      <c r="AS45" s="36" t="str">
        <f>IFERROR(VLOOKUP($A45,'Running Order'!$A$8:$CH$64,AS$104,FALSE),"-")</f>
        <v>-</v>
      </c>
      <c r="AT45" s="38">
        <f>IFERROR(VLOOKUP($A45,'Running Order'!$A$8:$CH$64,AT$104,FALSE),1000)</f>
        <v>1000</v>
      </c>
      <c r="AU45" s="38">
        <f>IFERROR(VLOOKUP($A45,'Running Order'!$A$8:$CH$64,AU$104,FALSE),1000)</f>
        <v>1000</v>
      </c>
      <c r="AV45" s="36" t="str">
        <f>IFERROR(VLOOKUP($A45,'Running Order'!$A$8:$CH$64,AV$104,FALSE),"-")</f>
        <v>-</v>
      </c>
      <c r="AW45" s="36" t="str">
        <f>IFERROR(VLOOKUP($A45,'Running Order'!$A$8:$CH$64,AW$104,FALSE),"-")</f>
        <v>-</v>
      </c>
      <c r="AX45" s="36" t="str">
        <f>IFERROR(VLOOKUP($A45,'Running Order'!$A$8:$CH$64,AX$104,FALSE),"-")</f>
        <v>-</v>
      </c>
      <c r="AY45" s="36" t="str">
        <f>IFERROR(VLOOKUP($A45,'Running Order'!$A$8:$CH$64,AY$104,FALSE),"-")</f>
        <v>-</v>
      </c>
      <c r="AZ45" s="36" t="str">
        <f>IFERROR(VLOOKUP($A45,'Running Order'!$A$8:$CH$64,AZ$104,FALSE),"-")</f>
        <v>-</v>
      </c>
      <c r="BA45" s="36" t="str">
        <f>IFERROR(VLOOKUP($A45,'Running Order'!$A$8:$CH$64,BA$104,FALSE),"-")</f>
        <v>-</v>
      </c>
      <c r="BB45" s="36" t="str">
        <f>IFERROR(VLOOKUP($A45,'Running Order'!$A$8:$CH$64,BB$104,FALSE),"-")</f>
        <v>-</v>
      </c>
      <c r="BC45" s="36" t="str">
        <f>IFERROR(VLOOKUP($A45,'Running Order'!$A$8:$CH$64,BC$104,FALSE),"-")</f>
        <v>-</v>
      </c>
      <c r="BD45" s="36" t="str">
        <f>IFERROR(VLOOKUP($A45,'Running Order'!$A$8:$CH$64,BD$104,FALSE),"-")</f>
        <v>-</v>
      </c>
      <c r="BE45" s="36" t="str">
        <f>IFERROR(VLOOKUP($A45,'Running Order'!$A$8:$CH$64,BE$104,FALSE),"-")</f>
        <v>-</v>
      </c>
      <c r="BF45" s="38">
        <f>IFERROR(VLOOKUP($A45,'Running Order'!$A$8:$CH$64,BF$104,FALSE),1000)</f>
        <v>1000</v>
      </c>
      <c r="BG45" s="38" t="str">
        <f>IFERROR(VLOOKUP($A45,'Running Order'!$A$8:$CH$64,BG$104,FALSE),"-")</f>
        <v>-</v>
      </c>
      <c r="BH45" s="38">
        <f t="shared" si="57"/>
        <v>24</v>
      </c>
      <c r="BI45" s="38">
        <f t="shared" si="58"/>
        <v>23</v>
      </c>
      <c r="BJ45" s="38">
        <f t="shared" si="59"/>
        <v>23</v>
      </c>
      <c r="BK45" s="5" t="str">
        <f t="shared" si="60"/>
        <v>-</v>
      </c>
      <c r="BL45" s="5">
        <f t="shared" si="61"/>
        <v>23</v>
      </c>
      <c r="BM45" s="5">
        <f t="shared" si="62"/>
        <v>23</v>
      </c>
      <c r="BN45" s="5">
        <f t="shared" si="63"/>
        <v>23</v>
      </c>
      <c r="BO45" s="5" t="str">
        <f t="shared" si="64"/>
        <v>-</v>
      </c>
      <c r="BP45" s="3" t="str">
        <f t="shared" si="16"/>
        <v>-</v>
      </c>
      <c r="BQ45" s="3" t="str">
        <f t="shared" si="65"/>
        <v/>
      </c>
      <c r="BR45" s="3" t="str">
        <f t="shared" si="17"/>
        <v>-</v>
      </c>
      <c r="BS45" s="3" t="str">
        <f t="shared" si="66"/>
        <v/>
      </c>
      <c r="BT45" s="3" t="str">
        <f t="shared" si="18"/>
        <v>-</v>
      </c>
      <c r="BU45" s="3" t="str">
        <f t="shared" si="67"/>
        <v/>
      </c>
      <c r="BV45" s="3" t="str">
        <f t="shared" si="19"/>
        <v>-</v>
      </c>
      <c r="BW45" s="3" t="str">
        <f t="shared" si="68"/>
        <v/>
      </c>
      <c r="BX45" s="3" t="str">
        <f t="shared" si="20"/>
        <v>-</v>
      </c>
      <c r="BY45" s="3" t="str">
        <f t="shared" si="69"/>
        <v/>
      </c>
      <c r="BZ45" s="3" t="str">
        <f t="shared" si="21"/>
        <v>-</v>
      </c>
      <c r="CA45" s="3" t="str">
        <f t="shared" si="70"/>
        <v/>
      </c>
      <c r="CB45" s="3" t="str">
        <f t="shared" si="22"/>
        <v>-</v>
      </c>
      <c r="CC45" s="3" t="str">
        <f t="shared" si="71"/>
        <v/>
      </c>
      <c r="CD45" s="3" t="str">
        <f t="shared" si="72"/>
        <v>-</v>
      </c>
      <c r="CE45" s="3" t="str">
        <f t="shared" si="73"/>
        <v/>
      </c>
      <c r="CF45" s="3" t="str">
        <f t="shared" si="74"/>
        <v>-</v>
      </c>
      <c r="CG45" s="3" t="str">
        <f t="shared" si="75"/>
        <v/>
      </c>
      <c r="CH45" s="5" t="str">
        <f>IFERROR(VLOOKUP($A45,'Running Order'!$A$8:$CH$64,CH$104,FALSE),"-")</f>
        <v>-</v>
      </c>
      <c r="CI45" s="5" t="str">
        <f>IFERROR(VLOOKUP($A45,'Running Order'!$A$8:$CI$64,CI$104,FALSE),"-")</f>
        <v>-</v>
      </c>
      <c r="CL45" s="1">
        <f t="shared" si="76"/>
        <v>0</v>
      </c>
      <c r="CM45" s="1">
        <f t="shared" si="77"/>
        <v>2.4000000000000001E-4</v>
      </c>
      <c r="CN45" s="1" t="e">
        <f t="shared" si="78"/>
        <v>#VALUE!</v>
      </c>
      <c r="CO45" s="1" t="e">
        <f t="shared" si="79"/>
        <v>#VALUE!</v>
      </c>
      <c r="CP45" s="1">
        <f t="shared" si="80"/>
        <v>0</v>
      </c>
      <c r="CQ45" s="1">
        <f t="shared" si="81"/>
        <v>2.4000000000000001E-4</v>
      </c>
      <c r="CR45" s="1" t="e">
        <f t="shared" si="82"/>
        <v>#VALUE!</v>
      </c>
      <c r="CS45" s="1" t="e">
        <f t="shared" si="23"/>
        <v>#VALUE!</v>
      </c>
      <c r="CT45" s="1">
        <f t="shared" si="83"/>
        <v>0</v>
      </c>
      <c r="CU45" s="1">
        <f t="shared" si="84"/>
        <v>2.3E-3</v>
      </c>
      <c r="CV45" s="1" t="e">
        <f t="shared" si="85"/>
        <v>#VALUE!</v>
      </c>
      <c r="CW45" s="1" t="e">
        <f t="shared" si="24"/>
        <v>#VALUE!</v>
      </c>
      <c r="CX45" s="1">
        <f t="shared" si="86"/>
        <v>0</v>
      </c>
      <c r="CY45" s="1">
        <f t="shared" si="87"/>
        <v>2.2000000000000001E-3</v>
      </c>
      <c r="CZ45" s="1" t="e">
        <f t="shared" si="88"/>
        <v>#VALUE!</v>
      </c>
      <c r="DA45" s="1" t="e">
        <f t="shared" si="25"/>
        <v>#VALUE!</v>
      </c>
      <c r="DB45" s="1">
        <f t="shared" si="89"/>
        <v>0</v>
      </c>
      <c r="DC45" s="1">
        <f t="shared" si="90"/>
        <v>2.2000000000000001E-3</v>
      </c>
      <c r="DD45" s="1" t="e">
        <f t="shared" si="91"/>
        <v>#VALUE!</v>
      </c>
      <c r="DE45" s="1" t="e">
        <f t="shared" si="26"/>
        <v>#VALUE!</v>
      </c>
      <c r="DF45" s="1">
        <f t="shared" si="92"/>
        <v>0</v>
      </c>
      <c r="DG45" s="1">
        <f t="shared" si="93"/>
        <v>2.2000000000000001E-3</v>
      </c>
      <c r="DH45" s="1" t="e">
        <f t="shared" si="94"/>
        <v>#VALUE!</v>
      </c>
      <c r="DI45" s="1" t="e">
        <f t="shared" si="27"/>
        <v>#VALUE!</v>
      </c>
      <c r="DJ45" s="1">
        <f t="shared" si="95"/>
        <v>0</v>
      </c>
      <c r="DK45" s="1">
        <f t="shared" si="96"/>
        <v>1.1999999999999999E-3</v>
      </c>
      <c r="DL45" s="1" t="e">
        <f t="shared" si="97"/>
        <v>#VALUE!</v>
      </c>
      <c r="DM45" s="1" t="e">
        <f t="shared" si="98"/>
        <v>#VALUE!</v>
      </c>
      <c r="DQ45">
        <f t="shared" si="99"/>
        <v>0</v>
      </c>
      <c r="DR45" t="str">
        <f t="shared" si="100"/>
        <v>NO</v>
      </c>
      <c r="DS45">
        <f t="shared" si="101"/>
        <v>3000</v>
      </c>
      <c r="DT45" t="str">
        <f t="shared" si="102"/>
        <v>NO</v>
      </c>
      <c r="DV45" s="1">
        <f t="shared" si="103"/>
        <v>0</v>
      </c>
      <c r="DW45" s="1">
        <f t="shared" si="104"/>
        <v>2.3999999999999998E-3</v>
      </c>
      <c r="DX45" s="1">
        <f t="shared" si="105"/>
        <v>23.002400000000002</v>
      </c>
      <c r="DY45" s="1">
        <f t="shared" si="28"/>
        <v>23</v>
      </c>
      <c r="DZ45" s="1">
        <f t="shared" si="106"/>
        <v>0</v>
      </c>
      <c r="EA45" s="1">
        <f t="shared" si="107"/>
        <v>2.3999999999999998E-3</v>
      </c>
      <c r="EB45" s="1">
        <f t="shared" si="108"/>
        <v>23.002400000000002</v>
      </c>
      <c r="EC45" s="1">
        <f t="shared" si="29"/>
        <v>23</v>
      </c>
      <c r="ED45" s="1">
        <f t="shared" si="109"/>
        <v>0</v>
      </c>
      <c r="EE45" s="1">
        <f t="shared" si="110"/>
        <v>2.3E-3</v>
      </c>
      <c r="EF45" s="1">
        <f t="shared" si="111"/>
        <v>23.002300000000002</v>
      </c>
      <c r="EG45" s="1">
        <f t="shared" si="30"/>
        <v>23</v>
      </c>
      <c r="EH45" s="1">
        <f t="shared" si="112"/>
        <v>0</v>
      </c>
      <c r="EI45" s="1">
        <f t="shared" si="113"/>
        <v>2.2000000000000001E-3</v>
      </c>
      <c r="EJ45" s="1">
        <f t="shared" si="114"/>
        <v>23.002199999999998</v>
      </c>
      <c r="EK45" s="1">
        <f t="shared" si="31"/>
        <v>23</v>
      </c>
      <c r="EL45" s="1">
        <f t="shared" si="115"/>
        <v>0</v>
      </c>
      <c r="EM45" s="1">
        <f t="shared" si="116"/>
        <v>2.2000000000000001E-3</v>
      </c>
      <c r="EN45" s="1">
        <f t="shared" si="117"/>
        <v>23.002199999999998</v>
      </c>
      <c r="EO45" s="1">
        <f t="shared" si="32"/>
        <v>23</v>
      </c>
      <c r="EP45" s="1">
        <f t="shared" si="118"/>
        <v>0</v>
      </c>
      <c r="EQ45" s="1">
        <f t="shared" si="119"/>
        <v>2.2000000000000001E-3</v>
      </c>
      <c r="ER45" s="1">
        <f t="shared" si="120"/>
        <v>23.002199999999998</v>
      </c>
      <c r="ES45" s="1">
        <f t="shared" si="33"/>
        <v>23</v>
      </c>
      <c r="ET45" s="1">
        <f t="shared" si="121"/>
        <v>0</v>
      </c>
      <c r="EU45" s="1">
        <f t="shared" si="122"/>
        <v>1.1999999999999999E-3</v>
      </c>
      <c r="EV45" s="1">
        <f t="shared" si="123"/>
        <v>23.001200000000001</v>
      </c>
      <c r="EW45" s="1">
        <f t="shared" si="124"/>
        <v>23</v>
      </c>
      <c r="EX45" s="1"/>
      <c r="EY45" s="1">
        <f t="shared" si="125"/>
        <v>0</v>
      </c>
      <c r="EZ45" s="1">
        <f t="shared" si="126"/>
        <v>2.3999999999999998E-3</v>
      </c>
      <c r="FA45" s="1">
        <f t="shared" si="34"/>
        <v>23.002400000000002</v>
      </c>
      <c r="FB45" s="1">
        <f t="shared" si="35"/>
        <v>23</v>
      </c>
      <c r="FC45" s="1">
        <f t="shared" si="127"/>
        <v>0</v>
      </c>
      <c r="FD45" s="1">
        <f t="shared" si="128"/>
        <v>2.2000000000000001E-3</v>
      </c>
      <c r="FE45" s="1">
        <f t="shared" si="129"/>
        <v>23.002199999999998</v>
      </c>
      <c r="FF45" s="1">
        <f t="shared" si="36"/>
        <v>23</v>
      </c>
      <c r="FG45" s="1">
        <f t="shared" si="130"/>
        <v>0</v>
      </c>
      <c r="FH45" s="1">
        <f t="shared" si="131"/>
        <v>2.0999999999999999E-3</v>
      </c>
      <c r="FI45" s="1">
        <f t="shared" si="132"/>
        <v>23.002099999999999</v>
      </c>
      <c r="FJ45" s="1">
        <f t="shared" si="37"/>
        <v>23</v>
      </c>
      <c r="FK45" s="1">
        <f t="shared" si="133"/>
        <v>0</v>
      </c>
      <c r="FL45" s="1">
        <f t="shared" si="134"/>
        <v>2.2000000000000001E-3</v>
      </c>
      <c r="FM45" s="1">
        <f t="shared" si="135"/>
        <v>23.002199999999998</v>
      </c>
      <c r="FN45" s="1">
        <f t="shared" si="38"/>
        <v>23</v>
      </c>
      <c r="FO45" s="1">
        <f t="shared" si="136"/>
        <v>0</v>
      </c>
      <c r="FP45" s="1">
        <f t="shared" si="137"/>
        <v>2.2000000000000001E-3</v>
      </c>
      <c r="FQ45" s="1">
        <f t="shared" si="138"/>
        <v>23.002199999999998</v>
      </c>
      <c r="FR45" s="1">
        <f t="shared" si="39"/>
        <v>23</v>
      </c>
      <c r="FS45" s="1">
        <f t="shared" si="139"/>
        <v>0</v>
      </c>
      <c r="FT45" s="1">
        <f t="shared" si="140"/>
        <v>2.0999999999999999E-3</v>
      </c>
      <c r="FU45" s="1">
        <f t="shared" si="141"/>
        <v>23.002099999999999</v>
      </c>
      <c r="FV45" s="1">
        <f t="shared" si="40"/>
        <v>23</v>
      </c>
      <c r="FW45" s="1">
        <f t="shared" si="142"/>
        <v>0</v>
      </c>
      <c r="FX45" s="1">
        <f t="shared" si="143"/>
        <v>1.1999999999999999E-3</v>
      </c>
      <c r="FY45" s="1">
        <f t="shared" si="144"/>
        <v>23.001200000000001</v>
      </c>
      <c r="FZ45" s="1">
        <f t="shared" si="41"/>
        <v>23</v>
      </c>
      <c r="GC45" s="1">
        <f t="shared" si="42"/>
        <v>0</v>
      </c>
      <c r="GD45" s="1">
        <f t="shared" si="145"/>
        <v>2.3999999999999998E-3</v>
      </c>
      <c r="GE45" s="1">
        <f t="shared" si="43"/>
        <v>23.002400000000002</v>
      </c>
      <c r="GF45" s="1">
        <f t="shared" si="44"/>
        <v>24</v>
      </c>
      <c r="GG45" s="1">
        <f t="shared" si="45"/>
        <v>0</v>
      </c>
      <c r="GH45" s="1">
        <f t="shared" si="146"/>
        <v>1.5E-3</v>
      </c>
      <c r="GI45" s="1">
        <f t="shared" si="147"/>
        <v>24.0015</v>
      </c>
      <c r="GJ45" s="1">
        <f t="shared" si="46"/>
        <v>24</v>
      </c>
      <c r="GK45" s="1">
        <f t="shared" si="47"/>
        <v>0</v>
      </c>
      <c r="GL45" s="1">
        <f t="shared" si="148"/>
        <v>1.4E-3</v>
      </c>
      <c r="GM45" s="1">
        <f t="shared" si="149"/>
        <v>24.0014</v>
      </c>
      <c r="GN45" s="1">
        <f t="shared" si="48"/>
        <v>24</v>
      </c>
      <c r="GO45" s="1">
        <f t="shared" si="49"/>
        <v>0</v>
      </c>
      <c r="GP45" s="1">
        <f t="shared" si="150"/>
        <v>1.8E-3</v>
      </c>
      <c r="GQ45" s="1">
        <f t="shared" si="151"/>
        <v>24.001799999999999</v>
      </c>
      <c r="GR45" s="1">
        <f t="shared" si="50"/>
        <v>24</v>
      </c>
      <c r="GS45" s="1">
        <f t="shared" si="51"/>
        <v>0</v>
      </c>
      <c r="GT45" s="1">
        <f t="shared" si="152"/>
        <v>1.9E-3</v>
      </c>
      <c r="GU45" s="1">
        <f t="shared" si="153"/>
        <v>24.001899999999999</v>
      </c>
      <c r="GV45" s="1">
        <f t="shared" si="52"/>
        <v>24</v>
      </c>
      <c r="GW45" s="1">
        <f t="shared" si="53"/>
        <v>0</v>
      </c>
      <c r="GX45" s="1">
        <f t="shared" si="154"/>
        <v>2E-3</v>
      </c>
      <c r="GY45" s="1">
        <f t="shared" si="155"/>
        <v>24.001999999999999</v>
      </c>
      <c r="GZ45" s="1">
        <f t="shared" si="54"/>
        <v>24</v>
      </c>
      <c r="HA45" s="1">
        <f t="shared" si="55"/>
        <v>0</v>
      </c>
      <c r="HB45" s="1">
        <f t="shared" si="156"/>
        <v>1E-3</v>
      </c>
      <c r="HC45" s="1">
        <f t="shared" si="157"/>
        <v>24.001000000000001</v>
      </c>
      <c r="HD45" s="1">
        <f t="shared" si="56"/>
        <v>24</v>
      </c>
    </row>
    <row r="46" spans="1:212" x14ac:dyDescent="0.3">
      <c r="A46" t="s">
        <v>147</v>
      </c>
      <c r="B46" s="13">
        <f>IFERROR(VLOOKUP($A46,'Running Order'!$A$8:$CH$64,B$104,FALSE),)</f>
        <v>0</v>
      </c>
      <c r="C46" s="35" t="str">
        <f>IFERROR(VLOOKUP($A46,'Running Order'!$A$8:$CH$64,C$104,FALSE),"-")</f>
        <v>-</v>
      </c>
      <c r="D46" s="35" t="str">
        <f>IFERROR(VLOOKUP($A46,'Running Order'!$A$8:$CH$64,D$104,FALSE),"-")</f>
        <v>-</v>
      </c>
      <c r="E46" s="35" t="str">
        <f>IFERROR(VLOOKUP($A46,'Running Order'!$A$8:$CH$64,E$104,FALSE),"-")</f>
        <v>-</v>
      </c>
      <c r="F46" s="35" t="str">
        <f>IFERROR(VLOOKUP($A46,'Running Order'!$A$8:$CH$64,F$104,FALSE),"-")</f>
        <v>-</v>
      </c>
      <c r="G46" s="13" t="str">
        <f>IFERROR(VLOOKUP($A46,'Running Order'!$A$8:$CH$64,G$104,FALSE),"-")</f>
        <v>-</v>
      </c>
      <c r="H46" s="12" t="str">
        <f>IFERROR(VLOOKUP($A46,'Running Order'!$A$8:$CH$64,H$104,FALSE),"-")</f>
        <v>-</v>
      </c>
      <c r="I46" s="12" t="str">
        <f>IFERROR(VLOOKUP($A46,'Running Order'!$A$8:$CH$64,I$104,FALSE),"-")</f>
        <v>-</v>
      </c>
      <c r="J46" s="12" t="str">
        <f>IFERROR(VLOOKUP($A46,'Running Order'!$A$8:$CH$64,J$104,FALSE),"-")</f>
        <v>-</v>
      </c>
      <c r="K46" s="35" t="str">
        <f>IFERROR(VLOOKUP($A46,'Running Order'!$A$8:$CH$64,K$104,FALSE),"-")</f>
        <v>-</v>
      </c>
      <c r="L46" s="12" t="str">
        <f>IFERROR(VLOOKUP($A46,'Running Order'!$A$8:$CH$64,L$104,FALSE),"-")</f>
        <v>-</v>
      </c>
      <c r="M46" s="35" t="str">
        <f>IFERROR(VLOOKUP($A46,'Running Order'!$A$8:$CH$64,M$104,FALSE),"-")</f>
        <v>-</v>
      </c>
      <c r="N46" s="35" t="str">
        <f>IFERROR(VLOOKUP($A46,'Running Order'!$A$8:$CH$64,N$104,FALSE),"-")</f>
        <v>-</v>
      </c>
      <c r="O46" s="35" t="str">
        <f>IFERROR(VLOOKUP($A46,'Running Order'!$A$8:$CH$64,O$104,FALSE),"-")</f>
        <v>-</v>
      </c>
      <c r="P46" s="35" t="str">
        <f>IFERROR(VLOOKUP($A46,'Running Order'!$A$8:$CH$64,P$104,FALSE),"-")</f>
        <v>-</v>
      </c>
      <c r="Q46" s="35" t="str">
        <f>IFERROR(VLOOKUP($A46,'Running Order'!$A$8:$CH$64,Q$104,FALSE),"-")</f>
        <v>-</v>
      </c>
      <c r="R46" s="35" t="str">
        <f>IFERROR(VLOOKUP($A46,'Running Order'!$A$8:$CH$64,R$104,FALSE),"-")</f>
        <v>-</v>
      </c>
      <c r="S46" s="12" t="str">
        <f>IFERROR(VLOOKUP($A46,'Running Order'!$A$8:$CH$64,S$104,FALSE),"-")</f>
        <v>-</v>
      </c>
      <c r="T46" s="35" t="str">
        <f>IFERROR(VLOOKUP($A46,'Running Order'!$A$8:$CH$64,T$104,FALSE),"-")</f>
        <v>-</v>
      </c>
      <c r="U46" s="12" t="str">
        <f>IFERROR(VLOOKUP($A46,'Running Order'!$A$8:$CH$64,U$104,FALSE),"-")</f>
        <v>-</v>
      </c>
      <c r="V46" s="35" t="str">
        <f>IFERROR(VLOOKUP($A46,'Running Order'!$A$8:$CH$64,V$104,FALSE),"-")</f>
        <v>-</v>
      </c>
      <c r="W46" s="5">
        <f>IFERROR(VLOOKUP($A46,'Running Order'!$A$8:$CH$64,W$104,FALSE),1000)</f>
        <v>1000</v>
      </c>
      <c r="X46" s="12" t="str">
        <f>IFERROR(VLOOKUP($A46,'Running Order'!$A$8:$CH$64,X$104,FALSE),"-")</f>
        <v>-</v>
      </c>
      <c r="Y46" s="12" t="str">
        <f>IFERROR(VLOOKUP($A46,'Running Order'!$A$8:$CH$64,Y$104,FALSE),"-")</f>
        <v>-</v>
      </c>
      <c r="Z46" s="12" t="str">
        <f>IFERROR(VLOOKUP($A46,'Running Order'!$A$8:$CH$64,Z$104,FALSE),"-")</f>
        <v>-</v>
      </c>
      <c r="AA46" s="12" t="str">
        <f>IFERROR(VLOOKUP($A46,'Running Order'!$A$8:$CH$64,AA$104,FALSE),"-")</f>
        <v>-</v>
      </c>
      <c r="AB46" s="12" t="str">
        <f>IFERROR(VLOOKUP($A46,'Running Order'!$A$8:$CH$64,AB$104,FALSE),"-")</f>
        <v>-</v>
      </c>
      <c r="AC46" s="12" t="str">
        <f>IFERROR(VLOOKUP($A46,'Running Order'!$A$8:$CH$64,AC$104,FALSE),"-")</f>
        <v>-</v>
      </c>
      <c r="AD46" s="12" t="str">
        <f>IFERROR(VLOOKUP($A46,'Running Order'!$A$8:$CH$64,AD$104,FALSE),"-")</f>
        <v>-</v>
      </c>
      <c r="AE46" s="12" t="str">
        <f>IFERROR(VLOOKUP($A46,'Running Order'!$A$8:$CH$64,AE$104,FALSE),"-")</f>
        <v>-</v>
      </c>
      <c r="AF46" s="12" t="str">
        <f>IFERROR(VLOOKUP($A46,'Running Order'!$A$8:$CH$64,AF$104,FALSE),"-")</f>
        <v>-</v>
      </c>
      <c r="AG46" s="12" t="str">
        <f>IFERROR(VLOOKUP($A46,'Running Order'!$A$8:$CH$64,AG$104,FALSE),"-")</f>
        <v>-</v>
      </c>
      <c r="AH46" s="5">
        <f>IFERROR(VLOOKUP($A46,'Running Order'!$A$8:$CH$64,AH$104,FALSE),1000)</f>
        <v>1000</v>
      </c>
      <c r="AI46" s="5">
        <f>IFERROR(VLOOKUP($A46,'Running Order'!$A$8:$CH$64,AI$104,FALSE),1000)</f>
        <v>1000</v>
      </c>
      <c r="AJ46" s="12" t="str">
        <f>IFERROR(VLOOKUP($A46,'Running Order'!$A$8:$CH$64,AJ$104,FALSE),"-")</f>
        <v>-</v>
      </c>
      <c r="AK46" s="12" t="str">
        <f>IFERROR(VLOOKUP($A46,'Running Order'!$A$8:$CH$64,AK$104,FALSE),"-")</f>
        <v>-</v>
      </c>
      <c r="AL46" s="12" t="str">
        <f>IFERROR(VLOOKUP($A46,'Running Order'!$A$8:$CH$64,AL$104,FALSE),"-")</f>
        <v>-</v>
      </c>
      <c r="AM46" s="12" t="str">
        <f>IFERROR(VLOOKUP($A46,'Running Order'!$A$8:$CH$64,AM$104,FALSE),"-")</f>
        <v>-</v>
      </c>
      <c r="AN46" s="12" t="str">
        <f>IFERROR(VLOOKUP($A46,'Running Order'!$A$8:$CH$64,AN$104,FALSE),"-")</f>
        <v>-</v>
      </c>
      <c r="AO46" s="12" t="str">
        <f>IFERROR(VLOOKUP($A46,'Running Order'!$A$8:$CH$64,AO$104,FALSE),"-")</f>
        <v>-</v>
      </c>
      <c r="AP46" s="12" t="str">
        <f>IFERROR(VLOOKUP($A46,'Running Order'!$A$8:$CH$64,AP$104,FALSE),"-")</f>
        <v>-</v>
      </c>
      <c r="AQ46" s="12" t="str">
        <f>IFERROR(VLOOKUP($A46,'Running Order'!$A$8:$CH$64,AQ$104,FALSE),"-")</f>
        <v>-</v>
      </c>
      <c r="AR46" s="12" t="str">
        <f>IFERROR(VLOOKUP($A46,'Running Order'!$A$8:$CH$64,AR$104,FALSE),"-")</f>
        <v>-</v>
      </c>
      <c r="AS46" s="12" t="str">
        <f>IFERROR(VLOOKUP($A46,'Running Order'!$A$8:$CH$64,AS$104,FALSE),"-")</f>
        <v>-</v>
      </c>
      <c r="AT46" s="5">
        <f>IFERROR(VLOOKUP($A46,'Running Order'!$A$8:$CH$64,AT$104,FALSE),1000)</f>
        <v>1000</v>
      </c>
      <c r="AU46" s="5">
        <f>IFERROR(VLOOKUP($A46,'Running Order'!$A$8:$CH$64,AU$104,FALSE),1000)</f>
        <v>1000</v>
      </c>
      <c r="AV46" s="12" t="str">
        <f>IFERROR(VLOOKUP($A46,'Running Order'!$A$8:$CH$64,AV$104,FALSE),"-")</f>
        <v>-</v>
      </c>
      <c r="AW46" s="12" t="str">
        <f>IFERROR(VLOOKUP($A46,'Running Order'!$A$8:$CH$64,AW$104,FALSE),"-")</f>
        <v>-</v>
      </c>
      <c r="AX46" s="12" t="str">
        <f>IFERROR(VLOOKUP($A46,'Running Order'!$A$8:$CH$64,AX$104,FALSE),"-")</f>
        <v>-</v>
      </c>
      <c r="AY46" s="12" t="str">
        <f>IFERROR(VLOOKUP($A46,'Running Order'!$A$8:$CH$64,AY$104,FALSE),"-")</f>
        <v>-</v>
      </c>
      <c r="AZ46" s="12" t="str">
        <f>IFERROR(VLOOKUP($A46,'Running Order'!$A$8:$CH$64,AZ$104,FALSE),"-")</f>
        <v>-</v>
      </c>
      <c r="BA46" s="12" t="str">
        <f>IFERROR(VLOOKUP($A46,'Running Order'!$A$8:$CH$64,BA$104,FALSE),"-")</f>
        <v>-</v>
      </c>
      <c r="BB46" s="12" t="str">
        <f>IFERROR(VLOOKUP($A46,'Running Order'!$A$8:$CH$64,BB$104,FALSE),"-")</f>
        <v>-</v>
      </c>
      <c r="BC46" s="12" t="str">
        <f>IFERROR(VLOOKUP($A46,'Running Order'!$A$8:$CH$64,BC$104,FALSE),"-")</f>
        <v>-</v>
      </c>
      <c r="BD46" s="12" t="str">
        <f>IFERROR(VLOOKUP($A46,'Running Order'!$A$8:$CH$64,BD$104,FALSE),"-")</f>
        <v>-</v>
      </c>
      <c r="BE46" s="12" t="str">
        <f>IFERROR(VLOOKUP($A46,'Running Order'!$A$8:$CH$64,BE$104,FALSE),"-")</f>
        <v>-</v>
      </c>
      <c r="BF46" s="5">
        <f>IFERROR(VLOOKUP($A46,'Running Order'!$A$8:$CH$64,BF$104,FALSE),1000)</f>
        <v>1000</v>
      </c>
      <c r="BG46" s="5" t="str">
        <f>IFERROR(VLOOKUP($A46,'Running Order'!$A$8:$CH$64,BG$104,FALSE),"-")</f>
        <v>-</v>
      </c>
      <c r="BH46" s="5">
        <f t="shared" si="57"/>
        <v>24</v>
      </c>
      <c r="BI46" s="5">
        <f t="shared" si="58"/>
        <v>23</v>
      </c>
      <c r="BJ46" s="5">
        <f t="shared" si="59"/>
        <v>23</v>
      </c>
      <c r="BK46" s="5" t="str">
        <f t="shared" si="60"/>
        <v>-</v>
      </c>
      <c r="BL46" s="5">
        <f t="shared" si="61"/>
        <v>23</v>
      </c>
      <c r="BM46" s="5">
        <f t="shared" si="62"/>
        <v>23</v>
      </c>
      <c r="BN46" s="5">
        <f t="shared" si="63"/>
        <v>23</v>
      </c>
      <c r="BO46" s="5" t="str">
        <f t="shared" si="64"/>
        <v>-</v>
      </c>
      <c r="BP46" s="3" t="str">
        <f t="shared" si="16"/>
        <v>-</v>
      </c>
      <c r="BQ46" s="3" t="str">
        <f t="shared" si="65"/>
        <v/>
      </c>
      <c r="BR46" s="3" t="str">
        <f t="shared" si="17"/>
        <v>-</v>
      </c>
      <c r="BS46" s="3" t="str">
        <f t="shared" si="66"/>
        <v/>
      </c>
      <c r="BT46" s="3" t="str">
        <f t="shared" si="18"/>
        <v>-</v>
      </c>
      <c r="BU46" s="3" t="str">
        <f t="shared" si="67"/>
        <v/>
      </c>
      <c r="BV46" s="3" t="str">
        <f t="shared" si="19"/>
        <v>-</v>
      </c>
      <c r="BW46" s="3" t="str">
        <f t="shared" si="68"/>
        <v/>
      </c>
      <c r="BX46" s="3" t="str">
        <f t="shared" si="20"/>
        <v>-</v>
      </c>
      <c r="BY46" s="3" t="str">
        <f t="shared" si="69"/>
        <v/>
      </c>
      <c r="BZ46" s="3" t="str">
        <f t="shared" si="21"/>
        <v>-</v>
      </c>
      <c r="CA46" s="3" t="str">
        <f t="shared" si="70"/>
        <v/>
      </c>
      <c r="CB46" s="3" t="str">
        <f t="shared" si="22"/>
        <v>-</v>
      </c>
      <c r="CC46" s="3" t="str">
        <f t="shared" si="71"/>
        <v/>
      </c>
      <c r="CD46" s="3" t="str">
        <f t="shared" si="72"/>
        <v>-</v>
      </c>
      <c r="CE46" s="3" t="str">
        <f t="shared" si="73"/>
        <v/>
      </c>
      <c r="CF46" s="3" t="str">
        <f t="shared" si="74"/>
        <v>-</v>
      </c>
      <c r="CG46" s="3" t="str">
        <f t="shared" si="75"/>
        <v/>
      </c>
      <c r="CH46" s="5" t="str">
        <f>IFERROR(VLOOKUP($A46,'Running Order'!$A$8:$CH$64,CH$104,FALSE),"-")</f>
        <v>-</v>
      </c>
      <c r="CI46" s="5" t="str">
        <f>IFERROR(VLOOKUP($A46,'Running Order'!$A$8:$CI$64,CI$104,FALSE),"-")</f>
        <v>-</v>
      </c>
      <c r="CL46" s="1">
        <f t="shared" si="76"/>
        <v>0</v>
      </c>
      <c r="CM46" s="1">
        <f t="shared" si="77"/>
        <v>2.4000000000000001E-4</v>
      </c>
      <c r="CN46" s="1" t="e">
        <f t="shared" si="78"/>
        <v>#VALUE!</v>
      </c>
      <c r="CO46" s="1" t="e">
        <f t="shared" si="79"/>
        <v>#VALUE!</v>
      </c>
      <c r="CP46" s="1">
        <f t="shared" si="80"/>
        <v>0</v>
      </c>
      <c r="CQ46" s="1">
        <f t="shared" si="81"/>
        <v>2.4000000000000001E-4</v>
      </c>
      <c r="CR46" s="1" t="e">
        <f t="shared" si="82"/>
        <v>#VALUE!</v>
      </c>
      <c r="CS46" s="1" t="e">
        <f t="shared" si="23"/>
        <v>#VALUE!</v>
      </c>
      <c r="CT46" s="1">
        <f t="shared" si="83"/>
        <v>0</v>
      </c>
      <c r="CU46" s="1">
        <f t="shared" si="84"/>
        <v>2.3E-3</v>
      </c>
      <c r="CV46" s="1" t="e">
        <f t="shared" si="85"/>
        <v>#VALUE!</v>
      </c>
      <c r="CW46" s="1" t="e">
        <f t="shared" si="24"/>
        <v>#VALUE!</v>
      </c>
      <c r="CX46" s="1">
        <f t="shared" si="86"/>
        <v>0</v>
      </c>
      <c r="CY46" s="1">
        <f t="shared" si="87"/>
        <v>2.2000000000000001E-3</v>
      </c>
      <c r="CZ46" s="1" t="e">
        <f t="shared" si="88"/>
        <v>#VALUE!</v>
      </c>
      <c r="DA46" s="1" t="e">
        <f t="shared" si="25"/>
        <v>#VALUE!</v>
      </c>
      <c r="DB46" s="1">
        <f t="shared" si="89"/>
        <v>0</v>
      </c>
      <c r="DC46" s="1">
        <f t="shared" si="90"/>
        <v>2.2000000000000001E-3</v>
      </c>
      <c r="DD46" s="1" t="e">
        <f t="shared" si="91"/>
        <v>#VALUE!</v>
      </c>
      <c r="DE46" s="1" t="e">
        <f t="shared" si="26"/>
        <v>#VALUE!</v>
      </c>
      <c r="DF46" s="1">
        <f t="shared" si="92"/>
        <v>0</v>
      </c>
      <c r="DG46" s="1">
        <f t="shared" si="93"/>
        <v>2.2000000000000001E-3</v>
      </c>
      <c r="DH46" s="1" t="e">
        <f t="shared" si="94"/>
        <v>#VALUE!</v>
      </c>
      <c r="DI46" s="1" t="e">
        <f t="shared" si="27"/>
        <v>#VALUE!</v>
      </c>
      <c r="DJ46" s="1">
        <f t="shared" si="95"/>
        <v>0</v>
      </c>
      <c r="DK46" s="1">
        <f t="shared" si="96"/>
        <v>1.1999999999999999E-3</v>
      </c>
      <c r="DL46" s="1" t="e">
        <f t="shared" si="97"/>
        <v>#VALUE!</v>
      </c>
      <c r="DM46" s="1" t="e">
        <f t="shared" si="98"/>
        <v>#VALUE!</v>
      </c>
      <c r="DQ46">
        <f t="shared" si="99"/>
        <v>0</v>
      </c>
      <c r="DR46" t="str">
        <f t="shared" si="100"/>
        <v>NO</v>
      </c>
      <c r="DS46">
        <f t="shared" si="101"/>
        <v>3000</v>
      </c>
      <c r="DT46" t="str">
        <f t="shared" si="102"/>
        <v>NO</v>
      </c>
      <c r="DV46" s="1">
        <f t="shared" si="103"/>
        <v>0</v>
      </c>
      <c r="DW46" s="1">
        <f t="shared" si="104"/>
        <v>2.3999999999999998E-3</v>
      </c>
      <c r="DX46" s="1">
        <f t="shared" si="105"/>
        <v>23.002400000000002</v>
      </c>
      <c r="DY46" s="1">
        <f t="shared" si="28"/>
        <v>23</v>
      </c>
      <c r="DZ46" s="1">
        <f t="shared" si="106"/>
        <v>0</v>
      </c>
      <c r="EA46" s="1">
        <f t="shared" si="107"/>
        <v>2.3999999999999998E-3</v>
      </c>
      <c r="EB46" s="1">
        <f t="shared" si="108"/>
        <v>23.002400000000002</v>
      </c>
      <c r="EC46" s="1">
        <f t="shared" si="29"/>
        <v>23</v>
      </c>
      <c r="ED46" s="1">
        <f t="shared" si="109"/>
        <v>0</v>
      </c>
      <c r="EE46" s="1">
        <f t="shared" si="110"/>
        <v>2.3E-3</v>
      </c>
      <c r="EF46" s="1">
        <f t="shared" si="111"/>
        <v>23.002300000000002</v>
      </c>
      <c r="EG46" s="1">
        <f t="shared" si="30"/>
        <v>23</v>
      </c>
      <c r="EH46" s="1">
        <f t="shared" si="112"/>
        <v>0</v>
      </c>
      <c r="EI46" s="1">
        <f t="shared" si="113"/>
        <v>2.2000000000000001E-3</v>
      </c>
      <c r="EJ46" s="1">
        <f t="shared" si="114"/>
        <v>23.002199999999998</v>
      </c>
      <c r="EK46" s="1">
        <f t="shared" si="31"/>
        <v>23</v>
      </c>
      <c r="EL46" s="1">
        <f t="shared" si="115"/>
        <v>0</v>
      </c>
      <c r="EM46" s="1">
        <f t="shared" si="116"/>
        <v>2.2000000000000001E-3</v>
      </c>
      <c r="EN46" s="1">
        <f t="shared" si="117"/>
        <v>23.002199999999998</v>
      </c>
      <c r="EO46" s="1">
        <f t="shared" si="32"/>
        <v>23</v>
      </c>
      <c r="EP46" s="1">
        <f t="shared" si="118"/>
        <v>0</v>
      </c>
      <c r="EQ46" s="1">
        <f t="shared" si="119"/>
        <v>2.2000000000000001E-3</v>
      </c>
      <c r="ER46" s="1">
        <f t="shared" si="120"/>
        <v>23.002199999999998</v>
      </c>
      <c r="ES46" s="1">
        <f t="shared" si="33"/>
        <v>23</v>
      </c>
      <c r="ET46" s="1">
        <f t="shared" si="121"/>
        <v>0</v>
      </c>
      <c r="EU46" s="1">
        <f t="shared" si="122"/>
        <v>1.1999999999999999E-3</v>
      </c>
      <c r="EV46" s="1">
        <f t="shared" si="123"/>
        <v>23.001200000000001</v>
      </c>
      <c r="EW46" s="1">
        <f t="shared" si="124"/>
        <v>23</v>
      </c>
      <c r="EX46" s="1"/>
      <c r="EY46" s="1">
        <f t="shared" si="125"/>
        <v>0</v>
      </c>
      <c r="EZ46" s="1">
        <f t="shared" si="126"/>
        <v>2.3999999999999998E-3</v>
      </c>
      <c r="FA46" s="1">
        <f t="shared" si="34"/>
        <v>23.002400000000002</v>
      </c>
      <c r="FB46" s="1">
        <f t="shared" si="35"/>
        <v>23</v>
      </c>
      <c r="FC46" s="1">
        <f t="shared" si="127"/>
        <v>0</v>
      </c>
      <c r="FD46" s="1">
        <f t="shared" si="128"/>
        <v>2.2000000000000001E-3</v>
      </c>
      <c r="FE46" s="1">
        <f t="shared" si="129"/>
        <v>23.002199999999998</v>
      </c>
      <c r="FF46" s="1">
        <f t="shared" si="36"/>
        <v>23</v>
      </c>
      <c r="FG46" s="1">
        <f t="shared" si="130"/>
        <v>0</v>
      </c>
      <c r="FH46" s="1">
        <f t="shared" si="131"/>
        <v>2.0999999999999999E-3</v>
      </c>
      <c r="FI46" s="1">
        <f t="shared" si="132"/>
        <v>23.002099999999999</v>
      </c>
      <c r="FJ46" s="1">
        <f t="shared" si="37"/>
        <v>23</v>
      </c>
      <c r="FK46" s="1">
        <f t="shared" si="133"/>
        <v>0</v>
      </c>
      <c r="FL46" s="1">
        <f t="shared" si="134"/>
        <v>2.2000000000000001E-3</v>
      </c>
      <c r="FM46" s="1">
        <f t="shared" si="135"/>
        <v>23.002199999999998</v>
      </c>
      <c r="FN46" s="1">
        <f t="shared" si="38"/>
        <v>23</v>
      </c>
      <c r="FO46" s="1">
        <f t="shared" si="136"/>
        <v>0</v>
      </c>
      <c r="FP46" s="1">
        <f t="shared" si="137"/>
        <v>2.2000000000000001E-3</v>
      </c>
      <c r="FQ46" s="1">
        <f t="shared" si="138"/>
        <v>23.002199999999998</v>
      </c>
      <c r="FR46" s="1">
        <f t="shared" si="39"/>
        <v>23</v>
      </c>
      <c r="FS46" s="1">
        <f t="shared" si="139"/>
        <v>0</v>
      </c>
      <c r="FT46" s="1">
        <f t="shared" si="140"/>
        <v>2.0999999999999999E-3</v>
      </c>
      <c r="FU46" s="1">
        <f t="shared" si="141"/>
        <v>23.002099999999999</v>
      </c>
      <c r="FV46" s="1">
        <f t="shared" si="40"/>
        <v>23</v>
      </c>
      <c r="FW46" s="1">
        <f t="shared" si="142"/>
        <v>0</v>
      </c>
      <c r="FX46" s="1">
        <f t="shared" si="143"/>
        <v>1.1999999999999999E-3</v>
      </c>
      <c r="FY46" s="1">
        <f t="shared" si="144"/>
        <v>23.001200000000001</v>
      </c>
      <c r="FZ46" s="1">
        <f t="shared" si="41"/>
        <v>23</v>
      </c>
      <c r="GC46" s="1">
        <f t="shared" si="42"/>
        <v>0</v>
      </c>
      <c r="GD46" s="1">
        <f t="shared" si="145"/>
        <v>2.3999999999999998E-3</v>
      </c>
      <c r="GE46" s="1">
        <f t="shared" si="43"/>
        <v>23.002400000000002</v>
      </c>
      <c r="GF46" s="1">
        <f t="shared" si="44"/>
        <v>24</v>
      </c>
      <c r="GG46" s="1">
        <f t="shared" si="45"/>
        <v>0</v>
      </c>
      <c r="GH46" s="1">
        <f t="shared" si="146"/>
        <v>1.5E-3</v>
      </c>
      <c r="GI46" s="1">
        <f t="shared" si="147"/>
        <v>24.0015</v>
      </c>
      <c r="GJ46" s="1">
        <f t="shared" si="46"/>
        <v>24</v>
      </c>
      <c r="GK46" s="1">
        <f t="shared" si="47"/>
        <v>0</v>
      </c>
      <c r="GL46" s="1">
        <f t="shared" si="148"/>
        <v>1.4E-3</v>
      </c>
      <c r="GM46" s="1">
        <f t="shared" si="149"/>
        <v>24.0014</v>
      </c>
      <c r="GN46" s="1">
        <f t="shared" si="48"/>
        <v>24</v>
      </c>
      <c r="GO46" s="1">
        <f t="shared" si="49"/>
        <v>0</v>
      </c>
      <c r="GP46" s="1">
        <f t="shared" si="150"/>
        <v>1.8E-3</v>
      </c>
      <c r="GQ46" s="1">
        <f t="shared" si="151"/>
        <v>24.001799999999999</v>
      </c>
      <c r="GR46" s="1">
        <f t="shared" si="50"/>
        <v>24</v>
      </c>
      <c r="GS46" s="1">
        <f t="shared" si="51"/>
        <v>0</v>
      </c>
      <c r="GT46" s="1">
        <f t="shared" si="152"/>
        <v>1.9E-3</v>
      </c>
      <c r="GU46" s="1">
        <f t="shared" si="153"/>
        <v>24.001899999999999</v>
      </c>
      <c r="GV46" s="1">
        <f t="shared" si="52"/>
        <v>24</v>
      </c>
      <c r="GW46" s="1">
        <f t="shared" si="53"/>
        <v>0</v>
      </c>
      <c r="GX46" s="1">
        <f t="shared" si="154"/>
        <v>2E-3</v>
      </c>
      <c r="GY46" s="1">
        <f t="shared" si="155"/>
        <v>24.001999999999999</v>
      </c>
      <c r="GZ46" s="1">
        <f t="shared" si="54"/>
        <v>24</v>
      </c>
      <c r="HA46" s="1">
        <f t="shared" si="55"/>
        <v>0</v>
      </c>
      <c r="HB46" s="1">
        <f t="shared" si="156"/>
        <v>1E-3</v>
      </c>
      <c r="HC46" s="1">
        <f t="shared" si="157"/>
        <v>24.001000000000001</v>
      </c>
      <c r="HD46" s="1">
        <f t="shared" si="56"/>
        <v>24</v>
      </c>
    </row>
    <row r="47" spans="1:212" x14ac:dyDescent="0.3">
      <c r="A47" t="s">
        <v>148</v>
      </c>
      <c r="B47" s="37">
        <f>IFERROR(VLOOKUP($A47,'Running Order'!$A$8:$CH$64,B$104,FALSE),)</f>
        <v>0</v>
      </c>
      <c r="C47" s="36" t="str">
        <f>IFERROR(VLOOKUP($A47,'Running Order'!$A$8:$CH$64,C$104,FALSE),"-")</f>
        <v>-</v>
      </c>
      <c r="D47" s="36" t="str">
        <f>IFERROR(VLOOKUP($A47,'Running Order'!$A$8:$CH$64,D$104,FALSE),"-")</f>
        <v>-</v>
      </c>
      <c r="E47" s="36" t="str">
        <f>IFERROR(VLOOKUP($A47,'Running Order'!$A$8:$CH$64,E$104,FALSE),"-")</f>
        <v>-</v>
      </c>
      <c r="F47" s="36" t="str">
        <f>IFERROR(VLOOKUP($A47,'Running Order'!$A$8:$CH$64,F$104,FALSE),"-")</f>
        <v>-</v>
      </c>
      <c r="G47" s="37" t="str">
        <f>IFERROR(VLOOKUP($A47,'Running Order'!$A$8:$CH$64,G$104,FALSE),"-")</f>
        <v>-</v>
      </c>
      <c r="H47" s="36" t="str">
        <f>IFERROR(VLOOKUP($A47,'Running Order'!$A$8:$CH$64,H$104,FALSE),"-")</f>
        <v>-</v>
      </c>
      <c r="I47" s="36" t="str">
        <f>IFERROR(VLOOKUP($A47,'Running Order'!$A$8:$CH$64,I$104,FALSE),"-")</f>
        <v>-</v>
      </c>
      <c r="J47" s="36" t="str">
        <f>IFERROR(VLOOKUP($A47,'Running Order'!$A$8:$CH$64,J$104,FALSE),"-")</f>
        <v>-</v>
      </c>
      <c r="K47" s="36" t="str">
        <f>IFERROR(VLOOKUP($A47,'Running Order'!$A$8:$CH$64,K$104,FALSE),"-")</f>
        <v>-</v>
      </c>
      <c r="L47" s="36" t="str">
        <f>IFERROR(VLOOKUP($A47,'Running Order'!$A$8:$CH$64,L$104,FALSE),"-")</f>
        <v>-</v>
      </c>
      <c r="M47" s="36" t="str">
        <f>IFERROR(VLOOKUP($A47,'Running Order'!$A$8:$CH$64,M$104,FALSE),"-")</f>
        <v>-</v>
      </c>
      <c r="N47" s="36" t="str">
        <f>IFERROR(VLOOKUP($A47,'Running Order'!$A$8:$CH$64,N$104,FALSE),"-")</f>
        <v>-</v>
      </c>
      <c r="O47" s="36" t="str">
        <f>IFERROR(VLOOKUP($A47,'Running Order'!$A$8:$CH$64,O$104,FALSE),"-")</f>
        <v>-</v>
      </c>
      <c r="P47" s="36" t="str">
        <f>IFERROR(VLOOKUP($A47,'Running Order'!$A$8:$CH$64,P$104,FALSE),"-")</f>
        <v>-</v>
      </c>
      <c r="Q47" s="36" t="str">
        <f>IFERROR(VLOOKUP($A47,'Running Order'!$A$8:$CH$64,Q$104,FALSE),"-")</f>
        <v>-</v>
      </c>
      <c r="R47" s="36" t="str">
        <f>IFERROR(VLOOKUP($A47,'Running Order'!$A$8:$CH$64,R$104,FALSE),"-")</f>
        <v>-</v>
      </c>
      <c r="S47" s="36" t="str">
        <f>IFERROR(VLOOKUP($A47,'Running Order'!$A$8:$CH$64,S$104,FALSE),"-")</f>
        <v>-</v>
      </c>
      <c r="T47" s="36" t="str">
        <f>IFERROR(VLOOKUP($A47,'Running Order'!$A$8:$CH$64,T$104,FALSE),"-")</f>
        <v>-</v>
      </c>
      <c r="U47" s="36" t="str">
        <f>IFERROR(VLOOKUP($A47,'Running Order'!$A$8:$CH$64,U$104,FALSE),"-")</f>
        <v>-</v>
      </c>
      <c r="V47" s="36" t="str">
        <f>IFERROR(VLOOKUP($A47,'Running Order'!$A$8:$CH$64,V$104,FALSE),"-")</f>
        <v>-</v>
      </c>
      <c r="W47" s="38">
        <f>IFERROR(VLOOKUP($A47,'Running Order'!$A$8:$CH$64,W$104,FALSE),1000)</f>
        <v>1000</v>
      </c>
      <c r="X47" s="36" t="str">
        <f>IFERROR(VLOOKUP($A47,'Running Order'!$A$8:$CH$64,X$104,FALSE),"-")</f>
        <v>-</v>
      </c>
      <c r="Y47" s="36" t="str">
        <f>IFERROR(VLOOKUP($A47,'Running Order'!$A$8:$CH$64,Y$104,FALSE),"-")</f>
        <v>-</v>
      </c>
      <c r="Z47" s="36" t="str">
        <f>IFERROR(VLOOKUP($A47,'Running Order'!$A$8:$CH$64,Z$104,FALSE),"-")</f>
        <v>-</v>
      </c>
      <c r="AA47" s="36" t="str">
        <f>IFERROR(VLOOKUP($A47,'Running Order'!$A$8:$CH$64,AA$104,FALSE),"-")</f>
        <v>-</v>
      </c>
      <c r="AB47" s="36" t="str">
        <f>IFERROR(VLOOKUP($A47,'Running Order'!$A$8:$CH$64,AB$104,FALSE),"-")</f>
        <v>-</v>
      </c>
      <c r="AC47" s="36" t="str">
        <f>IFERROR(VLOOKUP($A47,'Running Order'!$A$8:$CH$64,AC$104,FALSE),"-")</f>
        <v>-</v>
      </c>
      <c r="AD47" s="36" t="str">
        <f>IFERROR(VLOOKUP($A47,'Running Order'!$A$8:$CH$64,AD$104,FALSE),"-")</f>
        <v>-</v>
      </c>
      <c r="AE47" s="36" t="str">
        <f>IFERROR(VLOOKUP($A47,'Running Order'!$A$8:$CH$64,AE$104,FALSE),"-")</f>
        <v>-</v>
      </c>
      <c r="AF47" s="36" t="str">
        <f>IFERROR(VLOOKUP($A47,'Running Order'!$A$8:$CH$64,AF$104,FALSE),"-")</f>
        <v>-</v>
      </c>
      <c r="AG47" s="36" t="str">
        <f>IFERROR(VLOOKUP($A47,'Running Order'!$A$8:$CH$64,AG$104,FALSE),"-")</f>
        <v>-</v>
      </c>
      <c r="AH47" s="38">
        <f>IFERROR(VLOOKUP($A47,'Running Order'!$A$8:$CH$64,AH$104,FALSE),1000)</f>
        <v>1000</v>
      </c>
      <c r="AI47" s="38">
        <f>IFERROR(VLOOKUP($A47,'Running Order'!$A$8:$CH$64,AI$104,FALSE),1000)</f>
        <v>1000</v>
      </c>
      <c r="AJ47" s="36" t="str">
        <f>IFERROR(VLOOKUP($A47,'Running Order'!$A$8:$CH$64,AJ$104,FALSE),"-")</f>
        <v>-</v>
      </c>
      <c r="AK47" s="36" t="str">
        <f>IFERROR(VLOOKUP($A47,'Running Order'!$A$8:$CH$64,AK$104,FALSE),"-")</f>
        <v>-</v>
      </c>
      <c r="AL47" s="36" t="str">
        <f>IFERROR(VLOOKUP($A47,'Running Order'!$A$8:$CH$64,AL$104,FALSE),"-")</f>
        <v>-</v>
      </c>
      <c r="AM47" s="36" t="str">
        <f>IFERROR(VLOOKUP($A47,'Running Order'!$A$8:$CH$64,AM$104,FALSE),"-")</f>
        <v>-</v>
      </c>
      <c r="AN47" s="36" t="str">
        <f>IFERROR(VLOOKUP($A47,'Running Order'!$A$8:$CH$64,AN$104,FALSE),"-")</f>
        <v>-</v>
      </c>
      <c r="AO47" s="36" t="str">
        <f>IFERROR(VLOOKUP($A47,'Running Order'!$A$8:$CH$64,AO$104,FALSE),"-")</f>
        <v>-</v>
      </c>
      <c r="AP47" s="36" t="str">
        <f>IFERROR(VLOOKUP($A47,'Running Order'!$A$8:$CH$64,AP$104,FALSE),"-")</f>
        <v>-</v>
      </c>
      <c r="AQ47" s="36" t="str">
        <f>IFERROR(VLOOKUP($A47,'Running Order'!$A$8:$CH$64,AQ$104,FALSE),"-")</f>
        <v>-</v>
      </c>
      <c r="AR47" s="36" t="str">
        <f>IFERROR(VLOOKUP($A47,'Running Order'!$A$8:$CH$64,AR$104,FALSE),"-")</f>
        <v>-</v>
      </c>
      <c r="AS47" s="36" t="str">
        <f>IFERROR(VLOOKUP($A47,'Running Order'!$A$8:$CH$64,AS$104,FALSE),"-")</f>
        <v>-</v>
      </c>
      <c r="AT47" s="38">
        <f>IFERROR(VLOOKUP($A47,'Running Order'!$A$8:$CH$64,AT$104,FALSE),1000)</f>
        <v>1000</v>
      </c>
      <c r="AU47" s="38">
        <f>IFERROR(VLOOKUP($A47,'Running Order'!$A$8:$CH$64,AU$104,FALSE),1000)</f>
        <v>1000</v>
      </c>
      <c r="AV47" s="36" t="str">
        <f>IFERROR(VLOOKUP($A47,'Running Order'!$A$8:$CH$64,AV$104,FALSE),"-")</f>
        <v>-</v>
      </c>
      <c r="AW47" s="36" t="str">
        <f>IFERROR(VLOOKUP($A47,'Running Order'!$A$8:$CH$64,AW$104,FALSE),"-")</f>
        <v>-</v>
      </c>
      <c r="AX47" s="36" t="str">
        <f>IFERROR(VLOOKUP($A47,'Running Order'!$A$8:$CH$64,AX$104,FALSE),"-")</f>
        <v>-</v>
      </c>
      <c r="AY47" s="36" t="str">
        <f>IFERROR(VLOOKUP($A47,'Running Order'!$A$8:$CH$64,AY$104,FALSE),"-")</f>
        <v>-</v>
      </c>
      <c r="AZ47" s="36" t="str">
        <f>IFERROR(VLOOKUP($A47,'Running Order'!$A$8:$CH$64,AZ$104,FALSE),"-")</f>
        <v>-</v>
      </c>
      <c r="BA47" s="36" t="str">
        <f>IFERROR(VLOOKUP($A47,'Running Order'!$A$8:$CH$64,BA$104,FALSE),"-")</f>
        <v>-</v>
      </c>
      <c r="BB47" s="36" t="str">
        <f>IFERROR(VLOOKUP($A47,'Running Order'!$A$8:$CH$64,BB$104,FALSE),"-")</f>
        <v>-</v>
      </c>
      <c r="BC47" s="36" t="str">
        <f>IFERROR(VLOOKUP($A47,'Running Order'!$A$8:$CH$64,BC$104,FALSE),"-")</f>
        <v>-</v>
      </c>
      <c r="BD47" s="36" t="str">
        <f>IFERROR(VLOOKUP($A47,'Running Order'!$A$8:$CH$64,BD$104,FALSE),"-")</f>
        <v>-</v>
      </c>
      <c r="BE47" s="36" t="str">
        <f>IFERROR(VLOOKUP($A47,'Running Order'!$A$8:$CH$64,BE$104,FALSE),"-")</f>
        <v>-</v>
      </c>
      <c r="BF47" s="38">
        <f>IFERROR(VLOOKUP($A47,'Running Order'!$A$8:$CH$64,BF$104,FALSE),1000)</f>
        <v>1000</v>
      </c>
      <c r="BG47" s="38" t="str">
        <f>IFERROR(VLOOKUP($A47,'Running Order'!$A$8:$CH$64,BG$104,FALSE),"-")</f>
        <v>-</v>
      </c>
      <c r="BH47" s="38">
        <f t="shared" si="57"/>
        <v>24</v>
      </c>
      <c r="BI47" s="38">
        <f t="shared" si="58"/>
        <v>23</v>
      </c>
      <c r="BJ47" s="38">
        <f t="shared" si="59"/>
        <v>23</v>
      </c>
      <c r="BK47" s="5" t="str">
        <f t="shared" si="60"/>
        <v>-</v>
      </c>
      <c r="BL47" s="5">
        <f t="shared" si="61"/>
        <v>23</v>
      </c>
      <c r="BM47" s="5">
        <f t="shared" si="62"/>
        <v>23</v>
      </c>
      <c r="BN47" s="5">
        <f t="shared" si="63"/>
        <v>23</v>
      </c>
      <c r="BO47" s="5" t="str">
        <f t="shared" si="64"/>
        <v>-</v>
      </c>
      <c r="BP47" s="3" t="str">
        <f t="shared" si="16"/>
        <v>-</v>
      </c>
      <c r="BQ47" s="3" t="str">
        <f t="shared" si="65"/>
        <v/>
      </c>
      <c r="BR47" s="3" t="str">
        <f t="shared" si="17"/>
        <v>-</v>
      </c>
      <c r="BS47" s="3" t="str">
        <f t="shared" si="66"/>
        <v/>
      </c>
      <c r="BT47" s="3" t="str">
        <f t="shared" si="18"/>
        <v>-</v>
      </c>
      <c r="BU47" s="3" t="str">
        <f t="shared" si="67"/>
        <v/>
      </c>
      <c r="BV47" s="3" t="str">
        <f t="shared" si="19"/>
        <v>-</v>
      </c>
      <c r="BW47" s="3" t="str">
        <f t="shared" si="68"/>
        <v/>
      </c>
      <c r="BX47" s="3" t="str">
        <f t="shared" si="20"/>
        <v>-</v>
      </c>
      <c r="BY47" s="3" t="str">
        <f t="shared" si="69"/>
        <v/>
      </c>
      <c r="BZ47" s="3" t="str">
        <f t="shared" si="21"/>
        <v>-</v>
      </c>
      <c r="CA47" s="3" t="str">
        <f t="shared" si="70"/>
        <v/>
      </c>
      <c r="CB47" s="3" t="str">
        <f t="shared" si="22"/>
        <v>-</v>
      </c>
      <c r="CC47" s="3" t="str">
        <f t="shared" si="71"/>
        <v/>
      </c>
      <c r="CD47" s="3" t="str">
        <f t="shared" si="72"/>
        <v>-</v>
      </c>
      <c r="CE47" s="3" t="str">
        <f t="shared" si="73"/>
        <v/>
      </c>
      <c r="CF47" s="3" t="str">
        <f t="shared" si="74"/>
        <v>-</v>
      </c>
      <c r="CG47" s="3" t="str">
        <f t="shared" si="75"/>
        <v/>
      </c>
      <c r="CH47" s="5" t="str">
        <f>IFERROR(VLOOKUP($A47,'Running Order'!$A$8:$CH$64,CH$104,FALSE),"-")</f>
        <v>-</v>
      </c>
      <c r="CI47" s="5" t="str">
        <f>IFERROR(VLOOKUP($A47,'Running Order'!$A$8:$CI$64,CI$104,FALSE),"-")</f>
        <v>-</v>
      </c>
      <c r="CL47" s="1">
        <f t="shared" si="76"/>
        <v>0</v>
      </c>
      <c r="CM47" s="1">
        <f t="shared" si="77"/>
        <v>2.4000000000000001E-4</v>
      </c>
      <c r="CN47" s="1" t="e">
        <f t="shared" si="78"/>
        <v>#VALUE!</v>
      </c>
      <c r="CO47" s="1" t="e">
        <f t="shared" si="79"/>
        <v>#VALUE!</v>
      </c>
      <c r="CP47" s="1">
        <f t="shared" si="80"/>
        <v>0</v>
      </c>
      <c r="CQ47" s="1">
        <f t="shared" si="81"/>
        <v>2.4000000000000001E-4</v>
      </c>
      <c r="CR47" s="1" t="e">
        <f t="shared" si="82"/>
        <v>#VALUE!</v>
      </c>
      <c r="CS47" s="1" t="e">
        <f t="shared" si="23"/>
        <v>#VALUE!</v>
      </c>
      <c r="CT47" s="1">
        <f t="shared" si="83"/>
        <v>0</v>
      </c>
      <c r="CU47" s="1">
        <f t="shared" si="84"/>
        <v>2.3E-3</v>
      </c>
      <c r="CV47" s="1" t="e">
        <f t="shared" si="85"/>
        <v>#VALUE!</v>
      </c>
      <c r="CW47" s="1" t="e">
        <f t="shared" si="24"/>
        <v>#VALUE!</v>
      </c>
      <c r="CX47" s="1">
        <f t="shared" si="86"/>
        <v>0</v>
      </c>
      <c r="CY47" s="1">
        <f t="shared" si="87"/>
        <v>2.2000000000000001E-3</v>
      </c>
      <c r="CZ47" s="1" t="e">
        <f t="shared" si="88"/>
        <v>#VALUE!</v>
      </c>
      <c r="DA47" s="1" t="e">
        <f t="shared" si="25"/>
        <v>#VALUE!</v>
      </c>
      <c r="DB47" s="1">
        <f t="shared" si="89"/>
        <v>0</v>
      </c>
      <c r="DC47" s="1">
        <f t="shared" si="90"/>
        <v>2.2000000000000001E-3</v>
      </c>
      <c r="DD47" s="1" t="e">
        <f t="shared" si="91"/>
        <v>#VALUE!</v>
      </c>
      <c r="DE47" s="1" t="e">
        <f t="shared" si="26"/>
        <v>#VALUE!</v>
      </c>
      <c r="DF47" s="1">
        <f t="shared" si="92"/>
        <v>0</v>
      </c>
      <c r="DG47" s="1">
        <f t="shared" si="93"/>
        <v>2.2000000000000001E-3</v>
      </c>
      <c r="DH47" s="1" t="e">
        <f t="shared" si="94"/>
        <v>#VALUE!</v>
      </c>
      <c r="DI47" s="1" t="e">
        <f t="shared" si="27"/>
        <v>#VALUE!</v>
      </c>
      <c r="DJ47" s="1">
        <f t="shared" si="95"/>
        <v>0</v>
      </c>
      <c r="DK47" s="1">
        <f t="shared" si="96"/>
        <v>1.1999999999999999E-3</v>
      </c>
      <c r="DL47" s="1" t="e">
        <f t="shared" si="97"/>
        <v>#VALUE!</v>
      </c>
      <c r="DM47" s="1" t="e">
        <f t="shared" si="98"/>
        <v>#VALUE!</v>
      </c>
      <c r="DQ47">
        <f t="shared" si="99"/>
        <v>0</v>
      </c>
      <c r="DR47" t="str">
        <f t="shared" si="100"/>
        <v>NO</v>
      </c>
      <c r="DS47">
        <f t="shared" si="101"/>
        <v>3000</v>
      </c>
      <c r="DT47" t="str">
        <f t="shared" si="102"/>
        <v>NO</v>
      </c>
      <c r="DV47" s="1">
        <f t="shared" si="103"/>
        <v>0</v>
      </c>
      <c r="DW47" s="1">
        <f t="shared" si="104"/>
        <v>2.3999999999999998E-3</v>
      </c>
      <c r="DX47" s="1">
        <f t="shared" si="105"/>
        <v>23.002400000000002</v>
      </c>
      <c r="DY47" s="1">
        <f t="shared" si="28"/>
        <v>23</v>
      </c>
      <c r="DZ47" s="1">
        <f t="shared" si="106"/>
        <v>0</v>
      </c>
      <c r="EA47" s="1">
        <f t="shared" si="107"/>
        <v>2.3999999999999998E-3</v>
      </c>
      <c r="EB47" s="1">
        <f t="shared" si="108"/>
        <v>23.002400000000002</v>
      </c>
      <c r="EC47" s="1">
        <f t="shared" si="29"/>
        <v>23</v>
      </c>
      <c r="ED47" s="1">
        <f t="shared" si="109"/>
        <v>0</v>
      </c>
      <c r="EE47" s="1">
        <f t="shared" si="110"/>
        <v>2.3E-3</v>
      </c>
      <c r="EF47" s="1">
        <f t="shared" si="111"/>
        <v>23.002300000000002</v>
      </c>
      <c r="EG47" s="1">
        <f t="shared" si="30"/>
        <v>23</v>
      </c>
      <c r="EH47" s="1">
        <f t="shared" si="112"/>
        <v>0</v>
      </c>
      <c r="EI47" s="1">
        <f t="shared" si="113"/>
        <v>2.2000000000000001E-3</v>
      </c>
      <c r="EJ47" s="1">
        <f t="shared" si="114"/>
        <v>23.002199999999998</v>
      </c>
      <c r="EK47" s="1">
        <f t="shared" si="31"/>
        <v>23</v>
      </c>
      <c r="EL47" s="1">
        <f t="shared" si="115"/>
        <v>0</v>
      </c>
      <c r="EM47" s="1">
        <f t="shared" si="116"/>
        <v>2.2000000000000001E-3</v>
      </c>
      <c r="EN47" s="1">
        <f t="shared" si="117"/>
        <v>23.002199999999998</v>
      </c>
      <c r="EO47" s="1">
        <f t="shared" si="32"/>
        <v>23</v>
      </c>
      <c r="EP47" s="1">
        <f t="shared" si="118"/>
        <v>0</v>
      </c>
      <c r="EQ47" s="1">
        <f t="shared" si="119"/>
        <v>2.2000000000000001E-3</v>
      </c>
      <c r="ER47" s="1">
        <f t="shared" si="120"/>
        <v>23.002199999999998</v>
      </c>
      <c r="ES47" s="1">
        <f t="shared" si="33"/>
        <v>23</v>
      </c>
      <c r="ET47" s="1">
        <f t="shared" si="121"/>
        <v>0</v>
      </c>
      <c r="EU47" s="1">
        <f t="shared" si="122"/>
        <v>1.1999999999999999E-3</v>
      </c>
      <c r="EV47" s="1">
        <f t="shared" si="123"/>
        <v>23.001200000000001</v>
      </c>
      <c r="EW47" s="1">
        <f t="shared" si="124"/>
        <v>23</v>
      </c>
      <c r="EX47" s="1"/>
      <c r="EY47" s="1">
        <f t="shared" si="125"/>
        <v>0</v>
      </c>
      <c r="EZ47" s="1">
        <f t="shared" si="126"/>
        <v>2.3999999999999998E-3</v>
      </c>
      <c r="FA47" s="1">
        <f t="shared" si="34"/>
        <v>23.002400000000002</v>
      </c>
      <c r="FB47" s="1">
        <f t="shared" si="35"/>
        <v>23</v>
      </c>
      <c r="FC47" s="1">
        <f t="shared" si="127"/>
        <v>0</v>
      </c>
      <c r="FD47" s="1">
        <f t="shared" si="128"/>
        <v>2.2000000000000001E-3</v>
      </c>
      <c r="FE47" s="1">
        <f t="shared" si="129"/>
        <v>23.002199999999998</v>
      </c>
      <c r="FF47" s="1">
        <f t="shared" si="36"/>
        <v>23</v>
      </c>
      <c r="FG47" s="1">
        <f t="shared" si="130"/>
        <v>0</v>
      </c>
      <c r="FH47" s="1">
        <f t="shared" si="131"/>
        <v>2.0999999999999999E-3</v>
      </c>
      <c r="FI47" s="1">
        <f t="shared" si="132"/>
        <v>23.002099999999999</v>
      </c>
      <c r="FJ47" s="1">
        <f t="shared" si="37"/>
        <v>23</v>
      </c>
      <c r="FK47" s="1">
        <f t="shared" si="133"/>
        <v>0</v>
      </c>
      <c r="FL47" s="1">
        <f t="shared" si="134"/>
        <v>2.2000000000000001E-3</v>
      </c>
      <c r="FM47" s="1">
        <f t="shared" si="135"/>
        <v>23.002199999999998</v>
      </c>
      <c r="FN47" s="1">
        <f t="shared" si="38"/>
        <v>23</v>
      </c>
      <c r="FO47" s="1">
        <f t="shared" si="136"/>
        <v>0</v>
      </c>
      <c r="FP47" s="1">
        <f t="shared" si="137"/>
        <v>2.2000000000000001E-3</v>
      </c>
      <c r="FQ47" s="1">
        <f t="shared" si="138"/>
        <v>23.002199999999998</v>
      </c>
      <c r="FR47" s="1">
        <f t="shared" si="39"/>
        <v>23</v>
      </c>
      <c r="FS47" s="1">
        <f t="shared" si="139"/>
        <v>0</v>
      </c>
      <c r="FT47" s="1">
        <f t="shared" si="140"/>
        <v>2.0999999999999999E-3</v>
      </c>
      <c r="FU47" s="1">
        <f t="shared" si="141"/>
        <v>23.002099999999999</v>
      </c>
      <c r="FV47" s="1">
        <f t="shared" si="40"/>
        <v>23</v>
      </c>
      <c r="FW47" s="1">
        <f t="shared" si="142"/>
        <v>0</v>
      </c>
      <c r="FX47" s="1">
        <f t="shared" si="143"/>
        <v>1.1999999999999999E-3</v>
      </c>
      <c r="FY47" s="1">
        <f t="shared" si="144"/>
        <v>23.001200000000001</v>
      </c>
      <c r="FZ47" s="1">
        <f t="shared" si="41"/>
        <v>23</v>
      </c>
      <c r="GC47" s="1">
        <f t="shared" si="42"/>
        <v>0</v>
      </c>
      <c r="GD47" s="1">
        <f t="shared" si="145"/>
        <v>2.3999999999999998E-3</v>
      </c>
      <c r="GE47" s="1">
        <f t="shared" si="43"/>
        <v>23.002400000000002</v>
      </c>
      <c r="GF47" s="1">
        <f t="shared" si="44"/>
        <v>24</v>
      </c>
      <c r="GG47" s="1">
        <f t="shared" si="45"/>
        <v>0</v>
      </c>
      <c r="GH47" s="1">
        <f t="shared" si="146"/>
        <v>1.5E-3</v>
      </c>
      <c r="GI47" s="1">
        <f t="shared" si="147"/>
        <v>24.0015</v>
      </c>
      <c r="GJ47" s="1">
        <f t="shared" si="46"/>
        <v>24</v>
      </c>
      <c r="GK47" s="1">
        <f t="shared" si="47"/>
        <v>0</v>
      </c>
      <c r="GL47" s="1">
        <f t="shared" si="148"/>
        <v>1.4E-3</v>
      </c>
      <c r="GM47" s="1">
        <f t="shared" si="149"/>
        <v>24.0014</v>
      </c>
      <c r="GN47" s="1">
        <f t="shared" si="48"/>
        <v>24</v>
      </c>
      <c r="GO47" s="1">
        <f t="shared" si="49"/>
        <v>0</v>
      </c>
      <c r="GP47" s="1">
        <f t="shared" si="150"/>
        <v>1.8E-3</v>
      </c>
      <c r="GQ47" s="1">
        <f t="shared" si="151"/>
        <v>24.001799999999999</v>
      </c>
      <c r="GR47" s="1">
        <f t="shared" si="50"/>
        <v>24</v>
      </c>
      <c r="GS47" s="1">
        <f t="shared" si="51"/>
        <v>0</v>
      </c>
      <c r="GT47" s="1">
        <f t="shared" si="152"/>
        <v>1.9E-3</v>
      </c>
      <c r="GU47" s="1">
        <f t="shared" si="153"/>
        <v>24.001899999999999</v>
      </c>
      <c r="GV47" s="1">
        <f t="shared" si="52"/>
        <v>24</v>
      </c>
      <c r="GW47" s="1">
        <f t="shared" si="53"/>
        <v>0</v>
      </c>
      <c r="GX47" s="1">
        <f t="shared" si="154"/>
        <v>2E-3</v>
      </c>
      <c r="GY47" s="1">
        <f t="shared" si="155"/>
        <v>24.001999999999999</v>
      </c>
      <c r="GZ47" s="1">
        <f t="shared" si="54"/>
        <v>24</v>
      </c>
      <c r="HA47" s="1">
        <f t="shared" si="55"/>
        <v>0</v>
      </c>
      <c r="HB47" s="1">
        <f t="shared" si="156"/>
        <v>1E-3</v>
      </c>
      <c r="HC47" s="1">
        <f t="shared" si="157"/>
        <v>24.001000000000001</v>
      </c>
      <c r="HD47" s="1">
        <f t="shared" si="56"/>
        <v>24</v>
      </c>
    </row>
    <row r="48" spans="1:212" x14ac:dyDescent="0.3">
      <c r="A48" t="s">
        <v>149</v>
      </c>
      <c r="B48" s="13">
        <f>IFERROR(VLOOKUP($A48,'Running Order'!$A$8:$CH$64,B$104,FALSE),)</f>
        <v>0</v>
      </c>
      <c r="C48" s="35" t="str">
        <f>IFERROR(VLOOKUP($A48,'Running Order'!$A$8:$CH$64,C$104,FALSE),"-")</f>
        <v>-</v>
      </c>
      <c r="D48" s="35" t="str">
        <f>IFERROR(VLOOKUP($A48,'Running Order'!$A$8:$CH$64,D$104,FALSE),"-")</f>
        <v>-</v>
      </c>
      <c r="E48" s="35" t="str">
        <f>IFERROR(VLOOKUP($A48,'Running Order'!$A$8:$CH$64,E$104,FALSE),"-")</f>
        <v>-</v>
      </c>
      <c r="F48" s="35" t="str">
        <f>IFERROR(VLOOKUP($A48,'Running Order'!$A$8:$CH$64,F$104,FALSE),"-")</f>
        <v>-</v>
      </c>
      <c r="G48" s="13" t="str">
        <f>IFERROR(VLOOKUP($A48,'Running Order'!$A$8:$CH$64,G$104,FALSE),"-")</f>
        <v>-</v>
      </c>
      <c r="H48" s="12" t="str">
        <f>IFERROR(VLOOKUP($A48,'Running Order'!$A$8:$CH$64,H$104,FALSE),"-")</f>
        <v>-</v>
      </c>
      <c r="I48" s="12" t="str">
        <f>IFERROR(VLOOKUP($A48,'Running Order'!$A$8:$CH$64,I$104,FALSE),"-")</f>
        <v>-</v>
      </c>
      <c r="J48" s="12" t="str">
        <f>IFERROR(VLOOKUP($A48,'Running Order'!$A$8:$CH$64,J$104,FALSE),"-")</f>
        <v>-</v>
      </c>
      <c r="K48" s="35" t="str">
        <f>IFERROR(VLOOKUP($A48,'Running Order'!$A$8:$CH$64,K$104,FALSE),"-")</f>
        <v>-</v>
      </c>
      <c r="L48" s="12" t="str">
        <f>IFERROR(VLOOKUP($A48,'Running Order'!$A$8:$CH$64,L$104,FALSE),"-")</f>
        <v>-</v>
      </c>
      <c r="M48" s="35" t="str">
        <f>IFERROR(VLOOKUP($A48,'Running Order'!$A$8:$CH$64,M$104,FALSE),"-")</f>
        <v>-</v>
      </c>
      <c r="N48" s="35" t="str">
        <f>IFERROR(VLOOKUP($A48,'Running Order'!$A$8:$CH$64,N$104,FALSE),"-")</f>
        <v>-</v>
      </c>
      <c r="O48" s="35" t="str">
        <f>IFERROR(VLOOKUP($A48,'Running Order'!$A$8:$CH$64,O$104,FALSE),"-")</f>
        <v>-</v>
      </c>
      <c r="P48" s="35" t="str">
        <f>IFERROR(VLOOKUP($A48,'Running Order'!$A$8:$CH$64,P$104,FALSE),"-")</f>
        <v>-</v>
      </c>
      <c r="Q48" s="35" t="str">
        <f>IFERROR(VLOOKUP($A48,'Running Order'!$A$8:$CH$64,Q$104,FALSE),"-")</f>
        <v>-</v>
      </c>
      <c r="R48" s="35" t="str">
        <f>IFERROR(VLOOKUP($A48,'Running Order'!$A$8:$CH$64,R$104,FALSE),"-")</f>
        <v>-</v>
      </c>
      <c r="S48" s="12" t="str">
        <f>IFERROR(VLOOKUP($A48,'Running Order'!$A$8:$CH$64,S$104,FALSE),"-")</f>
        <v>-</v>
      </c>
      <c r="T48" s="35" t="str">
        <f>IFERROR(VLOOKUP($A48,'Running Order'!$A$8:$CH$64,T$104,FALSE),"-")</f>
        <v>-</v>
      </c>
      <c r="U48" s="12" t="str">
        <f>IFERROR(VLOOKUP($A48,'Running Order'!$A$8:$CH$64,U$104,FALSE),"-")</f>
        <v>-</v>
      </c>
      <c r="V48" s="35" t="str">
        <f>IFERROR(VLOOKUP($A48,'Running Order'!$A$8:$CH$64,V$104,FALSE),"-")</f>
        <v>-</v>
      </c>
      <c r="W48" s="5">
        <f>IFERROR(VLOOKUP($A48,'Running Order'!$A$8:$CH$64,W$104,FALSE),1000)</f>
        <v>1000</v>
      </c>
      <c r="X48" s="12" t="str">
        <f>IFERROR(VLOOKUP($A48,'Running Order'!$A$8:$CH$64,X$104,FALSE),"-")</f>
        <v>-</v>
      </c>
      <c r="Y48" s="12" t="str">
        <f>IFERROR(VLOOKUP($A48,'Running Order'!$A$8:$CH$64,Y$104,FALSE),"-")</f>
        <v>-</v>
      </c>
      <c r="Z48" s="12" t="str">
        <f>IFERROR(VLOOKUP($A48,'Running Order'!$A$8:$CH$64,Z$104,FALSE),"-")</f>
        <v>-</v>
      </c>
      <c r="AA48" s="12" t="str">
        <f>IFERROR(VLOOKUP($A48,'Running Order'!$A$8:$CH$64,AA$104,FALSE),"-")</f>
        <v>-</v>
      </c>
      <c r="AB48" s="12" t="str">
        <f>IFERROR(VLOOKUP($A48,'Running Order'!$A$8:$CH$64,AB$104,FALSE),"-")</f>
        <v>-</v>
      </c>
      <c r="AC48" s="12" t="str">
        <f>IFERROR(VLOOKUP($A48,'Running Order'!$A$8:$CH$64,AC$104,FALSE),"-")</f>
        <v>-</v>
      </c>
      <c r="AD48" s="12" t="str">
        <f>IFERROR(VLOOKUP($A48,'Running Order'!$A$8:$CH$64,AD$104,FALSE),"-")</f>
        <v>-</v>
      </c>
      <c r="AE48" s="12" t="str">
        <f>IFERROR(VLOOKUP($A48,'Running Order'!$A$8:$CH$64,AE$104,FALSE),"-")</f>
        <v>-</v>
      </c>
      <c r="AF48" s="12" t="str">
        <f>IFERROR(VLOOKUP($A48,'Running Order'!$A$8:$CH$64,AF$104,FALSE),"-")</f>
        <v>-</v>
      </c>
      <c r="AG48" s="12" t="str">
        <f>IFERROR(VLOOKUP($A48,'Running Order'!$A$8:$CH$64,AG$104,FALSE),"-")</f>
        <v>-</v>
      </c>
      <c r="AH48" s="5">
        <f>IFERROR(VLOOKUP($A48,'Running Order'!$A$8:$CH$64,AH$104,FALSE),1000)</f>
        <v>1000</v>
      </c>
      <c r="AI48" s="5">
        <f>IFERROR(VLOOKUP($A48,'Running Order'!$A$8:$CH$64,AI$104,FALSE),1000)</f>
        <v>1000</v>
      </c>
      <c r="AJ48" s="12" t="str">
        <f>IFERROR(VLOOKUP($A48,'Running Order'!$A$8:$CH$64,AJ$104,FALSE),"-")</f>
        <v>-</v>
      </c>
      <c r="AK48" s="12" t="str">
        <f>IFERROR(VLOOKUP($A48,'Running Order'!$A$8:$CH$64,AK$104,FALSE),"-")</f>
        <v>-</v>
      </c>
      <c r="AL48" s="12" t="str">
        <f>IFERROR(VLOOKUP($A48,'Running Order'!$A$8:$CH$64,AL$104,FALSE),"-")</f>
        <v>-</v>
      </c>
      <c r="AM48" s="12" t="str">
        <f>IFERROR(VLOOKUP($A48,'Running Order'!$A$8:$CH$64,AM$104,FALSE),"-")</f>
        <v>-</v>
      </c>
      <c r="AN48" s="12" t="str">
        <f>IFERROR(VLOOKUP($A48,'Running Order'!$A$8:$CH$64,AN$104,FALSE),"-")</f>
        <v>-</v>
      </c>
      <c r="AO48" s="12" t="str">
        <f>IFERROR(VLOOKUP($A48,'Running Order'!$A$8:$CH$64,AO$104,FALSE),"-")</f>
        <v>-</v>
      </c>
      <c r="AP48" s="12" t="str">
        <f>IFERROR(VLOOKUP($A48,'Running Order'!$A$8:$CH$64,AP$104,FALSE),"-")</f>
        <v>-</v>
      </c>
      <c r="AQ48" s="12" t="str">
        <f>IFERROR(VLOOKUP($A48,'Running Order'!$A$8:$CH$64,AQ$104,FALSE),"-")</f>
        <v>-</v>
      </c>
      <c r="AR48" s="12" t="str">
        <f>IFERROR(VLOOKUP($A48,'Running Order'!$A$8:$CH$64,AR$104,FALSE),"-")</f>
        <v>-</v>
      </c>
      <c r="AS48" s="12" t="str">
        <f>IFERROR(VLOOKUP($A48,'Running Order'!$A$8:$CH$64,AS$104,FALSE),"-")</f>
        <v>-</v>
      </c>
      <c r="AT48" s="5">
        <f>IFERROR(VLOOKUP($A48,'Running Order'!$A$8:$CH$64,AT$104,FALSE),1000)</f>
        <v>1000</v>
      </c>
      <c r="AU48" s="5">
        <f>IFERROR(VLOOKUP($A48,'Running Order'!$A$8:$CH$64,AU$104,FALSE),1000)</f>
        <v>1000</v>
      </c>
      <c r="AV48" s="12" t="str">
        <f>IFERROR(VLOOKUP($A48,'Running Order'!$A$8:$CH$64,AV$104,FALSE),"-")</f>
        <v>-</v>
      </c>
      <c r="AW48" s="12" t="str">
        <f>IFERROR(VLOOKUP($A48,'Running Order'!$A$8:$CH$64,AW$104,FALSE),"-")</f>
        <v>-</v>
      </c>
      <c r="AX48" s="12" t="str">
        <f>IFERROR(VLOOKUP($A48,'Running Order'!$A$8:$CH$64,AX$104,FALSE),"-")</f>
        <v>-</v>
      </c>
      <c r="AY48" s="12" t="str">
        <f>IFERROR(VLOOKUP($A48,'Running Order'!$A$8:$CH$64,AY$104,FALSE),"-")</f>
        <v>-</v>
      </c>
      <c r="AZ48" s="12" t="str">
        <f>IFERROR(VLOOKUP($A48,'Running Order'!$A$8:$CH$64,AZ$104,FALSE),"-")</f>
        <v>-</v>
      </c>
      <c r="BA48" s="12" t="str">
        <f>IFERROR(VLOOKUP($A48,'Running Order'!$A$8:$CH$64,BA$104,FALSE),"-")</f>
        <v>-</v>
      </c>
      <c r="BB48" s="12" t="str">
        <f>IFERROR(VLOOKUP($A48,'Running Order'!$A$8:$CH$64,BB$104,FALSE),"-")</f>
        <v>-</v>
      </c>
      <c r="BC48" s="12" t="str">
        <f>IFERROR(VLOOKUP($A48,'Running Order'!$A$8:$CH$64,BC$104,FALSE),"-")</f>
        <v>-</v>
      </c>
      <c r="BD48" s="12" t="str">
        <f>IFERROR(VLOOKUP($A48,'Running Order'!$A$8:$CH$64,BD$104,FALSE),"-")</f>
        <v>-</v>
      </c>
      <c r="BE48" s="12" t="str">
        <f>IFERROR(VLOOKUP($A48,'Running Order'!$A$8:$CH$64,BE$104,FALSE),"-")</f>
        <v>-</v>
      </c>
      <c r="BF48" s="5">
        <f>IFERROR(VLOOKUP($A48,'Running Order'!$A$8:$CH$64,BF$104,FALSE),1000)</f>
        <v>1000</v>
      </c>
      <c r="BG48" s="5" t="str">
        <f>IFERROR(VLOOKUP($A48,'Running Order'!$A$8:$CH$64,BG$104,FALSE),"-")</f>
        <v>-</v>
      </c>
      <c r="BH48" s="5">
        <f t="shared" si="57"/>
        <v>24</v>
      </c>
      <c r="BI48" s="5">
        <f t="shared" si="58"/>
        <v>23</v>
      </c>
      <c r="BJ48" s="5">
        <f t="shared" si="59"/>
        <v>23</v>
      </c>
      <c r="BK48" s="5" t="str">
        <f t="shared" si="60"/>
        <v>-</v>
      </c>
      <c r="BL48" s="5">
        <f t="shared" si="61"/>
        <v>23</v>
      </c>
      <c r="BM48" s="5">
        <f t="shared" si="62"/>
        <v>23</v>
      </c>
      <c r="BN48" s="5">
        <f t="shared" si="63"/>
        <v>23</v>
      </c>
      <c r="BO48" s="5" t="str">
        <f t="shared" si="64"/>
        <v>-</v>
      </c>
      <c r="BP48" s="3" t="str">
        <f t="shared" si="16"/>
        <v>-</v>
      </c>
      <c r="BQ48" s="3" t="str">
        <f t="shared" si="65"/>
        <v/>
      </c>
      <c r="BR48" s="3" t="str">
        <f t="shared" si="17"/>
        <v>-</v>
      </c>
      <c r="BS48" s="3" t="str">
        <f t="shared" si="66"/>
        <v/>
      </c>
      <c r="BT48" s="3" t="str">
        <f t="shared" si="18"/>
        <v>-</v>
      </c>
      <c r="BU48" s="3" t="str">
        <f t="shared" si="67"/>
        <v/>
      </c>
      <c r="BV48" s="3" t="str">
        <f t="shared" si="19"/>
        <v>-</v>
      </c>
      <c r="BW48" s="3" t="str">
        <f t="shared" si="68"/>
        <v/>
      </c>
      <c r="BX48" s="3" t="str">
        <f t="shared" si="20"/>
        <v>-</v>
      </c>
      <c r="BY48" s="3" t="str">
        <f t="shared" si="69"/>
        <v/>
      </c>
      <c r="BZ48" s="3" t="str">
        <f t="shared" si="21"/>
        <v>-</v>
      </c>
      <c r="CA48" s="3" t="str">
        <f t="shared" si="70"/>
        <v/>
      </c>
      <c r="CB48" s="3" t="str">
        <f t="shared" si="22"/>
        <v>-</v>
      </c>
      <c r="CC48" s="3" t="str">
        <f t="shared" si="71"/>
        <v/>
      </c>
      <c r="CD48" s="3" t="str">
        <f t="shared" si="72"/>
        <v>-</v>
      </c>
      <c r="CE48" s="3" t="str">
        <f t="shared" si="73"/>
        <v/>
      </c>
      <c r="CF48" s="3" t="str">
        <f t="shared" si="74"/>
        <v>-</v>
      </c>
      <c r="CG48" s="3" t="str">
        <f t="shared" si="75"/>
        <v/>
      </c>
      <c r="CH48" s="5" t="str">
        <f>IFERROR(VLOOKUP($A48,'Running Order'!$A$8:$CH$64,CH$104,FALSE),"-")</f>
        <v>-</v>
      </c>
      <c r="CI48" s="5" t="str">
        <f>IFERROR(VLOOKUP($A48,'Running Order'!$A$8:$CI$64,CI$104,FALSE),"-")</f>
        <v>-</v>
      </c>
      <c r="CL48" s="1">
        <f t="shared" si="76"/>
        <v>0</v>
      </c>
      <c r="CM48" s="1">
        <f t="shared" si="77"/>
        <v>2.4000000000000001E-4</v>
      </c>
      <c r="CN48" s="1" t="e">
        <f t="shared" si="78"/>
        <v>#VALUE!</v>
      </c>
      <c r="CO48" s="1" t="e">
        <f t="shared" si="79"/>
        <v>#VALUE!</v>
      </c>
      <c r="CP48" s="1">
        <f t="shared" si="80"/>
        <v>0</v>
      </c>
      <c r="CQ48" s="1">
        <f t="shared" si="81"/>
        <v>2.4000000000000001E-4</v>
      </c>
      <c r="CR48" s="1" t="e">
        <f t="shared" si="82"/>
        <v>#VALUE!</v>
      </c>
      <c r="CS48" s="1" t="e">
        <f t="shared" si="23"/>
        <v>#VALUE!</v>
      </c>
      <c r="CT48" s="1">
        <f t="shared" si="83"/>
        <v>0</v>
      </c>
      <c r="CU48" s="1">
        <f t="shared" si="84"/>
        <v>2.3E-3</v>
      </c>
      <c r="CV48" s="1" t="e">
        <f t="shared" si="85"/>
        <v>#VALUE!</v>
      </c>
      <c r="CW48" s="1" t="e">
        <f t="shared" si="24"/>
        <v>#VALUE!</v>
      </c>
      <c r="CX48" s="1">
        <f t="shared" si="86"/>
        <v>0</v>
      </c>
      <c r="CY48" s="1">
        <f t="shared" si="87"/>
        <v>2.2000000000000001E-3</v>
      </c>
      <c r="CZ48" s="1" t="e">
        <f t="shared" si="88"/>
        <v>#VALUE!</v>
      </c>
      <c r="DA48" s="1" t="e">
        <f t="shared" si="25"/>
        <v>#VALUE!</v>
      </c>
      <c r="DB48" s="1">
        <f t="shared" si="89"/>
        <v>0</v>
      </c>
      <c r="DC48" s="1">
        <f t="shared" si="90"/>
        <v>2.2000000000000001E-3</v>
      </c>
      <c r="DD48" s="1" t="e">
        <f t="shared" si="91"/>
        <v>#VALUE!</v>
      </c>
      <c r="DE48" s="1" t="e">
        <f t="shared" si="26"/>
        <v>#VALUE!</v>
      </c>
      <c r="DF48" s="1">
        <f t="shared" si="92"/>
        <v>0</v>
      </c>
      <c r="DG48" s="1">
        <f t="shared" si="93"/>
        <v>2.2000000000000001E-3</v>
      </c>
      <c r="DH48" s="1" t="e">
        <f t="shared" si="94"/>
        <v>#VALUE!</v>
      </c>
      <c r="DI48" s="1" t="e">
        <f t="shared" si="27"/>
        <v>#VALUE!</v>
      </c>
      <c r="DJ48" s="1">
        <f t="shared" si="95"/>
        <v>0</v>
      </c>
      <c r="DK48" s="1">
        <f t="shared" si="96"/>
        <v>1.1999999999999999E-3</v>
      </c>
      <c r="DL48" s="1" t="e">
        <f t="shared" si="97"/>
        <v>#VALUE!</v>
      </c>
      <c r="DM48" s="1" t="e">
        <f t="shared" si="98"/>
        <v>#VALUE!</v>
      </c>
      <c r="DQ48">
        <f t="shared" si="99"/>
        <v>0</v>
      </c>
      <c r="DR48" t="str">
        <f t="shared" si="100"/>
        <v>NO</v>
      </c>
      <c r="DS48">
        <f t="shared" si="101"/>
        <v>3000</v>
      </c>
      <c r="DT48" t="str">
        <f t="shared" si="102"/>
        <v>NO</v>
      </c>
      <c r="DV48" s="1">
        <f t="shared" si="103"/>
        <v>0</v>
      </c>
      <c r="DW48" s="1">
        <f t="shared" si="104"/>
        <v>2.3999999999999998E-3</v>
      </c>
      <c r="DX48" s="1">
        <f t="shared" si="105"/>
        <v>23.002400000000002</v>
      </c>
      <c r="DY48" s="1">
        <f t="shared" si="28"/>
        <v>23</v>
      </c>
      <c r="DZ48" s="1">
        <f t="shared" si="106"/>
        <v>0</v>
      </c>
      <c r="EA48" s="1">
        <f t="shared" si="107"/>
        <v>2.3999999999999998E-3</v>
      </c>
      <c r="EB48" s="1">
        <f t="shared" si="108"/>
        <v>23.002400000000002</v>
      </c>
      <c r="EC48" s="1">
        <f t="shared" si="29"/>
        <v>23</v>
      </c>
      <c r="ED48" s="1">
        <f t="shared" si="109"/>
        <v>0</v>
      </c>
      <c r="EE48" s="1">
        <f t="shared" si="110"/>
        <v>2.3E-3</v>
      </c>
      <c r="EF48" s="1">
        <f t="shared" si="111"/>
        <v>23.002300000000002</v>
      </c>
      <c r="EG48" s="1">
        <f t="shared" si="30"/>
        <v>23</v>
      </c>
      <c r="EH48" s="1">
        <f t="shared" si="112"/>
        <v>0</v>
      </c>
      <c r="EI48" s="1">
        <f t="shared" si="113"/>
        <v>2.2000000000000001E-3</v>
      </c>
      <c r="EJ48" s="1">
        <f t="shared" si="114"/>
        <v>23.002199999999998</v>
      </c>
      <c r="EK48" s="1">
        <f t="shared" si="31"/>
        <v>23</v>
      </c>
      <c r="EL48" s="1">
        <f t="shared" si="115"/>
        <v>0</v>
      </c>
      <c r="EM48" s="1">
        <f t="shared" si="116"/>
        <v>2.2000000000000001E-3</v>
      </c>
      <c r="EN48" s="1">
        <f t="shared" si="117"/>
        <v>23.002199999999998</v>
      </c>
      <c r="EO48" s="1">
        <f t="shared" si="32"/>
        <v>23</v>
      </c>
      <c r="EP48" s="1">
        <f t="shared" si="118"/>
        <v>0</v>
      </c>
      <c r="EQ48" s="1">
        <f t="shared" si="119"/>
        <v>2.2000000000000001E-3</v>
      </c>
      <c r="ER48" s="1">
        <f t="shared" si="120"/>
        <v>23.002199999999998</v>
      </c>
      <c r="ES48" s="1">
        <f t="shared" si="33"/>
        <v>23</v>
      </c>
      <c r="ET48" s="1">
        <f t="shared" si="121"/>
        <v>0</v>
      </c>
      <c r="EU48" s="1">
        <f t="shared" si="122"/>
        <v>1.1999999999999999E-3</v>
      </c>
      <c r="EV48" s="1">
        <f t="shared" si="123"/>
        <v>23.001200000000001</v>
      </c>
      <c r="EW48" s="1">
        <f t="shared" si="124"/>
        <v>23</v>
      </c>
      <c r="EX48" s="1"/>
      <c r="EY48" s="1">
        <f t="shared" si="125"/>
        <v>0</v>
      </c>
      <c r="EZ48" s="1">
        <f t="shared" si="126"/>
        <v>2.3999999999999998E-3</v>
      </c>
      <c r="FA48" s="1">
        <f t="shared" si="34"/>
        <v>23.002400000000002</v>
      </c>
      <c r="FB48" s="1">
        <f t="shared" si="35"/>
        <v>23</v>
      </c>
      <c r="FC48" s="1">
        <f t="shared" si="127"/>
        <v>0</v>
      </c>
      <c r="FD48" s="1">
        <f t="shared" si="128"/>
        <v>2.2000000000000001E-3</v>
      </c>
      <c r="FE48" s="1">
        <f t="shared" si="129"/>
        <v>23.002199999999998</v>
      </c>
      <c r="FF48" s="1">
        <f t="shared" si="36"/>
        <v>23</v>
      </c>
      <c r="FG48" s="1">
        <f t="shared" si="130"/>
        <v>0</v>
      </c>
      <c r="FH48" s="1">
        <f t="shared" si="131"/>
        <v>2.0999999999999999E-3</v>
      </c>
      <c r="FI48" s="1">
        <f t="shared" si="132"/>
        <v>23.002099999999999</v>
      </c>
      <c r="FJ48" s="1">
        <f t="shared" si="37"/>
        <v>23</v>
      </c>
      <c r="FK48" s="1">
        <f t="shared" si="133"/>
        <v>0</v>
      </c>
      <c r="FL48" s="1">
        <f t="shared" si="134"/>
        <v>2.2000000000000001E-3</v>
      </c>
      <c r="FM48" s="1">
        <f t="shared" si="135"/>
        <v>23.002199999999998</v>
      </c>
      <c r="FN48" s="1">
        <f t="shared" si="38"/>
        <v>23</v>
      </c>
      <c r="FO48" s="1">
        <f t="shared" si="136"/>
        <v>0</v>
      </c>
      <c r="FP48" s="1">
        <f t="shared" si="137"/>
        <v>2.2000000000000001E-3</v>
      </c>
      <c r="FQ48" s="1">
        <f t="shared" si="138"/>
        <v>23.002199999999998</v>
      </c>
      <c r="FR48" s="1">
        <f t="shared" si="39"/>
        <v>23</v>
      </c>
      <c r="FS48" s="1">
        <f t="shared" si="139"/>
        <v>0</v>
      </c>
      <c r="FT48" s="1">
        <f t="shared" si="140"/>
        <v>2.0999999999999999E-3</v>
      </c>
      <c r="FU48" s="1">
        <f t="shared" si="141"/>
        <v>23.002099999999999</v>
      </c>
      <c r="FV48" s="1">
        <f t="shared" si="40"/>
        <v>23</v>
      </c>
      <c r="FW48" s="1">
        <f t="shared" si="142"/>
        <v>0</v>
      </c>
      <c r="FX48" s="1">
        <f t="shared" si="143"/>
        <v>1.1999999999999999E-3</v>
      </c>
      <c r="FY48" s="1">
        <f t="shared" si="144"/>
        <v>23.001200000000001</v>
      </c>
      <c r="FZ48" s="1">
        <f t="shared" si="41"/>
        <v>23</v>
      </c>
      <c r="GC48" s="1">
        <f t="shared" si="42"/>
        <v>0</v>
      </c>
      <c r="GD48" s="1">
        <f t="shared" si="145"/>
        <v>2.3999999999999998E-3</v>
      </c>
      <c r="GE48" s="1">
        <f t="shared" si="43"/>
        <v>23.002400000000002</v>
      </c>
      <c r="GF48" s="1">
        <f t="shared" si="44"/>
        <v>24</v>
      </c>
      <c r="GG48" s="1">
        <f t="shared" si="45"/>
        <v>0</v>
      </c>
      <c r="GH48" s="1">
        <f t="shared" si="146"/>
        <v>1.5E-3</v>
      </c>
      <c r="GI48" s="1">
        <f t="shared" si="147"/>
        <v>24.0015</v>
      </c>
      <c r="GJ48" s="1">
        <f t="shared" si="46"/>
        <v>24</v>
      </c>
      <c r="GK48" s="1">
        <f t="shared" si="47"/>
        <v>0</v>
      </c>
      <c r="GL48" s="1">
        <f t="shared" si="148"/>
        <v>1.4E-3</v>
      </c>
      <c r="GM48" s="1">
        <f t="shared" si="149"/>
        <v>24.0014</v>
      </c>
      <c r="GN48" s="1">
        <f t="shared" si="48"/>
        <v>24</v>
      </c>
      <c r="GO48" s="1">
        <f t="shared" si="49"/>
        <v>0</v>
      </c>
      <c r="GP48" s="1">
        <f t="shared" si="150"/>
        <v>1.8E-3</v>
      </c>
      <c r="GQ48" s="1">
        <f t="shared" si="151"/>
        <v>24.001799999999999</v>
      </c>
      <c r="GR48" s="1">
        <f t="shared" si="50"/>
        <v>24</v>
      </c>
      <c r="GS48" s="1">
        <f t="shared" si="51"/>
        <v>0</v>
      </c>
      <c r="GT48" s="1">
        <f t="shared" si="152"/>
        <v>1.9E-3</v>
      </c>
      <c r="GU48" s="1">
        <f t="shared" si="153"/>
        <v>24.001899999999999</v>
      </c>
      <c r="GV48" s="1">
        <f t="shared" si="52"/>
        <v>24</v>
      </c>
      <c r="GW48" s="1">
        <f t="shared" si="53"/>
        <v>0</v>
      </c>
      <c r="GX48" s="1">
        <f t="shared" si="154"/>
        <v>2E-3</v>
      </c>
      <c r="GY48" s="1">
        <f t="shared" si="155"/>
        <v>24.001999999999999</v>
      </c>
      <c r="GZ48" s="1">
        <f t="shared" si="54"/>
        <v>24</v>
      </c>
      <c r="HA48" s="1">
        <f t="shared" si="55"/>
        <v>0</v>
      </c>
      <c r="HB48" s="1">
        <f t="shared" si="156"/>
        <v>1E-3</v>
      </c>
      <c r="HC48" s="1">
        <f t="shared" si="157"/>
        <v>24.001000000000001</v>
      </c>
      <c r="HD48" s="1">
        <f t="shared" si="56"/>
        <v>24</v>
      </c>
    </row>
    <row r="49" spans="1:212" x14ac:dyDescent="0.3">
      <c r="A49" t="s">
        <v>150</v>
      </c>
      <c r="B49" s="37">
        <f>IFERROR(VLOOKUP($A49,'Running Order'!$A$8:$CH$64,B$104,FALSE),)</f>
        <v>0</v>
      </c>
      <c r="C49" s="36" t="str">
        <f>IFERROR(VLOOKUP($A49,'Running Order'!$A$8:$CH$64,C$104,FALSE),"-")</f>
        <v>-</v>
      </c>
      <c r="D49" s="36" t="str">
        <f>IFERROR(VLOOKUP($A49,'Running Order'!$A$8:$CH$64,D$104,FALSE),"-")</f>
        <v>-</v>
      </c>
      <c r="E49" s="36" t="str">
        <f>IFERROR(VLOOKUP($A49,'Running Order'!$A$8:$CH$64,E$104,FALSE),"-")</f>
        <v>-</v>
      </c>
      <c r="F49" s="36" t="str">
        <f>IFERROR(VLOOKUP($A49,'Running Order'!$A$8:$CH$64,F$104,FALSE),"-")</f>
        <v>-</v>
      </c>
      <c r="G49" s="37" t="str">
        <f>IFERROR(VLOOKUP($A49,'Running Order'!$A$8:$CH$64,G$104,FALSE),"-")</f>
        <v>-</v>
      </c>
      <c r="H49" s="36" t="str">
        <f>IFERROR(VLOOKUP($A49,'Running Order'!$A$8:$CH$64,H$104,FALSE),"-")</f>
        <v>-</v>
      </c>
      <c r="I49" s="36" t="str">
        <f>IFERROR(VLOOKUP($A49,'Running Order'!$A$8:$CH$64,I$104,FALSE),"-")</f>
        <v>-</v>
      </c>
      <c r="J49" s="36" t="str">
        <f>IFERROR(VLOOKUP($A49,'Running Order'!$A$8:$CH$64,J$104,FALSE),"-")</f>
        <v>-</v>
      </c>
      <c r="K49" s="36" t="str">
        <f>IFERROR(VLOOKUP($A49,'Running Order'!$A$8:$CH$64,K$104,FALSE),"-")</f>
        <v>-</v>
      </c>
      <c r="L49" s="36" t="str">
        <f>IFERROR(VLOOKUP($A49,'Running Order'!$A$8:$CH$64,L$104,FALSE),"-")</f>
        <v>-</v>
      </c>
      <c r="M49" s="36" t="str">
        <f>IFERROR(VLOOKUP($A49,'Running Order'!$A$8:$CH$64,M$104,FALSE),"-")</f>
        <v>-</v>
      </c>
      <c r="N49" s="36" t="str">
        <f>IFERROR(VLOOKUP($A49,'Running Order'!$A$8:$CH$64,N$104,FALSE),"-")</f>
        <v>-</v>
      </c>
      <c r="O49" s="36" t="str">
        <f>IFERROR(VLOOKUP($A49,'Running Order'!$A$8:$CH$64,O$104,FALSE),"-")</f>
        <v>-</v>
      </c>
      <c r="P49" s="36" t="str">
        <f>IFERROR(VLOOKUP($A49,'Running Order'!$A$8:$CH$64,P$104,FALSE),"-")</f>
        <v>-</v>
      </c>
      <c r="Q49" s="36" t="str">
        <f>IFERROR(VLOOKUP($A49,'Running Order'!$A$8:$CH$64,Q$104,FALSE),"-")</f>
        <v>-</v>
      </c>
      <c r="R49" s="36" t="str">
        <f>IFERROR(VLOOKUP($A49,'Running Order'!$A$8:$CH$64,R$104,FALSE),"-")</f>
        <v>-</v>
      </c>
      <c r="S49" s="36" t="str">
        <f>IFERROR(VLOOKUP($A49,'Running Order'!$A$8:$CH$64,S$104,FALSE),"-")</f>
        <v>-</v>
      </c>
      <c r="T49" s="36" t="str">
        <f>IFERROR(VLOOKUP($A49,'Running Order'!$A$8:$CH$64,T$104,FALSE),"-")</f>
        <v>-</v>
      </c>
      <c r="U49" s="36" t="str">
        <f>IFERROR(VLOOKUP($A49,'Running Order'!$A$8:$CH$64,U$104,FALSE),"-")</f>
        <v>-</v>
      </c>
      <c r="V49" s="36" t="str">
        <f>IFERROR(VLOOKUP($A49,'Running Order'!$A$8:$CH$64,V$104,FALSE),"-")</f>
        <v>-</v>
      </c>
      <c r="W49" s="38">
        <f>IFERROR(VLOOKUP($A49,'Running Order'!$A$8:$CH$64,W$104,FALSE),1000)</f>
        <v>1000</v>
      </c>
      <c r="X49" s="36" t="str">
        <f>IFERROR(VLOOKUP($A49,'Running Order'!$A$8:$CH$64,X$104,FALSE),"-")</f>
        <v>-</v>
      </c>
      <c r="Y49" s="36" t="str">
        <f>IFERROR(VLOOKUP($A49,'Running Order'!$A$8:$CH$64,Y$104,FALSE),"-")</f>
        <v>-</v>
      </c>
      <c r="Z49" s="36" t="str">
        <f>IFERROR(VLOOKUP($A49,'Running Order'!$A$8:$CH$64,Z$104,FALSE),"-")</f>
        <v>-</v>
      </c>
      <c r="AA49" s="36" t="str">
        <f>IFERROR(VLOOKUP($A49,'Running Order'!$A$8:$CH$64,AA$104,FALSE),"-")</f>
        <v>-</v>
      </c>
      <c r="AB49" s="36" t="str">
        <f>IFERROR(VLOOKUP($A49,'Running Order'!$A$8:$CH$64,AB$104,FALSE),"-")</f>
        <v>-</v>
      </c>
      <c r="AC49" s="36" t="str">
        <f>IFERROR(VLOOKUP($A49,'Running Order'!$A$8:$CH$64,AC$104,FALSE),"-")</f>
        <v>-</v>
      </c>
      <c r="AD49" s="36" t="str">
        <f>IFERROR(VLOOKUP($A49,'Running Order'!$A$8:$CH$64,AD$104,FALSE),"-")</f>
        <v>-</v>
      </c>
      <c r="AE49" s="36" t="str">
        <f>IFERROR(VLOOKUP($A49,'Running Order'!$A$8:$CH$64,AE$104,FALSE),"-")</f>
        <v>-</v>
      </c>
      <c r="AF49" s="36" t="str">
        <f>IFERROR(VLOOKUP($A49,'Running Order'!$A$8:$CH$64,AF$104,FALSE),"-")</f>
        <v>-</v>
      </c>
      <c r="AG49" s="36" t="str">
        <f>IFERROR(VLOOKUP($A49,'Running Order'!$A$8:$CH$64,AG$104,FALSE),"-")</f>
        <v>-</v>
      </c>
      <c r="AH49" s="38">
        <f>IFERROR(VLOOKUP($A49,'Running Order'!$A$8:$CH$64,AH$104,FALSE),1000)</f>
        <v>1000</v>
      </c>
      <c r="AI49" s="38">
        <f>IFERROR(VLOOKUP($A49,'Running Order'!$A$8:$CH$64,AI$104,FALSE),1000)</f>
        <v>1000</v>
      </c>
      <c r="AJ49" s="36" t="str">
        <f>IFERROR(VLOOKUP($A49,'Running Order'!$A$8:$CH$64,AJ$104,FALSE),"-")</f>
        <v>-</v>
      </c>
      <c r="AK49" s="36" t="str">
        <f>IFERROR(VLOOKUP($A49,'Running Order'!$A$8:$CH$64,AK$104,FALSE),"-")</f>
        <v>-</v>
      </c>
      <c r="AL49" s="36" t="str">
        <f>IFERROR(VLOOKUP($A49,'Running Order'!$A$8:$CH$64,AL$104,FALSE),"-")</f>
        <v>-</v>
      </c>
      <c r="AM49" s="36" t="str">
        <f>IFERROR(VLOOKUP($A49,'Running Order'!$A$8:$CH$64,AM$104,FALSE),"-")</f>
        <v>-</v>
      </c>
      <c r="AN49" s="36" t="str">
        <f>IFERROR(VLOOKUP($A49,'Running Order'!$A$8:$CH$64,AN$104,FALSE),"-")</f>
        <v>-</v>
      </c>
      <c r="AO49" s="36" t="str">
        <f>IFERROR(VLOOKUP($A49,'Running Order'!$A$8:$CH$64,AO$104,FALSE),"-")</f>
        <v>-</v>
      </c>
      <c r="AP49" s="36" t="str">
        <f>IFERROR(VLOOKUP($A49,'Running Order'!$A$8:$CH$64,AP$104,FALSE),"-")</f>
        <v>-</v>
      </c>
      <c r="AQ49" s="36" t="str">
        <f>IFERROR(VLOOKUP($A49,'Running Order'!$A$8:$CH$64,AQ$104,FALSE),"-")</f>
        <v>-</v>
      </c>
      <c r="AR49" s="36" t="str">
        <f>IFERROR(VLOOKUP($A49,'Running Order'!$A$8:$CH$64,AR$104,FALSE),"-")</f>
        <v>-</v>
      </c>
      <c r="AS49" s="36" t="str">
        <f>IFERROR(VLOOKUP($A49,'Running Order'!$A$8:$CH$64,AS$104,FALSE),"-")</f>
        <v>-</v>
      </c>
      <c r="AT49" s="38">
        <f>IFERROR(VLOOKUP($A49,'Running Order'!$A$8:$CH$64,AT$104,FALSE),1000)</f>
        <v>1000</v>
      </c>
      <c r="AU49" s="38">
        <f>IFERROR(VLOOKUP($A49,'Running Order'!$A$8:$CH$64,AU$104,FALSE),1000)</f>
        <v>1000</v>
      </c>
      <c r="AV49" s="36" t="str">
        <f>IFERROR(VLOOKUP($A49,'Running Order'!$A$8:$CH$64,AV$104,FALSE),"-")</f>
        <v>-</v>
      </c>
      <c r="AW49" s="36" t="str">
        <f>IFERROR(VLOOKUP($A49,'Running Order'!$A$8:$CH$64,AW$104,FALSE),"-")</f>
        <v>-</v>
      </c>
      <c r="AX49" s="36" t="str">
        <f>IFERROR(VLOOKUP($A49,'Running Order'!$A$8:$CH$64,AX$104,FALSE),"-")</f>
        <v>-</v>
      </c>
      <c r="AY49" s="36" t="str">
        <f>IFERROR(VLOOKUP($A49,'Running Order'!$A$8:$CH$64,AY$104,FALSE),"-")</f>
        <v>-</v>
      </c>
      <c r="AZ49" s="36" t="str">
        <f>IFERROR(VLOOKUP($A49,'Running Order'!$A$8:$CH$64,AZ$104,FALSE),"-")</f>
        <v>-</v>
      </c>
      <c r="BA49" s="36" t="str">
        <f>IFERROR(VLOOKUP($A49,'Running Order'!$A$8:$CH$64,BA$104,FALSE),"-")</f>
        <v>-</v>
      </c>
      <c r="BB49" s="36" t="str">
        <f>IFERROR(VLOOKUP($A49,'Running Order'!$A$8:$CH$64,BB$104,FALSE),"-")</f>
        <v>-</v>
      </c>
      <c r="BC49" s="36" t="str">
        <f>IFERROR(VLOOKUP($A49,'Running Order'!$A$8:$CH$64,BC$104,FALSE),"-")</f>
        <v>-</v>
      </c>
      <c r="BD49" s="36" t="str">
        <f>IFERROR(VLOOKUP($A49,'Running Order'!$A$8:$CH$64,BD$104,FALSE),"-")</f>
        <v>-</v>
      </c>
      <c r="BE49" s="36" t="str">
        <f>IFERROR(VLOOKUP($A49,'Running Order'!$A$8:$CH$64,BE$104,FALSE),"-")</f>
        <v>-</v>
      </c>
      <c r="BF49" s="38">
        <f>IFERROR(VLOOKUP($A49,'Running Order'!$A$8:$CH$64,BF$104,FALSE),1000)</f>
        <v>1000</v>
      </c>
      <c r="BG49" s="38" t="str">
        <f>IFERROR(VLOOKUP($A49,'Running Order'!$A$8:$CH$64,BG$104,FALSE),"-")</f>
        <v>-</v>
      </c>
      <c r="BH49" s="38">
        <f t="shared" si="57"/>
        <v>24</v>
      </c>
      <c r="BI49" s="38">
        <f t="shared" si="58"/>
        <v>23</v>
      </c>
      <c r="BJ49" s="38">
        <f t="shared" si="59"/>
        <v>23</v>
      </c>
      <c r="BK49" s="5" t="str">
        <f t="shared" si="60"/>
        <v>-</v>
      </c>
      <c r="BL49" s="5">
        <f t="shared" si="61"/>
        <v>23</v>
      </c>
      <c r="BM49" s="5">
        <f t="shared" si="62"/>
        <v>23</v>
      </c>
      <c r="BN49" s="5">
        <f t="shared" si="63"/>
        <v>23</v>
      </c>
      <c r="BO49" s="5" t="str">
        <f t="shared" si="64"/>
        <v>-</v>
      </c>
      <c r="BP49" s="3" t="str">
        <f t="shared" si="16"/>
        <v>-</v>
      </c>
      <c r="BQ49" s="3" t="str">
        <f t="shared" si="65"/>
        <v/>
      </c>
      <c r="BR49" s="3" t="str">
        <f t="shared" si="17"/>
        <v>-</v>
      </c>
      <c r="BS49" s="3" t="str">
        <f t="shared" si="66"/>
        <v/>
      </c>
      <c r="BT49" s="3" t="str">
        <f t="shared" si="18"/>
        <v>-</v>
      </c>
      <c r="BU49" s="3" t="str">
        <f t="shared" si="67"/>
        <v/>
      </c>
      <c r="BV49" s="3" t="str">
        <f t="shared" si="19"/>
        <v>-</v>
      </c>
      <c r="BW49" s="3" t="str">
        <f t="shared" si="68"/>
        <v/>
      </c>
      <c r="BX49" s="3" t="str">
        <f t="shared" si="20"/>
        <v>-</v>
      </c>
      <c r="BY49" s="3" t="str">
        <f t="shared" si="69"/>
        <v/>
      </c>
      <c r="BZ49" s="3" t="str">
        <f t="shared" si="21"/>
        <v>-</v>
      </c>
      <c r="CA49" s="3" t="str">
        <f t="shared" si="70"/>
        <v/>
      </c>
      <c r="CB49" s="3" t="str">
        <f t="shared" si="22"/>
        <v>-</v>
      </c>
      <c r="CC49" s="3" t="str">
        <f t="shared" si="71"/>
        <v/>
      </c>
      <c r="CD49" s="3" t="str">
        <f t="shared" si="72"/>
        <v>-</v>
      </c>
      <c r="CE49" s="3" t="str">
        <f t="shared" si="73"/>
        <v/>
      </c>
      <c r="CF49" s="3" t="str">
        <f t="shared" si="74"/>
        <v>-</v>
      </c>
      <c r="CG49" s="3" t="str">
        <f t="shared" si="75"/>
        <v/>
      </c>
      <c r="CH49" s="5" t="str">
        <f>IFERROR(VLOOKUP($A49,'Running Order'!$A$8:$CH$64,CH$104,FALSE),"-")</f>
        <v>-</v>
      </c>
      <c r="CI49" s="5" t="str">
        <f>IFERROR(VLOOKUP($A49,'Running Order'!$A$8:$CI$64,CI$104,FALSE),"-")</f>
        <v>-</v>
      </c>
      <c r="CL49" s="1">
        <f t="shared" si="76"/>
        <v>0</v>
      </c>
      <c r="CM49" s="1">
        <f t="shared" si="77"/>
        <v>2.4000000000000001E-4</v>
      </c>
      <c r="CN49" s="1" t="e">
        <f t="shared" si="78"/>
        <v>#VALUE!</v>
      </c>
      <c r="CO49" s="1" t="e">
        <f t="shared" si="79"/>
        <v>#VALUE!</v>
      </c>
      <c r="CP49" s="1">
        <f t="shared" si="80"/>
        <v>0</v>
      </c>
      <c r="CQ49" s="1">
        <f t="shared" si="81"/>
        <v>2.4000000000000001E-4</v>
      </c>
      <c r="CR49" s="1" t="e">
        <f t="shared" si="82"/>
        <v>#VALUE!</v>
      </c>
      <c r="CS49" s="1" t="e">
        <f t="shared" si="23"/>
        <v>#VALUE!</v>
      </c>
      <c r="CT49" s="1">
        <f t="shared" si="83"/>
        <v>0</v>
      </c>
      <c r="CU49" s="1">
        <f t="shared" si="84"/>
        <v>2.3E-3</v>
      </c>
      <c r="CV49" s="1" t="e">
        <f t="shared" si="85"/>
        <v>#VALUE!</v>
      </c>
      <c r="CW49" s="1" t="e">
        <f t="shared" si="24"/>
        <v>#VALUE!</v>
      </c>
      <c r="CX49" s="1">
        <f t="shared" si="86"/>
        <v>0</v>
      </c>
      <c r="CY49" s="1">
        <f t="shared" si="87"/>
        <v>2.2000000000000001E-3</v>
      </c>
      <c r="CZ49" s="1" t="e">
        <f t="shared" si="88"/>
        <v>#VALUE!</v>
      </c>
      <c r="DA49" s="1" t="e">
        <f t="shared" si="25"/>
        <v>#VALUE!</v>
      </c>
      <c r="DB49" s="1">
        <f t="shared" si="89"/>
        <v>0</v>
      </c>
      <c r="DC49" s="1">
        <f t="shared" si="90"/>
        <v>2.2000000000000001E-3</v>
      </c>
      <c r="DD49" s="1" t="e">
        <f t="shared" si="91"/>
        <v>#VALUE!</v>
      </c>
      <c r="DE49" s="1" t="e">
        <f t="shared" si="26"/>
        <v>#VALUE!</v>
      </c>
      <c r="DF49" s="1">
        <f t="shared" si="92"/>
        <v>0</v>
      </c>
      <c r="DG49" s="1">
        <f t="shared" si="93"/>
        <v>2.2000000000000001E-3</v>
      </c>
      <c r="DH49" s="1" t="e">
        <f t="shared" si="94"/>
        <v>#VALUE!</v>
      </c>
      <c r="DI49" s="1" t="e">
        <f t="shared" si="27"/>
        <v>#VALUE!</v>
      </c>
      <c r="DJ49" s="1">
        <f t="shared" si="95"/>
        <v>0</v>
      </c>
      <c r="DK49" s="1">
        <f t="shared" si="96"/>
        <v>1.1999999999999999E-3</v>
      </c>
      <c r="DL49" s="1" t="e">
        <f t="shared" si="97"/>
        <v>#VALUE!</v>
      </c>
      <c r="DM49" s="1" t="e">
        <f t="shared" si="98"/>
        <v>#VALUE!</v>
      </c>
      <c r="DQ49">
        <f t="shared" si="99"/>
        <v>0</v>
      </c>
      <c r="DR49" t="str">
        <f t="shared" si="100"/>
        <v>NO</v>
      </c>
      <c r="DS49">
        <f t="shared" si="101"/>
        <v>3000</v>
      </c>
      <c r="DT49" t="str">
        <f t="shared" si="102"/>
        <v>NO</v>
      </c>
      <c r="DV49" s="1">
        <f t="shared" si="103"/>
        <v>0</v>
      </c>
      <c r="DW49" s="1">
        <f t="shared" si="104"/>
        <v>2.3999999999999998E-3</v>
      </c>
      <c r="DX49" s="1">
        <f t="shared" si="105"/>
        <v>23.002400000000002</v>
      </c>
      <c r="DY49" s="1">
        <f t="shared" si="28"/>
        <v>23</v>
      </c>
      <c r="DZ49" s="1">
        <f t="shared" si="106"/>
        <v>0</v>
      </c>
      <c r="EA49" s="1">
        <f t="shared" si="107"/>
        <v>2.3999999999999998E-3</v>
      </c>
      <c r="EB49" s="1">
        <f t="shared" si="108"/>
        <v>23.002400000000002</v>
      </c>
      <c r="EC49" s="1">
        <f t="shared" si="29"/>
        <v>23</v>
      </c>
      <c r="ED49" s="1">
        <f t="shared" si="109"/>
        <v>0</v>
      </c>
      <c r="EE49" s="1">
        <f t="shared" si="110"/>
        <v>2.3E-3</v>
      </c>
      <c r="EF49" s="1">
        <f t="shared" si="111"/>
        <v>23.002300000000002</v>
      </c>
      <c r="EG49" s="1">
        <f t="shared" si="30"/>
        <v>23</v>
      </c>
      <c r="EH49" s="1">
        <f t="shared" si="112"/>
        <v>0</v>
      </c>
      <c r="EI49" s="1">
        <f t="shared" si="113"/>
        <v>2.2000000000000001E-3</v>
      </c>
      <c r="EJ49" s="1">
        <f t="shared" si="114"/>
        <v>23.002199999999998</v>
      </c>
      <c r="EK49" s="1">
        <f t="shared" si="31"/>
        <v>23</v>
      </c>
      <c r="EL49" s="1">
        <f t="shared" si="115"/>
        <v>0</v>
      </c>
      <c r="EM49" s="1">
        <f t="shared" si="116"/>
        <v>2.2000000000000001E-3</v>
      </c>
      <c r="EN49" s="1">
        <f t="shared" si="117"/>
        <v>23.002199999999998</v>
      </c>
      <c r="EO49" s="1">
        <f t="shared" si="32"/>
        <v>23</v>
      </c>
      <c r="EP49" s="1">
        <f t="shared" si="118"/>
        <v>0</v>
      </c>
      <c r="EQ49" s="1">
        <f t="shared" si="119"/>
        <v>2.2000000000000001E-3</v>
      </c>
      <c r="ER49" s="1">
        <f t="shared" si="120"/>
        <v>23.002199999999998</v>
      </c>
      <c r="ES49" s="1">
        <f t="shared" si="33"/>
        <v>23</v>
      </c>
      <c r="ET49" s="1">
        <f t="shared" si="121"/>
        <v>0</v>
      </c>
      <c r="EU49" s="1">
        <f t="shared" si="122"/>
        <v>1.1999999999999999E-3</v>
      </c>
      <c r="EV49" s="1">
        <f t="shared" si="123"/>
        <v>23.001200000000001</v>
      </c>
      <c r="EW49" s="1">
        <f t="shared" si="124"/>
        <v>23</v>
      </c>
      <c r="EX49" s="1"/>
      <c r="EY49" s="1">
        <f t="shared" si="125"/>
        <v>0</v>
      </c>
      <c r="EZ49" s="1">
        <f t="shared" si="126"/>
        <v>2.3999999999999998E-3</v>
      </c>
      <c r="FA49" s="1">
        <f t="shared" si="34"/>
        <v>23.002400000000002</v>
      </c>
      <c r="FB49" s="1">
        <f t="shared" si="35"/>
        <v>23</v>
      </c>
      <c r="FC49" s="1">
        <f t="shared" si="127"/>
        <v>0</v>
      </c>
      <c r="FD49" s="1">
        <f t="shared" si="128"/>
        <v>2.2000000000000001E-3</v>
      </c>
      <c r="FE49" s="1">
        <f t="shared" si="129"/>
        <v>23.002199999999998</v>
      </c>
      <c r="FF49" s="1">
        <f t="shared" si="36"/>
        <v>23</v>
      </c>
      <c r="FG49" s="1">
        <f t="shared" si="130"/>
        <v>0</v>
      </c>
      <c r="FH49" s="1">
        <f t="shared" si="131"/>
        <v>2.0999999999999999E-3</v>
      </c>
      <c r="FI49" s="1">
        <f t="shared" si="132"/>
        <v>23.002099999999999</v>
      </c>
      <c r="FJ49" s="1">
        <f t="shared" si="37"/>
        <v>23</v>
      </c>
      <c r="FK49" s="1">
        <f t="shared" si="133"/>
        <v>0</v>
      </c>
      <c r="FL49" s="1">
        <f t="shared" si="134"/>
        <v>2.2000000000000001E-3</v>
      </c>
      <c r="FM49" s="1">
        <f t="shared" si="135"/>
        <v>23.002199999999998</v>
      </c>
      <c r="FN49" s="1">
        <f t="shared" si="38"/>
        <v>23</v>
      </c>
      <c r="FO49" s="1">
        <f t="shared" si="136"/>
        <v>0</v>
      </c>
      <c r="FP49" s="1">
        <f t="shared" si="137"/>
        <v>2.2000000000000001E-3</v>
      </c>
      <c r="FQ49" s="1">
        <f t="shared" si="138"/>
        <v>23.002199999999998</v>
      </c>
      <c r="FR49" s="1">
        <f t="shared" si="39"/>
        <v>23</v>
      </c>
      <c r="FS49" s="1">
        <f t="shared" si="139"/>
        <v>0</v>
      </c>
      <c r="FT49" s="1">
        <f t="shared" si="140"/>
        <v>2.0999999999999999E-3</v>
      </c>
      <c r="FU49" s="1">
        <f t="shared" si="141"/>
        <v>23.002099999999999</v>
      </c>
      <c r="FV49" s="1">
        <f t="shared" si="40"/>
        <v>23</v>
      </c>
      <c r="FW49" s="1">
        <f t="shared" si="142"/>
        <v>0</v>
      </c>
      <c r="FX49" s="1">
        <f t="shared" si="143"/>
        <v>1.1999999999999999E-3</v>
      </c>
      <c r="FY49" s="1">
        <f t="shared" si="144"/>
        <v>23.001200000000001</v>
      </c>
      <c r="FZ49" s="1">
        <f t="shared" si="41"/>
        <v>23</v>
      </c>
      <c r="GC49" s="1">
        <f t="shared" si="42"/>
        <v>0</v>
      </c>
      <c r="GD49" s="1">
        <f t="shared" si="145"/>
        <v>2.3999999999999998E-3</v>
      </c>
      <c r="GE49" s="1">
        <f t="shared" si="43"/>
        <v>23.002400000000002</v>
      </c>
      <c r="GF49" s="1">
        <f t="shared" si="44"/>
        <v>24</v>
      </c>
      <c r="GG49" s="1">
        <f t="shared" si="45"/>
        <v>0</v>
      </c>
      <c r="GH49" s="1">
        <f t="shared" si="146"/>
        <v>1.5E-3</v>
      </c>
      <c r="GI49" s="1">
        <f t="shared" si="147"/>
        <v>24.0015</v>
      </c>
      <c r="GJ49" s="1">
        <f t="shared" si="46"/>
        <v>24</v>
      </c>
      <c r="GK49" s="1">
        <f t="shared" si="47"/>
        <v>0</v>
      </c>
      <c r="GL49" s="1">
        <f t="shared" si="148"/>
        <v>1.4E-3</v>
      </c>
      <c r="GM49" s="1">
        <f t="shared" si="149"/>
        <v>24.0014</v>
      </c>
      <c r="GN49" s="1">
        <f t="shared" si="48"/>
        <v>24</v>
      </c>
      <c r="GO49" s="1">
        <f t="shared" si="49"/>
        <v>0</v>
      </c>
      <c r="GP49" s="1">
        <f t="shared" si="150"/>
        <v>1.8E-3</v>
      </c>
      <c r="GQ49" s="1">
        <f t="shared" si="151"/>
        <v>24.001799999999999</v>
      </c>
      <c r="GR49" s="1">
        <f t="shared" si="50"/>
        <v>24</v>
      </c>
      <c r="GS49" s="1">
        <f t="shared" si="51"/>
        <v>0</v>
      </c>
      <c r="GT49" s="1">
        <f t="shared" si="152"/>
        <v>1.9E-3</v>
      </c>
      <c r="GU49" s="1">
        <f t="shared" si="153"/>
        <v>24.001899999999999</v>
      </c>
      <c r="GV49" s="1">
        <f t="shared" si="52"/>
        <v>24</v>
      </c>
      <c r="GW49" s="1">
        <f t="shared" si="53"/>
        <v>0</v>
      </c>
      <c r="GX49" s="1">
        <f t="shared" si="154"/>
        <v>2E-3</v>
      </c>
      <c r="GY49" s="1">
        <f t="shared" si="155"/>
        <v>24.001999999999999</v>
      </c>
      <c r="GZ49" s="1">
        <f t="shared" si="54"/>
        <v>24</v>
      </c>
      <c r="HA49" s="1">
        <f t="shared" si="55"/>
        <v>0</v>
      </c>
      <c r="HB49" s="1">
        <f t="shared" si="156"/>
        <v>1E-3</v>
      </c>
      <c r="HC49" s="1">
        <f t="shared" si="157"/>
        <v>24.001000000000001</v>
      </c>
      <c r="HD49" s="1">
        <f t="shared" si="56"/>
        <v>24</v>
      </c>
    </row>
    <row r="50" spans="1:212" x14ac:dyDescent="0.3">
      <c r="A50" t="s">
        <v>151</v>
      </c>
      <c r="B50" s="13">
        <f>IFERROR(VLOOKUP($A50,'Running Order'!$A$8:$CH$64,B$104,FALSE),)</f>
        <v>0</v>
      </c>
      <c r="C50" s="35" t="str">
        <f>IFERROR(VLOOKUP($A50,'Running Order'!$A$8:$CH$64,C$104,FALSE),"-")</f>
        <v>-</v>
      </c>
      <c r="D50" s="35" t="str">
        <f>IFERROR(VLOOKUP($A50,'Running Order'!$A$8:$CH$64,D$104,FALSE),"-")</f>
        <v>-</v>
      </c>
      <c r="E50" s="35" t="str">
        <f>IFERROR(VLOOKUP($A50,'Running Order'!$A$8:$CH$64,E$104,FALSE),"-")</f>
        <v>-</v>
      </c>
      <c r="F50" s="35" t="str">
        <f>IFERROR(VLOOKUP($A50,'Running Order'!$A$8:$CH$64,F$104,FALSE),"-")</f>
        <v>-</v>
      </c>
      <c r="G50" s="13" t="str">
        <f>IFERROR(VLOOKUP($A50,'Running Order'!$A$8:$CH$64,G$104,FALSE),"-")</f>
        <v>-</v>
      </c>
      <c r="H50" s="12" t="str">
        <f>IFERROR(VLOOKUP($A50,'Running Order'!$A$8:$CH$64,H$104,FALSE),"-")</f>
        <v>-</v>
      </c>
      <c r="I50" s="12" t="str">
        <f>IFERROR(VLOOKUP($A50,'Running Order'!$A$8:$CH$64,I$104,FALSE),"-")</f>
        <v>-</v>
      </c>
      <c r="J50" s="12" t="str">
        <f>IFERROR(VLOOKUP($A50,'Running Order'!$A$8:$CH$64,J$104,FALSE),"-")</f>
        <v>-</v>
      </c>
      <c r="K50" s="35" t="str">
        <f>IFERROR(VLOOKUP($A50,'Running Order'!$A$8:$CH$64,K$104,FALSE),"-")</f>
        <v>-</v>
      </c>
      <c r="L50" s="12" t="str">
        <f>IFERROR(VLOOKUP($A50,'Running Order'!$A$8:$CH$64,L$104,FALSE),"-")</f>
        <v>-</v>
      </c>
      <c r="M50" s="35" t="str">
        <f>IFERROR(VLOOKUP($A50,'Running Order'!$A$8:$CH$64,M$104,FALSE),"-")</f>
        <v>-</v>
      </c>
      <c r="N50" s="35" t="str">
        <f>IFERROR(VLOOKUP($A50,'Running Order'!$A$8:$CH$64,N$104,FALSE),"-")</f>
        <v>-</v>
      </c>
      <c r="O50" s="35" t="str">
        <f>IFERROR(VLOOKUP($A50,'Running Order'!$A$8:$CH$64,O$104,FALSE),"-")</f>
        <v>-</v>
      </c>
      <c r="P50" s="35" t="str">
        <f>IFERROR(VLOOKUP($A50,'Running Order'!$A$8:$CH$64,P$104,FALSE),"-")</f>
        <v>-</v>
      </c>
      <c r="Q50" s="35" t="str">
        <f>IFERROR(VLOOKUP($A50,'Running Order'!$A$8:$CH$64,Q$104,FALSE),"-")</f>
        <v>-</v>
      </c>
      <c r="R50" s="35" t="str">
        <f>IFERROR(VLOOKUP($A50,'Running Order'!$A$8:$CH$64,R$104,FALSE),"-")</f>
        <v>-</v>
      </c>
      <c r="S50" s="12" t="str">
        <f>IFERROR(VLOOKUP($A50,'Running Order'!$A$8:$CH$64,S$104,FALSE),"-")</f>
        <v>-</v>
      </c>
      <c r="T50" s="35" t="str">
        <f>IFERROR(VLOOKUP($A50,'Running Order'!$A$8:$CH$64,T$104,FALSE),"-")</f>
        <v>-</v>
      </c>
      <c r="U50" s="12" t="str">
        <f>IFERROR(VLOOKUP($A50,'Running Order'!$A$8:$CH$64,U$104,FALSE),"-")</f>
        <v>-</v>
      </c>
      <c r="V50" s="35" t="str">
        <f>IFERROR(VLOOKUP($A50,'Running Order'!$A$8:$CH$64,V$104,FALSE),"-")</f>
        <v>-</v>
      </c>
      <c r="W50" s="5">
        <f>IFERROR(VLOOKUP($A50,'Running Order'!$A$8:$CH$64,W$104,FALSE),1000)</f>
        <v>1000</v>
      </c>
      <c r="X50" s="12" t="str">
        <f>IFERROR(VLOOKUP($A50,'Running Order'!$A$8:$CH$64,X$104,FALSE),"-")</f>
        <v>-</v>
      </c>
      <c r="Y50" s="12" t="str">
        <f>IFERROR(VLOOKUP($A50,'Running Order'!$A$8:$CH$64,Y$104,FALSE),"-")</f>
        <v>-</v>
      </c>
      <c r="Z50" s="12" t="str">
        <f>IFERROR(VLOOKUP($A50,'Running Order'!$A$8:$CH$64,Z$104,FALSE),"-")</f>
        <v>-</v>
      </c>
      <c r="AA50" s="12" t="str">
        <f>IFERROR(VLOOKUP($A50,'Running Order'!$A$8:$CH$64,AA$104,FALSE),"-")</f>
        <v>-</v>
      </c>
      <c r="AB50" s="12" t="str">
        <f>IFERROR(VLOOKUP($A50,'Running Order'!$A$8:$CH$64,AB$104,FALSE),"-")</f>
        <v>-</v>
      </c>
      <c r="AC50" s="12" t="str">
        <f>IFERROR(VLOOKUP($A50,'Running Order'!$A$8:$CH$64,AC$104,FALSE),"-")</f>
        <v>-</v>
      </c>
      <c r="AD50" s="12" t="str">
        <f>IFERROR(VLOOKUP($A50,'Running Order'!$A$8:$CH$64,AD$104,FALSE),"-")</f>
        <v>-</v>
      </c>
      <c r="AE50" s="12" t="str">
        <f>IFERROR(VLOOKUP($A50,'Running Order'!$A$8:$CH$64,AE$104,FALSE),"-")</f>
        <v>-</v>
      </c>
      <c r="AF50" s="12" t="str">
        <f>IFERROR(VLOOKUP($A50,'Running Order'!$A$8:$CH$64,AF$104,FALSE),"-")</f>
        <v>-</v>
      </c>
      <c r="AG50" s="12" t="str">
        <f>IFERROR(VLOOKUP($A50,'Running Order'!$A$8:$CH$64,AG$104,FALSE),"-")</f>
        <v>-</v>
      </c>
      <c r="AH50" s="5">
        <f>IFERROR(VLOOKUP($A50,'Running Order'!$A$8:$CH$64,AH$104,FALSE),1000)</f>
        <v>1000</v>
      </c>
      <c r="AI50" s="5">
        <f>IFERROR(VLOOKUP($A50,'Running Order'!$A$8:$CH$64,AI$104,FALSE),1000)</f>
        <v>1000</v>
      </c>
      <c r="AJ50" s="12" t="str">
        <f>IFERROR(VLOOKUP($A50,'Running Order'!$A$8:$CH$64,AJ$104,FALSE),"-")</f>
        <v>-</v>
      </c>
      <c r="AK50" s="12" t="str">
        <f>IFERROR(VLOOKUP($A50,'Running Order'!$A$8:$CH$64,AK$104,FALSE),"-")</f>
        <v>-</v>
      </c>
      <c r="AL50" s="12" t="str">
        <f>IFERROR(VLOOKUP($A50,'Running Order'!$A$8:$CH$64,AL$104,FALSE),"-")</f>
        <v>-</v>
      </c>
      <c r="AM50" s="12" t="str">
        <f>IFERROR(VLOOKUP($A50,'Running Order'!$A$8:$CH$64,AM$104,FALSE),"-")</f>
        <v>-</v>
      </c>
      <c r="AN50" s="12" t="str">
        <f>IFERROR(VLOOKUP($A50,'Running Order'!$A$8:$CH$64,AN$104,FALSE),"-")</f>
        <v>-</v>
      </c>
      <c r="AO50" s="12" t="str">
        <f>IFERROR(VLOOKUP($A50,'Running Order'!$A$8:$CH$64,AO$104,FALSE),"-")</f>
        <v>-</v>
      </c>
      <c r="AP50" s="12" t="str">
        <f>IFERROR(VLOOKUP($A50,'Running Order'!$A$8:$CH$64,AP$104,FALSE),"-")</f>
        <v>-</v>
      </c>
      <c r="AQ50" s="12" t="str">
        <f>IFERROR(VLOOKUP($A50,'Running Order'!$A$8:$CH$64,AQ$104,FALSE),"-")</f>
        <v>-</v>
      </c>
      <c r="AR50" s="12" t="str">
        <f>IFERROR(VLOOKUP($A50,'Running Order'!$A$8:$CH$64,AR$104,FALSE),"-")</f>
        <v>-</v>
      </c>
      <c r="AS50" s="12" t="str">
        <f>IFERROR(VLOOKUP($A50,'Running Order'!$A$8:$CH$64,AS$104,FALSE),"-")</f>
        <v>-</v>
      </c>
      <c r="AT50" s="5">
        <f>IFERROR(VLOOKUP($A50,'Running Order'!$A$8:$CH$64,AT$104,FALSE),1000)</f>
        <v>1000</v>
      </c>
      <c r="AU50" s="5">
        <f>IFERROR(VLOOKUP($A50,'Running Order'!$A$8:$CH$64,AU$104,FALSE),1000)</f>
        <v>1000</v>
      </c>
      <c r="AV50" s="12" t="str">
        <f>IFERROR(VLOOKUP($A50,'Running Order'!$A$8:$CH$64,AV$104,FALSE),"-")</f>
        <v>-</v>
      </c>
      <c r="AW50" s="12" t="str">
        <f>IFERROR(VLOOKUP($A50,'Running Order'!$A$8:$CH$64,AW$104,FALSE),"-")</f>
        <v>-</v>
      </c>
      <c r="AX50" s="12" t="str">
        <f>IFERROR(VLOOKUP($A50,'Running Order'!$A$8:$CH$64,AX$104,FALSE),"-")</f>
        <v>-</v>
      </c>
      <c r="AY50" s="12" t="str">
        <f>IFERROR(VLOOKUP($A50,'Running Order'!$A$8:$CH$64,AY$104,FALSE),"-")</f>
        <v>-</v>
      </c>
      <c r="AZ50" s="12" t="str">
        <f>IFERROR(VLOOKUP($A50,'Running Order'!$A$8:$CH$64,AZ$104,FALSE),"-")</f>
        <v>-</v>
      </c>
      <c r="BA50" s="12" t="str">
        <f>IFERROR(VLOOKUP($A50,'Running Order'!$A$8:$CH$64,BA$104,FALSE),"-")</f>
        <v>-</v>
      </c>
      <c r="BB50" s="12" t="str">
        <f>IFERROR(VLOOKUP($A50,'Running Order'!$A$8:$CH$64,BB$104,FALSE),"-")</f>
        <v>-</v>
      </c>
      <c r="BC50" s="12" t="str">
        <f>IFERROR(VLOOKUP($A50,'Running Order'!$A$8:$CH$64,BC$104,FALSE),"-")</f>
        <v>-</v>
      </c>
      <c r="BD50" s="12" t="str">
        <f>IFERROR(VLOOKUP($A50,'Running Order'!$A$8:$CH$64,BD$104,FALSE),"-")</f>
        <v>-</v>
      </c>
      <c r="BE50" s="12" t="str">
        <f>IFERROR(VLOOKUP($A50,'Running Order'!$A$8:$CH$64,BE$104,FALSE),"-")</f>
        <v>-</v>
      </c>
      <c r="BF50" s="5">
        <f>IFERROR(VLOOKUP($A50,'Running Order'!$A$8:$CH$64,BF$104,FALSE),1000)</f>
        <v>1000</v>
      </c>
      <c r="BG50" s="5" t="str">
        <f>IFERROR(VLOOKUP($A50,'Running Order'!$A$8:$CH$64,BG$104,FALSE),"-")</f>
        <v>-</v>
      </c>
      <c r="BH50" s="5">
        <f t="shared" si="57"/>
        <v>24</v>
      </c>
      <c r="BI50" s="5">
        <f t="shared" si="58"/>
        <v>23</v>
      </c>
      <c r="BJ50" s="5">
        <f t="shared" si="59"/>
        <v>23</v>
      </c>
      <c r="BK50" s="5" t="str">
        <f t="shared" si="60"/>
        <v>-</v>
      </c>
      <c r="BL50" s="5">
        <f t="shared" si="61"/>
        <v>23</v>
      </c>
      <c r="BM50" s="5">
        <f t="shared" si="62"/>
        <v>23</v>
      </c>
      <c r="BN50" s="5">
        <f t="shared" si="63"/>
        <v>23</v>
      </c>
      <c r="BO50" s="5" t="str">
        <f t="shared" si="64"/>
        <v>-</v>
      </c>
      <c r="BP50" s="3" t="str">
        <f t="shared" si="16"/>
        <v>-</v>
      </c>
      <c r="BQ50" s="3" t="str">
        <f t="shared" si="65"/>
        <v/>
      </c>
      <c r="BR50" s="3" t="str">
        <f t="shared" si="17"/>
        <v>-</v>
      </c>
      <c r="BS50" s="3" t="str">
        <f t="shared" si="66"/>
        <v/>
      </c>
      <c r="BT50" s="3" t="str">
        <f t="shared" si="18"/>
        <v>-</v>
      </c>
      <c r="BU50" s="3" t="str">
        <f t="shared" si="67"/>
        <v/>
      </c>
      <c r="BV50" s="3" t="str">
        <f t="shared" si="19"/>
        <v>-</v>
      </c>
      <c r="BW50" s="3" t="str">
        <f t="shared" si="68"/>
        <v/>
      </c>
      <c r="BX50" s="3" t="str">
        <f t="shared" si="20"/>
        <v>-</v>
      </c>
      <c r="BY50" s="3" t="str">
        <f t="shared" si="69"/>
        <v/>
      </c>
      <c r="BZ50" s="3" t="str">
        <f t="shared" si="21"/>
        <v>-</v>
      </c>
      <c r="CA50" s="3" t="str">
        <f t="shared" si="70"/>
        <v/>
      </c>
      <c r="CB50" s="3" t="str">
        <f t="shared" si="22"/>
        <v>-</v>
      </c>
      <c r="CC50" s="3" t="str">
        <f t="shared" si="71"/>
        <v/>
      </c>
      <c r="CD50" s="3" t="str">
        <f t="shared" si="72"/>
        <v>-</v>
      </c>
      <c r="CE50" s="3" t="str">
        <f t="shared" si="73"/>
        <v/>
      </c>
      <c r="CF50" s="3" t="str">
        <f t="shared" si="74"/>
        <v>-</v>
      </c>
      <c r="CG50" s="3" t="str">
        <f t="shared" si="75"/>
        <v/>
      </c>
      <c r="CH50" s="5" t="str">
        <f>IFERROR(VLOOKUP($A50,'Running Order'!$A$8:$CH$64,CH$104,FALSE),"-")</f>
        <v>-</v>
      </c>
      <c r="CI50" s="5" t="str">
        <f>IFERROR(VLOOKUP($A50,'Running Order'!$A$8:$CI$64,CI$104,FALSE),"-")</f>
        <v>-</v>
      </c>
      <c r="CL50" s="1">
        <f t="shared" si="76"/>
        <v>0</v>
      </c>
      <c r="CM50" s="1">
        <f t="shared" si="77"/>
        <v>2.4000000000000001E-4</v>
      </c>
      <c r="CN50" s="1" t="e">
        <f t="shared" si="78"/>
        <v>#VALUE!</v>
      </c>
      <c r="CO50" s="1" t="e">
        <f t="shared" si="79"/>
        <v>#VALUE!</v>
      </c>
      <c r="CP50" s="1">
        <f t="shared" si="80"/>
        <v>0</v>
      </c>
      <c r="CQ50" s="1">
        <f t="shared" si="81"/>
        <v>2.4000000000000001E-4</v>
      </c>
      <c r="CR50" s="1" t="e">
        <f t="shared" si="82"/>
        <v>#VALUE!</v>
      </c>
      <c r="CS50" s="1" t="e">
        <f t="shared" si="23"/>
        <v>#VALUE!</v>
      </c>
      <c r="CT50" s="1">
        <f t="shared" si="83"/>
        <v>0</v>
      </c>
      <c r="CU50" s="1">
        <f t="shared" si="84"/>
        <v>2.3E-3</v>
      </c>
      <c r="CV50" s="1" t="e">
        <f t="shared" si="85"/>
        <v>#VALUE!</v>
      </c>
      <c r="CW50" s="1" t="e">
        <f t="shared" si="24"/>
        <v>#VALUE!</v>
      </c>
      <c r="CX50" s="1">
        <f t="shared" si="86"/>
        <v>0</v>
      </c>
      <c r="CY50" s="1">
        <f t="shared" si="87"/>
        <v>2.2000000000000001E-3</v>
      </c>
      <c r="CZ50" s="1" t="e">
        <f t="shared" si="88"/>
        <v>#VALUE!</v>
      </c>
      <c r="DA50" s="1" t="e">
        <f t="shared" si="25"/>
        <v>#VALUE!</v>
      </c>
      <c r="DB50" s="1">
        <f t="shared" si="89"/>
        <v>0</v>
      </c>
      <c r="DC50" s="1">
        <f t="shared" si="90"/>
        <v>2.2000000000000001E-3</v>
      </c>
      <c r="DD50" s="1" t="e">
        <f t="shared" si="91"/>
        <v>#VALUE!</v>
      </c>
      <c r="DE50" s="1" t="e">
        <f t="shared" si="26"/>
        <v>#VALUE!</v>
      </c>
      <c r="DF50" s="1">
        <f t="shared" si="92"/>
        <v>0</v>
      </c>
      <c r="DG50" s="1">
        <f t="shared" si="93"/>
        <v>2.2000000000000001E-3</v>
      </c>
      <c r="DH50" s="1" t="e">
        <f t="shared" si="94"/>
        <v>#VALUE!</v>
      </c>
      <c r="DI50" s="1" t="e">
        <f t="shared" si="27"/>
        <v>#VALUE!</v>
      </c>
      <c r="DJ50" s="1">
        <f t="shared" si="95"/>
        <v>0</v>
      </c>
      <c r="DK50" s="1">
        <f t="shared" si="96"/>
        <v>1.1999999999999999E-3</v>
      </c>
      <c r="DL50" s="1" t="e">
        <f t="shared" si="97"/>
        <v>#VALUE!</v>
      </c>
      <c r="DM50" s="1" t="e">
        <f t="shared" si="98"/>
        <v>#VALUE!</v>
      </c>
      <c r="DQ50">
        <f t="shared" si="99"/>
        <v>0</v>
      </c>
      <c r="DR50" t="str">
        <f t="shared" si="100"/>
        <v>NO</v>
      </c>
      <c r="DS50">
        <f t="shared" si="101"/>
        <v>3000</v>
      </c>
      <c r="DT50" t="str">
        <f t="shared" si="102"/>
        <v>NO</v>
      </c>
      <c r="DV50" s="1">
        <f t="shared" si="103"/>
        <v>0</v>
      </c>
      <c r="DW50" s="1">
        <f t="shared" si="104"/>
        <v>2.3999999999999998E-3</v>
      </c>
      <c r="DX50" s="1">
        <f t="shared" si="105"/>
        <v>23.002400000000002</v>
      </c>
      <c r="DY50" s="1">
        <f t="shared" si="28"/>
        <v>23</v>
      </c>
      <c r="DZ50" s="1">
        <f t="shared" si="106"/>
        <v>0</v>
      </c>
      <c r="EA50" s="1">
        <f t="shared" si="107"/>
        <v>2.3999999999999998E-3</v>
      </c>
      <c r="EB50" s="1">
        <f t="shared" si="108"/>
        <v>23.002400000000002</v>
      </c>
      <c r="EC50" s="1">
        <f t="shared" si="29"/>
        <v>23</v>
      </c>
      <c r="ED50" s="1">
        <f t="shared" si="109"/>
        <v>0</v>
      </c>
      <c r="EE50" s="1">
        <f t="shared" si="110"/>
        <v>2.3E-3</v>
      </c>
      <c r="EF50" s="1">
        <f t="shared" si="111"/>
        <v>23.002300000000002</v>
      </c>
      <c r="EG50" s="1">
        <f t="shared" si="30"/>
        <v>23</v>
      </c>
      <c r="EH50" s="1">
        <f t="shared" si="112"/>
        <v>0</v>
      </c>
      <c r="EI50" s="1">
        <f t="shared" si="113"/>
        <v>2.2000000000000001E-3</v>
      </c>
      <c r="EJ50" s="1">
        <f t="shared" si="114"/>
        <v>23.002199999999998</v>
      </c>
      <c r="EK50" s="1">
        <f t="shared" si="31"/>
        <v>23</v>
      </c>
      <c r="EL50" s="1">
        <f t="shared" si="115"/>
        <v>0</v>
      </c>
      <c r="EM50" s="1">
        <f t="shared" si="116"/>
        <v>2.2000000000000001E-3</v>
      </c>
      <c r="EN50" s="1">
        <f t="shared" si="117"/>
        <v>23.002199999999998</v>
      </c>
      <c r="EO50" s="1">
        <f t="shared" si="32"/>
        <v>23</v>
      </c>
      <c r="EP50" s="1">
        <f t="shared" si="118"/>
        <v>0</v>
      </c>
      <c r="EQ50" s="1">
        <f t="shared" si="119"/>
        <v>2.2000000000000001E-3</v>
      </c>
      <c r="ER50" s="1">
        <f t="shared" si="120"/>
        <v>23.002199999999998</v>
      </c>
      <c r="ES50" s="1">
        <f t="shared" si="33"/>
        <v>23</v>
      </c>
      <c r="ET50" s="1">
        <f t="shared" si="121"/>
        <v>0</v>
      </c>
      <c r="EU50" s="1">
        <f t="shared" si="122"/>
        <v>1.1999999999999999E-3</v>
      </c>
      <c r="EV50" s="1">
        <f t="shared" si="123"/>
        <v>23.001200000000001</v>
      </c>
      <c r="EW50" s="1">
        <f t="shared" si="124"/>
        <v>23</v>
      </c>
      <c r="EX50" s="1"/>
      <c r="EY50" s="1">
        <f t="shared" si="125"/>
        <v>0</v>
      </c>
      <c r="EZ50" s="1">
        <f t="shared" si="126"/>
        <v>2.3999999999999998E-3</v>
      </c>
      <c r="FA50" s="1">
        <f t="shared" si="34"/>
        <v>23.002400000000002</v>
      </c>
      <c r="FB50" s="1">
        <f t="shared" si="35"/>
        <v>23</v>
      </c>
      <c r="FC50" s="1">
        <f t="shared" si="127"/>
        <v>0</v>
      </c>
      <c r="FD50" s="1">
        <f t="shared" si="128"/>
        <v>2.2000000000000001E-3</v>
      </c>
      <c r="FE50" s="1">
        <f t="shared" si="129"/>
        <v>23.002199999999998</v>
      </c>
      <c r="FF50" s="1">
        <f t="shared" si="36"/>
        <v>23</v>
      </c>
      <c r="FG50" s="1">
        <f t="shared" si="130"/>
        <v>0</v>
      </c>
      <c r="FH50" s="1">
        <f t="shared" si="131"/>
        <v>2.0999999999999999E-3</v>
      </c>
      <c r="FI50" s="1">
        <f t="shared" si="132"/>
        <v>23.002099999999999</v>
      </c>
      <c r="FJ50" s="1">
        <f t="shared" si="37"/>
        <v>23</v>
      </c>
      <c r="FK50" s="1">
        <f t="shared" si="133"/>
        <v>0</v>
      </c>
      <c r="FL50" s="1">
        <f t="shared" si="134"/>
        <v>2.2000000000000001E-3</v>
      </c>
      <c r="FM50" s="1">
        <f t="shared" si="135"/>
        <v>23.002199999999998</v>
      </c>
      <c r="FN50" s="1">
        <f t="shared" si="38"/>
        <v>23</v>
      </c>
      <c r="FO50" s="1">
        <f t="shared" si="136"/>
        <v>0</v>
      </c>
      <c r="FP50" s="1">
        <f t="shared" si="137"/>
        <v>2.2000000000000001E-3</v>
      </c>
      <c r="FQ50" s="1">
        <f t="shared" si="138"/>
        <v>23.002199999999998</v>
      </c>
      <c r="FR50" s="1">
        <f t="shared" si="39"/>
        <v>23</v>
      </c>
      <c r="FS50" s="1">
        <f t="shared" si="139"/>
        <v>0</v>
      </c>
      <c r="FT50" s="1">
        <f t="shared" si="140"/>
        <v>2.0999999999999999E-3</v>
      </c>
      <c r="FU50" s="1">
        <f t="shared" si="141"/>
        <v>23.002099999999999</v>
      </c>
      <c r="FV50" s="1">
        <f t="shared" si="40"/>
        <v>23</v>
      </c>
      <c r="FW50" s="1">
        <f t="shared" si="142"/>
        <v>0</v>
      </c>
      <c r="FX50" s="1">
        <f t="shared" si="143"/>
        <v>1.1999999999999999E-3</v>
      </c>
      <c r="FY50" s="1">
        <f t="shared" si="144"/>
        <v>23.001200000000001</v>
      </c>
      <c r="FZ50" s="1">
        <f t="shared" si="41"/>
        <v>23</v>
      </c>
      <c r="GC50" s="1">
        <f t="shared" si="42"/>
        <v>0</v>
      </c>
      <c r="GD50" s="1">
        <f t="shared" si="145"/>
        <v>2.3999999999999998E-3</v>
      </c>
      <c r="GE50" s="1">
        <f t="shared" si="43"/>
        <v>23.002400000000002</v>
      </c>
      <c r="GF50" s="1">
        <f t="shared" si="44"/>
        <v>24</v>
      </c>
      <c r="GG50" s="1">
        <f t="shared" si="45"/>
        <v>0</v>
      </c>
      <c r="GH50" s="1">
        <f t="shared" si="146"/>
        <v>1.5E-3</v>
      </c>
      <c r="GI50" s="1">
        <f t="shared" si="147"/>
        <v>24.0015</v>
      </c>
      <c r="GJ50" s="1">
        <f t="shared" si="46"/>
        <v>24</v>
      </c>
      <c r="GK50" s="1">
        <f t="shared" si="47"/>
        <v>0</v>
      </c>
      <c r="GL50" s="1">
        <f t="shared" si="148"/>
        <v>1.4E-3</v>
      </c>
      <c r="GM50" s="1">
        <f t="shared" si="149"/>
        <v>24.0014</v>
      </c>
      <c r="GN50" s="1">
        <f t="shared" si="48"/>
        <v>24</v>
      </c>
      <c r="GO50" s="1">
        <f t="shared" si="49"/>
        <v>0</v>
      </c>
      <c r="GP50" s="1">
        <f t="shared" si="150"/>
        <v>1.8E-3</v>
      </c>
      <c r="GQ50" s="1">
        <f t="shared" si="151"/>
        <v>24.001799999999999</v>
      </c>
      <c r="GR50" s="1">
        <f t="shared" si="50"/>
        <v>24</v>
      </c>
      <c r="GS50" s="1">
        <f t="shared" si="51"/>
        <v>0</v>
      </c>
      <c r="GT50" s="1">
        <f t="shared" si="152"/>
        <v>1.9E-3</v>
      </c>
      <c r="GU50" s="1">
        <f t="shared" si="153"/>
        <v>24.001899999999999</v>
      </c>
      <c r="GV50" s="1">
        <f t="shared" si="52"/>
        <v>24</v>
      </c>
      <c r="GW50" s="1">
        <f t="shared" si="53"/>
        <v>0</v>
      </c>
      <c r="GX50" s="1">
        <f t="shared" si="154"/>
        <v>2E-3</v>
      </c>
      <c r="GY50" s="1">
        <f t="shared" si="155"/>
        <v>24.001999999999999</v>
      </c>
      <c r="GZ50" s="1">
        <f t="shared" si="54"/>
        <v>24</v>
      </c>
      <c r="HA50" s="1">
        <f t="shared" si="55"/>
        <v>0</v>
      </c>
      <c r="HB50" s="1">
        <f t="shared" si="156"/>
        <v>1E-3</v>
      </c>
      <c r="HC50" s="1">
        <f t="shared" si="157"/>
        <v>24.001000000000001</v>
      </c>
      <c r="HD50" s="1">
        <f t="shared" si="56"/>
        <v>24</v>
      </c>
    </row>
    <row r="51" spans="1:212" x14ac:dyDescent="0.3">
      <c r="A51" t="s">
        <v>152</v>
      </c>
      <c r="B51" s="37">
        <f>IFERROR(VLOOKUP($A51,'Running Order'!$A$8:$CH$64,B$104,FALSE),)</f>
        <v>0</v>
      </c>
      <c r="C51" s="36" t="str">
        <f>IFERROR(VLOOKUP($A51,'Running Order'!$A$8:$CH$64,C$104,FALSE),"-")</f>
        <v>-</v>
      </c>
      <c r="D51" s="36" t="str">
        <f>IFERROR(VLOOKUP($A51,'Running Order'!$A$8:$CH$64,D$104,FALSE),"-")</f>
        <v>-</v>
      </c>
      <c r="E51" s="36" t="str">
        <f>IFERROR(VLOOKUP($A51,'Running Order'!$A$8:$CH$64,E$104,FALSE),"-")</f>
        <v>-</v>
      </c>
      <c r="F51" s="36" t="str">
        <f>IFERROR(VLOOKUP($A51,'Running Order'!$A$8:$CH$64,F$104,FALSE),"-")</f>
        <v>-</v>
      </c>
      <c r="G51" s="37" t="str">
        <f>IFERROR(VLOOKUP($A51,'Running Order'!$A$8:$CH$64,G$104,FALSE),"-")</f>
        <v>-</v>
      </c>
      <c r="H51" s="36" t="str">
        <f>IFERROR(VLOOKUP($A51,'Running Order'!$A$8:$CH$64,H$104,FALSE),"-")</f>
        <v>-</v>
      </c>
      <c r="I51" s="36" t="str">
        <f>IFERROR(VLOOKUP($A51,'Running Order'!$A$8:$CH$64,I$104,FALSE),"-")</f>
        <v>-</v>
      </c>
      <c r="J51" s="36" t="str">
        <f>IFERROR(VLOOKUP($A51,'Running Order'!$A$8:$CH$64,J$104,FALSE),"-")</f>
        <v>-</v>
      </c>
      <c r="K51" s="36" t="str">
        <f>IFERROR(VLOOKUP($A51,'Running Order'!$A$8:$CH$64,K$104,FALSE),"-")</f>
        <v>-</v>
      </c>
      <c r="L51" s="36" t="str">
        <f>IFERROR(VLOOKUP($A51,'Running Order'!$A$8:$CH$64,L$104,FALSE),"-")</f>
        <v>-</v>
      </c>
      <c r="M51" s="36" t="str">
        <f>IFERROR(VLOOKUP($A51,'Running Order'!$A$8:$CH$64,M$104,FALSE),"-")</f>
        <v>-</v>
      </c>
      <c r="N51" s="36" t="str">
        <f>IFERROR(VLOOKUP($A51,'Running Order'!$A$8:$CH$64,N$104,FALSE),"-")</f>
        <v>-</v>
      </c>
      <c r="O51" s="36" t="str">
        <f>IFERROR(VLOOKUP($A51,'Running Order'!$A$8:$CH$64,O$104,FALSE),"-")</f>
        <v>-</v>
      </c>
      <c r="P51" s="36" t="str">
        <f>IFERROR(VLOOKUP($A51,'Running Order'!$A$8:$CH$64,P$104,FALSE),"-")</f>
        <v>-</v>
      </c>
      <c r="Q51" s="36" t="str">
        <f>IFERROR(VLOOKUP($A51,'Running Order'!$A$8:$CH$64,Q$104,FALSE),"-")</f>
        <v>-</v>
      </c>
      <c r="R51" s="36" t="str">
        <f>IFERROR(VLOOKUP($A51,'Running Order'!$A$8:$CH$64,R$104,FALSE),"-")</f>
        <v>-</v>
      </c>
      <c r="S51" s="36" t="str">
        <f>IFERROR(VLOOKUP($A51,'Running Order'!$A$8:$CH$64,S$104,FALSE),"-")</f>
        <v>-</v>
      </c>
      <c r="T51" s="36" t="str">
        <f>IFERROR(VLOOKUP($A51,'Running Order'!$A$8:$CH$64,T$104,FALSE),"-")</f>
        <v>-</v>
      </c>
      <c r="U51" s="36" t="str">
        <f>IFERROR(VLOOKUP($A51,'Running Order'!$A$8:$CH$64,U$104,FALSE),"-")</f>
        <v>-</v>
      </c>
      <c r="V51" s="36" t="str">
        <f>IFERROR(VLOOKUP($A51,'Running Order'!$A$8:$CH$64,V$104,FALSE),"-")</f>
        <v>-</v>
      </c>
      <c r="W51" s="38">
        <f>IFERROR(VLOOKUP($A51,'Running Order'!$A$8:$CH$64,W$104,FALSE),1000)</f>
        <v>1000</v>
      </c>
      <c r="X51" s="36" t="str">
        <f>IFERROR(VLOOKUP($A51,'Running Order'!$A$8:$CH$64,X$104,FALSE),"-")</f>
        <v>-</v>
      </c>
      <c r="Y51" s="36" t="str">
        <f>IFERROR(VLOOKUP($A51,'Running Order'!$A$8:$CH$64,Y$104,FALSE),"-")</f>
        <v>-</v>
      </c>
      <c r="Z51" s="36" t="str">
        <f>IFERROR(VLOOKUP($A51,'Running Order'!$A$8:$CH$64,Z$104,FALSE),"-")</f>
        <v>-</v>
      </c>
      <c r="AA51" s="36" t="str">
        <f>IFERROR(VLOOKUP($A51,'Running Order'!$A$8:$CH$64,AA$104,FALSE),"-")</f>
        <v>-</v>
      </c>
      <c r="AB51" s="36" t="str">
        <f>IFERROR(VLOOKUP($A51,'Running Order'!$A$8:$CH$64,AB$104,FALSE),"-")</f>
        <v>-</v>
      </c>
      <c r="AC51" s="36" t="str">
        <f>IFERROR(VLOOKUP($A51,'Running Order'!$A$8:$CH$64,AC$104,FALSE),"-")</f>
        <v>-</v>
      </c>
      <c r="AD51" s="36" t="str">
        <f>IFERROR(VLOOKUP($A51,'Running Order'!$A$8:$CH$64,AD$104,FALSE),"-")</f>
        <v>-</v>
      </c>
      <c r="AE51" s="36" t="str">
        <f>IFERROR(VLOOKUP($A51,'Running Order'!$A$8:$CH$64,AE$104,FALSE),"-")</f>
        <v>-</v>
      </c>
      <c r="AF51" s="36" t="str">
        <f>IFERROR(VLOOKUP($A51,'Running Order'!$A$8:$CH$64,AF$104,FALSE),"-")</f>
        <v>-</v>
      </c>
      <c r="AG51" s="36" t="str">
        <f>IFERROR(VLOOKUP($A51,'Running Order'!$A$8:$CH$64,AG$104,FALSE),"-")</f>
        <v>-</v>
      </c>
      <c r="AH51" s="38">
        <f>IFERROR(VLOOKUP($A51,'Running Order'!$A$8:$CH$64,AH$104,FALSE),1000)</f>
        <v>1000</v>
      </c>
      <c r="AI51" s="38">
        <f>IFERROR(VLOOKUP($A51,'Running Order'!$A$8:$CH$64,AI$104,FALSE),1000)</f>
        <v>1000</v>
      </c>
      <c r="AJ51" s="36" t="str">
        <f>IFERROR(VLOOKUP($A51,'Running Order'!$A$8:$CH$64,AJ$104,FALSE),"-")</f>
        <v>-</v>
      </c>
      <c r="AK51" s="36" t="str">
        <f>IFERROR(VLOOKUP($A51,'Running Order'!$A$8:$CH$64,AK$104,FALSE),"-")</f>
        <v>-</v>
      </c>
      <c r="AL51" s="36" t="str">
        <f>IFERROR(VLOOKUP($A51,'Running Order'!$A$8:$CH$64,AL$104,FALSE),"-")</f>
        <v>-</v>
      </c>
      <c r="AM51" s="36" t="str">
        <f>IFERROR(VLOOKUP($A51,'Running Order'!$A$8:$CH$64,AM$104,FALSE),"-")</f>
        <v>-</v>
      </c>
      <c r="AN51" s="36" t="str">
        <f>IFERROR(VLOOKUP($A51,'Running Order'!$A$8:$CH$64,AN$104,FALSE),"-")</f>
        <v>-</v>
      </c>
      <c r="AO51" s="36" t="str">
        <f>IFERROR(VLOOKUP($A51,'Running Order'!$A$8:$CH$64,AO$104,FALSE),"-")</f>
        <v>-</v>
      </c>
      <c r="AP51" s="36" t="str">
        <f>IFERROR(VLOOKUP($A51,'Running Order'!$A$8:$CH$64,AP$104,FALSE),"-")</f>
        <v>-</v>
      </c>
      <c r="AQ51" s="36" t="str">
        <f>IFERROR(VLOOKUP($A51,'Running Order'!$A$8:$CH$64,AQ$104,FALSE),"-")</f>
        <v>-</v>
      </c>
      <c r="AR51" s="36" t="str">
        <f>IFERROR(VLOOKUP($A51,'Running Order'!$A$8:$CH$64,AR$104,FALSE),"-")</f>
        <v>-</v>
      </c>
      <c r="AS51" s="36" t="str">
        <f>IFERROR(VLOOKUP($A51,'Running Order'!$A$8:$CH$64,AS$104,FALSE),"-")</f>
        <v>-</v>
      </c>
      <c r="AT51" s="38">
        <f>IFERROR(VLOOKUP($A51,'Running Order'!$A$8:$CH$64,AT$104,FALSE),1000)</f>
        <v>1000</v>
      </c>
      <c r="AU51" s="38">
        <f>IFERROR(VLOOKUP($A51,'Running Order'!$A$8:$CH$64,AU$104,FALSE),1000)</f>
        <v>1000</v>
      </c>
      <c r="AV51" s="36" t="str">
        <f>IFERROR(VLOOKUP($A51,'Running Order'!$A$8:$CH$64,AV$104,FALSE),"-")</f>
        <v>-</v>
      </c>
      <c r="AW51" s="36" t="str">
        <f>IFERROR(VLOOKUP($A51,'Running Order'!$A$8:$CH$64,AW$104,FALSE),"-")</f>
        <v>-</v>
      </c>
      <c r="AX51" s="36" t="str">
        <f>IFERROR(VLOOKUP($A51,'Running Order'!$A$8:$CH$64,AX$104,FALSE),"-")</f>
        <v>-</v>
      </c>
      <c r="AY51" s="36" t="str">
        <f>IFERROR(VLOOKUP($A51,'Running Order'!$A$8:$CH$64,AY$104,FALSE),"-")</f>
        <v>-</v>
      </c>
      <c r="AZ51" s="36" t="str">
        <f>IFERROR(VLOOKUP($A51,'Running Order'!$A$8:$CH$64,AZ$104,FALSE),"-")</f>
        <v>-</v>
      </c>
      <c r="BA51" s="36" t="str">
        <f>IFERROR(VLOOKUP($A51,'Running Order'!$A$8:$CH$64,BA$104,FALSE),"-")</f>
        <v>-</v>
      </c>
      <c r="BB51" s="36" t="str">
        <f>IFERROR(VLOOKUP($A51,'Running Order'!$A$8:$CH$64,BB$104,FALSE),"-")</f>
        <v>-</v>
      </c>
      <c r="BC51" s="36" t="str">
        <f>IFERROR(VLOOKUP($A51,'Running Order'!$A$8:$CH$64,BC$104,FALSE),"-")</f>
        <v>-</v>
      </c>
      <c r="BD51" s="36" t="str">
        <f>IFERROR(VLOOKUP($A51,'Running Order'!$A$8:$CH$64,BD$104,FALSE),"-")</f>
        <v>-</v>
      </c>
      <c r="BE51" s="36" t="str">
        <f>IFERROR(VLOOKUP($A51,'Running Order'!$A$8:$CH$64,BE$104,FALSE),"-")</f>
        <v>-</v>
      </c>
      <c r="BF51" s="38">
        <f>IFERROR(VLOOKUP($A51,'Running Order'!$A$8:$CH$64,BF$104,FALSE),1000)</f>
        <v>1000</v>
      </c>
      <c r="BG51" s="38" t="str">
        <f>IFERROR(VLOOKUP($A51,'Running Order'!$A$8:$CH$64,BG$104,FALSE),"-")</f>
        <v>-</v>
      </c>
      <c r="BH51" s="38">
        <f t="shared" si="57"/>
        <v>24</v>
      </c>
      <c r="BI51" s="38">
        <f t="shared" si="58"/>
        <v>23</v>
      </c>
      <c r="BJ51" s="38">
        <f t="shared" si="59"/>
        <v>23</v>
      </c>
      <c r="BK51" s="5" t="str">
        <f t="shared" si="60"/>
        <v>-</v>
      </c>
      <c r="BL51" s="5">
        <f t="shared" si="61"/>
        <v>23</v>
      </c>
      <c r="BM51" s="5">
        <f t="shared" si="62"/>
        <v>23</v>
      </c>
      <c r="BN51" s="5">
        <f t="shared" si="63"/>
        <v>23</v>
      </c>
      <c r="BO51" s="5" t="str">
        <f t="shared" si="64"/>
        <v>-</v>
      </c>
      <c r="BP51" s="3" t="str">
        <f t="shared" si="16"/>
        <v>-</v>
      </c>
      <c r="BQ51" s="3" t="str">
        <f t="shared" si="65"/>
        <v/>
      </c>
      <c r="BR51" s="3" t="str">
        <f t="shared" si="17"/>
        <v>-</v>
      </c>
      <c r="BS51" s="3" t="str">
        <f t="shared" si="66"/>
        <v/>
      </c>
      <c r="BT51" s="3" t="str">
        <f t="shared" si="18"/>
        <v>-</v>
      </c>
      <c r="BU51" s="3" t="str">
        <f t="shared" si="67"/>
        <v/>
      </c>
      <c r="BV51" s="3" t="str">
        <f t="shared" si="19"/>
        <v>-</v>
      </c>
      <c r="BW51" s="3" t="str">
        <f t="shared" si="68"/>
        <v/>
      </c>
      <c r="BX51" s="3" t="str">
        <f t="shared" si="20"/>
        <v>-</v>
      </c>
      <c r="BY51" s="3" t="str">
        <f t="shared" si="69"/>
        <v/>
      </c>
      <c r="BZ51" s="3" t="str">
        <f t="shared" si="21"/>
        <v>-</v>
      </c>
      <c r="CA51" s="3" t="str">
        <f t="shared" si="70"/>
        <v/>
      </c>
      <c r="CB51" s="3" t="str">
        <f t="shared" si="22"/>
        <v>-</v>
      </c>
      <c r="CC51" s="3" t="str">
        <f t="shared" si="71"/>
        <v/>
      </c>
      <c r="CD51" s="3" t="str">
        <f t="shared" si="72"/>
        <v>-</v>
      </c>
      <c r="CE51" s="3" t="str">
        <f t="shared" si="73"/>
        <v/>
      </c>
      <c r="CF51" s="3" t="str">
        <f t="shared" si="74"/>
        <v>-</v>
      </c>
      <c r="CG51" s="3" t="str">
        <f t="shared" si="75"/>
        <v/>
      </c>
      <c r="CH51" s="5" t="str">
        <f>IFERROR(VLOOKUP($A51,'Running Order'!$A$8:$CH$64,CH$104,FALSE),"-")</f>
        <v>-</v>
      </c>
      <c r="CI51" s="5" t="str">
        <f>IFERROR(VLOOKUP($A51,'Running Order'!$A$8:$CI$64,CI$104,FALSE),"-")</f>
        <v>-</v>
      </c>
      <c r="CL51" s="1">
        <f t="shared" si="76"/>
        <v>0</v>
      </c>
      <c r="CM51" s="1">
        <f t="shared" si="77"/>
        <v>2.4000000000000001E-4</v>
      </c>
      <c r="CN51" s="1" t="e">
        <f t="shared" si="78"/>
        <v>#VALUE!</v>
      </c>
      <c r="CO51" s="1" t="e">
        <f t="shared" si="79"/>
        <v>#VALUE!</v>
      </c>
      <c r="CP51" s="1">
        <f t="shared" si="80"/>
        <v>0</v>
      </c>
      <c r="CQ51" s="1">
        <f t="shared" si="81"/>
        <v>2.4000000000000001E-4</v>
      </c>
      <c r="CR51" s="1" t="e">
        <f t="shared" si="82"/>
        <v>#VALUE!</v>
      </c>
      <c r="CS51" s="1" t="e">
        <f t="shared" si="23"/>
        <v>#VALUE!</v>
      </c>
      <c r="CT51" s="1">
        <f t="shared" si="83"/>
        <v>0</v>
      </c>
      <c r="CU51" s="1">
        <f t="shared" si="84"/>
        <v>2.3E-3</v>
      </c>
      <c r="CV51" s="1" t="e">
        <f t="shared" si="85"/>
        <v>#VALUE!</v>
      </c>
      <c r="CW51" s="1" t="e">
        <f t="shared" si="24"/>
        <v>#VALUE!</v>
      </c>
      <c r="CX51" s="1">
        <f t="shared" si="86"/>
        <v>0</v>
      </c>
      <c r="CY51" s="1">
        <f t="shared" si="87"/>
        <v>2.2000000000000001E-3</v>
      </c>
      <c r="CZ51" s="1" t="e">
        <f t="shared" si="88"/>
        <v>#VALUE!</v>
      </c>
      <c r="DA51" s="1" t="e">
        <f t="shared" si="25"/>
        <v>#VALUE!</v>
      </c>
      <c r="DB51" s="1">
        <f t="shared" si="89"/>
        <v>0</v>
      </c>
      <c r="DC51" s="1">
        <f t="shared" si="90"/>
        <v>2.2000000000000001E-3</v>
      </c>
      <c r="DD51" s="1" t="e">
        <f t="shared" si="91"/>
        <v>#VALUE!</v>
      </c>
      <c r="DE51" s="1" t="e">
        <f t="shared" si="26"/>
        <v>#VALUE!</v>
      </c>
      <c r="DF51" s="1">
        <f t="shared" si="92"/>
        <v>0</v>
      </c>
      <c r="DG51" s="1">
        <f t="shared" si="93"/>
        <v>2.2000000000000001E-3</v>
      </c>
      <c r="DH51" s="1" t="e">
        <f t="shared" si="94"/>
        <v>#VALUE!</v>
      </c>
      <c r="DI51" s="1" t="e">
        <f t="shared" si="27"/>
        <v>#VALUE!</v>
      </c>
      <c r="DJ51" s="1">
        <f t="shared" si="95"/>
        <v>0</v>
      </c>
      <c r="DK51" s="1">
        <f t="shared" si="96"/>
        <v>1.1999999999999999E-3</v>
      </c>
      <c r="DL51" s="1" t="e">
        <f t="shared" si="97"/>
        <v>#VALUE!</v>
      </c>
      <c r="DM51" s="1" t="e">
        <f t="shared" si="98"/>
        <v>#VALUE!</v>
      </c>
      <c r="DQ51">
        <f t="shared" si="99"/>
        <v>0</v>
      </c>
      <c r="DR51" t="str">
        <f t="shared" si="100"/>
        <v>NO</v>
      </c>
      <c r="DS51">
        <f t="shared" si="101"/>
        <v>3000</v>
      </c>
      <c r="DT51" t="str">
        <f t="shared" si="102"/>
        <v>NO</v>
      </c>
      <c r="DV51" s="1">
        <f t="shared" si="103"/>
        <v>0</v>
      </c>
      <c r="DW51" s="1">
        <f t="shared" si="104"/>
        <v>2.3999999999999998E-3</v>
      </c>
      <c r="DX51" s="1">
        <f t="shared" si="105"/>
        <v>23.002400000000002</v>
      </c>
      <c r="DY51" s="1">
        <f t="shared" si="28"/>
        <v>23</v>
      </c>
      <c r="DZ51" s="1">
        <f t="shared" si="106"/>
        <v>0</v>
      </c>
      <c r="EA51" s="1">
        <f t="shared" si="107"/>
        <v>2.3999999999999998E-3</v>
      </c>
      <c r="EB51" s="1">
        <f t="shared" si="108"/>
        <v>23.002400000000002</v>
      </c>
      <c r="EC51" s="1">
        <f t="shared" si="29"/>
        <v>23</v>
      </c>
      <c r="ED51" s="1">
        <f t="shared" si="109"/>
        <v>0</v>
      </c>
      <c r="EE51" s="1">
        <f t="shared" si="110"/>
        <v>2.3E-3</v>
      </c>
      <c r="EF51" s="1">
        <f t="shared" si="111"/>
        <v>23.002300000000002</v>
      </c>
      <c r="EG51" s="1">
        <f t="shared" si="30"/>
        <v>23</v>
      </c>
      <c r="EH51" s="1">
        <f t="shared" si="112"/>
        <v>0</v>
      </c>
      <c r="EI51" s="1">
        <f t="shared" si="113"/>
        <v>2.2000000000000001E-3</v>
      </c>
      <c r="EJ51" s="1">
        <f t="shared" si="114"/>
        <v>23.002199999999998</v>
      </c>
      <c r="EK51" s="1">
        <f t="shared" si="31"/>
        <v>23</v>
      </c>
      <c r="EL51" s="1">
        <f t="shared" si="115"/>
        <v>0</v>
      </c>
      <c r="EM51" s="1">
        <f t="shared" si="116"/>
        <v>2.2000000000000001E-3</v>
      </c>
      <c r="EN51" s="1">
        <f t="shared" si="117"/>
        <v>23.002199999999998</v>
      </c>
      <c r="EO51" s="1">
        <f t="shared" si="32"/>
        <v>23</v>
      </c>
      <c r="EP51" s="1">
        <f t="shared" si="118"/>
        <v>0</v>
      </c>
      <c r="EQ51" s="1">
        <f t="shared" si="119"/>
        <v>2.2000000000000001E-3</v>
      </c>
      <c r="ER51" s="1">
        <f t="shared" si="120"/>
        <v>23.002199999999998</v>
      </c>
      <c r="ES51" s="1">
        <f t="shared" si="33"/>
        <v>23</v>
      </c>
      <c r="ET51" s="1">
        <f t="shared" si="121"/>
        <v>0</v>
      </c>
      <c r="EU51" s="1">
        <f t="shared" si="122"/>
        <v>1.1999999999999999E-3</v>
      </c>
      <c r="EV51" s="1">
        <f t="shared" si="123"/>
        <v>23.001200000000001</v>
      </c>
      <c r="EW51" s="1">
        <f t="shared" si="124"/>
        <v>23</v>
      </c>
      <c r="EX51" s="1"/>
      <c r="EY51" s="1">
        <f t="shared" si="125"/>
        <v>0</v>
      </c>
      <c r="EZ51" s="1">
        <f t="shared" si="126"/>
        <v>2.3999999999999998E-3</v>
      </c>
      <c r="FA51" s="1">
        <f t="shared" si="34"/>
        <v>23.002400000000002</v>
      </c>
      <c r="FB51" s="1">
        <f t="shared" si="35"/>
        <v>23</v>
      </c>
      <c r="FC51" s="1">
        <f t="shared" si="127"/>
        <v>0</v>
      </c>
      <c r="FD51" s="1">
        <f t="shared" si="128"/>
        <v>2.2000000000000001E-3</v>
      </c>
      <c r="FE51" s="1">
        <f t="shared" si="129"/>
        <v>23.002199999999998</v>
      </c>
      <c r="FF51" s="1">
        <f t="shared" si="36"/>
        <v>23</v>
      </c>
      <c r="FG51" s="1">
        <f t="shared" si="130"/>
        <v>0</v>
      </c>
      <c r="FH51" s="1">
        <f t="shared" si="131"/>
        <v>2.0999999999999999E-3</v>
      </c>
      <c r="FI51" s="1">
        <f t="shared" si="132"/>
        <v>23.002099999999999</v>
      </c>
      <c r="FJ51" s="1">
        <f t="shared" si="37"/>
        <v>23</v>
      </c>
      <c r="FK51" s="1">
        <f t="shared" si="133"/>
        <v>0</v>
      </c>
      <c r="FL51" s="1">
        <f t="shared" si="134"/>
        <v>2.2000000000000001E-3</v>
      </c>
      <c r="FM51" s="1">
        <f t="shared" si="135"/>
        <v>23.002199999999998</v>
      </c>
      <c r="FN51" s="1">
        <f t="shared" si="38"/>
        <v>23</v>
      </c>
      <c r="FO51" s="1">
        <f t="shared" si="136"/>
        <v>0</v>
      </c>
      <c r="FP51" s="1">
        <f t="shared" si="137"/>
        <v>2.2000000000000001E-3</v>
      </c>
      <c r="FQ51" s="1">
        <f t="shared" si="138"/>
        <v>23.002199999999998</v>
      </c>
      <c r="FR51" s="1">
        <f t="shared" si="39"/>
        <v>23</v>
      </c>
      <c r="FS51" s="1">
        <f t="shared" si="139"/>
        <v>0</v>
      </c>
      <c r="FT51" s="1">
        <f t="shared" si="140"/>
        <v>2.0999999999999999E-3</v>
      </c>
      <c r="FU51" s="1">
        <f t="shared" si="141"/>
        <v>23.002099999999999</v>
      </c>
      <c r="FV51" s="1">
        <f t="shared" si="40"/>
        <v>23</v>
      </c>
      <c r="FW51" s="1">
        <f t="shared" si="142"/>
        <v>0</v>
      </c>
      <c r="FX51" s="1">
        <f t="shared" si="143"/>
        <v>1.1999999999999999E-3</v>
      </c>
      <c r="FY51" s="1">
        <f t="shared" si="144"/>
        <v>23.001200000000001</v>
      </c>
      <c r="FZ51" s="1">
        <f t="shared" si="41"/>
        <v>23</v>
      </c>
      <c r="GC51" s="1">
        <f t="shared" si="42"/>
        <v>0</v>
      </c>
      <c r="GD51" s="1">
        <f t="shared" si="145"/>
        <v>2.3999999999999998E-3</v>
      </c>
      <c r="GE51" s="1">
        <f t="shared" si="43"/>
        <v>23.002400000000002</v>
      </c>
      <c r="GF51" s="1">
        <f t="shared" si="44"/>
        <v>24</v>
      </c>
      <c r="GG51" s="1">
        <f t="shared" si="45"/>
        <v>0</v>
      </c>
      <c r="GH51" s="1">
        <f t="shared" si="146"/>
        <v>1.5E-3</v>
      </c>
      <c r="GI51" s="1">
        <f t="shared" si="147"/>
        <v>24.0015</v>
      </c>
      <c r="GJ51" s="1">
        <f t="shared" si="46"/>
        <v>24</v>
      </c>
      <c r="GK51" s="1">
        <f t="shared" si="47"/>
        <v>0</v>
      </c>
      <c r="GL51" s="1">
        <f t="shared" si="148"/>
        <v>1.4E-3</v>
      </c>
      <c r="GM51" s="1">
        <f t="shared" si="149"/>
        <v>24.0014</v>
      </c>
      <c r="GN51" s="1">
        <f t="shared" si="48"/>
        <v>24</v>
      </c>
      <c r="GO51" s="1">
        <f t="shared" si="49"/>
        <v>0</v>
      </c>
      <c r="GP51" s="1">
        <f t="shared" si="150"/>
        <v>1.8E-3</v>
      </c>
      <c r="GQ51" s="1">
        <f t="shared" si="151"/>
        <v>24.001799999999999</v>
      </c>
      <c r="GR51" s="1">
        <f t="shared" si="50"/>
        <v>24</v>
      </c>
      <c r="GS51" s="1">
        <f t="shared" si="51"/>
        <v>0</v>
      </c>
      <c r="GT51" s="1">
        <f t="shared" si="152"/>
        <v>1.9E-3</v>
      </c>
      <c r="GU51" s="1">
        <f t="shared" si="153"/>
        <v>24.001899999999999</v>
      </c>
      <c r="GV51" s="1">
        <f t="shared" si="52"/>
        <v>24</v>
      </c>
      <c r="GW51" s="1">
        <f t="shared" si="53"/>
        <v>0</v>
      </c>
      <c r="GX51" s="1">
        <f t="shared" si="154"/>
        <v>2E-3</v>
      </c>
      <c r="GY51" s="1">
        <f t="shared" si="155"/>
        <v>24.001999999999999</v>
      </c>
      <c r="GZ51" s="1">
        <f t="shared" si="54"/>
        <v>24</v>
      </c>
      <c r="HA51" s="1">
        <f t="shared" si="55"/>
        <v>0</v>
      </c>
      <c r="HB51" s="1">
        <f t="shared" si="156"/>
        <v>1E-3</v>
      </c>
      <c r="HC51" s="1">
        <f t="shared" si="157"/>
        <v>24.001000000000001</v>
      </c>
      <c r="HD51" s="1">
        <f t="shared" si="56"/>
        <v>24</v>
      </c>
    </row>
    <row r="52" spans="1:212" x14ac:dyDescent="0.3">
      <c r="A52" t="s">
        <v>153</v>
      </c>
      <c r="B52" s="13">
        <f>IFERROR(VLOOKUP($A52,'Running Order'!$A$8:$CH$64,B$104,FALSE),)</f>
        <v>0</v>
      </c>
      <c r="C52" s="35" t="str">
        <f>IFERROR(VLOOKUP($A52,'Running Order'!$A$8:$CH$64,C$104,FALSE),"-")</f>
        <v>-</v>
      </c>
      <c r="D52" s="35" t="str">
        <f>IFERROR(VLOOKUP($A52,'Running Order'!$A$8:$CH$64,D$104,FALSE),"-")</f>
        <v>-</v>
      </c>
      <c r="E52" s="35" t="str">
        <f>IFERROR(VLOOKUP($A52,'Running Order'!$A$8:$CH$64,E$104,FALSE),"-")</f>
        <v>-</v>
      </c>
      <c r="F52" s="35" t="str">
        <f>IFERROR(VLOOKUP($A52,'Running Order'!$A$8:$CH$64,F$104,FALSE),"-")</f>
        <v>-</v>
      </c>
      <c r="G52" s="13" t="str">
        <f>IFERROR(VLOOKUP($A52,'Running Order'!$A$8:$CH$64,G$104,FALSE),"-")</f>
        <v>-</v>
      </c>
      <c r="H52" s="12" t="str">
        <f>IFERROR(VLOOKUP($A52,'Running Order'!$A$8:$CH$64,H$104,FALSE),"-")</f>
        <v>-</v>
      </c>
      <c r="I52" s="12" t="str">
        <f>IFERROR(VLOOKUP($A52,'Running Order'!$A$8:$CH$64,I$104,FALSE),"-")</f>
        <v>-</v>
      </c>
      <c r="J52" s="12" t="str">
        <f>IFERROR(VLOOKUP($A52,'Running Order'!$A$8:$CH$64,J$104,FALSE),"-")</f>
        <v>-</v>
      </c>
      <c r="K52" s="35" t="str">
        <f>IFERROR(VLOOKUP($A52,'Running Order'!$A$8:$CH$64,K$104,FALSE),"-")</f>
        <v>-</v>
      </c>
      <c r="L52" s="12" t="str">
        <f>IFERROR(VLOOKUP($A52,'Running Order'!$A$8:$CH$64,L$104,FALSE),"-")</f>
        <v>-</v>
      </c>
      <c r="M52" s="35" t="str">
        <f>IFERROR(VLOOKUP($A52,'Running Order'!$A$8:$CH$64,M$104,FALSE),"-")</f>
        <v>-</v>
      </c>
      <c r="N52" s="35" t="str">
        <f>IFERROR(VLOOKUP($A52,'Running Order'!$A$8:$CH$64,N$104,FALSE),"-")</f>
        <v>-</v>
      </c>
      <c r="O52" s="35" t="str">
        <f>IFERROR(VLOOKUP($A52,'Running Order'!$A$8:$CH$64,O$104,FALSE),"-")</f>
        <v>-</v>
      </c>
      <c r="P52" s="35" t="str">
        <f>IFERROR(VLOOKUP($A52,'Running Order'!$A$8:$CH$64,P$104,FALSE),"-")</f>
        <v>-</v>
      </c>
      <c r="Q52" s="35" t="str">
        <f>IFERROR(VLOOKUP($A52,'Running Order'!$A$8:$CH$64,Q$104,FALSE),"-")</f>
        <v>-</v>
      </c>
      <c r="R52" s="35" t="str">
        <f>IFERROR(VLOOKUP($A52,'Running Order'!$A$8:$CH$64,R$104,FALSE),"-")</f>
        <v>-</v>
      </c>
      <c r="S52" s="12" t="str">
        <f>IFERROR(VLOOKUP($A52,'Running Order'!$A$8:$CH$64,S$104,FALSE),"-")</f>
        <v>-</v>
      </c>
      <c r="T52" s="35" t="str">
        <f>IFERROR(VLOOKUP($A52,'Running Order'!$A$8:$CH$64,T$104,FALSE),"-")</f>
        <v>-</v>
      </c>
      <c r="U52" s="12" t="str">
        <f>IFERROR(VLOOKUP($A52,'Running Order'!$A$8:$CH$64,U$104,FALSE),"-")</f>
        <v>-</v>
      </c>
      <c r="V52" s="35" t="str">
        <f>IFERROR(VLOOKUP($A52,'Running Order'!$A$8:$CH$64,V$104,FALSE),"-")</f>
        <v>-</v>
      </c>
      <c r="W52" s="5">
        <f>IFERROR(VLOOKUP($A52,'Running Order'!$A$8:$CH$64,W$104,FALSE),1000)</f>
        <v>1000</v>
      </c>
      <c r="X52" s="12" t="str">
        <f>IFERROR(VLOOKUP($A52,'Running Order'!$A$8:$CH$64,X$104,FALSE),"-")</f>
        <v>-</v>
      </c>
      <c r="Y52" s="12" t="str">
        <f>IFERROR(VLOOKUP($A52,'Running Order'!$A$8:$CH$64,Y$104,FALSE),"-")</f>
        <v>-</v>
      </c>
      <c r="Z52" s="12" t="str">
        <f>IFERROR(VLOOKUP($A52,'Running Order'!$A$8:$CH$64,Z$104,FALSE),"-")</f>
        <v>-</v>
      </c>
      <c r="AA52" s="12" t="str">
        <f>IFERROR(VLOOKUP($A52,'Running Order'!$A$8:$CH$64,AA$104,FALSE),"-")</f>
        <v>-</v>
      </c>
      <c r="AB52" s="12" t="str">
        <f>IFERROR(VLOOKUP($A52,'Running Order'!$A$8:$CH$64,AB$104,FALSE),"-")</f>
        <v>-</v>
      </c>
      <c r="AC52" s="12" t="str">
        <f>IFERROR(VLOOKUP($A52,'Running Order'!$A$8:$CH$64,AC$104,FALSE),"-")</f>
        <v>-</v>
      </c>
      <c r="AD52" s="12" t="str">
        <f>IFERROR(VLOOKUP($A52,'Running Order'!$A$8:$CH$64,AD$104,FALSE),"-")</f>
        <v>-</v>
      </c>
      <c r="AE52" s="12" t="str">
        <f>IFERROR(VLOOKUP($A52,'Running Order'!$A$8:$CH$64,AE$104,FALSE),"-")</f>
        <v>-</v>
      </c>
      <c r="AF52" s="12" t="str">
        <f>IFERROR(VLOOKUP($A52,'Running Order'!$A$8:$CH$64,AF$104,FALSE),"-")</f>
        <v>-</v>
      </c>
      <c r="AG52" s="12" t="str">
        <f>IFERROR(VLOOKUP($A52,'Running Order'!$A$8:$CH$64,AG$104,FALSE),"-")</f>
        <v>-</v>
      </c>
      <c r="AH52" s="5">
        <f>IFERROR(VLOOKUP($A52,'Running Order'!$A$8:$CH$64,AH$104,FALSE),1000)</f>
        <v>1000</v>
      </c>
      <c r="AI52" s="5">
        <f>IFERROR(VLOOKUP($A52,'Running Order'!$A$8:$CH$64,AI$104,FALSE),1000)</f>
        <v>1000</v>
      </c>
      <c r="AJ52" s="12" t="str">
        <f>IFERROR(VLOOKUP($A52,'Running Order'!$A$8:$CH$64,AJ$104,FALSE),"-")</f>
        <v>-</v>
      </c>
      <c r="AK52" s="12" t="str">
        <f>IFERROR(VLOOKUP($A52,'Running Order'!$A$8:$CH$64,AK$104,FALSE),"-")</f>
        <v>-</v>
      </c>
      <c r="AL52" s="12" t="str">
        <f>IFERROR(VLOOKUP($A52,'Running Order'!$A$8:$CH$64,AL$104,FALSE),"-")</f>
        <v>-</v>
      </c>
      <c r="AM52" s="12" t="str">
        <f>IFERROR(VLOOKUP($A52,'Running Order'!$A$8:$CH$64,AM$104,FALSE),"-")</f>
        <v>-</v>
      </c>
      <c r="AN52" s="12" t="str">
        <f>IFERROR(VLOOKUP($A52,'Running Order'!$A$8:$CH$64,AN$104,FALSE),"-")</f>
        <v>-</v>
      </c>
      <c r="AO52" s="12" t="str">
        <f>IFERROR(VLOOKUP($A52,'Running Order'!$A$8:$CH$64,AO$104,FALSE),"-")</f>
        <v>-</v>
      </c>
      <c r="AP52" s="12" t="str">
        <f>IFERROR(VLOOKUP($A52,'Running Order'!$A$8:$CH$64,AP$104,FALSE),"-")</f>
        <v>-</v>
      </c>
      <c r="AQ52" s="12" t="str">
        <f>IFERROR(VLOOKUP($A52,'Running Order'!$A$8:$CH$64,AQ$104,FALSE),"-")</f>
        <v>-</v>
      </c>
      <c r="AR52" s="12" t="str">
        <f>IFERROR(VLOOKUP($A52,'Running Order'!$A$8:$CH$64,AR$104,FALSE),"-")</f>
        <v>-</v>
      </c>
      <c r="AS52" s="12" t="str">
        <f>IFERROR(VLOOKUP($A52,'Running Order'!$A$8:$CH$64,AS$104,FALSE),"-")</f>
        <v>-</v>
      </c>
      <c r="AT52" s="5">
        <f>IFERROR(VLOOKUP($A52,'Running Order'!$A$8:$CH$64,AT$104,FALSE),1000)</f>
        <v>1000</v>
      </c>
      <c r="AU52" s="5">
        <f>IFERROR(VLOOKUP($A52,'Running Order'!$A$8:$CH$64,AU$104,FALSE),1000)</f>
        <v>1000</v>
      </c>
      <c r="AV52" s="12" t="str">
        <f>IFERROR(VLOOKUP($A52,'Running Order'!$A$8:$CH$64,AV$104,FALSE),"-")</f>
        <v>-</v>
      </c>
      <c r="AW52" s="12" t="str">
        <f>IFERROR(VLOOKUP($A52,'Running Order'!$A$8:$CH$64,AW$104,FALSE),"-")</f>
        <v>-</v>
      </c>
      <c r="AX52" s="12" t="str">
        <f>IFERROR(VLOOKUP($A52,'Running Order'!$A$8:$CH$64,AX$104,FALSE),"-")</f>
        <v>-</v>
      </c>
      <c r="AY52" s="12" t="str">
        <f>IFERROR(VLOOKUP($A52,'Running Order'!$A$8:$CH$64,AY$104,FALSE),"-")</f>
        <v>-</v>
      </c>
      <c r="AZ52" s="12" t="str">
        <f>IFERROR(VLOOKUP($A52,'Running Order'!$A$8:$CH$64,AZ$104,FALSE),"-")</f>
        <v>-</v>
      </c>
      <c r="BA52" s="12" t="str">
        <f>IFERROR(VLOOKUP($A52,'Running Order'!$A$8:$CH$64,BA$104,FALSE),"-")</f>
        <v>-</v>
      </c>
      <c r="BB52" s="12" t="str">
        <f>IFERROR(VLOOKUP($A52,'Running Order'!$A$8:$CH$64,BB$104,FALSE),"-")</f>
        <v>-</v>
      </c>
      <c r="BC52" s="12" t="str">
        <f>IFERROR(VLOOKUP($A52,'Running Order'!$A$8:$CH$64,BC$104,FALSE),"-")</f>
        <v>-</v>
      </c>
      <c r="BD52" s="12" t="str">
        <f>IFERROR(VLOOKUP($A52,'Running Order'!$A$8:$CH$64,BD$104,FALSE),"-")</f>
        <v>-</v>
      </c>
      <c r="BE52" s="12" t="str">
        <f>IFERROR(VLOOKUP($A52,'Running Order'!$A$8:$CH$64,BE$104,FALSE),"-")</f>
        <v>-</v>
      </c>
      <c r="BF52" s="5">
        <f>IFERROR(VLOOKUP($A52,'Running Order'!$A$8:$CH$64,BF$104,FALSE),1000)</f>
        <v>1000</v>
      </c>
      <c r="BG52" s="5" t="str">
        <f>IFERROR(VLOOKUP($A52,'Running Order'!$A$8:$CH$64,BG$104,FALSE),"-")</f>
        <v>-</v>
      </c>
      <c r="BH52" s="5">
        <f t="shared" si="57"/>
        <v>24</v>
      </c>
      <c r="BI52" s="5">
        <f t="shared" si="58"/>
        <v>23</v>
      </c>
      <c r="BJ52" s="5">
        <f t="shared" si="59"/>
        <v>23</v>
      </c>
      <c r="BK52" s="5" t="str">
        <f t="shared" si="60"/>
        <v>-</v>
      </c>
      <c r="BL52" s="5">
        <f t="shared" si="61"/>
        <v>23</v>
      </c>
      <c r="BM52" s="5">
        <f t="shared" si="62"/>
        <v>23</v>
      </c>
      <c r="BN52" s="5">
        <f t="shared" si="63"/>
        <v>23</v>
      </c>
      <c r="BO52" s="5" t="str">
        <f t="shared" si="64"/>
        <v>-</v>
      </c>
      <c r="BP52" s="3" t="str">
        <f t="shared" si="16"/>
        <v>-</v>
      </c>
      <c r="BQ52" s="3" t="str">
        <f t="shared" si="65"/>
        <v/>
      </c>
      <c r="BR52" s="3" t="str">
        <f t="shared" si="17"/>
        <v>-</v>
      </c>
      <c r="BS52" s="3" t="str">
        <f t="shared" si="66"/>
        <v/>
      </c>
      <c r="BT52" s="3" t="str">
        <f t="shared" si="18"/>
        <v>-</v>
      </c>
      <c r="BU52" s="3" t="str">
        <f t="shared" si="67"/>
        <v/>
      </c>
      <c r="BV52" s="3" t="str">
        <f t="shared" si="19"/>
        <v>-</v>
      </c>
      <c r="BW52" s="3" t="str">
        <f t="shared" si="68"/>
        <v/>
      </c>
      <c r="BX52" s="3" t="str">
        <f t="shared" si="20"/>
        <v>-</v>
      </c>
      <c r="BY52" s="3" t="str">
        <f t="shared" si="69"/>
        <v/>
      </c>
      <c r="BZ52" s="3" t="str">
        <f t="shared" si="21"/>
        <v>-</v>
      </c>
      <c r="CA52" s="3" t="str">
        <f t="shared" si="70"/>
        <v/>
      </c>
      <c r="CB52" s="3" t="str">
        <f t="shared" si="22"/>
        <v>-</v>
      </c>
      <c r="CC52" s="3" t="str">
        <f t="shared" si="71"/>
        <v/>
      </c>
      <c r="CD52" s="3" t="str">
        <f t="shared" si="72"/>
        <v>-</v>
      </c>
      <c r="CE52" s="3" t="str">
        <f t="shared" si="73"/>
        <v/>
      </c>
      <c r="CF52" s="3" t="str">
        <f t="shared" si="74"/>
        <v>-</v>
      </c>
      <c r="CG52" s="3" t="str">
        <f t="shared" si="75"/>
        <v/>
      </c>
      <c r="CH52" s="5" t="str">
        <f>IFERROR(VLOOKUP($A52,'Running Order'!$A$8:$CH$64,CH$104,FALSE),"-")</f>
        <v>-</v>
      </c>
      <c r="CI52" s="5" t="str">
        <f>IFERROR(VLOOKUP($A52,'Running Order'!$A$8:$CI$64,CI$104,FALSE),"-")</f>
        <v>-</v>
      </c>
      <c r="CL52" s="1">
        <f t="shared" si="76"/>
        <v>0</v>
      </c>
      <c r="CM52" s="1">
        <f t="shared" si="77"/>
        <v>2.4000000000000001E-4</v>
      </c>
      <c r="CN52" s="1" t="e">
        <f t="shared" si="78"/>
        <v>#VALUE!</v>
      </c>
      <c r="CO52" s="1" t="e">
        <f t="shared" si="79"/>
        <v>#VALUE!</v>
      </c>
      <c r="CP52" s="1">
        <f t="shared" si="80"/>
        <v>0</v>
      </c>
      <c r="CQ52" s="1">
        <f t="shared" si="81"/>
        <v>2.4000000000000001E-4</v>
      </c>
      <c r="CR52" s="1" t="e">
        <f t="shared" si="82"/>
        <v>#VALUE!</v>
      </c>
      <c r="CS52" s="1" t="e">
        <f t="shared" si="23"/>
        <v>#VALUE!</v>
      </c>
      <c r="CT52" s="1">
        <f t="shared" si="83"/>
        <v>0</v>
      </c>
      <c r="CU52" s="1">
        <f t="shared" si="84"/>
        <v>2.3E-3</v>
      </c>
      <c r="CV52" s="1" t="e">
        <f t="shared" si="85"/>
        <v>#VALUE!</v>
      </c>
      <c r="CW52" s="1" t="e">
        <f t="shared" si="24"/>
        <v>#VALUE!</v>
      </c>
      <c r="CX52" s="1">
        <f t="shared" si="86"/>
        <v>0</v>
      </c>
      <c r="CY52" s="1">
        <f t="shared" si="87"/>
        <v>2.2000000000000001E-3</v>
      </c>
      <c r="CZ52" s="1" t="e">
        <f t="shared" si="88"/>
        <v>#VALUE!</v>
      </c>
      <c r="DA52" s="1" t="e">
        <f t="shared" si="25"/>
        <v>#VALUE!</v>
      </c>
      <c r="DB52" s="1">
        <f t="shared" si="89"/>
        <v>0</v>
      </c>
      <c r="DC52" s="1">
        <f t="shared" si="90"/>
        <v>2.2000000000000001E-3</v>
      </c>
      <c r="DD52" s="1" t="e">
        <f t="shared" si="91"/>
        <v>#VALUE!</v>
      </c>
      <c r="DE52" s="1" t="e">
        <f t="shared" si="26"/>
        <v>#VALUE!</v>
      </c>
      <c r="DF52" s="1">
        <f t="shared" si="92"/>
        <v>0</v>
      </c>
      <c r="DG52" s="1">
        <f t="shared" si="93"/>
        <v>2.2000000000000001E-3</v>
      </c>
      <c r="DH52" s="1" t="e">
        <f t="shared" si="94"/>
        <v>#VALUE!</v>
      </c>
      <c r="DI52" s="1" t="e">
        <f t="shared" si="27"/>
        <v>#VALUE!</v>
      </c>
      <c r="DJ52" s="1">
        <f t="shared" si="95"/>
        <v>0</v>
      </c>
      <c r="DK52" s="1">
        <f t="shared" si="96"/>
        <v>1.1999999999999999E-3</v>
      </c>
      <c r="DL52" s="1" t="e">
        <f t="shared" si="97"/>
        <v>#VALUE!</v>
      </c>
      <c r="DM52" s="1" t="e">
        <f t="shared" si="98"/>
        <v>#VALUE!</v>
      </c>
      <c r="DQ52">
        <f t="shared" si="99"/>
        <v>0</v>
      </c>
      <c r="DR52" t="str">
        <f t="shared" si="100"/>
        <v>NO</v>
      </c>
      <c r="DS52">
        <f t="shared" si="101"/>
        <v>3000</v>
      </c>
      <c r="DT52" t="str">
        <f t="shared" si="102"/>
        <v>NO</v>
      </c>
      <c r="DV52" s="1">
        <f t="shared" si="103"/>
        <v>0</v>
      </c>
      <c r="DW52" s="1">
        <f t="shared" si="104"/>
        <v>2.3999999999999998E-3</v>
      </c>
      <c r="DX52" s="1">
        <f t="shared" si="105"/>
        <v>23.002400000000002</v>
      </c>
      <c r="DY52" s="1">
        <f t="shared" si="28"/>
        <v>23</v>
      </c>
      <c r="DZ52" s="1">
        <f t="shared" si="106"/>
        <v>0</v>
      </c>
      <c r="EA52" s="1">
        <f t="shared" si="107"/>
        <v>2.3999999999999998E-3</v>
      </c>
      <c r="EB52" s="1">
        <f t="shared" si="108"/>
        <v>23.002400000000002</v>
      </c>
      <c r="EC52" s="1">
        <f t="shared" si="29"/>
        <v>23</v>
      </c>
      <c r="ED52" s="1">
        <f t="shared" si="109"/>
        <v>0</v>
      </c>
      <c r="EE52" s="1">
        <f t="shared" si="110"/>
        <v>2.3E-3</v>
      </c>
      <c r="EF52" s="1">
        <f t="shared" si="111"/>
        <v>23.002300000000002</v>
      </c>
      <c r="EG52" s="1">
        <f t="shared" si="30"/>
        <v>23</v>
      </c>
      <c r="EH52" s="1">
        <f t="shared" si="112"/>
        <v>0</v>
      </c>
      <c r="EI52" s="1">
        <f t="shared" si="113"/>
        <v>2.2000000000000001E-3</v>
      </c>
      <c r="EJ52" s="1">
        <f t="shared" si="114"/>
        <v>23.002199999999998</v>
      </c>
      <c r="EK52" s="1">
        <f t="shared" si="31"/>
        <v>23</v>
      </c>
      <c r="EL52" s="1">
        <f t="shared" si="115"/>
        <v>0</v>
      </c>
      <c r="EM52" s="1">
        <f t="shared" si="116"/>
        <v>2.2000000000000001E-3</v>
      </c>
      <c r="EN52" s="1">
        <f t="shared" si="117"/>
        <v>23.002199999999998</v>
      </c>
      <c r="EO52" s="1">
        <f t="shared" si="32"/>
        <v>23</v>
      </c>
      <c r="EP52" s="1">
        <f t="shared" si="118"/>
        <v>0</v>
      </c>
      <c r="EQ52" s="1">
        <f t="shared" si="119"/>
        <v>2.2000000000000001E-3</v>
      </c>
      <c r="ER52" s="1">
        <f t="shared" si="120"/>
        <v>23.002199999999998</v>
      </c>
      <c r="ES52" s="1">
        <f t="shared" si="33"/>
        <v>23</v>
      </c>
      <c r="ET52" s="1">
        <f t="shared" si="121"/>
        <v>0</v>
      </c>
      <c r="EU52" s="1">
        <f t="shared" si="122"/>
        <v>1.1999999999999999E-3</v>
      </c>
      <c r="EV52" s="1">
        <f t="shared" si="123"/>
        <v>23.001200000000001</v>
      </c>
      <c r="EW52" s="1">
        <f t="shared" si="124"/>
        <v>23</v>
      </c>
      <c r="EX52" s="1"/>
      <c r="EY52" s="1">
        <f t="shared" si="125"/>
        <v>0</v>
      </c>
      <c r="EZ52" s="1">
        <f t="shared" si="126"/>
        <v>2.3999999999999998E-3</v>
      </c>
      <c r="FA52" s="1">
        <f t="shared" si="34"/>
        <v>23.002400000000002</v>
      </c>
      <c r="FB52" s="1">
        <f t="shared" si="35"/>
        <v>23</v>
      </c>
      <c r="FC52" s="1">
        <f t="shared" si="127"/>
        <v>0</v>
      </c>
      <c r="FD52" s="1">
        <f t="shared" si="128"/>
        <v>2.2000000000000001E-3</v>
      </c>
      <c r="FE52" s="1">
        <f t="shared" si="129"/>
        <v>23.002199999999998</v>
      </c>
      <c r="FF52" s="1">
        <f t="shared" si="36"/>
        <v>23</v>
      </c>
      <c r="FG52" s="1">
        <f t="shared" si="130"/>
        <v>0</v>
      </c>
      <c r="FH52" s="1">
        <f t="shared" si="131"/>
        <v>2.0999999999999999E-3</v>
      </c>
      <c r="FI52" s="1">
        <f t="shared" si="132"/>
        <v>23.002099999999999</v>
      </c>
      <c r="FJ52" s="1">
        <f t="shared" si="37"/>
        <v>23</v>
      </c>
      <c r="FK52" s="1">
        <f t="shared" si="133"/>
        <v>0</v>
      </c>
      <c r="FL52" s="1">
        <f t="shared" si="134"/>
        <v>2.2000000000000001E-3</v>
      </c>
      <c r="FM52" s="1">
        <f t="shared" si="135"/>
        <v>23.002199999999998</v>
      </c>
      <c r="FN52" s="1">
        <f t="shared" si="38"/>
        <v>23</v>
      </c>
      <c r="FO52" s="1">
        <f t="shared" si="136"/>
        <v>0</v>
      </c>
      <c r="FP52" s="1">
        <f t="shared" si="137"/>
        <v>2.2000000000000001E-3</v>
      </c>
      <c r="FQ52" s="1">
        <f t="shared" si="138"/>
        <v>23.002199999999998</v>
      </c>
      <c r="FR52" s="1">
        <f t="shared" si="39"/>
        <v>23</v>
      </c>
      <c r="FS52" s="1">
        <f t="shared" si="139"/>
        <v>0</v>
      </c>
      <c r="FT52" s="1">
        <f t="shared" si="140"/>
        <v>2.0999999999999999E-3</v>
      </c>
      <c r="FU52" s="1">
        <f t="shared" si="141"/>
        <v>23.002099999999999</v>
      </c>
      <c r="FV52" s="1">
        <f t="shared" si="40"/>
        <v>23</v>
      </c>
      <c r="FW52" s="1">
        <f t="shared" si="142"/>
        <v>0</v>
      </c>
      <c r="FX52" s="1">
        <f t="shared" si="143"/>
        <v>1.1999999999999999E-3</v>
      </c>
      <c r="FY52" s="1">
        <f t="shared" si="144"/>
        <v>23.001200000000001</v>
      </c>
      <c r="FZ52" s="1">
        <f t="shared" si="41"/>
        <v>23</v>
      </c>
      <c r="GC52" s="1">
        <f t="shared" si="42"/>
        <v>0</v>
      </c>
      <c r="GD52" s="1">
        <f t="shared" si="145"/>
        <v>2.3999999999999998E-3</v>
      </c>
      <c r="GE52" s="1">
        <f t="shared" si="43"/>
        <v>23.002400000000002</v>
      </c>
      <c r="GF52" s="1">
        <f t="shared" si="44"/>
        <v>24</v>
      </c>
      <c r="GG52" s="1">
        <f t="shared" si="45"/>
        <v>0</v>
      </c>
      <c r="GH52" s="1">
        <f t="shared" si="146"/>
        <v>1.5E-3</v>
      </c>
      <c r="GI52" s="1">
        <f t="shared" si="147"/>
        <v>24.0015</v>
      </c>
      <c r="GJ52" s="1">
        <f t="shared" si="46"/>
        <v>24</v>
      </c>
      <c r="GK52" s="1">
        <f t="shared" si="47"/>
        <v>0</v>
      </c>
      <c r="GL52" s="1">
        <f t="shared" si="148"/>
        <v>1.4E-3</v>
      </c>
      <c r="GM52" s="1">
        <f t="shared" si="149"/>
        <v>24.0014</v>
      </c>
      <c r="GN52" s="1">
        <f t="shared" si="48"/>
        <v>24</v>
      </c>
      <c r="GO52" s="1">
        <f t="shared" si="49"/>
        <v>0</v>
      </c>
      <c r="GP52" s="1">
        <f t="shared" si="150"/>
        <v>1.8E-3</v>
      </c>
      <c r="GQ52" s="1">
        <f t="shared" si="151"/>
        <v>24.001799999999999</v>
      </c>
      <c r="GR52" s="1">
        <f t="shared" si="50"/>
        <v>24</v>
      </c>
      <c r="GS52" s="1">
        <f t="shared" si="51"/>
        <v>0</v>
      </c>
      <c r="GT52" s="1">
        <f t="shared" si="152"/>
        <v>1.9E-3</v>
      </c>
      <c r="GU52" s="1">
        <f t="shared" si="153"/>
        <v>24.001899999999999</v>
      </c>
      <c r="GV52" s="1">
        <f t="shared" si="52"/>
        <v>24</v>
      </c>
      <c r="GW52" s="1">
        <f t="shared" si="53"/>
        <v>0</v>
      </c>
      <c r="GX52" s="1">
        <f t="shared" si="154"/>
        <v>2E-3</v>
      </c>
      <c r="GY52" s="1">
        <f t="shared" si="155"/>
        <v>24.001999999999999</v>
      </c>
      <c r="GZ52" s="1">
        <f t="shared" si="54"/>
        <v>24</v>
      </c>
      <c r="HA52" s="1">
        <f t="shared" si="55"/>
        <v>0</v>
      </c>
      <c r="HB52" s="1">
        <f t="shared" si="156"/>
        <v>1E-3</v>
      </c>
      <c r="HC52" s="1">
        <f t="shared" si="157"/>
        <v>24.001000000000001</v>
      </c>
      <c r="HD52" s="1">
        <f t="shared" si="56"/>
        <v>24</v>
      </c>
    </row>
    <row r="53" spans="1:212" x14ac:dyDescent="0.3">
      <c r="A53" t="s">
        <v>154</v>
      </c>
      <c r="B53" s="37">
        <f>IFERROR(VLOOKUP($A53,'Running Order'!$A$8:$CH$64,B$104,FALSE),)</f>
        <v>0</v>
      </c>
      <c r="C53" s="36" t="str">
        <f>IFERROR(VLOOKUP($A53,'Running Order'!$A$8:$CH$64,C$104,FALSE),"-")</f>
        <v>-</v>
      </c>
      <c r="D53" s="36" t="str">
        <f>IFERROR(VLOOKUP($A53,'Running Order'!$A$8:$CH$64,D$104,FALSE),"-")</f>
        <v>-</v>
      </c>
      <c r="E53" s="36" t="str">
        <f>IFERROR(VLOOKUP($A53,'Running Order'!$A$8:$CH$64,E$104,FALSE),"-")</f>
        <v>-</v>
      </c>
      <c r="F53" s="36" t="str">
        <f>IFERROR(VLOOKUP($A53,'Running Order'!$A$8:$CH$64,F$104,FALSE),"-")</f>
        <v>-</v>
      </c>
      <c r="G53" s="37" t="str">
        <f>IFERROR(VLOOKUP($A53,'Running Order'!$A$8:$CH$64,G$104,FALSE),"-")</f>
        <v>-</v>
      </c>
      <c r="H53" s="36" t="str">
        <f>IFERROR(VLOOKUP($A53,'Running Order'!$A$8:$CH$64,H$104,FALSE),"-")</f>
        <v>-</v>
      </c>
      <c r="I53" s="36" t="str">
        <f>IFERROR(VLOOKUP($A53,'Running Order'!$A$8:$CH$64,I$104,FALSE),"-")</f>
        <v>-</v>
      </c>
      <c r="J53" s="36" t="str">
        <f>IFERROR(VLOOKUP($A53,'Running Order'!$A$8:$CH$64,J$104,FALSE),"-")</f>
        <v>-</v>
      </c>
      <c r="K53" s="36" t="str">
        <f>IFERROR(VLOOKUP($A53,'Running Order'!$A$8:$CH$64,K$104,FALSE),"-")</f>
        <v>-</v>
      </c>
      <c r="L53" s="36" t="str">
        <f>IFERROR(VLOOKUP($A53,'Running Order'!$A$8:$CH$64,L$104,FALSE),"-")</f>
        <v>-</v>
      </c>
      <c r="M53" s="36" t="str">
        <f>IFERROR(VLOOKUP($A53,'Running Order'!$A$8:$CH$64,M$104,FALSE),"-")</f>
        <v>-</v>
      </c>
      <c r="N53" s="36" t="str">
        <f>IFERROR(VLOOKUP($A53,'Running Order'!$A$8:$CH$64,N$104,FALSE),"-")</f>
        <v>-</v>
      </c>
      <c r="O53" s="36" t="str">
        <f>IFERROR(VLOOKUP($A53,'Running Order'!$A$8:$CH$64,O$104,FALSE),"-")</f>
        <v>-</v>
      </c>
      <c r="P53" s="36" t="str">
        <f>IFERROR(VLOOKUP($A53,'Running Order'!$A$8:$CH$64,P$104,FALSE),"-")</f>
        <v>-</v>
      </c>
      <c r="Q53" s="36" t="str">
        <f>IFERROR(VLOOKUP($A53,'Running Order'!$A$8:$CH$64,Q$104,FALSE),"-")</f>
        <v>-</v>
      </c>
      <c r="R53" s="36" t="str">
        <f>IFERROR(VLOOKUP($A53,'Running Order'!$A$8:$CH$64,R$104,FALSE),"-")</f>
        <v>-</v>
      </c>
      <c r="S53" s="36" t="str">
        <f>IFERROR(VLOOKUP($A53,'Running Order'!$A$8:$CH$64,S$104,FALSE),"-")</f>
        <v>-</v>
      </c>
      <c r="T53" s="36" t="str">
        <f>IFERROR(VLOOKUP($A53,'Running Order'!$A$8:$CH$64,T$104,FALSE),"-")</f>
        <v>-</v>
      </c>
      <c r="U53" s="36" t="str">
        <f>IFERROR(VLOOKUP($A53,'Running Order'!$A$8:$CH$64,U$104,FALSE),"-")</f>
        <v>-</v>
      </c>
      <c r="V53" s="36" t="str">
        <f>IFERROR(VLOOKUP($A53,'Running Order'!$A$8:$CH$64,V$104,FALSE),"-")</f>
        <v>-</v>
      </c>
      <c r="W53" s="38">
        <f>IFERROR(VLOOKUP($A53,'Running Order'!$A$8:$CH$64,W$104,FALSE),1000)</f>
        <v>1000</v>
      </c>
      <c r="X53" s="36" t="str">
        <f>IFERROR(VLOOKUP($A53,'Running Order'!$A$8:$CH$64,X$104,FALSE),"-")</f>
        <v>-</v>
      </c>
      <c r="Y53" s="36" t="str">
        <f>IFERROR(VLOOKUP($A53,'Running Order'!$A$8:$CH$64,Y$104,FALSE),"-")</f>
        <v>-</v>
      </c>
      <c r="Z53" s="36" t="str">
        <f>IFERROR(VLOOKUP($A53,'Running Order'!$A$8:$CH$64,Z$104,FALSE),"-")</f>
        <v>-</v>
      </c>
      <c r="AA53" s="36" t="str">
        <f>IFERROR(VLOOKUP($A53,'Running Order'!$A$8:$CH$64,AA$104,FALSE),"-")</f>
        <v>-</v>
      </c>
      <c r="AB53" s="36" t="str">
        <f>IFERROR(VLOOKUP($A53,'Running Order'!$A$8:$CH$64,AB$104,FALSE),"-")</f>
        <v>-</v>
      </c>
      <c r="AC53" s="36" t="str">
        <f>IFERROR(VLOOKUP($A53,'Running Order'!$A$8:$CH$64,AC$104,FALSE),"-")</f>
        <v>-</v>
      </c>
      <c r="AD53" s="36" t="str">
        <f>IFERROR(VLOOKUP($A53,'Running Order'!$A$8:$CH$64,AD$104,FALSE),"-")</f>
        <v>-</v>
      </c>
      <c r="AE53" s="36" t="str">
        <f>IFERROR(VLOOKUP($A53,'Running Order'!$A$8:$CH$64,AE$104,FALSE),"-")</f>
        <v>-</v>
      </c>
      <c r="AF53" s="36" t="str">
        <f>IFERROR(VLOOKUP($A53,'Running Order'!$A$8:$CH$64,AF$104,FALSE),"-")</f>
        <v>-</v>
      </c>
      <c r="AG53" s="36" t="str">
        <f>IFERROR(VLOOKUP($A53,'Running Order'!$A$8:$CH$64,AG$104,FALSE),"-")</f>
        <v>-</v>
      </c>
      <c r="AH53" s="38">
        <f>IFERROR(VLOOKUP($A53,'Running Order'!$A$8:$CH$64,AH$104,FALSE),1000)</f>
        <v>1000</v>
      </c>
      <c r="AI53" s="38">
        <f>IFERROR(VLOOKUP($A53,'Running Order'!$A$8:$CH$64,AI$104,FALSE),1000)</f>
        <v>1000</v>
      </c>
      <c r="AJ53" s="36" t="str">
        <f>IFERROR(VLOOKUP($A53,'Running Order'!$A$8:$CH$64,AJ$104,FALSE),"-")</f>
        <v>-</v>
      </c>
      <c r="AK53" s="36" t="str">
        <f>IFERROR(VLOOKUP($A53,'Running Order'!$A$8:$CH$64,AK$104,FALSE),"-")</f>
        <v>-</v>
      </c>
      <c r="AL53" s="36" t="str">
        <f>IFERROR(VLOOKUP($A53,'Running Order'!$A$8:$CH$64,AL$104,FALSE),"-")</f>
        <v>-</v>
      </c>
      <c r="AM53" s="36" t="str">
        <f>IFERROR(VLOOKUP($A53,'Running Order'!$A$8:$CH$64,AM$104,FALSE),"-")</f>
        <v>-</v>
      </c>
      <c r="AN53" s="36" t="str">
        <f>IFERROR(VLOOKUP($A53,'Running Order'!$A$8:$CH$64,AN$104,FALSE),"-")</f>
        <v>-</v>
      </c>
      <c r="AO53" s="36" t="str">
        <f>IFERROR(VLOOKUP($A53,'Running Order'!$A$8:$CH$64,AO$104,FALSE),"-")</f>
        <v>-</v>
      </c>
      <c r="AP53" s="36" t="str">
        <f>IFERROR(VLOOKUP($A53,'Running Order'!$A$8:$CH$64,AP$104,FALSE),"-")</f>
        <v>-</v>
      </c>
      <c r="AQ53" s="36" t="str">
        <f>IFERROR(VLOOKUP($A53,'Running Order'!$A$8:$CH$64,AQ$104,FALSE),"-")</f>
        <v>-</v>
      </c>
      <c r="AR53" s="36" t="str">
        <f>IFERROR(VLOOKUP($A53,'Running Order'!$A$8:$CH$64,AR$104,FALSE),"-")</f>
        <v>-</v>
      </c>
      <c r="AS53" s="36" t="str">
        <f>IFERROR(VLOOKUP($A53,'Running Order'!$A$8:$CH$64,AS$104,FALSE),"-")</f>
        <v>-</v>
      </c>
      <c r="AT53" s="38">
        <f>IFERROR(VLOOKUP($A53,'Running Order'!$A$8:$CH$64,AT$104,FALSE),1000)</f>
        <v>1000</v>
      </c>
      <c r="AU53" s="38">
        <f>IFERROR(VLOOKUP($A53,'Running Order'!$A$8:$CH$64,AU$104,FALSE),1000)</f>
        <v>1000</v>
      </c>
      <c r="AV53" s="36" t="str">
        <f>IFERROR(VLOOKUP($A53,'Running Order'!$A$8:$CH$64,AV$104,FALSE),"-")</f>
        <v>-</v>
      </c>
      <c r="AW53" s="36" t="str">
        <f>IFERROR(VLOOKUP($A53,'Running Order'!$A$8:$CH$64,AW$104,FALSE),"-")</f>
        <v>-</v>
      </c>
      <c r="AX53" s="36" t="str">
        <f>IFERROR(VLOOKUP($A53,'Running Order'!$A$8:$CH$64,AX$104,FALSE),"-")</f>
        <v>-</v>
      </c>
      <c r="AY53" s="36" t="str">
        <f>IFERROR(VLOOKUP($A53,'Running Order'!$A$8:$CH$64,AY$104,FALSE),"-")</f>
        <v>-</v>
      </c>
      <c r="AZ53" s="36" t="str">
        <f>IFERROR(VLOOKUP($A53,'Running Order'!$A$8:$CH$64,AZ$104,FALSE),"-")</f>
        <v>-</v>
      </c>
      <c r="BA53" s="36" t="str">
        <f>IFERROR(VLOOKUP($A53,'Running Order'!$A$8:$CH$64,BA$104,FALSE),"-")</f>
        <v>-</v>
      </c>
      <c r="BB53" s="36" t="str">
        <f>IFERROR(VLOOKUP($A53,'Running Order'!$A$8:$CH$64,BB$104,FALSE),"-")</f>
        <v>-</v>
      </c>
      <c r="BC53" s="36" t="str">
        <f>IFERROR(VLOOKUP($A53,'Running Order'!$A$8:$CH$64,BC$104,FALSE),"-")</f>
        <v>-</v>
      </c>
      <c r="BD53" s="36" t="str">
        <f>IFERROR(VLOOKUP($A53,'Running Order'!$A$8:$CH$64,BD$104,FALSE),"-")</f>
        <v>-</v>
      </c>
      <c r="BE53" s="36" t="str">
        <f>IFERROR(VLOOKUP($A53,'Running Order'!$A$8:$CH$64,BE$104,FALSE),"-")</f>
        <v>-</v>
      </c>
      <c r="BF53" s="38">
        <f>IFERROR(VLOOKUP($A53,'Running Order'!$A$8:$CH$64,BF$104,FALSE),1000)</f>
        <v>1000</v>
      </c>
      <c r="BG53" s="38" t="str">
        <f>IFERROR(VLOOKUP($A53,'Running Order'!$A$8:$CH$64,BG$104,FALSE),"-")</f>
        <v>-</v>
      </c>
      <c r="BH53" s="38">
        <f t="shared" si="57"/>
        <v>24</v>
      </c>
      <c r="BI53" s="38">
        <f t="shared" si="58"/>
        <v>23</v>
      </c>
      <c r="BJ53" s="38">
        <f t="shared" si="59"/>
        <v>23</v>
      </c>
      <c r="BK53" s="5" t="str">
        <f t="shared" si="60"/>
        <v>-</v>
      </c>
      <c r="BL53" s="5">
        <f t="shared" si="61"/>
        <v>23</v>
      </c>
      <c r="BM53" s="5">
        <f t="shared" si="62"/>
        <v>23</v>
      </c>
      <c r="BN53" s="5">
        <f t="shared" si="63"/>
        <v>23</v>
      </c>
      <c r="BO53" s="5" t="str">
        <f t="shared" si="64"/>
        <v>-</v>
      </c>
      <c r="BP53" s="3" t="str">
        <f t="shared" si="16"/>
        <v>-</v>
      </c>
      <c r="BQ53" s="3" t="str">
        <f t="shared" si="65"/>
        <v/>
      </c>
      <c r="BR53" s="3" t="str">
        <f t="shared" si="17"/>
        <v>-</v>
      </c>
      <c r="BS53" s="3" t="str">
        <f t="shared" si="66"/>
        <v/>
      </c>
      <c r="BT53" s="3" t="str">
        <f t="shared" si="18"/>
        <v>-</v>
      </c>
      <c r="BU53" s="3" t="str">
        <f t="shared" si="67"/>
        <v/>
      </c>
      <c r="BV53" s="3" t="str">
        <f t="shared" si="19"/>
        <v>-</v>
      </c>
      <c r="BW53" s="3" t="str">
        <f t="shared" si="68"/>
        <v/>
      </c>
      <c r="BX53" s="3" t="str">
        <f t="shared" si="20"/>
        <v>-</v>
      </c>
      <c r="BY53" s="3" t="str">
        <f t="shared" si="69"/>
        <v/>
      </c>
      <c r="BZ53" s="3" t="str">
        <f t="shared" si="21"/>
        <v>-</v>
      </c>
      <c r="CA53" s="3" t="str">
        <f t="shared" si="70"/>
        <v/>
      </c>
      <c r="CB53" s="3" t="str">
        <f t="shared" si="22"/>
        <v>-</v>
      </c>
      <c r="CC53" s="3" t="str">
        <f t="shared" si="71"/>
        <v/>
      </c>
      <c r="CD53" s="3" t="str">
        <f t="shared" si="72"/>
        <v>-</v>
      </c>
      <c r="CE53" s="3" t="str">
        <f t="shared" si="73"/>
        <v/>
      </c>
      <c r="CF53" s="3" t="str">
        <f t="shared" si="74"/>
        <v>-</v>
      </c>
      <c r="CG53" s="3" t="str">
        <f t="shared" si="75"/>
        <v/>
      </c>
      <c r="CH53" s="5" t="str">
        <f>IFERROR(VLOOKUP($A53,'Running Order'!$A$8:$CH$64,CH$104,FALSE),"-")</f>
        <v>-</v>
      </c>
      <c r="CI53" s="5" t="str">
        <f>IFERROR(VLOOKUP($A53,'Running Order'!$A$8:$CI$64,CI$104,FALSE),"-")</f>
        <v>-</v>
      </c>
      <c r="CL53" s="1">
        <f t="shared" si="76"/>
        <v>0</v>
      </c>
      <c r="CM53" s="1">
        <f t="shared" si="77"/>
        <v>2.4000000000000001E-4</v>
      </c>
      <c r="CN53" s="1" t="e">
        <f t="shared" si="78"/>
        <v>#VALUE!</v>
      </c>
      <c r="CO53" s="1" t="e">
        <f t="shared" si="79"/>
        <v>#VALUE!</v>
      </c>
      <c r="CP53" s="1">
        <f t="shared" si="80"/>
        <v>0</v>
      </c>
      <c r="CQ53" s="1">
        <f t="shared" si="81"/>
        <v>2.4000000000000001E-4</v>
      </c>
      <c r="CR53" s="1" t="e">
        <f t="shared" si="82"/>
        <v>#VALUE!</v>
      </c>
      <c r="CS53" s="1" t="e">
        <f t="shared" si="23"/>
        <v>#VALUE!</v>
      </c>
      <c r="CT53" s="1">
        <f t="shared" si="83"/>
        <v>0</v>
      </c>
      <c r="CU53" s="1">
        <f t="shared" si="84"/>
        <v>2.3E-3</v>
      </c>
      <c r="CV53" s="1" t="e">
        <f t="shared" si="85"/>
        <v>#VALUE!</v>
      </c>
      <c r="CW53" s="1" t="e">
        <f t="shared" si="24"/>
        <v>#VALUE!</v>
      </c>
      <c r="CX53" s="1">
        <f t="shared" si="86"/>
        <v>0</v>
      </c>
      <c r="CY53" s="1">
        <f t="shared" si="87"/>
        <v>2.2000000000000001E-3</v>
      </c>
      <c r="CZ53" s="1" t="e">
        <f t="shared" si="88"/>
        <v>#VALUE!</v>
      </c>
      <c r="DA53" s="1" t="e">
        <f t="shared" si="25"/>
        <v>#VALUE!</v>
      </c>
      <c r="DB53" s="1">
        <f t="shared" si="89"/>
        <v>0</v>
      </c>
      <c r="DC53" s="1">
        <f t="shared" si="90"/>
        <v>2.2000000000000001E-3</v>
      </c>
      <c r="DD53" s="1" t="e">
        <f t="shared" si="91"/>
        <v>#VALUE!</v>
      </c>
      <c r="DE53" s="1" t="e">
        <f t="shared" si="26"/>
        <v>#VALUE!</v>
      </c>
      <c r="DF53" s="1">
        <f t="shared" si="92"/>
        <v>0</v>
      </c>
      <c r="DG53" s="1">
        <f t="shared" si="93"/>
        <v>2.2000000000000001E-3</v>
      </c>
      <c r="DH53" s="1" t="e">
        <f t="shared" si="94"/>
        <v>#VALUE!</v>
      </c>
      <c r="DI53" s="1" t="e">
        <f t="shared" si="27"/>
        <v>#VALUE!</v>
      </c>
      <c r="DJ53" s="1">
        <f t="shared" si="95"/>
        <v>0</v>
      </c>
      <c r="DK53" s="1">
        <f t="shared" si="96"/>
        <v>1.1999999999999999E-3</v>
      </c>
      <c r="DL53" s="1" t="e">
        <f t="shared" si="97"/>
        <v>#VALUE!</v>
      </c>
      <c r="DM53" s="1" t="e">
        <f t="shared" si="98"/>
        <v>#VALUE!</v>
      </c>
      <c r="DQ53">
        <f t="shared" si="99"/>
        <v>0</v>
      </c>
      <c r="DR53" t="str">
        <f t="shared" si="100"/>
        <v>NO</v>
      </c>
      <c r="DS53">
        <f t="shared" si="101"/>
        <v>3000</v>
      </c>
      <c r="DT53" t="str">
        <f t="shared" si="102"/>
        <v>NO</v>
      </c>
      <c r="DV53" s="1">
        <f t="shared" si="103"/>
        <v>0</v>
      </c>
      <c r="DW53" s="1">
        <f t="shared" si="104"/>
        <v>2.3999999999999998E-3</v>
      </c>
      <c r="DX53" s="1">
        <f t="shared" si="105"/>
        <v>23.002400000000002</v>
      </c>
      <c r="DY53" s="1">
        <f t="shared" si="28"/>
        <v>23</v>
      </c>
      <c r="DZ53" s="1">
        <f t="shared" si="106"/>
        <v>0</v>
      </c>
      <c r="EA53" s="1">
        <f t="shared" si="107"/>
        <v>2.3999999999999998E-3</v>
      </c>
      <c r="EB53" s="1">
        <f t="shared" si="108"/>
        <v>23.002400000000002</v>
      </c>
      <c r="EC53" s="1">
        <f t="shared" si="29"/>
        <v>23</v>
      </c>
      <c r="ED53" s="1">
        <f t="shared" si="109"/>
        <v>0</v>
      </c>
      <c r="EE53" s="1">
        <f t="shared" si="110"/>
        <v>2.3E-3</v>
      </c>
      <c r="EF53" s="1">
        <f t="shared" si="111"/>
        <v>23.002300000000002</v>
      </c>
      <c r="EG53" s="1">
        <f t="shared" si="30"/>
        <v>23</v>
      </c>
      <c r="EH53" s="1">
        <f t="shared" si="112"/>
        <v>0</v>
      </c>
      <c r="EI53" s="1">
        <f t="shared" si="113"/>
        <v>2.2000000000000001E-3</v>
      </c>
      <c r="EJ53" s="1">
        <f t="shared" si="114"/>
        <v>23.002199999999998</v>
      </c>
      <c r="EK53" s="1">
        <f t="shared" si="31"/>
        <v>23</v>
      </c>
      <c r="EL53" s="1">
        <f t="shared" si="115"/>
        <v>0</v>
      </c>
      <c r="EM53" s="1">
        <f t="shared" si="116"/>
        <v>2.2000000000000001E-3</v>
      </c>
      <c r="EN53" s="1">
        <f t="shared" si="117"/>
        <v>23.002199999999998</v>
      </c>
      <c r="EO53" s="1">
        <f t="shared" si="32"/>
        <v>23</v>
      </c>
      <c r="EP53" s="1">
        <f t="shared" si="118"/>
        <v>0</v>
      </c>
      <c r="EQ53" s="1">
        <f t="shared" si="119"/>
        <v>2.2000000000000001E-3</v>
      </c>
      <c r="ER53" s="1">
        <f t="shared" si="120"/>
        <v>23.002199999999998</v>
      </c>
      <c r="ES53" s="1">
        <f t="shared" si="33"/>
        <v>23</v>
      </c>
      <c r="ET53" s="1">
        <f t="shared" si="121"/>
        <v>0</v>
      </c>
      <c r="EU53" s="1">
        <f t="shared" si="122"/>
        <v>1.1999999999999999E-3</v>
      </c>
      <c r="EV53" s="1">
        <f t="shared" si="123"/>
        <v>23.001200000000001</v>
      </c>
      <c r="EW53" s="1">
        <f t="shared" si="124"/>
        <v>23</v>
      </c>
      <c r="EX53" s="1"/>
      <c r="EY53" s="1">
        <f t="shared" si="125"/>
        <v>0</v>
      </c>
      <c r="EZ53" s="1">
        <f t="shared" si="126"/>
        <v>2.3999999999999998E-3</v>
      </c>
      <c r="FA53" s="1">
        <f t="shared" si="34"/>
        <v>23.002400000000002</v>
      </c>
      <c r="FB53" s="1">
        <f t="shared" si="35"/>
        <v>23</v>
      </c>
      <c r="FC53" s="1">
        <f t="shared" si="127"/>
        <v>0</v>
      </c>
      <c r="FD53" s="1">
        <f t="shared" si="128"/>
        <v>2.2000000000000001E-3</v>
      </c>
      <c r="FE53" s="1">
        <f t="shared" si="129"/>
        <v>23.002199999999998</v>
      </c>
      <c r="FF53" s="1">
        <f t="shared" si="36"/>
        <v>23</v>
      </c>
      <c r="FG53" s="1">
        <f t="shared" si="130"/>
        <v>0</v>
      </c>
      <c r="FH53" s="1">
        <f t="shared" si="131"/>
        <v>2.0999999999999999E-3</v>
      </c>
      <c r="FI53" s="1">
        <f t="shared" si="132"/>
        <v>23.002099999999999</v>
      </c>
      <c r="FJ53" s="1">
        <f t="shared" si="37"/>
        <v>23</v>
      </c>
      <c r="FK53" s="1">
        <f t="shared" si="133"/>
        <v>0</v>
      </c>
      <c r="FL53" s="1">
        <f t="shared" si="134"/>
        <v>2.2000000000000001E-3</v>
      </c>
      <c r="FM53" s="1">
        <f t="shared" si="135"/>
        <v>23.002199999999998</v>
      </c>
      <c r="FN53" s="1">
        <f t="shared" si="38"/>
        <v>23</v>
      </c>
      <c r="FO53" s="1">
        <f t="shared" si="136"/>
        <v>0</v>
      </c>
      <c r="FP53" s="1">
        <f t="shared" si="137"/>
        <v>2.2000000000000001E-3</v>
      </c>
      <c r="FQ53" s="1">
        <f t="shared" si="138"/>
        <v>23.002199999999998</v>
      </c>
      <c r="FR53" s="1">
        <f t="shared" si="39"/>
        <v>23</v>
      </c>
      <c r="FS53" s="1">
        <f t="shared" si="139"/>
        <v>0</v>
      </c>
      <c r="FT53" s="1">
        <f t="shared" si="140"/>
        <v>2.0999999999999999E-3</v>
      </c>
      <c r="FU53" s="1">
        <f t="shared" si="141"/>
        <v>23.002099999999999</v>
      </c>
      <c r="FV53" s="1">
        <f t="shared" si="40"/>
        <v>23</v>
      </c>
      <c r="FW53" s="1">
        <f t="shared" si="142"/>
        <v>0</v>
      </c>
      <c r="FX53" s="1">
        <f t="shared" si="143"/>
        <v>1.1999999999999999E-3</v>
      </c>
      <c r="FY53" s="1">
        <f t="shared" si="144"/>
        <v>23.001200000000001</v>
      </c>
      <c r="FZ53" s="1">
        <f t="shared" si="41"/>
        <v>23</v>
      </c>
      <c r="GC53" s="1">
        <f t="shared" si="42"/>
        <v>0</v>
      </c>
      <c r="GD53" s="1">
        <f t="shared" si="145"/>
        <v>2.3999999999999998E-3</v>
      </c>
      <c r="GE53" s="1">
        <f t="shared" si="43"/>
        <v>23.002400000000002</v>
      </c>
      <c r="GF53" s="1">
        <f t="shared" si="44"/>
        <v>24</v>
      </c>
      <c r="GG53" s="1">
        <f t="shared" si="45"/>
        <v>0</v>
      </c>
      <c r="GH53" s="1">
        <f t="shared" si="146"/>
        <v>1.5E-3</v>
      </c>
      <c r="GI53" s="1">
        <f t="shared" si="147"/>
        <v>24.0015</v>
      </c>
      <c r="GJ53" s="1">
        <f t="shared" si="46"/>
        <v>24</v>
      </c>
      <c r="GK53" s="1">
        <f t="shared" si="47"/>
        <v>0</v>
      </c>
      <c r="GL53" s="1">
        <f t="shared" si="148"/>
        <v>1.4E-3</v>
      </c>
      <c r="GM53" s="1">
        <f t="shared" si="149"/>
        <v>24.0014</v>
      </c>
      <c r="GN53" s="1">
        <f t="shared" si="48"/>
        <v>24</v>
      </c>
      <c r="GO53" s="1">
        <f t="shared" si="49"/>
        <v>0</v>
      </c>
      <c r="GP53" s="1">
        <f t="shared" si="150"/>
        <v>1.8E-3</v>
      </c>
      <c r="GQ53" s="1">
        <f t="shared" si="151"/>
        <v>24.001799999999999</v>
      </c>
      <c r="GR53" s="1">
        <f t="shared" si="50"/>
        <v>24</v>
      </c>
      <c r="GS53" s="1">
        <f t="shared" si="51"/>
        <v>0</v>
      </c>
      <c r="GT53" s="1">
        <f t="shared" si="152"/>
        <v>1.9E-3</v>
      </c>
      <c r="GU53" s="1">
        <f t="shared" si="153"/>
        <v>24.001899999999999</v>
      </c>
      <c r="GV53" s="1">
        <f t="shared" si="52"/>
        <v>24</v>
      </c>
      <c r="GW53" s="1">
        <f t="shared" si="53"/>
        <v>0</v>
      </c>
      <c r="GX53" s="1">
        <f t="shared" si="154"/>
        <v>2E-3</v>
      </c>
      <c r="GY53" s="1">
        <f t="shared" si="155"/>
        <v>24.001999999999999</v>
      </c>
      <c r="GZ53" s="1">
        <f t="shared" si="54"/>
        <v>24</v>
      </c>
      <c r="HA53" s="1">
        <f t="shared" si="55"/>
        <v>0</v>
      </c>
      <c r="HB53" s="1">
        <f t="shared" si="156"/>
        <v>1E-3</v>
      </c>
      <c r="HC53" s="1">
        <f t="shared" si="157"/>
        <v>24.001000000000001</v>
      </c>
      <c r="HD53" s="1">
        <f t="shared" si="56"/>
        <v>24</v>
      </c>
    </row>
    <row r="54" spans="1:212" x14ac:dyDescent="0.3">
      <c r="A54" t="s">
        <v>155</v>
      </c>
      <c r="B54" s="13">
        <f>IFERROR(VLOOKUP($A54,'Running Order'!$A$8:$CH$64,B$104,FALSE),)</f>
        <v>0</v>
      </c>
      <c r="C54" s="35" t="str">
        <f>IFERROR(VLOOKUP($A54,'Running Order'!$A$8:$CH$64,C$104,FALSE),"-")</f>
        <v>-</v>
      </c>
      <c r="D54" s="35" t="str">
        <f>IFERROR(VLOOKUP($A54,'Running Order'!$A$8:$CH$64,D$104,FALSE),"-")</f>
        <v>-</v>
      </c>
      <c r="E54" s="35" t="str">
        <f>IFERROR(VLOOKUP($A54,'Running Order'!$A$8:$CH$64,E$104,FALSE),"-")</f>
        <v>-</v>
      </c>
      <c r="F54" s="35" t="str">
        <f>IFERROR(VLOOKUP($A54,'Running Order'!$A$8:$CH$64,F$104,FALSE),"-")</f>
        <v>-</v>
      </c>
      <c r="G54" s="13" t="str">
        <f>IFERROR(VLOOKUP($A54,'Running Order'!$A$8:$CH$64,G$104,FALSE),"-")</f>
        <v>-</v>
      </c>
      <c r="H54" s="12" t="str">
        <f>IFERROR(VLOOKUP($A54,'Running Order'!$A$8:$CH$64,H$104,FALSE),"-")</f>
        <v>-</v>
      </c>
      <c r="I54" s="12" t="str">
        <f>IFERROR(VLOOKUP($A54,'Running Order'!$A$8:$CH$64,I$104,FALSE),"-")</f>
        <v>-</v>
      </c>
      <c r="J54" s="12" t="str">
        <f>IFERROR(VLOOKUP($A54,'Running Order'!$A$8:$CH$64,J$104,FALSE),"-")</f>
        <v>-</v>
      </c>
      <c r="K54" s="35" t="str">
        <f>IFERROR(VLOOKUP($A54,'Running Order'!$A$8:$CH$64,K$104,FALSE),"-")</f>
        <v>-</v>
      </c>
      <c r="L54" s="12" t="str">
        <f>IFERROR(VLOOKUP($A54,'Running Order'!$A$8:$CH$64,L$104,FALSE),"-")</f>
        <v>-</v>
      </c>
      <c r="M54" s="35" t="str">
        <f>IFERROR(VLOOKUP($A54,'Running Order'!$A$8:$CH$64,M$104,FALSE),"-")</f>
        <v>-</v>
      </c>
      <c r="N54" s="35" t="str">
        <f>IFERROR(VLOOKUP($A54,'Running Order'!$A$8:$CH$64,N$104,FALSE),"-")</f>
        <v>-</v>
      </c>
      <c r="O54" s="35" t="str">
        <f>IFERROR(VLOOKUP($A54,'Running Order'!$A$8:$CH$64,O$104,FALSE),"-")</f>
        <v>-</v>
      </c>
      <c r="P54" s="35" t="str">
        <f>IFERROR(VLOOKUP($A54,'Running Order'!$A$8:$CH$64,P$104,FALSE),"-")</f>
        <v>-</v>
      </c>
      <c r="Q54" s="35" t="str">
        <f>IFERROR(VLOOKUP($A54,'Running Order'!$A$8:$CH$64,Q$104,FALSE),"-")</f>
        <v>-</v>
      </c>
      <c r="R54" s="35" t="str">
        <f>IFERROR(VLOOKUP($A54,'Running Order'!$A$8:$CH$64,R$104,FALSE),"-")</f>
        <v>-</v>
      </c>
      <c r="S54" s="12" t="str">
        <f>IFERROR(VLOOKUP($A54,'Running Order'!$A$8:$CH$64,S$104,FALSE),"-")</f>
        <v>-</v>
      </c>
      <c r="T54" s="35" t="str">
        <f>IFERROR(VLOOKUP($A54,'Running Order'!$A$8:$CH$64,T$104,FALSE),"-")</f>
        <v>-</v>
      </c>
      <c r="U54" s="12" t="str">
        <f>IFERROR(VLOOKUP($A54,'Running Order'!$A$8:$CH$64,U$104,FALSE),"-")</f>
        <v>-</v>
      </c>
      <c r="V54" s="35" t="str">
        <f>IFERROR(VLOOKUP($A54,'Running Order'!$A$8:$CH$64,V$104,FALSE),"-")</f>
        <v>-</v>
      </c>
      <c r="W54" s="5">
        <f>IFERROR(VLOOKUP($A54,'Running Order'!$A$8:$CH$64,W$104,FALSE),1000)</f>
        <v>1000</v>
      </c>
      <c r="X54" s="12" t="str">
        <f>IFERROR(VLOOKUP($A54,'Running Order'!$A$8:$CH$64,X$104,FALSE),"-")</f>
        <v>-</v>
      </c>
      <c r="Y54" s="12" t="str">
        <f>IFERROR(VLOOKUP($A54,'Running Order'!$A$8:$CH$64,Y$104,FALSE),"-")</f>
        <v>-</v>
      </c>
      <c r="Z54" s="12" t="str">
        <f>IFERROR(VLOOKUP($A54,'Running Order'!$A$8:$CH$64,Z$104,FALSE),"-")</f>
        <v>-</v>
      </c>
      <c r="AA54" s="12" t="str">
        <f>IFERROR(VLOOKUP($A54,'Running Order'!$A$8:$CH$64,AA$104,FALSE),"-")</f>
        <v>-</v>
      </c>
      <c r="AB54" s="12" t="str">
        <f>IFERROR(VLOOKUP($A54,'Running Order'!$A$8:$CH$64,AB$104,FALSE),"-")</f>
        <v>-</v>
      </c>
      <c r="AC54" s="12" t="str">
        <f>IFERROR(VLOOKUP($A54,'Running Order'!$A$8:$CH$64,AC$104,FALSE),"-")</f>
        <v>-</v>
      </c>
      <c r="AD54" s="12" t="str">
        <f>IFERROR(VLOOKUP($A54,'Running Order'!$A$8:$CH$64,AD$104,FALSE),"-")</f>
        <v>-</v>
      </c>
      <c r="AE54" s="12" t="str">
        <f>IFERROR(VLOOKUP($A54,'Running Order'!$A$8:$CH$64,AE$104,FALSE),"-")</f>
        <v>-</v>
      </c>
      <c r="AF54" s="12" t="str">
        <f>IFERROR(VLOOKUP($A54,'Running Order'!$A$8:$CH$64,AF$104,FALSE),"-")</f>
        <v>-</v>
      </c>
      <c r="AG54" s="12" t="str">
        <f>IFERROR(VLOOKUP($A54,'Running Order'!$A$8:$CH$64,AG$104,FALSE),"-")</f>
        <v>-</v>
      </c>
      <c r="AH54" s="5">
        <f>IFERROR(VLOOKUP($A54,'Running Order'!$A$8:$CH$64,AH$104,FALSE),1000)</f>
        <v>1000</v>
      </c>
      <c r="AI54" s="5">
        <f>IFERROR(VLOOKUP($A54,'Running Order'!$A$8:$CH$64,AI$104,FALSE),1000)</f>
        <v>1000</v>
      </c>
      <c r="AJ54" s="12" t="str">
        <f>IFERROR(VLOOKUP($A54,'Running Order'!$A$8:$CH$64,AJ$104,FALSE),"-")</f>
        <v>-</v>
      </c>
      <c r="AK54" s="12" t="str">
        <f>IFERROR(VLOOKUP($A54,'Running Order'!$A$8:$CH$64,AK$104,FALSE),"-")</f>
        <v>-</v>
      </c>
      <c r="AL54" s="12" t="str">
        <f>IFERROR(VLOOKUP($A54,'Running Order'!$A$8:$CH$64,AL$104,FALSE),"-")</f>
        <v>-</v>
      </c>
      <c r="AM54" s="12" t="str">
        <f>IFERROR(VLOOKUP($A54,'Running Order'!$A$8:$CH$64,AM$104,FALSE),"-")</f>
        <v>-</v>
      </c>
      <c r="AN54" s="12" t="str">
        <f>IFERROR(VLOOKUP($A54,'Running Order'!$A$8:$CH$64,AN$104,FALSE),"-")</f>
        <v>-</v>
      </c>
      <c r="AO54" s="12" t="str">
        <f>IFERROR(VLOOKUP($A54,'Running Order'!$A$8:$CH$64,AO$104,FALSE),"-")</f>
        <v>-</v>
      </c>
      <c r="AP54" s="12" t="str">
        <f>IFERROR(VLOOKUP($A54,'Running Order'!$A$8:$CH$64,AP$104,FALSE),"-")</f>
        <v>-</v>
      </c>
      <c r="AQ54" s="12" t="str">
        <f>IFERROR(VLOOKUP($A54,'Running Order'!$A$8:$CH$64,AQ$104,FALSE),"-")</f>
        <v>-</v>
      </c>
      <c r="AR54" s="12" t="str">
        <f>IFERROR(VLOOKUP($A54,'Running Order'!$A$8:$CH$64,AR$104,FALSE),"-")</f>
        <v>-</v>
      </c>
      <c r="AS54" s="12" t="str">
        <f>IFERROR(VLOOKUP($A54,'Running Order'!$A$8:$CH$64,AS$104,FALSE),"-")</f>
        <v>-</v>
      </c>
      <c r="AT54" s="5">
        <f>IFERROR(VLOOKUP($A54,'Running Order'!$A$8:$CH$64,AT$104,FALSE),1000)</f>
        <v>1000</v>
      </c>
      <c r="AU54" s="5">
        <f>IFERROR(VLOOKUP($A54,'Running Order'!$A$8:$CH$64,AU$104,FALSE),1000)</f>
        <v>1000</v>
      </c>
      <c r="AV54" s="12" t="str">
        <f>IFERROR(VLOOKUP($A54,'Running Order'!$A$8:$CH$64,AV$104,FALSE),"-")</f>
        <v>-</v>
      </c>
      <c r="AW54" s="12" t="str">
        <f>IFERROR(VLOOKUP($A54,'Running Order'!$A$8:$CH$64,AW$104,FALSE),"-")</f>
        <v>-</v>
      </c>
      <c r="AX54" s="12" t="str">
        <f>IFERROR(VLOOKUP($A54,'Running Order'!$A$8:$CH$64,AX$104,FALSE),"-")</f>
        <v>-</v>
      </c>
      <c r="AY54" s="12" t="str">
        <f>IFERROR(VLOOKUP($A54,'Running Order'!$A$8:$CH$64,AY$104,FALSE),"-")</f>
        <v>-</v>
      </c>
      <c r="AZ54" s="12" t="str">
        <f>IFERROR(VLOOKUP($A54,'Running Order'!$A$8:$CH$64,AZ$104,FALSE),"-")</f>
        <v>-</v>
      </c>
      <c r="BA54" s="12" t="str">
        <f>IFERROR(VLOOKUP($A54,'Running Order'!$A$8:$CH$64,BA$104,FALSE),"-")</f>
        <v>-</v>
      </c>
      <c r="BB54" s="12" t="str">
        <f>IFERROR(VLOOKUP($A54,'Running Order'!$A$8:$CH$64,BB$104,FALSE),"-")</f>
        <v>-</v>
      </c>
      <c r="BC54" s="12" t="str">
        <f>IFERROR(VLOOKUP($A54,'Running Order'!$A$8:$CH$64,BC$104,FALSE),"-")</f>
        <v>-</v>
      </c>
      <c r="BD54" s="12" t="str">
        <f>IFERROR(VLOOKUP($A54,'Running Order'!$A$8:$CH$64,BD$104,FALSE),"-")</f>
        <v>-</v>
      </c>
      <c r="BE54" s="12" t="str">
        <f>IFERROR(VLOOKUP($A54,'Running Order'!$A$8:$CH$64,BE$104,FALSE),"-")</f>
        <v>-</v>
      </c>
      <c r="BF54" s="5">
        <f>IFERROR(VLOOKUP($A54,'Running Order'!$A$8:$CH$64,BF$104,FALSE),1000)</f>
        <v>1000</v>
      </c>
      <c r="BG54" s="5" t="str">
        <f>IFERROR(VLOOKUP($A54,'Running Order'!$A$8:$CH$64,BG$104,FALSE),"-")</f>
        <v>-</v>
      </c>
      <c r="BH54" s="5">
        <f t="shared" si="57"/>
        <v>24</v>
      </c>
      <c r="BI54" s="5">
        <f t="shared" si="58"/>
        <v>23</v>
      </c>
      <c r="BJ54" s="5">
        <f t="shared" si="59"/>
        <v>23</v>
      </c>
      <c r="BK54" s="5" t="str">
        <f t="shared" si="60"/>
        <v>-</v>
      </c>
      <c r="BL54" s="5">
        <f t="shared" si="61"/>
        <v>23</v>
      </c>
      <c r="BM54" s="5">
        <f t="shared" si="62"/>
        <v>23</v>
      </c>
      <c r="BN54" s="5">
        <f t="shared" si="63"/>
        <v>23</v>
      </c>
      <c r="BO54" s="5" t="str">
        <f t="shared" si="64"/>
        <v>-</v>
      </c>
      <c r="BP54" s="3" t="str">
        <f t="shared" si="16"/>
        <v>-</v>
      </c>
      <c r="BQ54" s="3" t="str">
        <f t="shared" si="65"/>
        <v/>
      </c>
      <c r="BR54" s="3" t="str">
        <f t="shared" si="17"/>
        <v>-</v>
      </c>
      <c r="BS54" s="3" t="str">
        <f t="shared" si="66"/>
        <v/>
      </c>
      <c r="BT54" s="3" t="str">
        <f t="shared" si="18"/>
        <v>-</v>
      </c>
      <c r="BU54" s="3" t="str">
        <f t="shared" si="67"/>
        <v/>
      </c>
      <c r="BV54" s="3" t="str">
        <f t="shared" si="19"/>
        <v>-</v>
      </c>
      <c r="BW54" s="3" t="str">
        <f t="shared" si="68"/>
        <v/>
      </c>
      <c r="BX54" s="3" t="str">
        <f t="shared" si="20"/>
        <v>-</v>
      </c>
      <c r="BY54" s="3" t="str">
        <f t="shared" si="69"/>
        <v/>
      </c>
      <c r="BZ54" s="3" t="str">
        <f t="shared" si="21"/>
        <v>-</v>
      </c>
      <c r="CA54" s="3" t="str">
        <f t="shared" si="70"/>
        <v/>
      </c>
      <c r="CB54" s="3" t="str">
        <f t="shared" si="22"/>
        <v>-</v>
      </c>
      <c r="CC54" s="3" t="str">
        <f t="shared" si="71"/>
        <v/>
      </c>
      <c r="CD54" s="3" t="str">
        <f t="shared" si="72"/>
        <v>-</v>
      </c>
      <c r="CE54" s="3" t="str">
        <f t="shared" si="73"/>
        <v/>
      </c>
      <c r="CF54" s="3" t="str">
        <f t="shared" si="74"/>
        <v>-</v>
      </c>
      <c r="CG54" s="3" t="str">
        <f t="shared" si="75"/>
        <v/>
      </c>
      <c r="CH54" s="5" t="str">
        <f>IFERROR(VLOOKUP($A54,'Running Order'!$A$8:$CH$64,CH$104,FALSE),"-")</f>
        <v>-</v>
      </c>
      <c r="CI54" s="5" t="str">
        <f>IFERROR(VLOOKUP($A54,'Running Order'!$A$8:$CI$64,CI$104,FALSE),"-")</f>
        <v>-</v>
      </c>
      <c r="CL54" s="1">
        <f t="shared" si="76"/>
        <v>0</v>
      </c>
      <c r="CM54" s="1">
        <f t="shared" si="77"/>
        <v>2.4000000000000001E-4</v>
      </c>
      <c r="CN54" s="1" t="e">
        <f t="shared" si="78"/>
        <v>#VALUE!</v>
      </c>
      <c r="CO54" s="1" t="e">
        <f t="shared" si="79"/>
        <v>#VALUE!</v>
      </c>
      <c r="CP54" s="1">
        <f t="shared" si="80"/>
        <v>0</v>
      </c>
      <c r="CQ54" s="1">
        <f t="shared" si="81"/>
        <v>2.4000000000000001E-4</v>
      </c>
      <c r="CR54" s="1" t="e">
        <f t="shared" si="82"/>
        <v>#VALUE!</v>
      </c>
      <c r="CS54" s="1" t="e">
        <f t="shared" si="23"/>
        <v>#VALUE!</v>
      </c>
      <c r="CT54" s="1">
        <f t="shared" si="83"/>
        <v>0</v>
      </c>
      <c r="CU54" s="1">
        <f t="shared" si="84"/>
        <v>2.3E-3</v>
      </c>
      <c r="CV54" s="1" t="e">
        <f t="shared" si="85"/>
        <v>#VALUE!</v>
      </c>
      <c r="CW54" s="1" t="e">
        <f t="shared" si="24"/>
        <v>#VALUE!</v>
      </c>
      <c r="CX54" s="1">
        <f t="shared" si="86"/>
        <v>0</v>
      </c>
      <c r="CY54" s="1">
        <f t="shared" si="87"/>
        <v>2.2000000000000001E-3</v>
      </c>
      <c r="CZ54" s="1" t="e">
        <f t="shared" si="88"/>
        <v>#VALUE!</v>
      </c>
      <c r="DA54" s="1" t="e">
        <f t="shared" si="25"/>
        <v>#VALUE!</v>
      </c>
      <c r="DB54" s="1">
        <f t="shared" si="89"/>
        <v>0</v>
      </c>
      <c r="DC54" s="1">
        <f t="shared" si="90"/>
        <v>2.2000000000000001E-3</v>
      </c>
      <c r="DD54" s="1" t="e">
        <f t="shared" si="91"/>
        <v>#VALUE!</v>
      </c>
      <c r="DE54" s="1" t="e">
        <f t="shared" si="26"/>
        <v>#VALUE!</v>
      </c>
      <c r="DF54" s="1">
        <f t="shared" si="92"/>
        <v>0</v>
      </c>
      <c r="DG54" s="1">
        <f t="shared" si="93"/>
        <v>2.2000000000000001E-3</v>
      </c>
      <c r="DH54" s="1" t="e">
        <f t="shared" si="94"/>
        <v>#VALUE!</v>
      </c>
      <c r="DI54" s="1" t="e">
        <f t="shared" si="27"/>
        <v>#VALUE!</v>
      </c>
      <c r="DJ54" s="1">
        <f t="shared" si="95"/>
        <v>0</v>
      </c>
      <c r="DK54" s="1">
        <f t="shared" si="96"/>
        <v>1.1999999999999999E-3</v>
      </c>
      <c r="DL54" s="1" t="e">
        <f t="shared" si="97"/>
        <v>#VALUE!</v>
      </c>
      <c r="DM54" s="1" t="e">
        <f t="shared" si="98"/>
        <v>#VALUE!</v>
      </c>
      <c r="DQ54">
        <f t="shared" si="99"/>
        <v>0</v>
      </c>
      <c r="DR54" t="str">
        <f t="shared" si="100"/>
        <v>NO</v>
      </c>
      <c r="DS54">
        <f t="shared" si="101"/>
        <v>3000</v>
      </c>
      <c r="DT54" t="str">
        <f t="shared" si="102"/>
        <v>NO</v>
      </c>
      <c r="DV54" s="1">
        <f t="shared" si="103"/>
        <v>0</v>
      </c>
      <c r="DW54" s="1">
        <f t="shared" si="104"/>
        <v>2.3999999999999998E-3</v>
      </c>
      <c r="DX54" s="1">
        <f t="shared" si="105"/>
        <v>23.002400000000002</v>
      </c>
      <c r="DY54" s="1">
        <f t="shared" si="28"/>
        <v>23</v>
      </c>
      <c r="DZ54" s="1">
        <f t="shared" si="106"/>
        <v>0</v>
      </c>
      <c r="EA54" s="1">
        <f t="shared" si="107"/>
        <v>2.3999999999999998E-3</v>
      </c>
      <c r="EB54" s="1">
        <f t="shared" si="108"/>
        <v>23.002400000000002</v>
      </c>
      <c r="EC54" s="1">
        <f t="shared" si="29"/>
        <v>23</v>
      </c>
      <c r="ED54" s="1">
        <f t="shared" si="109"/>
        <v>0</v>
      </c>
      <c r="EE54" s="1">
        <f t="shared" si="110"/>
        <v>2.3E-3</v>
      </c>
      <c r="EF54" s="1">
        <f t="shared" si="111"/>
        <v>23.002300000000002</v>
      </c>
      <c r="EG54" s="1">
        <f t="shared" si="30"/>
        <v>23</v>
      </c>
      <c r="EH54" s="1">
        <f t="shared" si="112"/>
        <v>0</v>
      </c>
      <c r="EI54" s="1">
        <f t="shared" si="113"/>
        <v>2.2000000000000001E-3</v>
      </c>
      <c r="EJ54" s="1">
        <f t="shared" si="114"/>
        <v>23.002199999999998</v>
      </c>
      <c r="EK54" s="1">
        <f t="shared" si="31"/>
        <v>23</v>
      </c>
      <c r="EL54" s="1">
        <f t="shared" si="115"/>
        <v>0</v>
      </c>
      <c r="EM54" s="1">
        <f t="shared" si="116"/>
        <v>2.2000000000000001E-3</v>
      </c>
      <c r="EN54" s="1">
        <f t="shared" si="117"/>
        <v>23.002199999999998</v>
      </c>
      <c r="EO54" s="1">
        <f t="shared" si="32"/>
        <v>23</v>
      </c>
      <c r="EP54" s="1">
        <f t="shared" si="118"/>
        <v>0</v>
      </c>
      <c r="EQ54" s="1">
        <f t="shared" si="119"/>
        <v>2.2000000000000001E-3</v>
      </c>
      <c r="ER54" s="1">
        <f t="shared" si="120"/>
        <v>23.002199999999998</v>
      </c>
      <c r="ES54" s="1">
        <f t="shared" si="33"/>
        <v>23</v>
      </c>
      <c r="ET54" s="1">
        <f t="shared" si="121"/>
        <v>0</v>
      </c>
      <c r="EU54" s="1">
        <f t="shared" si="122"/>
        <v>1.1999999999999999E-3</v>
      </c>
      <c r="EV54" s="1">
        <f t="shared" si="123"/>
        <v>23.001200000000001</v>
      </c>
      <c r="EW54" s="1">
        <f t="shared" si="124"/>
        <v>23</v>
      </c>
      <c r="EX54" s="1"/>
      <c r="EY54" s="1">
        <f t="shared" si="125"/>
        <v>0</v>
      </c>
      <c r="EZ54" s="1">
        <f t="shared" si="126"/>
        <v>2.3999999999999998E-3</v>
      </c>
      <c r="FA54" s="1">
        <f t="shared" si="34"/>
        <v>23.002400000000002</v>
      </c>
      <c r="FB54" s="1">
        <f t="shared" si="35"/>
        <v>23</v>
      </c>
      <c r="FC54" s="1">
        <f t="shared" si="127"/>
        <v>0</v>
      </c>
      <c r="FD54" s="1">
        <f t="shared" si="128"/>
        <v>2.2000000000000001E-3</v>
      </c>
      <c r="FE54" s="1">
        <f t="shared" si="129"/>
        <v>23.002199999999998</v>
      </c>
      <c r="FF54" s="1">
        <f t="shared" si="36"/>
        <v>23</v>
      </c>
      <c r="FG54" s="1">
        <f t="shared" si="130"/>
        <v>0</v>
      </c>
      <c r="FH54" s="1">
        <f t="shared" si="131"/>
        <v>2.0999999999999999E-3</v>
      </c>
      <c r="FI54" s="1">
        <f t="shared" si="132"/>
        <v>23.002099999999999</v>
      </c>
      <c r="FJ54" s="1">
        <f t="shared" si="37"/>
        <v>23</v>
      </c>
      <c r="FK54" s="1">
        <f t="shared" si="133"/>
        <v>0</v>
      </c>
      <c r="FL54" s="1">
        <f t="shared" si="134"/>
        <v>2.2000000000000001E-3</v>
      </c>
      <c r="FM54" s="1">
        <f t="shared" si="135"/>
        <v>23.002199999999998</v>
      </c>
      <c r="FN54" s="1">
        <f t="shared" si="38"/>
        <v>23</v>
      </c>
      <c r="FO54" s="1">
        <f t="shared" si="136"/>
        <v>0</v>
      </c>
      <c r="FP54" s="1">
        <f t="shared" si="137"/>
        <v>2.2000000000000001E-3</v>
      </c>
      <c r="FQ54" s="1">
        <f t="shared" si="138"/>
        <v>23.002199999999998</v>
      </c>
      <c r="FR54" s="1">
        <f t="shared" si="39"/>
        <v>23</v>
      </c>
      <c r="FS54" s="1">
        <f t="shared" si="139"/>
        <v>0</v>
      </c>
      <c r="FT54" s="1">
        <f t="shared" si="140"/>
        <v>2.0999999999999999E-3</v>
      </c>
      <c r="FU54" s="1">
        <f t="shared" si="141"/>
        <v>23.002099999999999</v>
      </c>
      <c r="FV54" s="1">
        <f t="shared" si="40"/>
        <v>23</v>
      </c>
      <c r="FW54" s="1">
        <f t="shared" si="142"/>
        <v>0</v>
      </c>
      <c r="FX54" s="1">
        <f t="shared" si="143"/>
        <v>1.1999999999999999E-3</v>
      </c>
      <c r="FY54" s="1">
        <f t="shared" si="144"/>
        <v>23.001200000000001</v>
      </c>
      <c r="FZ54" s="1">
        <f t="shared" si="41"/>
        <v>23</v>
      </c>
      <c r="GC54" s="1">
        <f t="shared" si="42"/>
        <v>0</v>
      </c>
      <c r="GD54" s="1">
        <f t="shared" si="145"/>
        <v>2.3999999999999998E-3</v>
      </c>
      <c r="GE54" s="1">
        <f t="shared" si="43"/>
        <v>23.002400000000002</v>
      </c>
      <c r="GF54" s="1">
        <f t="shared" si="44"/>
        <v>24</v>
      </c>
      <c r="GG54" s="1">
        <f t="shared" si="45"/>
        <v>0</v>
      </c>
      <c r="GH54" s="1">
        <f t="shared" si="146"/>
        <v>1.5E-3</v>
      </c>
      <c r="GI54" s="1">
        <f t="shared" si="147"/>
        <v>24.0015</v>
      </c>
      <c r="GJ54" s="1">
        <f t="shared" si="46"/>
        <v>24</v>
      </c>
      <c r="GK54" s="1">
        <f t="shared" si="47"/>
        <v>0</v>
      </c>
      <c r="GL54" s="1">
        <f t="shared" si="148"/>
        <v>1.4E-3</v>
      </c>
      <c r="GM54" s="1">
        <f t="shared" si="149"/>
        <v>24.0014</v>
      </c>
      <c r="GN54" s="1">
        <f t="shared" si="48"/>
        <v>24</v>
      </c>
      <c r="GO54" s="1">
        <f t="shared" si="49"/>
        <v>0</v>
      </c>
      <c r="GP54" s="1">
        <f t="shared" si="150"/>
        <v>1.8E-3</v>
      </c>
      <c r="GQ54" s="1">
        <f t="shared" si="151"/>
        <v>24.001799999999999</v>
      </c>
      <c r="GR54" s="1">
        <f t="shared" si="50"/>
        <v>24</v>
      </c>
      <c r="GS54" s="1">
        <f t="shared" si="51"/>
        <v>0</v>
      </c>
      <c r="GT54" s="1">
        <f t="shared" si="152"/>
        <v>1.9E-3</v>
      </c>
      <c r="GU54" s="1">
        <f t="shared" si="153"/>
        <v>24.001899999999999</v>
      </c>
      <c r="GV54" s="1">
        <f t="shared" si="52"/>
        <v>24</v>
      </c>
      <c r="GW54" s="1">
        <f t="shared" si="53"/>
        <v>0</v>
      </c>
      <c r="GX54" s="1">
        <f t="shared" si="154"/>
        <v>2E-3</v>
      </c>
      <c r="GY54" s="1">
        <f t="shared" si="155"/>
        <v>24.001999999999999</v>
      </c>
      <c r="GZ54" s="1">
        <f t="shared" si="54"/>
        <v>24</v>
      </c>
      <c r="HA54" s="1">
        <f t="shared" si="55"/>
        <v>0</v>
      </c>
      <c r="HB54" s="1">
        <f t="shared" si="156"/>
        <v>1E-3</v>
      </c>
      <c r="HC54" s="1">
        <f t="shared" si="157"/>
        <v>24.001000000000001</v>
      </c>
      <c r="HD54" s="1">
        <f t="shared" si="56"/>
        <v>24</v>
      </c>
    </row>
    <row r="55" spans="1:212" x14ac:dyDescent="0.3">
      <c r="A55" t="s">
        <v>156</v>
      </c>
      <c r="B55" s="13">
        <f>IFERROR(VLOOKUP($A55,'Running Order'!$A$8:$CH$64,B$104,FALSE),)</f>
        <v>0</v>
      </c>
      <c r="C55" s="35" t="str">
        <f>IFERROR(VLOOKUP($A55,'Running Order'!$A$8:$CH$64,C$104,FALSE),"-")</f>
        <v>-</v>
      </c>
      <c r="D55" s="35" t="str">
        <f>IFERROR(VLOOKUP($A55,'Running Order'!$A$8:$CH$64,D$104,FALSE),"-")</f>
        <v>-</v>
      </c>
      <c r="E55" s="35" t="str">
        <f>IFERROR(VLOOKUP($A55,'Running Order'!$A$8:$CH$64,E$104,FALSE),"-")</f>
        <v>-</v>
      </c>
      <c r="F55" s="35" t="str">
        <f>IFERROR(VLOOKUP($A55,'Running Order'!$A$8:$CH$64,F$104,FALSE),"-")</f>
        <v>-</v>
      </c>
      <c r="G55" s="13" t="str">
        <f>IFERROR(VLOOKUP($A55,'Running Order'!$A$8:$CH$64,G$104,FALSE),"-")</f>
        <v>-</v>
      </c>
      <c r="H55" s="12" t="str">
        <f>IFERROR(VLOOKUP($A55,'Running Order'!$A$8:$CH$64,H$104,FALSE),"-")</f>
        <v>-</v>
      </c>
      <c r="I55" s="12" t="str">
        <f>IFERROR(VLOOKUP($A55,'Running Order'!$A$8:$CH$64,I$104,FALSE),"-")</f>
        <v>-</v>
      </c>
      <c r="J55" s="12" t="str">
        <f>IFERROR(VLOOKUP($A55,'Running Order'!$A$8:$CH$64,J$104,FALSE),"-")</f>
        <v>-</v>
      </c>
      <c r="K55" s="35" t="str">
        <f>IFERROR(VLOOKUP($A55,'Running Order'!$A$8:$CH$64,K$104,FALSE),"-")</f>
        <v>-</v>
      </c>
      <c r="L55" s="12" t="str">
        <f>IFERROR(VLOOKUP($A55,'Running Order'!$A$8:$CH$64,L$104,FALSE),"-")</f>
        <v>-</v>
      </c>
      <c r="M55" s="35" t="str">
        <f>IFERROR(VLOOKUP($A55,'Running Order'!$A$8:$CH$64,M$104,FALSE),"-")</f>
        <v>-</v>
      </c>
      <c r="N55" s="35" t="str">
        <f>IFERROR(VLOOKUP($A55,'Running Order'!$A$8:$CH$64,N$104,FALSE),"-")</f>
        <v>-</v>
      </c>
      <c r="O55" s="35" t="str">
        <f>IFERROR(VLOOKUP($A55,'Running Order'!$A$8:$CH$64,O$104,FALSE),"-")</f>
        <v>-</v>
      </c>
      <c r="P55" s="35" t="str">
        <f>IFERROR(VLOOKUP($A55,'Running Order'!$A$8:$CH$64,P$104,FALSE),"-")</f>
        <v>-</v>
      </c>
      <c r="Q55" s="35" t="str">
        <f>IFERROR(VLOOKUP($A55,'Running Order'!$A$8:$CH$64,Q$104,FALSE),"-")</f>
        <v>-</v>
      </c>
      <c r="R55" s="35" t="str">
        <f>IFERROR(VLOOKUP($A55,'Running Order'!$A$8:$CH$64,R$104,FALSE),"-")</f>
        <v>-</v>
      </c>
      <c r="S55" s="12" t="str">
        <f>IFERROR(VLOOKUP($A55,'Running Order'!$A$8:$CH$64,S$104,FALSE),"-")</f>
        <v>-</v>
      </c>
      <c r="T55" s="35" t="str">
        <f>IFERROR(VLOOKUP($A55,'Running Order'!$A$8:$CH$64,T$104,FALSE),"-")</f>
        <v>-</v>
      </c>
      <c r="U55" s="12" t="str">
        <f>IFERROR(VLOOKUP($A55,'Running Order'!$A$8:$CH$64,U$104,FALSE),"-")</f>
        <v>-</v>
      </c>
      <c r="V55" s="35" t="str">
        <f>IFERROR(VLOOKUP($A55,'Running Order'!$A$8:$CH$64,V$104,FALSE),"-")</f>
        <v>-</v>
      </c>
      <c r="W55" s="5">
        <f>IFERROR(VLOOKUP($A55,'Running Order'!$A$8:$CH$64,W$104,FALSE),1000)</f>
        <v>1000</v>
      </c>
      <c r="X55" s="12" t="str">
        <f>IFERROR(VLOOKUP($A55,'Running Order'!$A$8:$CH$64,X$104,FALSE),"-")</f>
        <v>-</v>
      </c>
      <c r="Y55" s="12" t="str">
        <f>IFERROR(VLOOKUP($A55,'Running Order'!$A$8:$CH$64,Y$104,FALSE),"-")</f>
        <v>-</v>
      </c>
      <c r="Z55" s="12" t="str">
        <f>IFERROR(VLOOKUP($A55,'Running Order'!$A$8:$CH$64,Z$104,FALSE),"-")</f>
        <v>-</v>
      </c>
      <c r="AA55" s="12" t="str">
        <f>IFERROR(VLOOKUP($A55,'Running Order'!$A$8:$CH$64,AA$104,FALSE),"-")</f>
        <v>-</v>
      </c>
      <c r="AB55" s="12" t="str">
        <f>IFERROR(VLOOKUP($A55,'Running Order'!$A$8:$CH$64,AB$104,FALSE),"-")</f>
        <v>-</v>
      </c>
      <c r="AC55" s="12" t="str">
        <f>IFERROR(VLOOKUP($A55,'Running Order'!$A$8:$CH$64,AC$104,FALSE),"-")</f>
        <v>-</v>
      </c>
      <c r="AD55" s="12" t="str">
        <f>IFERROR(VLOOKUP($A55,'Running Order'!$A$8:$CH$64,AD$104,FALSE),"-")</f>
        <v>-</v>
      </c>
      <c r="AE55" s="12" t="str">
        <f>IFERROR(VLOOKUP($A55,'Running Order'!$A$8:$CH$64,AE$104,FALSE),"-")</f>
        <v>-</v>
      </c>
      <c r="AF55" s="12" t="str">
        <f>IFERROR(VLOOKUP($A55,'Running Order'!$A$8:$CH$64,AF$104,FALSE),"-")</f>
        <v>-</v>
      </c>
      <c r="AG55" s="12" t="str">
        <f>IFERROR(VLOOKUP($A55,'Running Order'!$A$8:$CH$64,AG$104,FALSE),"-")</f>
        <v>-</v>
      </c>
      <c r="AH55" s="5">
        <f>IFERROR(VLOOKUP($A55,'Running Order'!$A$8:$CH$64,AH$104,FALSE),1000)</f>
        <v>1000</v>
      </c>
      <c r="AI55" s="5">
        <f>IFERROR(VLOOKUP($A55,'Running Order'!$A$8:$CH$64,AI$104,FALSE),1000)</f>
        <v>1000</v>
      </c>
      <c r="AJ55" s="12" t="str">
        <f>IFERROR(VLOOKUP($A55,'Running Order'!$A$8:$CH$64,AJ$104,FALSE),"-")</f>
        <v>-</v>
      </c>
      <c r="AK55" s="12" t="str">
        <f>IFERROR(VLOOKUP($A55,'Running Order'!$A$8:$CH$64,AK$104,FALSE),"-")</f>
        <v>-</v>
      </c>
      <c r="AL55" s="12" t="str">
        <f>IFERROR(VLOOKUP($A55,'Running Order'!$A$8:$CH$64,AL$104,FALSE),"-")</f>
        <v>-</v>
      </c>
      <c r="AM55" s="12" t="str">
        <f>IFERROR(VLOOKUP($A55,'Running Order'!$A$8:$CH$64,AM$104,FALSE),"-")</f>
        <v>-</v>
      </c>
      <c r="AN55" s="12" t="str">
        <f>IFERROR(VLOOKUP($A55,'Running Order'!$A$8:$CH$64,AN$104,FALSE),"-")</f>
        <v>-</v>
      </c>
      <c r="AO55" s="12" t="str">
        <f>IFERROR(VLOOKUP($A55,'Running Order'!$A$8:$CH$64,AO$104,FALSE),"-")</f>
        <v>-</v>
      </c>
      <c r="AP55" s="12" t="str">
        <f>IFERROR(VLOOKUP($A55,'Running Order'!$A$8:$CH$64,AP$104,FALSE),"-")</f>
        <v>-</v>
      </c>
      <c r="AQ55" s="12" t="str">
        <f>IFERROR(VLOOKUP($A55,'Running Order'!$A$8:$CH$64,AQ$104,FALSE),"-")</f>
        <v>-</v>
      </c>
      <c r="AR55" s="12" t="str">
        <f>IFERROR(VLOOKUP($A55,'Running Order'!$A$8:$CH$64,AR$104,FALSE),"-")</f>
        <v>-</v>
      </c>
      <c r="AS55" s="12" t="str">
        <f>IFERROR(VLOOKUP($A55,'Running Order'!$A$8:$CH$64,AS$104,FALSE),"-")</f>
        <v>-</v>
      </c>
      <c r="AT55" s="5">
        <f>IFERROR(VLOOKUP($A55,'Running Order'!$A$8:$CH$64,AT$104,FALSE),1000)</f>
        <v>1000</v>
      </c>
      <c r="AU55" s="5">
        <f>IFERROR(VLOOKUP($A55,'Running Order'!$A$8:$CH$64,AU$104,FALSE),1000)</f>
        <v>1000</v>
      </c>
      <c r="AV55" s="12" t="str">
        <f>IFERROR(VLOOKUP($A55,'Running Order'!$A$8:$CH$64,AV$104,FALSE),"-")</f>
        <v>-</v>
      </c>
      <c r="AW55" s="12" t="str">
        <f>IFERROR(VLOOKUP($A55,'Running Order'!$A$8:$CH$64,AW$104,FALSE),"-")</f>
        <v>-</v>
      </c>
      <c r="AX55" s="12" t="str">
        <f>IFERROR(VLOOKUP($A55,'Running Order'!$A$8:$CH$64,AX$104,FALSE),"-")</f>
        <v>-</v>
      </c>
      <c r="AY55" s="12" t="str">
        <f>IFERROR(VLOOKUP($A55,'Running Order'!$A$8:$CH$64,AY$104,FALSE),"-")</f>
        <v>-</v>
      </c>
      <c r="AZ55" s="12" t="str">
        <f>IFERROR(VLOOKUP($A55,'Running Order'!$A$8:$CH$64,AZ$104,FALSE),"-")</f>
        <v>-</v>
      </c>
      <c r="BA55" s="12" t="str">
        <f>IFERROR(VLOOKUP($A55,'Running Order'!$A$8:$CH$64,BA$104,FALSE),"-")</f>
        <v>-</v>
      </c>
      <c r="BB55" s="12" t="str">
        <f>IFERROR(VLOOKUP($A55,'Running Order'!$A$8:$CH$64,BB$104,FALSE),"-")</f>
        <v>-</v>
      </c>
      <c r="BC55" s="12" t="str">
        <f>IFERROR(VLOOKUP($A55,'Running Order'!$A$8:$CH$64,BC$104,FALSE),"-")</f>
        <v>-</v>
      </c>
      <c r="BD55" s="12" t="str">
        <f>IFERROR(VLOOKUP($A55,'Running Order'!$A$8:$CH$64,BD$104,FALSE),"-")</f>
        <v>-</v>
      </c>
      <c r="BE55" s="12" t="str">
        <f>IFERROR(VLOOKUP($A55,'Running Order'!$A$8:$CH$64,BE$104,FALSE),"-")</f>
        <v>-</v>
      </c>
      <c r="BF55" s="5">
        <f>IFERROR(VLOOKUP($A55,'Running Order'!$A$8:$CH$64,BF$104,FALSE),1000)</f>
        <v>1000</v>
      </c>
      <c r="BG55" s="38" t="str">
        <f>IFERROR(VLOOKUP($A55,'Running Order'!$A$8:$CH$64,BG$104,FALSE),"-")</f>
        <v>-</v>
      </c>
      <c r="BH55" s="5">
        <f t="shared" si="57"/>
        <v>24</v>
      </c>
      <c r="BI55" s="5">
        <f t="shared" si="58"/>
        <v>23</v>
      </c>
      <c r="BJ55" s="5">
        <f t="shared" si="59"/>
        <v>23</v>
      </c>
      <c r="BK55" s="5" t="str">
        <f t="shared" si="60"/>
        <v>-</v>
      </c>
      <c r="BL55" s="5">
        <f t="shared" si="61"/>
        <v>23</v>
      </c>
      <c r="BM55" s="5">
        <f t="shared" si="62"/>
        <v>23</v>
      </c>
      <c r="BN55" s="5">
        <f t="shared" si="63"/>
        <v>23</v>
      </c>
      <c r="BO55" s="5" t="str">
        <f t="shared" si="64"/>
        <v>-</v>
      </c>
      <c r="BP55" s="3" t="str">
        <f t="shared" si="16"/>
        <v>-</v>
      </c>
      <c r="BQ55" s="3" t="str">
        <f t="shared" si="65"/>
        <v/>
      </c>
      <c r="BR55" s="3" t="str">
        <f t="shared" si="17"/>
        <v>-</v>
      </c>
      <c r="BS55" s="3" t="str">
        <f t="shared" si="66"/>
        <v/>
      </c>
      <c r="BT55" s="3" t="str">
        <f t="shared" si="18"/>
        <v>-</v>
      </c>
      <c r="BU55" s="3" t="str">
        <f t="shared" si="67"/>
        <v/>
      </c>
      <c r="BV55" s="3" t="str">
        <f t="shared" si="19"/>
        <v>-</v>
      </c>
      <c r="BW55" s="3" t="str">
        <f t="shared" si="68"/>
        <v/>
      </c>
      <c r="BX55" s="3" t="str">
        <f t="shared" si="20"/>
        <v>-</v>
      </c>
      <c r="BY55" s="3" t="str">
        <f t="shared" si="69"/>
        <v/>
      </c>
      <c r="BZ55" s="3" t="str">
        <f t="shared" si="21"/>
        <v>-</v>
      </c>
      <c r="CA55" s="3" t="str">
        <f t="shared" si="70"/>
        <v/>
      </c>
      <c r="CB55" s="3" t="str">
        <f t="shared" si="22"/>
        <v>-</v>
      </c>
      <c r="CC55" s="3" t="str">
        <f t="shared" si="71"/>
        <v/>
      </c>
      <c r="CD55" s="3" t="str">
        <f t="shared" si="72"/>
        <v>-</v>
      </c>
      <c r="CE55" s="3" t="str">
        <f t="shared" si="73"/>
        <v/>
      </c>
      <c r="CF55" s="3" t="str">
        <f t="shared" si="74"/>
        <v>-</v>
      </c>
      <c r="CG55" s="3" t="str">
        <f t="shared" si="75"/>
        <v/>
      </c>
      <c r="CH55" s="5" t="str">
        <f>IFERROR(VLOOKUP($A55,'Running Order'!$A$8:$CH$64,CH$104,FALSE),"-")</f>
        <v>-</v>
      </c>
      <c r="CI55" s="5" t="str">
        <f>IFERROR(VLOOKUP($A55,'Running Order'!$A$8:$CI$64,CI$104,FALSE),"-")</f>
        <v>-</v>
      </c>
      <c r="CL55" s="1">
        <f t="shared" si="76"/>
        <v>0</v>
      </c>
      <c r="CM55" s="1">
        <f t="shared" si="77"/>
        <v>2.4000000000000001E-4</v>
      </c>
      <c r="CN55" s="1" t="e">
        <f t="shared" si="78"/>
        <v>#VALUE!</v>
      </c>
      <c r="CO55" s="1" t="e">
        <f t="shared" si="79"/>
        <v>#VALUE!</v>
      </c>
      <c r="CP55" s="1">
        <f t="shared" si="80"/>
        <v>0</v>
      </c>
      <c r="CQ55" s="1">
        <f t="shared" si="81"/>
        <v>2.4000000000000001E-4</v>
      </c>
      <c r="CR55" s="1" t="e">
        <f t="shared" si="82"/>
        <v>#VALUE!</v>
      </c>
      <c r="CS55" s="1" t="e">
        <f t="shared" si="23"/>
        <v>#VALUE!</v>
      </c>
      <c r="CT55" s="1">
        <f t="shared" si="83"/>
        <v>0</v>
      </c>
      <c r="CU55" s="1">
        <f t="shared" si="84"/>
        <v>2.3E-3</v>
      </c>
      <c r="CV55" s="1" t="e">
        <f t="shared" si="85"/>
        <v>#VALUE!</v>
      </c>
      <c r="CW55" s="1" t="e">
        <f t="shared" si="24"/>
        <v>#VALUE!</v>
      </c>
      <c r="CX55" s="1">
        <f t="shared" si="86"/>
        <v>0</v>
      </c>
      <c r="CY55" s="1">
        <f t="shared" si="87"/>
        <v>2.2000000000000001E-3</v>
      </c>
      <c r="CZ55" s="1" t="e">
        <f t="shared" si="88"/>
        <v>#VALUE!</v>
      </c>
      <c r="DA55" s="1" t="e">
        <f t="shared" si="25"/>
        <v>#VALUE!</v>
      </c>
      <c r="DB55" s="1">
        <f t="shared" si="89"/>
        <v>0</v>
      </c>
      <c r="DC55" s="1">
        <f t="shared" si="90"/>
        <v>2.2000000000000001E-3</v>
      </c>
      <c r="DD55" s="1" t="e">
        <f t="shared" si="91"/>
        <v>#VALUE!</v>
      </c>
      <c r="DE55" s="1" t="e">
        <f t="shared" si="26"/>
        <v>#VALUE!</v>
      </c>
      <c r="DF55" s="1">
        <f t="shared" si="92"/>
        <v>0</v>
      </c>
      <c r="DG55" s="1">
        <f t="shared" si="93"/>
        <v>2.2000000000000001E-3</v>
      </c>
      <c r="DH55" s="1" t="e">
        <f t="shared" si="94"/>
        <v>#VALUE!</v>
      </c>
      <c r="DI55" s="1" t="e">
        <f t="shared" si="27"/>
        <v>#VALUE!</v>
      </c>
      <c r="DJ55" s="1">
        <f t="shared" si="95"/>
        <v>0</v>
      </c>
      <c r="DK55" s="1">
        <f t="shared" si="96"/>
        <v>1.1999999999999999E-3</v>
      </c>
      <c r="DL55" s="1" t="e">
        <f t="shared" si="97"/>
        <v>#VALUE!</v>
      </c>
      <c r="DM55" s="1" t="e">
        <f t="shared" si="98"/>
        <v>#VALUE!</v>
      </c>
      <c r="DQ55">
        <f t="shared" si="99"/>
        <v>0</v>
      </c>
      <c r="DR55" t="str">
        <f t="shared" si="100"/>
        <v>NO</v>
      </c>
      <c r="DS55">
        <f t="shared" si="101"/>
        <v>3000</v>
      </c>
      <c r="DT55" t="str">
        <f t="shared" si="102"/>
        <v>NO</v>
      </c>
      <c r="DV55" s="1">
        <f t="shared" si="103"/>
        <v>0</v>
      </c>
      <c r="DW55" s="1">
        <f t="shared" si="104"/>
        <v>2.3999999999999998E-3</v>
      </c>
      <c r="DX55" s="1">
        <f t="shared" si="105"/>
        <v>23.002400000000002</v>
      </c>
      <c r="DY55" s="1">
        <f t="shared" si="28"/>
        <v>23</v>
      </c>
      <c r="DZ55" s="1">
        <f t="shared" si="106"/>
        <v>0</v>
      </c>
      <c r="EA55" s="1">
        <f t="shared" si="107"/>
        <v>2.3999999999999998E-3</v>
      </c>
      <c r="EB55" s="1">
        <f t="shared" si="108"/>
        <v>23.002400000000002</v>
      </c>
      <c r="EC55" s="1">
        <f t="shared" si="29"/>
        <v>23</v>
      </c>
      <c r="ED55" s="1">
        <f t="shared" si="109"/>
        <v>0</v>
      </c>
      <c r="EE55" s="1">
        <f t="shared" si="110"/>
        <v>2.3E-3</v>
      </c>
      <c r="EF55" s="1">
        <f t="shared" si="111"/>
        <v>23.002300000000002</v>
      </c>
      <c r="EG55" s="1">
        <f t="shared" si="30"/>
        <v>23</v>
      </c>
      <c r="EH55" s="1">
        <f t="shared" si="112"/>
        <v>0</v>
      </c>
      <c r="EI55" s="1">
        <f t="shared" si="113"/>
        <v>2.2000000000000001E-3</v>
      </c>
      <c r="EJ55" s="1">
        <f t="shared" si="114"/>
        <v>23.002199999999998</v>
      </c>
      <c r="EK55" s="1">
        <f t="shared" si="31"/>
        <v>23</v>
      </c>
      <c r="EL55" s="1">
        <f t="shared" si="115"/>
        <v>0</v>
      </c>
      <c r="EM55" s="1">
        <f t="shared" si="116"/>
        <v>2.2000000000000001E-3</v>
      </c>
      <c r="EN55" s="1">
        <f t="shared" si="117"/>
        <v>23.002199999999998</v>
      </c>
      <c r="EO55" s="1">
        <f t="shared" si="32"/>
        <v>23</v>
      </c>
      <c r="EP55" s="1">
        <f t="shared" si="118"/>
        <v>0</v>
      </c>
      <c r="EQ55" s="1">
        <f t="shared" si="119"/>
        <v>2.2000000000000001E-3</v>
      </c>
      <c r="ER55" s="1">
        <f t="shared" si="120"/>
        <v>23.002199999999998</v>
      </c>
      <c r="ES55" s="1">
        <f t="shared" si="33"/>
        <v>23</v>
      </c>
      <c r="ET55" s="1">
        <f t="shared" si="121"/>
        <v>0</v>
      </c>
      <c r="EU55" s="1">
        <f t="shared" si="122"/>
        <v>1.1999999999999999E-3</v>
      </c>
      <c r="EV55" s="1">
        <f t="shared" si="123"/>
        <v>23.001200000000001</v>
      </c>
      <c r="EW55" s="1">
        <f t="shared" si="124"/>
        <v>23</v>
      </c>
      <c r="EX55" s="1"/>
      <c r="EY55" s="1">
        <f t="shared" si="125"/>
        <v>0</v>
      </c>
      <c r="EZ55" s="1">
        <f t="shared" si="126"/>
        <v>2.3999999999999998E-3</v>
      </c>
      <c r="FA55" s="1">
        <f t="shared" si="34"/>
        <v>23.002400000000002</v>
      </c>
      <c r="FB55" s="1">
        <f t="shared" si="35"/>
        <v>23</v>
      </c>
      <c r="FC55" s="1">
        <f t="shared" si="127"/>
        <v>0</v>
      </c>
      <c r="FD55" s="1">
        <f t="shared" si="128"/>
        <v>2.2000000000000001E-3</v>
      </c>
      <c r="FE55" s="1">
        <f t="shared" si="129"/>
        <v>23.002199999999998</v>
      </c>
      <c r="FF55" s="1">
        <f t="shared" si="36"/>
        <v>23</v>
      </c>
      <c r="FG55" s="1">
        <f t="shared" si="130"/>
        <v>0</v>
      </c>
      <c r="FH55" s="1">
        <f t="shared" si="131"/>
        <v>2.0999999999999999E-3</v>
      </c>
      <c r="FI55" s="1">
        <f t="shared" si="132"/>
        <v>23.002099999999999</v>
      </c>
      <c r="FJ55" s="1">
        <f t="shared" si="37"/>
        <v>23</v>
      </c>
      <c r="FK55" s="1">
        <f t="shared" si="133"/>
        <v>0</v>
      </c>
      <c r="FL55" s="1">
        <f t="shared" si="134"/>
        <v>2.2000000000000001E-3</v>
      </c>
      <c r="FM55" s="1">
        <f t="shared" si="135"/>
        <v>23.002199999999998</v>
      </c>
      <c r="FN55" s="1">
        <f t="shared" si="38"/>
        <v>23</v>
      </c>
      <c r="FO55" s="1">
        <f t="shared" si="136"/>
        <v>0</v>
      </c>
      <c r="FP55" s="1">
        <f t="shared" si="137"/>
        <v>2.2000000000000001E-3</v>
      </c>
      <c r="FQ55" s="1">
        <f t="shared" si="138"/>
        <v>23.002199999999998</v>
      </c>
      <c r="FR55" s="1">
        <f t="shared" si="39"/>
        <v>23</v>
      </c>
      <c r="FS55" s="1">
        <f t="shared" si="139"/>
        <v>0</v>
      </c>
      <c r="FT55" s="1">
        <f t="shared" si="140"/>
        <v>2.0999999999999999E-3</v>
      </c>
      <c r="FU55" s="1">
        <f t="shared" si="141"/>
        <v>23.002099999999999</v>
      </c>
      <c r="FV55" s="1">
        <f t="shared" si="40"/>
        <v>23</v>
      </c>
      <c r="FW55" s="1">
        <f t="shared" si="142"/>
        <v>0</v>
      </c>
      <c r="FX55" s="1">
        <f t="shared" si="143"/>
        <v>1.1999999999999999E-3</v>
      </c>
      <c r="FY55" s="1">
        <f t="shared" si="144"/>
        <v>23.001200000000001</v>
      </c>
      <c r="FZ55" s="1">
        <f t="shared" si="41"/>
        <v>23</v>
      </c>
      <c r="GC55" s="1">
        <f t="shared" si="42"/>
        <v>0</v>
      </c>
      <c r="GD55" s="1">
        <f t="shared" si="145"/>
        <v>2.3999999999999998E-3</v>
      </c>
      <c r="GE55" s="1">
        <f t="shared" si="43"/>
        <v>23.002400000000002</v>
      </c>
      <c r="GF55" s="1">
        <f t="shared" si="44"/>
        <v>24</v>
      </c>
      <c r="GG55" s="1">
        <f t="shared" si="45"/>
        <v>0</v>
      </c>
      <c r="GH55" s="1">
        <f t="shared" si="146"/>
        <v>1.5E-3</v>
      </c>
      <c r="GI55" s="1">
        <f t="shared" si="147"/>
        <v>24.0015</v>
      </c>
      <c r="GJ55" s="1">
        <f t="shared" si="46"/>
        <v>24</v>
      </c>
      <c r="GK55" s="1">
        <f t="shared" si="47"/>
        <v>0</v>
      </c>
      <c r="GL55" s="1">
        <f t="shared" si="148"/>
        <v>1.4E-3</v>
      </c>
      <c r="GM55" s="1">
        <f t="shared" si="149"/>
        <v>24.0014</v>
      </c>
      <c r="GN55" s="1">
        <f t="shared" si="48"/>
        <v>24</v>
      </c>
      <c r="GO55" s="1">
        <f t="shared" si="49"/>
        <v>0</v>
      </c>
      <c r="GP55" s="1">
        <f t="shared" si="150"/>
        <v>1.8E-3</v>
      </c>
      <c r="GQ55" s="1">
        <f t="shared" si="151"/>
        <v>24.001799999999999</v>
      </c>
      <c r="GR55" s="1">
        <f t="shared" si="50"/>
        <v>24</v>
      </c>
      <c r="GS55" s="1">
        <f t="shared" si="51"/>
        <v>0</v>
      </c>
      <c r="GT55" s="1">
        <f t="shared" si="152"/>
        <v>1.9E-3</v>
      </c>
      <c r="GU55" s="1">
        <f t="shared" si="153"/>
        <v>24.001899999999999</v>
      </c>
      <c r="GV55" s="1">
        <f t="shared" si="52"/>
        <v>24</v>
      </c>
      <c r="GW55" s="1">
        <f t="shared" si="53"/>
        <v>0</v>
      </c>
      <c r="GX55" s="1">
        <f t="shared" si="154"/>
        <v>2E-3</v>
      </c>
      <c r="GY55" s="1">
        <f t="shared" si="155"/>
        <v>24.001999999999999</v>
      </c>
      <c r="GZ55" s="1">
        <f t="shared" si="54"/>
        <v>24</v>
      </c>
      <c r="HA55" s="1">
        <f t="shared" si="55"/>
        <v>0</v>
      </c>
      <c r="HB55" s="1">
        <f t="shared" si="156"/>
        <v>1E-3</v>
      </c>
      <c r="HC55" s="1">
        <f t="shared" si="157"/>
        <v>24.001000000000001</v>
      </c>
      <c r="HD55" s="1">
        <f t="shared" si="56"/>
        <v>24</v>
      </c>
    </row>
    <row r="56" spans="1:212" x14ac:dyDescent="0.3">
      <c r="A56" t="s">
        <v>157</v>
      </c>
      <c r="B56" s="37">
        <f>IFERROR(VLOOKUP($A56,'Running Order'!$A$8:$CH$64,B$104,FALSE),)</f>
        <v>0</v>
      </c>
      <c r="C56" s="36" t="str">
        <f>IFERROR(VLOOKUP($A56,'Running Order'!$A$8:$CH$64,C$104,FALSE),"-")</f>
        <v>-</v>
      </c>
      <c r="D56" s="36" t="str">
        <f>IFERROR(VLOOKUP($A56,'Running Order'!$A$8:$CH$64,D$104,FALSE),"-")</f>
        <v>-</v>
      </c>
      <c r="E56" s="36" t="str">
        <f>IFERROR(VLOOKUP($A56,'Running Order'!$A$8:$CH$64,E$104,FALSE),"-")</f>
        <v>-</v>
      </c>
      <c r="F56" s="36" t="str">
        <f>IFERROR(VLOOKUP($A56,'Running Order'!$A$8:$CH$64,F$104,FALSE),"-")</f>
        <v>-</v>
      </c>
      <c r="G56" s="37" t="str">
        <f>IFERROR(VLOOKUP($A56,'Running Order'!$A$8:$CH$64,G$104,FALSE),"-")</f>
        <v>-</v>
      </c>
      <c r="H56" s="36" t="str">
        <f>IFERROR(VLOOKUP($A56,'Running Order'!$A$8:$CH$64,H$104,FALSE),"-")</f>
        <v>-</v>
      </c>
      <c r="I56" s="36" t="str">
        <f>IFERROR(VLOOKUP($A56,'Running Order'!$A$8:$CH$64,I$104,FALSE),"-")</f>
        <v>-</v>
      </c>
      <c r="J56" s="36" t="str">
        <f>IFERROR(VLOOKUP($A56,'Running Order'!$A$8:$CH$64,J$104,FALSE),"-")</f>
        <v>-</v>
      </c>
      <c r="K56" s="36" t="str">
        <f>IFERROR(VLOOKUP($A56,'Running Order'!$A$8:$CH$64,K$104,FALSE),"-")</f>
        <v>-</v>
      </c>
      <c r="L56" s="36" t="str">
        <f>IFERROR(VLOOKUP($A56,'Running Order'!$A$8:$CH$64,L$104,FALSE),"-")</f>
        <v>-</v>
      </c>
      <c r="M56" s="36" t="str">
        <f>IFERROR(VLOOKUP($A56,'Running Order'!$A$8:$CH$64,M$104,FALSE),"-")</f>
        <v>-</v>
      </c>
      <c r="N56" s="36" t="str">
        <f>IFERROR(VLOOKUP($A56,'Running Order'!$A$8:$CH$64,N$104,FALSE),"-")</f>
        <v>-</v>
      </c>
      <c r="O56" s="36" t="str">
        <f>IFERROR(VLOOKUP($A56,'Running Order'!$A$8:$CH$64,O$104,FALSE),"-")</f>
        <v>-</v>
      </c>
      <c r="P56" s="36" t="str">
        <f>IFERROR(VLOOKUP($A56,'Running Order'!$A$8:$CH$64,P$104,FALSE),"-")</f>
        <v>-</v>
      </c>
      <c r="Q56" s="36" t="str">
        <f>IFERROR(VLOOKUP($A56,'Running Order'!$A$8:$CH$64,Q$104,FALSE),"-")</f>
        <v>-</v>
      </c>
      <c r="R56" s="36" t="str">
        <f>IFERROR(VLOOKUP($A56,'Running Order'!$A$8:$CH$64,R$104,FALSE),"-")</f>
        <v>-</v>
      </c>
      <c r="S56" s="36" t="str">
        <f>IFERROR(VLOOKUP($A56,'Running Order'!$A$8:$CH$64,S$104,FALSE),"-")</f>
        <v>-</v>
      </c>
      <c r="T56" s="36" t="str">
        <f>IFERROR(VLOOKUP($A56,'Running Order'!$A$8:$CH$64,T$104,FALSE),"-")</f>
        <v>-</v>
      </c>
      <c r="U56" s="36" t="str">
        <f>IFERROR(VLOOKUP($A56,'Running Order'!$A$8:$CH$64,U$104,FALSE),"-")</f>
        <v>-</v>
      </c>
      <c r="V56" s="36" t="str">
        <f>IFERROR(VLOOKUP($A56,'Running Order'!$A$8:$CH$64,V$104,FALSE),"-")</f>
        <v>-</v>
      </c>
      <c r="W56" s="38">
        <f>IFERROR(VLOOKUP($A56,'Running Order'!$A$8:$CH$64,W$104,FALSE),1000)</f>
        <v>1000</v>
      </c>
      <c r="X56" s="36" t="str">
        <f>IFERROR(VLOOKUP($A56,'Running Order'!$A$8:$CH$64,X$104,FALSE),"-")</f>
        <v>-</v>
      </c>
      <c r="Y56" s="36" t="str">
        <f>IFERROR(VLOOKUP($A56,'Running Order'!$A$8:$CH$64,Y$104,FALSE),"-")</f>
        <v>-</v>
      </c>
      <c r="Z56" s="36" t="str">
        <f>IFERROR(VLOOKUP($A56,'Running Order'!$A$8:$CH$64,Z$104,FALSE),"-")</f>
        <v>-</v>
      </c>
      <c r="AA56" s="36" t="str">
        <f>IFERROR(VLOOKUP($A56,'Running Order'!$A$8:$CH$64,AA$104,FALSE),"-")</f>
        <v>-</v>
      </c>
      <c r="AB56" s="36" t="str">
        <f>IFERROR(VLOOKUP($A56,'Running Order'!$A$8:$CH$64,AB$104,FALSE),"-")</f>
        <v>-</v>
      </c>
      <c r="AC56" s="36" t="str">
        <f>IFERROR(VLOOKUP($A56,'Running Order'!$A$8:$CH$64,AC$104,FALSE),"-")</f>
        <v>-</v>
      </c>
      <c r="AD56" s="36" t="str">
        <f>IFERROR(VLOOKUP($A56,'Running Order'!$A$8:$CH$64,AD$104,FALSE),"-")</f>
        <v>-</v>
      </c>
      <c r="AE56" s="36" t="str">
        <f>IFERROR(VLOOKUP($A56,'Running Order'!$A$8:$CH$64,AE$104,FALSE),"-")</f>
        <v>-</v>
      </c>
      <c r="AF56" s="36" t="str">
        <f>IFERROR(VLOOKUP($A56,'Running Order'!$A$8:$CH$64,AF$104,FALSE),"-")</f>
        <v>-</v>
      </c>
      <c r="AG56" s="36" t="str">
        <f>IFERROR(VLOOKUP($A56,'Running Order'!$A$8:$CH$64,AG$104,FALSE),"-")</f>
        <v>-</v>
      </c>
      <c r="AH56" s="38">
        <f>IFERROR(VLOOKUP($A56,'Running Order'!$A$8:$CH$64,AH$104,FALSE),1000)</f>
        <v>1000</v>
      </c>
      <c r="AI56" s="38">
        <f>IFERROR(VLOOKUP($A56,'Running Order'!$A$8:$CH$64,AI$104,FALSE),1000)</f>
        <v>1000</v>
      </c>
      <c r="AJ56" s="36" t="str">
        <f>IFERROR(VLOOKUP($A56,'Running Order'!$A$8:$CH$64,AJ$104,FALSE),"-")</f>
        <v>-</v>
      </c>
      <c r="AK56" s="36" t="str">
        <f>IFERROR(VLOOKUP($A56,'Running Order'!$A$8:$CH$64,AK$104,FALSE),"-")</f>
        <v>-</v>
      </c>
      <c r="AL56" s="36" t="str">
        <f>IFERROR(VLOOKUP($A56,'Running Order'!$A$8:$CH$64,AL$104,FALSE),"-")</f>
        <v>-</v>
      </c>
      <c r="AM56" s="36" t="str">
        <f>IFERROR(VLOOKUP($A56,'Running Order'!$A$8:$CH$64,AM$104,FALSE),"-")</f>
        <v>-</v>
      </c>
      <c r="AN56" s="36" t="str">
        <f>IFERROR(VLOOKUP($A56,'Running Order'!$A$8:$CH$64,AN$104,FALSE),"-")</f>
        <v>-</v>
      </c>
      <c r="AO56" s="36" t="str">
        <f>IFERROR(VLOOKUP($A56,'Running Order'!$A$8:$CH$64,AO$104,FALSE),"-")</f>
        <v>-</v>
      </c>
      <c r="AP56" s="36" t="str">
        <f>IFERROR(VLOOKUP($A56,'Running Order'!$A$8:$CH$64,AP$104,FALSE),"-")</f>
        <v>-</v>
      </c>
      <c r="AQ56" s="36" t="str">
        <f>IFERROR(VLOOKUP($A56,'Running Order'!$A$8:$CH$64,AQ$104,FALSE),"-")</f>
        <v>-</v>
      </c>
      <c r="AR56" s="36" t="str">
        <f>IFERROR(VLOOKUP($A56,'Running Order'!$A$8:$CH$64,AR$104,FALSE),"-")</f>
        <v>-</v>
      </c>
      <c r="AS56" s="36" t="str">
        <f>IFERROR(VLOOKUP($A56,'Running Order'!$A$8:$CH$64,AS$104,FALSE),"-")</f>
        <v>-</v>
      </c>
      <c r="AT56" s="38">
        <f>IFERROR(VLOOKUP($A56,'Running Order'!$A$8:$CH$64,AT$104,FALSE),1000)</f>
        <v>1000</v>
      </c>
      <c r="AU56" s="38">
        <f>IFERROR(VLOOKUP($A56,'Running Order'!$A$8:$CH$64,AU$104,FALSE),1000)</f>
        <v>1000</v>
      </c>
      <c r="AV56" s="36" t="str">
        <f>IFERROR(VLOOKUP($A56,'Running Order'!$A$8:$CH$64,AV$104,FALSE),"-")</f>
        <v>-</v>
      </c>
      <c r="AW56" s="36" t="str">
        <f>IFERROR(VLOOKUP($A56,'Running Order'!$A$8:$CH$64,AW$104,FALSE),"-")</f>
        <v>-</v>
      </c>
      <c r="AX56" s="36" t="str">
        <f>IFERROR(VLOOKUP($A56,'Running Order'!$A$8:$CH$64,AX$104,FALSE),"-")</f>
        <v>-</v>
      </c>
      <c r="AY56" s="36" t="str">
        <f>IFERROR(VLOOKUP($A56,'Running Order'!$A$8:$CH$64,AY$104,FALSE),"-")</f>
        <v>-</v>
      </c>
      <c r="AZ56" s="36" t="str">
        <f>IFERROR(VLOOKUP($A56,'Running Order'!$A$8:$CH$64,AZ$104,FALSE),"-")</f>
        <v>-</v>
      </c>
      <c r="BA56" s="36" t="str">
        <f>IFERROR(VLOOKUP($A56,'Running Order'!$A$8:$CH$64,BA$104,FALSE),"-")</f>
        <v>-</v>
      </c>
      <c r="BB56" s="36" t="str">
        <f>IFERROR(VLOOKUP($A56,'Running Order'!$A$8:$CH$64,BB$104,FALSE),"-")</f>
        <v>-</v>
      </c>
      <c r="BC56" s="36" t="str">
        <f>IFERROR(VLOOKUP($A56,'Running Order'!$A$8:$CH$64,BC$104,FALSE),"-")</f>
        <v>-</v>
      </c>
      <c r="BD56" s="36" t="str">
        <f>IFERROR(VLOOKUP($A56,'Running Order'!$A$8:$CH$64,BD$104,FALSE),"-")</f>
        <v>-</v>
      </c>
      <c r="BE56" s="36" t="str">
        <f>IFERROR(VLOOKUP($A56,'Running Order'!$A$8:$CH$64,BE$104,FALSE),"-")</f>
        <v>-</v>
      </c>
      <c r="BF56" s="38">
        <f>IFERROR(VLOOKUP($A56,'Running Order'!$A$8:$CH$64,BF$104,FALSE),1000)</f>
        <v>1000</v>
      </c>
      <c r="BG56" s="5" t="str">
        <f>IFERROR(VLOOKUP($A56,'Running Order'!$A$8:$CH$64,BG$104,FALSE),"-")</f>
        <v>-</v>
      </c>
      <c r="BH56" s="38">
        <f t="shared" si="57"/>
        <v>24</v>
      </c>
      <c r="BI56" s="38">
        <f t="shared" si="58"/>
        <v>23</v>
      </c>
      <c r="BJ56" s="38">
        <f t="shared" si="59"/>
        <v>23</v>
      </c>
      <c r="BK56" s="5" t="str">
        <f t="shared" si="60"/>
        <v>-</v>
      </c>
      <c r="BL56" s="5">
        <f t="shared" si="61"/>
        <v>23</v>
      </c>
      <c r="BM56" s="5">
        <f t="shared" si="62"/>
        <v>23</v>
      </c>
      <c r="BN56" s="5">
        <f t="shared" si="63"/>
        <v>23</v>
      </c>
      <c r="BO56" s="5" t="str">
        <f t="shared" si="64"/>
        <v>-</v>
      </c>
      <c r="BP56" s="3" t="str">
        <f t="shared" si="16"/>
        <v>-</v>
      </c>
      <c r="BQ56" s="3" t="str">
        <f t="shared" si="65"/>
        <v/>
      </c>
      <c r="BR56" s="3" t="str">
        <f t="shared" si="17"/>
        <v>-</v>
      </c>
      <c r="BS56" s="3" t="str">
        <f t="shared" si="66"/>
        <v/>
      </c>
      <c r="BT56" s="3" t="str">
        <f t="shared" si="18"/>
        <v>-</v>
      </c>
      <c r="BU56" s="3" t="str">
        <f t="shared" si="67"/>
        <v/>
      </c>
      <c r="BV56" s="3" t="str">
        <f t="shared" si="19"/>
        <v>-</v>
      </c>
      <c r="BW56" s="3" t="str">
        <f t="shared" si="68"/>
        <v/>
      </c>
      <c r="BX56" s="3" t="str">
        <f t="shared" si="20"/>
        <v>-</v>
      </c>
      <c r="BY56" s="3" t="str">
        <f t="shared" si="69"/>
        <v/>
      </c>
      <c r="BZ56" s="3" t="str">
        <f t="shared" si="21"/>
        <v>-</v>
      </c>
      <c r="CA56" s="3" t="str">
        <f t="shared" si="70"/>
        <v/>
      </c>
      <c r="CB56" s="3" t="str">
        <f t="shared" si="22"/>
        <v>-</v>
      </c>
      <c r="CC56" s="3" t="str">
        <f t="shared" si="71"/>
        <v/>
      </c>
      <c r="CD56" s="3" t="str">
        <f t="shared" si="72"/>
        <v>-</v>
      </c>
      <c r="CE56" s="3" t="str">
        <f t="shared" si="73"/>
        <v/>
      </c>
      <c r="CF56" s="3" t="str">
        <f t="shared" si="74"/>
        <v>-</v>
      </c>
      <c r="CG56" s="3" t="str">
        <f t="shared" si="75"/>
        <v/>
      </c>
      <c r="CH56" s="5" t="str">
        <f>IFERROR(VLOOKUP($A56,'Running Order'!$A$8:$CH$64,CH$104,FALSE),"-")</f>
        <v>-</v>
      </c>
      <c r="CI56" s="5" t="str">
        <f>IFERROR(VLOOKUP($A56,'Running Order'!$A$8:$CI$64,CI$104,FALSE),"-")</f>
        <v>-</v>
      </c>
      <c r="CL56" s="1">
        <f t="shared" si="76"/>
        <v>0</v>
      </c>
      <c r="CM56" s="1">
        <f t="shared" si="77"/>
        <v>2.4000000000000001E-4</v>
      </c>
      <c r="CN56" s="1" t="e">
        <f t="shared" si="78"/>
        <v>#VALUE!</v>
      </c>
      <c r="CO56" s="1" t="e">
        <f t="shared" si="79"/>
        <v>#VALUE!</v>
      </c>
      <c r="CP56" s="1">
        <f t="shared" si="80"/>
        <v>0</v>
      </c>
      <c r="CQ56" s="1">
        <f t="shared" si="81"/>
        <v>2.4000000000000001E-4</v>
      </c>
      <c r="CR56" s="1" t="e">
        <f t="shared" si="82"/>
        <v>#VALUE!</v>
      </c>
      <c r="CS56" s="1" t="e">
        <f t="shared" si="23"/>
        <v>#VALUE!</v>
      </c>
      <c r="CT56" s="1">
        <f t="shared" si="83"/>
        <v>0</v>
      </c>
      <c r="CU56" s="1">
        <f t="shared" si="84"/>
        <v>2.3E-3</v>
      </c>
      <c r="CV56" s="1" t="e">
        <f t="shared" si="85"/>
        <v>#VALUE!</v>
      </c>
      <c r="CW56" s="1" t="e">
        <f t="shared" si="24"/>
        <v>#VALUE!</v>
      </c>
      <c r="CX56" s="1">
        <f t="shared" si="86"/>
        <v>0</v>
      </c>
      <c r="CY56" s="1">
        <f t="shared" si="87"/>
        <v>2.2000000000000001E-3</v>
      </c>
      <c r="CZ56" s="1" t="e">
        <f t="shared" si="88"/>
        <v>#VALUE!</v>
      </c>
      <c r="DA56" s="1" t="e">
        <f t="shared" si="25"/>
        <v>#VALUE!</v>
      </c>
      <c r="DB56" s="1">
        <f t="shared" si="89"/>
        <v>0</v>
      </c>
      <c r="DC56" s="1">
        <f t="shared" si="90"/>
        <v>2.2000000000000001E-3</v>
      </c>
      <c r="DD56" s="1" t="e">
        <f t="shared" si="91"/>
        <v>#VALUE!</v>
      </c>
      <c r="DE56" s="1" t="e">
        <f t="shared" si="26"/>
        <v>#VALUE!</v>
      </c>
      <c r="DF56" s="1">
        <f t="shared" si="92"/>
        <v>0</v>
      </c>
      <c r="DG56" s="1">
        <f t="shared" si="93"/>
        <v>2.2000000000000001E-3</v>
      </c>
      <c r="DH56" s="1" t="e">
        <f t="shared" si="94"/>
        <v>#VALUE!</v>
      </c>
      <c r="DI56" s="1" t="e">
        <f t="shared" si="27"/>
        <v>#VALUE!</v>
      </c>
      <c r="DJ56" s="1">
        <f t="shared" si="95"/>
        <v>0</v>
      </c>
      <c r="DK56" s="1">
        <f t="shared" si="96"/>
        <v>1.1999999999999999E-3</v>
      </c>
      <c r="DL56" s="1" t="e">
        <f t="shared" si="97"/>
        <v>#VALUE!</v>
      </c>
      <c r="DM56" s="1" t="e">
        <f t="shared" si="98"/>
        <v>#VALUE!</v>
      </c>
      <c r="DQ56">
        <f t="shared" si="99"/>
        <v>0</v>
      </c>
      <c r="DR56" t="str">
        <f t="shared" si="100"/>
        <v>NO</v>
      </c>
      <c r="DS56">
        <f t="shared" si="101"/>
        <v>3000</v>
      </c>
      <c r="DT56" t="str">
        <f t="shared" si="102"/>
        <v>NO</v>
      </c>
      <c r="DV56" s="1">
        <f t="shared" si="103"/>
        <v>0</v>
      </c>
      <c r="DW56" s="1">
        <f t="shared" si="104"/>
        <v>2.3999999999999998E-3</v>
      </c>
      <c r="DX56" s="1">
        <f t="shared" si="105"/>
        <v>23.002400000000002</v>
      </c>
      <c r="DY56" s="1">
        <f t="shared" si="28"/>
        <v>23</v>
      </c>
      <c r="DZ56" s="1">
        <f t="shared" si="106"/>
        <v>0</v>
      </c>
      <c r="EA56" s="1">
        <f t="shared" si="107"/>
        <v>2.3999999999999998E-3</v>
      </c>
      <c r="EB56" s="1">
        <f t="shared" si="108"/>
        <v>23.002400000000002</v>
      </c>
      <c r="EC56" s="1">
        <f t="shared" si="29"/>
        <v>23</v>
      </c>
      <c r="ED56" s="1">
        <f t="shared" si="109"/>
        <v>0</v>
      </c>
      <c r="EE56" s="1">
        <f t="shared" si="110"/>
        <v>2.3E-3</v>
      </c>
      <c r="EF56" s="1">
        <f t="shared" si="111"/>
        <v>23.002300000000002</v>
      </c>
      <c r="EG56" s="1">
        <f t="shared" si="30"/>
        <v>23</v>
      </c>
      <c r="EH56" s="1">
        <f t="shared" si="112"/>
        <v>0</v>
      </c>
      <c r="EI56" s="1">
        <f t="shared" si="113"/>
        <v>2.2000000000000001E-3</v>
      </c>
      <c r="EJ56" s="1">
        <f t="shared" si="114"/>
        <v>23.002199999999998</v>
      </c>
      <c r="EK56" s="1">
        <f t="shared" si="31"/>
        <v>23</v>
      </c>
      <c r="EL56" s="1">
        <f t="shared" si="115"/>
        <v>0</v>
      </c>
      <c r="EM56" s="1">
        <f t="shared" si="116"/>
        <v>2.2000000000000001E-3</v>
      </c>
      <c r="EN56" s="1">
        <f t="shared" si="117"/>
        <v>23.002199999999998</v>
      </c>
      <c r="EO56" s="1">
        <f t="shared" si="32"/>
        <v>23</v>
      </c>
      <c r="EP56" s="1">
        <f t="shared" si="118"/>
        <v>0</v>
      </c>
      <c r="EQ56" s="1">
        <f t="shared" si="119"/>
        <v>2.2000000000000001E-3</v>
      </c>
      <c r="ER56" s="1">
        <f t="shared" si="120"/>
        <v>23.002199999999998</v>
      </c>
      <c r="ES56" s="1">
        <f t="shared" si="33"/>
        <v>23</v>
      </c>
      <c r="ET56" s="1">
        <f t="shared" si="121"/>
        <v>0</v>
      </c>
      <c r="EU56" s="1">
        <f t="shared" si="122"/>
        <v>1.1999999999999999E-3</v>
      </c>
      <c r="EV56" s="1">
        <f t="shared" si="123"/>
        <v>23.001200000000001</v>
      </c>
      <c r="EW56" s="1">
        <f t="shared" si="124"/>
        <v>23</v>
      </c>
      <c r="EX56" s="1"/>
      <c r="EY56" s="1">
        <f t="shared" si="125"/>
        <v>0</v>
      </c>
      <c r="EZ56" s="1">
        <f t="shared" si="126"/>
        <v>2.3999999999999998E-3</v>
      </c>
      <c r="FA56" s="1">
        <f t="shared" si="34"/>
        <v>23.002400000000002</v>
      </c>
      <c r="FB56" s="1">
        <f t="shared" si="35"/>
        <v>23</v>
      </c>
      <c r="FC56" s="1">
        <f t="shared" si="127"/>
        <v>0</v>
      </c>
      <c r="FD56" s="1">
        <f t="shared" si="128"/>
        <v>2.2000000000000001E-3</v>
      </c>
      <c r="FE56" s="1">
        <f t="shared" si="129"/>
        <v>23.002199999999998</v>
      </c>
      <c r="FF56" s="1">
        <f t="shared" si="36"/>
        <v>23</v>
      </c>
      <c r="FG56" s="1">
        <f t="shared" si="130"/>
        <v>0</v>
      </c>
      <c r="FH56" s="1">
        <f t="shared" si="131"/>
        <v>2.0999999999999999E-3</v>
      </c>
      <c r="FI56" s="1">
        <f t="shared" si="132"/>
        <v>23.002099999999999</v>
      </c>
      <c r="FJ56" s="1">
        <f t="shared" si="37"/>
        <v>23</v>
      </c>
      <c r="FK56" s="1">
        <f t="shared" si="133"/>
        <v>0</v>
      </c>
      <c r="FL56" s="1">
        <f t="shared" si="134"/>
        <v>2.2000000000000001E-3</v>
      </c>
      <c r="FM56" s="1">
        <f t="shared" si="135"/>
        <v>23.002199999999998</v>
      </c>
      <c r="FN56" s="1">
        <f t="shared" si="38"/>
        <v>23</v>
      </c>
      <c r="FO56" s="1">
        <f t="shared" si="136"/>
        <v>0</v>
      </c>
      <c r="FP56" s="1">
        <f t="shared" si="137"/>
        <v>2.2000000000000001E-3</v>
      </c>
      <c r="FQ56" s="1">
        <f t="shared" si="138"/>
        <v>23.002199999999998</v>
      </c>
      <c r="FR56" s="1">
        <f t="shared" si="39"/>
        <v>23</v>
      </c>
      <c r="FS56" s="1">
        <f t="shared" si="139"/>
        <v>0</v>
      </c>
      <c r="FT56" s="1">
        <f t="shared" si="140"/>
        <v>2.0999999999999999E-3</v>
      </c>
      <c r="FU56" s="1">
        <f t="shared" si="141"/>
        <v>23.002099999999999</v>
      </c>
      <c r="FV56" s="1">
        <f t="shared" si="40"/>
        <v>23</v>
      </c>
      <c r="FW56" s="1">
        <f t="shared" si="142"/>
        <v>0</v>
      </c>
      <c r="FX56" s="1">
        <f t="shared" si="143"/>
        <v>1.1999999999999999E-3</v>
      </c>
      <c r="FY56" s="1">
        <f t="shared" si="144"/>
        <v>23.001200000000001</v>
      </c>
      <c r="FZ56" s="1">
        <f t="shared" si="41"/>
        <v>23</v>
      </c>
      <c r="GC56" s="1">
        <f t="shared" si="42"/>
        <v>0</v>
      </c>
      <c r="GD56" s="1">
        <f t="shared" si="145"/>
        <v>2.3999999999999998E-3</v>
      </c>
      <c r="GE56" s="1">
        <f t="shared" si="43"/>
        <v>23.002400000000002</v>
      </c>
      <c r="GF56" s="1">
        <f t="shared" si="44"/>
        <v>24</v>
      </c>
      <c r="GG56" s="1">
        <f t="shared" si="45"/>
        <v>0</v>
      </c>
      <c r="GH56" s="1">
        <f t="shared" si="146"/>
        <v>1.5E-3</v>
      </c>
      <c r="GI56" s="1">
        <f t="shared" si="147"/>
        <v>24.0015</v>
      </c>
      <c r="GJ56" s="1">
        <f t="shared" si="46"/>
        <v>24</v>
      </c>
      <c r="GK56" s="1">
        <f t="shared" si="47"/>
        <v>0</v>
      </c>
      <c r="GL56" s="1">
        <f t="shared" si="148"/>
        <v>1.4E-3</v>
      </c>
      <c r="GM56" s="1">
        <f t="shared" si="149"/>
        <v>24.0014</v>
      </c>
      <c r="GN56" s="1">
        <f t="shared" si="48"/>
        <v>24</v>
      </c>
      <c r="GO56" s="1">
        <f t="shared" si="49"/>
        <v>0</v>
      </c>
      <c r="GP56" s="1">
        <f t="shared" si="150"/>
        <v>1.8E-3</v>
      </c>
      <c r="GQ56" s="1">
        <f t="shared" si="151"/>
        <v>24.001799999999999</v>
      </c>
      <c r="GR56" s="1">
        <f t="shared" si="50"/>
        <v>24</v>
      </c>
      <c r="GS56" s="1">
        <f t="shared" si="51"/>
        <v>0</v>
      </c>
      <c r="GT56" s="1">
        <f t="shared" si="152"/>
        <v>1.9E-3</v>
      </c>
      <c r="GU56" s="1">
        <f t="shared" si="153"/>
        <v>24.001899999999999</v>
      </c>
      <c r="GV56" s="1">
        <f t="shared" si="52"/>
        <v>24</v>
      </c>
      <c r="GW56" s="1">
        <f t="shared" si="53"/>
        <v>0</v>
      </c>
      <c r="GX56" s="1">
        <f t="shared" si="154"/>
        <v>2E-3</v>
      </c>
      <c r="GY56" s="1">
        <f t="shared" si="155"/>
        <v>24.001999999999999</v>
      </c>
      <c r="GZ56" s="1">
        <f t="shared" si="54"/>
        <v>24</v>
      </c>
      <c r="HA56" s="1">
        <f t="shared" si="55"/>
        <v>0</v>
      </c>
      <c r="HB56" s="1">
        <f t="shared" si="156"/>
        <v>1E-3</v>
      </c>
      <c r="HC56" s="1">
        <f t="shared" si="157"/>
        <v>24.001000000000001</v>
      </c>
      <c r="HD56" s="1">
        <f t="shared" si="56"/>
        <v>24</v>
      </c>
    </row>
    <row r="57" spans="1:212" x14ac:dyDescent="0.3">
      <c r="A57" t="s">
        <v>158</v>
      </c>
      <c r="B57" s="13">
        <f>IFERROR(VLOOKUP($A57,'Running Order'!$A$8:$CH$64,B$104,FALSE),)</f>
        <v>0</v>
      </c>
      <c r="C57" s="35" t="str">
        <f>IFERROR(VLOOKUP($A57,'Running Order'!$A$8:$CH$64,C$104,FALSE),"-")</f>
        <v>-</v>
      </c>
      <c r="D57" s="35" t="str">
        <f>IFERROR(VLOOKUP($A57,'Running Order'!$A$8:$CH$64,D$104,FALSE),"-")</f>
        <v>-</v>
      </c>
      <c r="E57" s="35" t="str">
        <f>IFERROR(VLOOKUP($A57,'Running Order'!$A$8:$CH$64,E$104,FALSE),"-")</f>
        <v>-</v>
      </c>
      <c r="F57" s="35" t="str">
        <f>IFERROR(VLOOKUP($A57,'Running Order'!$A$8:$CH$64,F$104,FALSE),"-")</f>
        <v>-</v>
      </c>
      <c r="G57" s="13" t="str">
        <f>IFERROR(VLOOKUP($A57,'Running Order'!$A$8:$CH$64,G$104,FALSE),"-")</f>
        <v>-</v>
      </c>
      <c r="H57" s="12" t="str">
        <f>IFERROR(VLOOKUP($A57,'Running Order'!$A$8:$CH$64,H$104,FALSE),"-")</f>
        <v>-</v>
      </c>
      <c r="I57" s="12" t="str">
        <f>IFERROR(VLOOKUP($A57,'Running Order'!$A$8:$CH$64,I$104,FALSE),"-")</f>
        <v>-</v>
      </c>
      <c r="J57" s="12" t="str">
        <f>IFERROR(VLOOKUP($A57,'Running Order'!$A$8:$CH$64,J$104,FALSE),"-")</f>
        <v>-</v>
      </c>
      <c r="K57" s="35" t="str">
        <f>IFERROR(VLOOKUP($A57,'Running Order'!$A$8:$CH$64,K$104,FALSE),"-")</f>
        <v>-</v>
      </c>
      <c r="L57" s="12" t="str">
        <f>IFERROR(VLOOKUP($A57,'Running Order'!$A$8:$CH$64,L$104,FALSE),"-")</f>
        <v>-</v>
      </c>
      <c r="M57" s="35" t="str">
        <f>IFERROR(VLOOKUP($A57,'Running Order'!$A$8:$CH$64,M$104,FALSE),"-")</f>
        <v>-</v>
      </c>
      <c r="N57" s="35" t="str">
        <f>IFERROR(VLOOKUP($A57,'Running Order'!$A$8:$CH$64,N$104,FALSE),"-")</f>
        <v>-</v>
      </c>
      <c r="O57" s="35" t="str">
        <f>IFERROR(VLOOKUP($A57,'Running Order'!$A$8:$CH$64,O$104,FALSE),"-")</f>
        <v>-</v>
      </c>
      <c r="P57" s="35" t="str">
        <f>IFERROR(VLOOKUP($A57,'Running Order'!$A$8:$CH$64,P$104,FALSE),"-")</f>
        <v>-</v>
      </c>
      <c r="Q57" s="35" t="str">
        <f>IFERROR(VLOOKUP($A57,'Running Order'!$A$8:$CH$64,Q$104,FALSE),"-")</f>
        <v>-</v>
      </c>
      <c r="R57" s="35" t="str">
        <f>IFERROR(VLOOKUP($A57,'Running Order'!$A$8:$CH$64,R$104,FALSE),"-")</f>
        <v>-</v>
      </c>
      <c r="S57" s="12" t="str">
        <f>IFERROR(VLOOKUP($A57,'Running Order'!$A$8:$CH$64,S$104,FALSE),"-")</f>
        <v>-</v>
      </c>
      <c r="T57" s="35" t="str">
        <f>IFERROR(VLOOKUP($A57,'Running Order'!$A$8:$CH$64,T$104,FALSE),"-")</f>
        <v>-</v>
      </c>
      <c r="U57" s="12" t="str">
        <f>IFERROR(VLOOKUP($A57,'Running Order'!$A$8:$CH$64,U$104,FALSE),"-")</f>
        <v>-</v>
      </c>
      <c r="V57" s="35" t="str">
        <f>IFERROR(VLOOKUP($A57,'Running Order'!$A$8:$CH$64,V$104,FALSE),"-")</f>
        <v>-</v>
      </c>
      <c r="W57" s="5">
        <f>IFERROR(VLOOKUP($A57,'Running Order'!$A$8:$CH$64,W$104,FALSE),1000)</f>
        <v>1000</v>
      </c>
      <c r="X57" s="12" t="str">
        <f>IFERROR(VLOOKUP($A57,'Running Order'!$A$8:$CH$64,X$104,FALSE),"-")</f>
        <v>-</v>
      </c>
      <c r="Y57" s="12" t="str">
        <f>IFERROR(VLOOKUP($A57,'Running Order'!$A$8:$CH$64,Y$104,FALSE),"-")</f>
        <v>-</v>
      </c>
      <c r="Z57" s="12" t="str">
        <f>IFERROR(VLOOKUP($A57,'Running Order'!$A$8:$CH$64,Z$104,FALSE),"-")</f>
        <v>-</v>
      </c>
      <c r="AA57" s="12" t="str">
        <f>IFERROR(VLOOKUP($A57,'Running Order'!$A$8:$CH$64,AA$104,FALSE),"-")</f>
        <v>-</v>
      </c>
      <c r="AB57" s="12" t="str">
        <f>IFERROR(VLOOKUP($A57,'Running Order'!$A$8:$CH$64,AB$104,FALSE),"-")</f>
        <v>-</v>
      </c>
      <c r="AC57" s="12" t="str">
        <f>IFERROR(VLOOKUP($A57,'Running Order'!$A$8:$CH$64,AC$104,FALSE),"-")</f>
        <v>-</v>
      </c>
      <c r="AD57" s="12" t="str">
        <f>IFERROR(VLOOKUP($A57,'Running Order'!$A$8:$CH$64,AD$104,FALSE),"-")</f>
        <v>-</v>
      </c>
      <c r="AE57" s="12" t="str">
        <f>IFERROR(VLOOKUP($A57,'Running Order'!$A$8:$CH$64,AE$104,FALSE),"-")</f>
        <v>-</v>
      </c>
      <c r="AF57" s="12" t="str">
        <f>IFERROR(VLOOKUP($A57,'Running Order'!$A$8:$CH$64,AF$104,FALSE),"-")</f>
        <v>-</v>
      </c>
      <c r="AG57" s="12" t="str">
        <f>IFERROR(VLOOKUP($A57,'Running Order'!$A$8:$CH$64,AG$104,FALSE),"-")</f>
        <v>-</v>
      </c>
      <c r="AH57" s="5">
        <f>IFERROR(VLOOKUP($A57,'Running Order'!$A$8:$CH$64,AH$104,FALSE),1000)</f>
        <v>1000</v>
      </c>
      <c r="AI57" s="5">
        <f>IFERROR(VLOOKUP($A57,'Running Order'!$A$8:$CH$64,AI$104,FALSE),1000)</f>
        <v>1000</v>
      </c>
      <c r="AJ57" s="12" t="str">
        <f>IFERROR(VLOOKUP($A57,'Running Order'!$A$8:$CH$64,AJ$104,FALSE),"-")</f>
        <v>-</v>
      </c>
      <c r="AK57" s="12" t="str">
        <f>IFERROR(VLOOKUP($A57,'Running Order'!$A$8:$CH$64,AK$104,FALSE),"-")</f>
        <v>-</v>
      </c>
      <c r="AL57" s="12" t="str">
        <f>IFERROR(VLOOKUP($A57,'Running Order'!$A$8:$CH$64,AL$104,FALSE),"-")</f>
        <v>-</v>
      </c>
      <c r="AM57" s="12" t="str">
        <f>IFERROR(VLOOKUP($A57,'Running Order'!$A$8:$CH$64,AM$104,FALSE),"-")</f>
        <v>-</v>
      </c>
      <c r="AN57" s="12" t="str">
        <f>IFERROR(VLOOKUP($A57,'Running Order'!$A$8:$CH$64,AN$104,FALSE),"-")</f>
        <v>-</v>
      </c>
      <c r="AO57" s="12" t="str">
        <f>IFERROR(VLOOKUP($A57,'Running Order'!$A$8:$CH$64,AO$104,FALSE),"-")</f>
        <v>-</v>
      </c>
      <c r="AP57" s="12" t="str">
        <f>IFERROR(VLOOKUP($A57,'Running Order'!$A$8:$CH$64,AP$104,FALSE),"-")</f>
        <v>-</v>
      </c>
      <c r="AQ57" s="12" t="str">
        <f>IFERROR(VLOOKUP($A57,'Running Order'!$A$8:$CH$64,AQ$104,FALSE),"-")</f>
        <v>-</v>
      </c>
      <c r="AR57" s="12" t="str">
        <f>IFERROR(VLOOKUP($A57,'Running Order'!$A$8:$CH$64,AR$104,FALSE),"-")</f>
        <v>-</v>
      </c>
      <c r="AS57" s="12" t="str">
        <f>IFERROR(VLOOKUP($A57,'Running Order'!$A$8:$CH$64,AS$104,FALSE),"-")</f>
        <v>-</v>
      </c>
      <c r="AT57" s="5">
        <f>IFERROR(VLOOKUP($A57,'Running Order'!$A$8:$CH$64,AT$104,FALSE),1000)</f>
        <v>1000</v>
      </c>
      <c r="AU57" s="5">
        <f>IFERROR(VLOOKUP($A57,'Running Order'!$A$8:$CH$64,AU$104,FALSE),1000)</f>
        <v>1000</v>
      </c>
      <c r="AV57" s="12" t="str">
        <f>IFERROR(VLOOKUP($A57,'Running Order'!$A$8:$CH$64,AV$104,FALSE),"-")</f>
        <v>-</v>
      </c>
      <c r="AW57" s="12" t="str">
        <f>IFERROR(VLOOKUP($A57,'Running Order'!$A$8:$CH$64,AW$104,FALSE),"-")</f>
        <v>-</v>
      </c>
      <c r="AX57" s="12" t="str">
        <f>IFERROR(VLOOKUP($A57,'Running Order'!$A$8:$CH$64,AX$104,FALSE),"-")</f>
        <v>-</v>
      </c>
      <c r="AY57" s="12" t="str">
        <f>IFERROR(VLOOKUP($A57,'Running Order'!$A$8:$CH$64,AY$104,FALSE),"-")</f>
        <v>-</v>
      </c>
      <c r="AZ57" s="12" t="str">
        <f>IFERROR(VLOOKUP($A57,'Running Order'!$A$8:$CH$64,AZ$104,FALSE),"-")</f>
        <v>-</v>
      </c>
      <c r="BA57" s="12" t="str">
        <f>IFERROR(VLOOKUP($A57,'Running Order'!$A$8:$CH$64,BA$104,FALSE),"-")</f>
        <v>-</v>
      </c>
      <c r="BB57" s="12" t="str">
        <f>IFERROR(VLOOKUP($A57,'Running Order'!$A$8:$CH$64,BB$104,FALSE),"-")</f>
        <v>-</v>
      </c>
      <c r="BC57" s="12" t="str">
        <f>IFERROR(VLOOKUP($A57,'Running Order'!$A$8:$CH$64,BC$104,FALSE),"-")</f>
        <v>-</v>
      </c>
      <c r="BD57" s="12" t="str">
        <f>IFERROR(VLOOKUP($A57,'Running Order'!$A$8:$CH$64,BD$104,FALSE),"-")</f>
        <v>-</v>
      </c>
      <c r="BE57" s="12" t="str">
        <f>IFERROR(VLOOKUP($A57,'Running Order'!$A$8:$CH$64,BE$104,FALSE),"-")</f>
        <v>-</v>
      </c>
      <c r="BF57" s="5">
        <f>IFERROR(VLOOKUP($A57,'Running Order'!$A$8:$CH$64,BF$104,FALSE),1000)</f>
        <v>1000</v>
      </c>
      <c r="BG57" s="38" t="str">
        <f>IFERROR(VLOOKUP($A57,'Running Order'!$A$8:$CH$64,BG$104,FALSE),"-")</f>
        <v>-</v>
      </c>
      <c r="BH57" s="5">
        <f t="shared" si="57"/>
        <v>24</v>
      </c>
      <c r="BI57" s="5">
        <f t="shared" si="58"/>
        <v>23</v>
      </c>
      <c r="BJ57" s="5">
        <f t="shared" si="59"/>
        <v>23</v>
      </c>
      <c r="BK57" s="5" t="str">
        <f t="shared" si="60"/>
        <v>-</v>
      </c>
      <c r="BL57" s="5">
        <f t="shared" si="61"/>
        <v>23</v>
      </c>
      <c r="BM57" s="5">
        <f t="shared" si="62"/>
        <v>23</v>
      </c>
      <c r="BN57" s="5">
        <f t="shared" si="63"/>
        <v>23</v>
      </c>
      <c r="BO57" s="5" t="str">
        <f t="shared" si="64"/>
        <v>-</v>
      </c>
      <c r="BP57" s="3" t="str">
        <f t="shared" si="16"/>
        <v>-</v>
      </c>
      <c r="BQ57" s="3" t="str">
        <f t="shared" si="65"/>
        <v/>
      </c>
      <c r="BR57" s="3" t="str">
        <f t="shared" si="17"/>
        <v>-</v>
      </c>
      <c r="BS57" s="3" t="str">
        <f t="shared" si="66"/>
        <v/>
      </c>
      <c r="BT57" s="3" t="str">
        <f t="shared" si="18"/>
        <v>-</v>
      </c>
      <c r="BU57" s="3" t="str">
        <f t="shared" si="67"/>
        <v/>
      </c>
      <c r="BV57" s="3" t="str">
        <f t="shared" si="19"/>
        <v>-</v>
      </c>
      <c r="BW57" s="3" t="str">
        <f t="shared" si="68"/>
        <v/>
      </c>
      <c r="BX57" s="3" t="str">
        <f t="shared" si="20"/>
        <v>-</v>
      </c>
      <c r="BY57" s="3" t="str">
        <f t="shared" si="69"/>
        <v/>
      </c>
      <c r="BZ57" s="3" t="str">
        <f t="shared" si="21"/>
        <v>-</v>
      </c>
      <c r="CA57" s="3" t="str">
        <f t="shared" si="70"/>
        <v/>
      </c>
      <c r="CB57" s="3" t="str">
        <f t="shared" si="22"/>
        <v>-</v>
      </c>
      <c r="CC57" s="3" t="str">
        <f t="shared" si="71"/>
        <v/>
      </c>
      <c r="CD57" s="3" t="str">
        <f t="shared" si="72"/>
        <v>-</v>
      </c>
      <c r="CE57" s="3" t="str">
        <f t="shared" si="73"/>
        <v/>
      </c>
      <c r="CF57" s="3" t="str">
        <f t="shared" si="74"/>
        <v>-</v>
      </c>
      <c r="CG57" s="3" t="str">
        <f t="shared" si="75"/>
        <v/>
      </c>
      <c r="CH57" s="5" t="str">
        <f>IFERROR(VLOOKUP($A57,'Running Order'!$A$8:$CH$64,CH$104,FALSE),"-")</f>
        <v>-</v>
      </c>
      <c r="CI57" s="5" t="str">
        <f>IFERROR(VLOOKUP($A57,'Running Order'!$A$8:$CI$64,CI$104,FALSE),"-")</f>
        <v>-</v>
      </c>
      <c r="CL57" s="1">
        <f t="shared" si="76"/>
        <v>0</v>
      </c>
      <c r="CM57" s="1">
        <f t="shared" si="77"/>
        <v>2.4000000000000001E-4</v>
      </c>
      <c r="CN57" s="1" t="e">
        <f t="shared" si="78"/>
        <v>#VALUE!</v>
      </c>
      <c r="CO57" s="1" t="e">
        <f t="shared" si="79"/>
        <v>#VALUE!</v>
      </c>
      <c r="CP57" s="1">
        <f t="shared" si="80"/>
        <v>0</v>
      </c>
      <c r="CQ57" s="1">
        <f t="shared" si="81"/>
        <v>2.4000000000000001E-4</v>
      </c>
      <c r="CR57" s="1" t="e">
        <f t="shared" si="82"/>
        <v>#VALUE!</v>
      </c>
      <c r="CS57" s="1" t="e">
        <f t="shared" si="23"/>
        <v>#VALUE!</v>
      </c>
      <c r="CT57" s="1">
        <f t="shared" si="83"/>
        <v>0</v>
      </c>
      <c r="CU57" s="1">
        <f t="shared" si="84"/>
        <v>2.3E-3</v>
      </c>
      <c r="CV57" s="1" t="e">
        <f t="shared" si="85"/>
        <v>#VALUE!</v>
      </c>
      <c r="CW57" s="1" t="e">
        <f t="shared" si="24"/>
        <v>#VALUE!</v>
      </c>
      <c r="CX57" s="1">
        <f t="shared" si="86"/>
        <v>0</v>
      </c>
      <c r="CY57" s="1">
        <f t="shared" si="87"/>
        <v>2.2000000000000001E-3</v>
      </c>
      <c r="CZ57" s="1" t="e">
        <f t="shared" si="88"/>
        <v>#VALUE!</v>
      </c>
      <c r="DA57" s="1" t="e">
        <f t="shared" si="25"/>
        <v>#VALUE!</v>
      </c>
      <c r="DB57" s="1">
        <f t="shared" si="89"/>
        <v>0</v>
      </c>
      <c r="DC57" s="1">
        <f t="shared" si="90"/>
        <v>2.2000000000000001E-3</v>
      </c>
      <c r="DD57" s="1" t="e">
        <f t="shared" si="91"/>
        <v>#VALUE!</v>
      </c>
      <c r="DE57" s="1" t="e">
        <f t="shared" si="26"/>
        <v>#VALUE!</v>
      </c>
      <c r="DF57" s="1">
        <f t="shared" si="92"/>
        <v>0</v>
      </c>
      <c r="DG57" s="1">
        <f t="shared" si="93"/>
        <v>2.2000000000000001E-3</v>
      </c>
      <c r="DH57" s="1" t="e">
        <f t="shared" si="94"/>
        <v>#VALUE!</v>
      </c>
      <c r="DI57" s="1" t="e">
        <f t="shared" si="27"/>
        <v>#VALUE!</v>
      </c>
      <c r="DJ57" s="1">
        <f t="shared" si="95"/>
        <v>0</v>
      </c>
      <c r="DK57" s="1">
        <f t="shared" si="96"/>
        <v>1.1999999999999999E-3</v>
      </c>
      <c r="DL57" s="1" t="e">
        <f t="shared" si="97"/>
        <v>#VALUE!</v>
      </c>
      <c r="DM57" s="1" t="e">
        <f t="shared" si="98"/>
        <v>#VALUE!</v>
      </c>
      <c r="DQ57">
        <f t="shared" si="99"/>
        <v>0</v>
      </c>
      <c r="DR57" t="str">
        <f t="shared" si="100"/>
        <v>NO</v>
      </c>
      <c r="DS57">
        <f t="shared" si="101"/>
        <v>3000</v>
      </c>
      <c r="DT57" t="str">
        <f t="shared" si="102"/>
        <v>NO</v>
      </c>
      <c r="DV57" s="1">
        <f t="shared" si="103"/>
        <v>0</v>
      </c>
      <c r="DW57" s="1">
        <f t="shared" si="104"/>
        <v>2.3999999999999998E-3</v>
      </c>
      <c r="DX57" s="1">
        <f t="shared" si="105"/>
        <v>23.002400000000002</v>
      </c>
      <c r="DY57" s="1">
        <f t="shared" si="28"/>
        <v>23</v>
      </c>
      <c r="DZ57" s="1">
        <f t="shared" si="106"/>
        <v>0</v>
      </c>
      <c r="EA57" s="1">
        <f t="shared" si="107"/>
        <v>2.3999999999999998E-3</v>
      </c>
      <c r="EB57" s="1">
        <f t="shared" si="108"/>
        <v>23.002400000000002</v>
      </c>
      <c r="EC57" s="1">
        <f t="shared" si="29"/>
        <v>23</v>
      </c>
      <c r="ED57" s="1">
        <f t="shared" si="109"/>
        <v>0</v>
      </c>
      <c r="EE57" s="1">
        <f t="shared" si="110"/>
        <v>2.3E-3</v>
      </c>
      <c r="EF57" s="1">
        <f t="shared" si="111"/>
        <v>23.002300000000002</v>
      </c>
      <c r="EG57" s="1">
        <f t="shared" si="30"/>
        <v>23</v>
      </c>
      <c r="EH57" s="1">
        <f t="shared" si="112"/>
        <v>0</v>
      </c>
      <c r="EI57" s="1">
        <f t="shared" si="113"/>
        <v>2.2000000000000001E-3</v>
      </c>
      <c r="EJ57" s="1">
        <f t="shared" si="114"/>
        <v>23.002199999999998</v>
      </c>
      <c r="EK57" s="1">
        <f t="shared" si="31"/>
        <v>23</v>
      </c>
      <c r="EL57" s="1">
        <f t="shared" si="115"/>
        <v>0</v>
      </c>
      <c r="EM57" s="1">
        <f t="shared" si="116"/>
        <v>2.2000000000000001E-3</v>
      </c>
      <c r="EN57" s="1">
        <f t="shared" si="117"/>
        <v>23.002199999999998</v>
      </c>
      <c r="EO57" s="1">
        <f t="shared" si="32"/>
        <v>23</v>
      </c>
      <c r="EP57" s="1">
        <f t="shared" si="118"/>
        <v>0</v>
      </c>
      <c r="EQ57" s="1">
        <f t="shared" si="119"/>
        <v>2.2000000000000001E-3</v>
      </c>
      <c r="ER57" s="1">
        <f t="shared" si="120"/>
        <v>23.002199999999998</v>
      </c>
      <c r="ES57" s="1">
        <f t="shared" si="33"/>
        <v>23</v>
      </c>
      <c r="ET57" s="1">
        <f t="shared" si="121"/>
        <v>0</v>
      </c>
      <c r="EU57" s="1">
        <f t="shared" si="122"/>
        <v>1.1999999999999999E-3</v>
      </c>
      <c r="EV57" s="1">
        <f t="shared" si="123"/>
        <v>23.001200000000001</v>
      </c>
      <c r="EW57" s="1">
        <f t="shared" si="124"/>
        <v>23</v>
      </c>
      <c r="EX57" s="1"/>
      <c r="EY57" s="1">
        <f t="shared" si="125"/>
        <v>0</v>
      </c>
      <c r="EZ57" s="1">
        <f t="shared" si="126"/>
        <v>2.3999999999999998E-3</v>
      </c>
      <c r="FA57" s="1">
        <f t="shared" si="34"/>
        <v>23.002400000000002</v>
      </c>
      <c r="FB57" s="1">
        <f t="shared" si="35"/>
        <v>23</v>
      </c>
      <c r="FC57" s="1">
        <f t="shared" si="127"/>
        <v>0</v>
      </c>
      <c r="FD57" s="1">
        <f t="shared" si="128"/>
        <v>2.2000000000000001E-3</v>
      </c>
      <c r="FE57" s="1">
        <f t="shared" si="129"/>
        <v>23.002199999999998</v>
      </c>
      <c r="FF57" s="1">
        <f t="shared" si="36"/>
        <v>23</v>
      </c>
      <c r="FG57" s="1">
        <f t="shared" si="130"/>
        <v>0</v>
      </c>
      <c r="FH57" s="1">
        <f t="shared" si="131"/>
        <v>2.0999999999999999E-3</v>
      </c>
      <c r="FI57" s="1">
        <f t="shared" si="132"/>
        <v>23.002099999999999</v>
      </c>
      <c r="FJ57" s="1">
        <f t="shared" si="37"/>
        <v>23</v>
      </c>
      <c r="FK57" s="1">
        <f t="shared" si="133"/>
        <v>0</v>
      </c>
      <c r="FL57" s="1">
        <f t="shared" si="134"/>
        <v>2.2000000000000001E-3</v>
      </c>
      <c r="FM57" s="1">
        <f t="shared" si="135"/>
        <v>23.002199999999998</v>
      </c>
      <c r="FN57" s="1">
        <f t="shared" si="38"/>
        <v>23</v>
      </c>
      <c r="FO57" s="1">
        <f t="shared" si="136"/>
        <v>0</v>
      </c>
      <c r="FP57" s="1">
        <f t="shared" si="137"/>
        <v>2.2000000000000001E-3</v>
      </c>
      <c r="FQ57" s="1">
        <f t="shared" si="138"/>
        <v>23.002199999999998</v>
      </c>
      <c r="FR57" s="1">
        <f t="shared" si="39"/>
        <v>23</v>
      </c>
      <c r="FS57" s="1">
        <f t="shared" si="139"/>
        <v>0</v>
      </c>
      <c r="FT57" s="1">
        <f t="shared" si="140"/>
        <v>2.0999999999999999E-3</v>
      </c>
      <c r="FU57" s="1">
        <f t="shared" si="141"/>
        <v>23.002099999999999</v>
      </c>
      <c r="FV57" s="1">
        <f t="shared" si="40"/>
        <v>23</v>
      </c>
      <c r="FW57" s="1">
        <f t="shared" si="142"/>
        <v>0</v>
      </c>
      <c r="FX57" s="1">
        <f t="shared" si="143"/>
        <v>1.1999999999999999E-3</v>
      </c>
      <c r="FY57" s="1">
        <f t="shared" si="144"/>
        <v>23.001200000000001</v>
      </c>
      <c r="FZ57" s="1">
        <f t="shared" si="41"/>
        <v>23</v>
      </c>
      <c r="GC57" s="1">
        <f t="shared" si="42"/>
        <v>0</v>
      </c>
      <c r="GD57" s="1">
        <f t="shared" si="145"/>
        <v>2.3999999999999998E-3</v>
      </c>
      <c r="GE57" s="1">
        <f t="shared" si="43"/>
        <v>23.002400000000002</v>
      </c>
      <c r="GF57" s="1">
        <f t="shared" si="44"/>
        <v>24</v>
      </c>
      <c r="GG57" s="1">
        <f t="shared" si="45"/>
        <v>0</v>
      </c>
      <c r="GH57" s="1">
        <f t="shared" si="146"/>
        <v>1.5E-3</v>
      </c>
      <c r="GI57" s="1">
        <f t="shared" si="147"/>
        <v>24.0015</v>
      </c>
      <c r="GJ57" s="1">
        <f t="shared" si="46"/>
        <v>24</v>
      </c>
      <c r="GK57" s="1">
        <f t="shared" si="47"/>
        <v>0</v>
      </c>
      <c r="GL57" s="1">
        <f t="shared" si="148"/>
        <v>1.4E-3</v>
      </c>
      <c r="GM57" s="1">
        <f t="shared" si="149"/>
        <v>24.0014</v>
      </c>
      <c r="GN57" s="1">
        <f t="shared" si="48"/>
        <v>24</v>
      </c>
      <c r="GO57" s="1">
        <f t="shared" si="49"/>
        <v>0</v>
      </c>
      <c r="GP57" s="1">
        <f t="shared" si="150"/>
        <v>1.8E-3</v>
      </c>
      <c r="GQ57" s="1">
        <f t="shared" si="151"/>
        <v>24.001799999999999</v>
      </c>
      <c r="GR57" s="1">
        <f t="shared" si="50"/>
        <v>24</v>
      </c>
      <c r="GS57" s="1">
        <f t="shared" si="51"/>
        <v>0</v>
      </c>
      <c r="GT57" s="1">
        <f t="shared" si="152"/>
        <v>1.9E-3</v>
      </c>
      <c r="GU57" s="1">
        <f t="shared" si="153"/>
        <v>24.001899999999999</v>
      </c>
      <c r="GV57" s="1">
        <f t="shared" si="52"/>
        <v>24</v>
      </c>
      <c r="GW57" s="1">
        <f t="shared" si="53"/>
        <v>0</v>
      </c>
      <c r="GX57" s="1">
        <f t="shared" si="154"/>
        <v>2E-3</v>
      </c>
      <c r="GY57" s="1">
        <f t="shared" si="155"/>
        <v>24.001999999999999</v>
      </c>
      <c r="GZ57" s="1">
        <f t="shared" si="54"/>
        <v>24</v>
      </c>
      <c r="HA57" s="1">
        <f t="shared" si="55"/>
        <v>0</v>
      </c>
      <c r="HB57" s="1">
        <f t="shared" si="156"/>
        <v>1E-3</v>
      </c>
      <c r="HC57" s="1">
        <f t="shared" si="157"/>
        <v>24.001000000000001</v>
      </c>
      <c r="HD57" s="1">
        <f t="shared" si="56"/>
        <v>24</v>
      </c>
    </row>
    <row r="58" spans="1:212" x14ac:dyDescent="0.3">
      <c r="A58" t="s">
        <v>159</v>
      </c>
      <c r="B58" s="37">
        <f>IFERROR(VLOOKUP($A58,'Running Order'!$A$8:$CH$64,B$104,FALSE),)</f>
        <v>0</v>
      </c>
      <c r="C58" s="36" t="str">
        <f>IFERROR(VLOOKUP($A58,'Running Order'!$A$8:$CH$64,C$104,FALSE),"-")</f>
        <v>-</v>
      </c>
      <c r="D58" s="36" t="str">
        <f>IFERROR(VLOOKUP($A58,'Running Order'!$A$8:$CH$64,D$104,FALSE),"-")</f>
        <v>-</v>
      </c>
      <c r="E58" s="36" t="str">
        <f>IFERROR(VLOOKUP($A58,'Running Order'!$A$8:$CH$64,E$104,FALSE),"-")</f>
        <v>-</v>
      </c>
      <c r="F58" s="36" t="str">
        <f>IFERROR(VLOOKUP($A58,'Running Order'!$A$8:$CH$64,F$104,FALSE),"-")</f>
        <v>-</v>
      </c>
      <c r="G58" s="37" t="str">
        <f>IFERROR(VLOOKUP($A58,'Running Order'!$A$8:$CH$64,G$104,FALSE),"-")</f>
        <v>-</v>
      </c>
      <c r="H58" s="36" t="str">
        <f>IFERROR(VLOOKUP($A58,'Running Order'!$A$8:$CH$64,H$104,FALSE),"-")</f>
        <v>-</v>
      </c>
      <c r="I58" s="36" t="str">
        <f>IFERROR(VLOOKUP($A58,'Running Order'!$A$8:$CH$64,I$104,FALSE),"-")</f>
        <v>-</v>
      </c>
      <c r="J58" s="36" t="str">
        <f>IFERROR(VLOOKUP($A58,'Running Order'!$A$8:$CH$64,J$104,FALSE),"-")</f>
        <v>-</v>
      </c>
      <c r="K58" s="36" t="str">
        <f>IFERROR(VLOOKUP($A58,'Running Order'!$A$8:$CH$64,K$104,FALSE),"-")</f>
        <v>-</v>
      </c>
      <c r="L58" s="36" t="str">
        <f>IFERROR(VLOOKUP($A58,'Running Order'!$A$8:$CH$64,L$104,FALSE),"-")</f>
        <v>-</v>
      </c>
      <c r="M58" s="36" t="str">
        <f>IFERROR(VLOOKUP($A58,'Running Order'!$A$8:$CH$64,M$104,FALSE),"-")</f>
        <v>-</v>
      </c>
      <c r="N58" s="36" t="str">
        <f>IFERROR(VLOOKUP($A58,'Running Order'!$A$8:$CH$64,N$104,FALSE),"-")</f>
        <v>-</v>
      </c>
      <c r="O58" s="36" t="str">
        <f>IFERROR(VLOOKUP($A58,'Running Order'!$A$8:$CH$64,O$104,FALSE),"-")</f>
        <v>-</v>
      </c>
      <c r="P58" s="36" t="str">
        <f>IFERROR(VLOOKUP($A58,'Running Order'!$A$8:$CH$64,P$104,FALSE),"-")</f>
        <v>-</v>
      </c>
      <c r="Q58" s="36" t="str">
        <f>IFERROR(VLOOKUP($A58,'Running Order'!$A$8:$CH$64,Q$104,FALSE),"-")</f>
        <v>-</v>
      </c>
      <c r="R58" s="36" t="str">
        <f>IFERROR(VLOOKUP($A58,'Running Order'!$A$8:$CH$64,R$104,FALSE),"-")</f>
        <v>-</v>
      </c>
      <c r="S58" s="36" t="str">
        <f>IFERROR(VLOOKUP($A58,'Running Order'!$A$8:$CH$64,S$104,FALSE),"-")</f>
        <v>-</v>
      </c>
      <c r="T58" s="36" t="str">
        <f>IFERROR(VLOOKUP($A58,'Running Order'!$A$8:$CH$64,T$104,FALSE),"-")</f>
        <v>-</v>
      </c>
      <c r="U58" s="36" t="str">
        <f>IFERROR(VLOOKUP($A58,'Running Order'!$A$8:$CH$64,U$104,FALSE),"-")</f>
        <v>-</v>
      </c>
      <c r="V58" s="36" t="str">
        <f>IFERROR(VLOOKUP($A58,'Running Order'!$A$8:$CH$64,V$104,FALSE),"-")</f>
        <v>-</v>
      </c>
      <c r="W58" s="38">
        <f>IFERROR(VLOOKUP($A58,'Running Order'!$A$8:$CH$64,W$104,FALSE),1000)</f>
        <v>1000</v>
      </c>
      <c r="X58" s="36" t="str">
        <f>IFERROR(VLOOKUP($A58,'Running Order'!$A$8:$CH$64,X$104,FALSE),"-")</f>
        <v>-</v>
      </c>
      <c r="Y58" s="36" t="str">
        <f>IFERROR(VLOOKUP($A58,'Running Order'!$A$8:$CH$64,Y$104,FALSE),"-")</f>
        <v>-</v>
      </c>
      <c r="Z58" s="36" t="str">
        <f>IFERROR(VLOOKUP($A58,'Running Order'!$A$8:$CH$64,Z$104,FALSE),"-")</f>
        <v>-</v>
      </c>
      <c r="AA58" s="36" t="str">
        <f>IFERROR(VLOOKUP($A58,'Running Order'!$A$8:$CH$64,AA$104,FALSE),"-")</f>
        <v>-</v>
      </c>
      <c r="AB58" s="36" t="str">
        <f>IFERROR(VLOOKUP($A58,'Running Order'!$A$8:$CH$64,AB$104,FALSE),"-")</f>
        <v>-</v>
      </c>
      <c r="AC58" s="36" t="str">
        <f>IFERROR(VLOOKUP($A58,'Running Order'!$A$8:$CH$64,AC$104,FALSE),"-")</f>
        <v>-</v>
      </c>
      <c r="AD58" s="36" t="str">
        <f>IFERROR(VLOOKUP($A58,'Running Order'!$A$8:$CH$64,AD$104,FALSE),"-")</f>
        <v>-</v>
      </c>
      <c r="AE58" s="36" t="str">
        <f>IFERROR(VLOOKUP($A58,'Running Order'!$A$8:$CH$64,AE$104,FALSE),"-")</f>
        <v>-</v>
      </c>
      <c r="AF58" s="36" t="str">
        <f>IFERROR(VLOOKUP($A58,'Running Order'!$A$8:$CH$64,AF$104,FALSE),"-")</f>
        <v>-</v>
      </c>
      <c r="AG58" s="36" t="str">
        <f>IFERROR(VLOOKUP($A58,'Running Order'!$A$8:$CH$64,AG$104,FALSE),"-")</f>
        <v>-</v>
      </c>
      <c r="AH58" s="38">
        <f>IFERROR(VLOOKUP($A58,'Running Order'!$A$8:$CH$64,AH$104,FALSE),1000)</f>
        <v>1000</v>
      </c>
      <c r="AI58" s="38">
        <f>IFERROR(VLOOKUP($A58,'Running Order'!$A$8:$CH$64,AI$104,FALSE),1000)</f>
        <v>1000</v>
      </c>
      <c r="AJ58" s="36" t="str">
        <f>IFERROR(VLOOKUP($A58,'Running Order'!$A$8:$CH$64,AJ$104,FALSE),"-")</f>
        <v>-</v>
      </c>
      <c r="AK58" s="36" t="str">
        <f>IFERROR(VLOOKUP($A58,'Running Order'!$A$8:$CH$64,AK$104,FALSE),"-")</f>
        <v>-</v>
      </c>
      <c r="AL58" s="36" t="str">
        <f>IFERROR(VLOOKUP($A58,'Running Order'!$A$8:$CH$64,AL$104,FALSE),"-")</f>
        <v>-</v>
      </c>
      <c r="AM58" s="36" t="str">
        <f>IFERROR(VLOOKUP($A58,'Running Order'!$A$8:$CH$64,AM$104,FALSE),"-")</f>
        <v>-</v>
      </c>
      <c r="AN58" s="36" t="str">
        <f>IFERROR(VLOOKUP($A58,'Running Order'!$A$8:$CH$64,AN$104,FALSE),"-")</f>
        <v>-</v>
      </c>
      <c r="AO58" s="36" t="str">
        <f>IFERROR(VLOOKUP($A58,'Running Order'!$A$8:$CH$64,AO$104,FALSE),"-")</f>
        <v>-</v>
      </c>
      <c r="AP58" s="36" t="str">
        <f>IFERROR(VLOOKUP($A58,'Running Order'!$A$8:$CH$64,AP$104,FALSE),"-")</f>
        <v>-</v>
      </c>
      <c r="AQ58" s="36" t="str">
        <f>IFERROR(VLOOKUP($A58,'Running Order'!$A$8:$CH$64,AQ$104,FALSE),"-")</f>
        <v>-</v>
      </c>
      <c r="AR58" s="36" t="str">
        <f>IFERROR(VLOOKUP($A58,'Running Order'!$A$8:$CH$64,AR$104,FALSE),"-")</f>
        <v>-</v>
      </c>
      <c r="AS58" s="36" t="str">
        <f>IFERROR(VLOOKUP($A58,'Running Order'!$A$8:$CH$64,AS$104,FALSE),"-")</f>
        <v>-</v>
      </c>
      <c r="AT58" s="38">
        <f>IFERROR(VLOOKUP($A58,'Running Order'!$A$8:$CH$64,AT$104,FALSE),1000)</f>
        <v>1000</v>
      </c>
      <c r="AU58" s="38">
        <f>IFERROR(VLOOKUP($A58,'Running Order'!$A$8:$CH$64,AU$104,FALSE),1000)</f>
        <v>1000</v>
      </c>
      <c r="AV58" s="36" t="str">
        <f>IFERROR(VLOOKUP($A58,'Running Order'!$A$8:$CH$64,AV$104,FALSE),"-")</f>
        <v>-</v>
      </c>
      <c r="AW58" s="36" t="str">
        <f>IFERROR(VLOOKUP($A58,'Running Order'!$A$8:$CH$64,AW$104,FALSE),"-")</f>
        <v>-</v>
      </c>
      <c r="AX58" s="36" t="str">
        <f>IFERROR(VLOOKUP($A58,'Running Order'!$A$8:$CH$64,AX$104,FALSE),"-")</f>
        <v>-</v>
      </c>
      <c r="AY58" s="36" t="str">
        <f>IFERROR(VLOOKUP($A58,'Running Order'!$A$8:$CH$64,AY$104,FALSE),"-")</f>
        <v>-</v>
      </c>
      <c r="AZ58" s="36" t="str">
        <f>IFERROR(VLOOKUP($A58,'Running Order'!$A$8:$CH$64,AZ$104,FALSE),"-")</f>
        <v>-</v>
      </c>
      <c r="BA58" s="36" t="str">
        <f>IFERROR(VLOOKUP($A58,'Running Order'!$A$8:$CH$64,BA$104,FALSE),"-")</f>
        <v>-</v>
      </c>
      <c r="BB58" s="36" t="str">
        <f>IFERROR(VLOOKUP($A58,'Running Order'!$A$8:$CH$64,BB$104,FALSE),"-")</f>
        <v>-</v>
      </c>
      <c r="BC58" s="36" t="str">
        <f>IFERROR(VLOOKUP($A58,'Running Order'!$A$8:$CH$64,BC$104,FALSE),"-")</f>
        <v>-</v>
      </c>
      <c r="BD58" s="36" t="str">
        <f>IFERROR(VLOOKUP($A58,'Running Order'!$A$8:$CH$64,BD$104,FALSE),"-")</f>
        <v>-</v>
      </c>
      <c r="BE58" s="36" t="str">
        <f>IFERROR(VLOOKUP($A58,'Running Order'!$A$8:$CH$64,BE$104,FALSE),"-")</f>
        <v>-</v>
      </c>
      <c r="BF58" s="38">
        <f>IFERROR(VLOOKUP($A58,'Running Order'!$A$8:$CH$64,BF$104,FALSE),1000)</f>
        <v>1000</v>
      </c>
      <c r="BG58" s="5" t="str">
        <f>IFERROR(VLOOKUP($A58,'Running Order'!$A$8:$CH$64,BG$104,FALSE),"-")</f>
        <v>-</v>
      </c>
      <c r="BH58" s="38">
        <f t="shared" si="57"/>
        <v>24</v>
      </c>
      <c r="BI58" s="38">
        <f t="shared" si="58"/>
        <v>23</v>
      </c>
      <c r="BJ58" s="38">
        <f t="shared" si="59"/>
        <v>23</v>
      </c>
      <c r="BK58" s="5" t="str">
        <f t="shared" si="60"/>
        <v>-</v>
      </c>
      <c r="BL58" s="5">
        <f t="shared" si="61"/>
        <v>23</v>
      </c>
      <c r="BM58" s="5">
        <f t="shared" si="62"/>
        <v>23</v>
      </c>
      <c r="BN58" s="5">
        <f t="shared" si="63"/>
        <v>23</v>
      </c>
      <c r="BO58" s="5" t="str">
        <f t="shared" si="64"/>
        <v>-</v>
      </c>
      <c r="BP58" s="3" t="str">
        <f t="shared" si="16"/>
        <v>-</v>
      </c>
      <c r="BQ58" s="3" t="str">
        <f t="shared" si="65"/>
        <v/>
      </c>
      <c r="BR58" s="3" t="str">
        <f t="shared" si="17"/>
        <v>-</v>
      </c>
      <c r="BS58" s="3" t="str">
        <f t="shared" si="66"/>
        <v/>
      </c>
      <c r="BT58" s="3" t="str">
        <f t="shared" si="18"/>
        <v>-</v>
      </c>
      <c r="BU58" s="3" t="str">
        <f t="shared" si="67"/>
        <v/>
      </c>
      <c r="BV58" s="3" t="str">
        <f t="shared" si="19"/>
        <v>-</v>
      </c>
      <c r="BW58" s="3" t="str">
        <f t="shared" si="68"/>
        <v/>
      </c>
      <c r="BX58" s="3" t="str">
        <f t="shared" si="20"/>
        <v>-</v>
      </c>
      <c r="BY58" s="3" t="str">
        <f t="shared" si="69"/>
        <v/>
      </c>
      <c r="BZ58" s="3" t="str">
        <f t="shared" si="21"/>
        <v>-</v>
      </c>
      <c r="CA58" s="3" t="str">
        <f t="shared" si="70"/>
        <v/>
      </c>
      <c r="CB58" s="3" t="str">
        <f t="shared" si="22"/>
        <v>-</v>
      </c>
      <c r="CC58" s="3" t="str">
        <f t="shared" si="71"/>
        <v/>
      </c>
      <c r="CD58" s="3" t="str">
        <f t="shared" si="72"/>
        <v>-</v>
      </c>
      <c r="CE58" s="3" t="str">
        <f t="shared" si="73"/>
        <v/>
      </c>
      <c r="CF58" s="3" t="str">
        <f t="shared" si="74"/>
        <v>-</v>
      </c>
      <c r="CG58" s="3" t="str">
        <f t="shared" si="75"/>
        <v/>
      </c>
      <c r="CH58" s="5" t="str">
        <f>IFERROR(VLOOKUP($A58,'Running Order'!$A$8:$CH$64,CH$104,FALSE),"-")</f>
        <v>-</v>
      </c>
      <c r="CI58" s="5" t="str">
        <f>IFERROR(VLOOKUP($A58,'Running Order'!$A$8:$CI$64,CI$104,FALSE),"-")</f>
        <v>-</v>
      </c>
      <c r="CL58" s="1">
        <f t="shared" si="76"/>
        <v>0</v>
      </c>
      <c r="CM58" s="1">
        <f t="shared" si="77"/>
        <v>2.4000000000000001E-4</v>
      </c>
      <c r="CN58" s="1" t="e">
        <f t="shared" si="78"/>
        <v>#VALUE!</v>
      </c>
      <c r="CO58" s="1" t="e">
        <f t="shared" si="79"/>
        <v>#VALUE!</v>
      </c>
      <c r="CP58" s="1">
        <f t="shared" si="80"/>
        <v>0</v>
      </c>
      <c r="CQ58" s="1">
        <f t="shared" si="81"/>
        <v>2.4000000000000001E-4</v>
      </c>
      <c r="CR58" s="1" t="e">
        <f t="shared" si="82"/>
        <v>#VALUE!</v>
      </c>
      <c r="CS58" s="1" t="e">
        <f t="shared" si="23"/>
        <v>#VALUE!</v>
      </c>
      <c r="CT58" s="1">
        <f t="shared" si="83"/>
        <v>0</v>
      </c>
      <c r="CU58" s="1">
        <f t="shared" si="84"/>
        <v>2.3E-3</v>
      </c>
      <c r="CV58" s="1" t="e">
        <f t="shared" si="85"/>
        <v>#VALUE!</v>
      </c>
      <c r="CW58" s="1" t="e">
        <f t="shared" si="24"/>
        <v>#VALUE!</v>
      </c>
      <c r="CX58" s="1">
        <f t="shared" si="86"/>
        <v>0</v>
      </c>
      <c r="CY58" s="1">
        <f t="shared" si="87"/>
        <v>2.2000000000000001E-3</v>
      </c>
      <c r="CZ58" s="1" t="e">
        <f t="shared" si="88"/>
        <v>#VALUE!</v>
      </c>
      <c r="DA58" s="1" t="e">
        <f t="shared" si="25"/>
        <v>#VALUE!</v>
      </c>
      <c r="DB58" s="1">
        <f t="shared" si="89"/>
        <v>0</v>
      </c>
      <c r="DC58" s="1">
        <f t="shared" si="90"/>
        <v>2.2000000000000001E-3</v>
      </c>
      <c r="DD58" s="1" t="e">
        <f t="shared" si="91"/>
        <v>#VALUE!</v>
      </c>
      <c r="DE58" s="1" t="e">
        <f t="shared" si="26"/>
        <v>#VALUE!</v>
      </c>
      <c r="DF58" s="1">
        <f t="shared" si="92"/>
        <v>0</v>
      </c>
      <c r="DG58" s="1">
        <f t="shared" si="93"/>
        <v>2.2000000000000001E-3</v>
      </c>
      <c r="DH58" s="1" t="e">
        <f t="shared" si="94"/>
        <v>#VALUE!</v>
      </c>
      <c r="DI58" s="1" t="e">
        <f t="shared" si="27"/>
        <v>#VALUE!</v>
      </c>
      <c r="DJ58" s="1">
        <f t="shared" si="95"/>
        <v>0</v>
      </c>
      <c r="DK58" s="1">
        <f t="shared" si="96"/>
        <v>1.1999999999999999E-3</v>
      </c>
      <c r="DL58" s="1" t="e">
        <f t="shared" si="97"/>
        <v>#VALUE!</v>
      </c>
      <c r="DM58" s="1" t="e">
        <f t="shared" si="98"/>
        <v>#VALUE!</v>
      </c>
      <c r="DQ58">
        <f t="shared" si="99"/>
        <v>0</v>
      </c>
      <c r="DR58" t="str">
        <f t="shared" si="100"/>
        <v>NO</v>
      </c>
      <c r="DS58">
        <f t="shared" si="101"/>
        <v>3000</v>
      </c>
      <c r="DT58" t="str">
        <f t="shared" si="102"/>
        <v>NO</v>
      </c>
      <c r="DV58" s="1">
        <f t="shared" si="103"/>
        <v>0</v>
      </c>
      <c r="DW58" s="1">
        <f t="shared" si="104"/>
        <v>2.3999999999999998E-3</v>
      </c>
      <c r="DX58" s="1">
        <f t="shared" si="105"/>
        <v>23.002400000000002</v>
      </c>
      <c r="DY58" s="1">
        <f t="shared" si="28"/>
        <v>23</v>
      </c>
      <c r="DZ58" s="1">
        <f t="shared" si="106"/>
        <v>0</v>
      </c>
      <c r="EA58" s="1">
        <f t="shared" si="107"/>
        <v>2.3999999999999998E-3</v>
      </c>
      <c r="EB58" s="1">
        <f t="shared" si="108"/>
        <v>23.002400000000002</v>
      </c>
      <c r="EC58" s="1">
        <f t="shared" si="29"/>
        <v>23</v>
      </c>
      <c r="ED58" s="1">
        <f t="shared" si="109"/>
        <v>0</v>
      </c>
      <c r="EE58" s="1">
        <f t="shared" si="110"/>
        <v>2.3E-3</v>
      </c>
      <c r="EF58" s="1">
        <f t="shared" si="111"/>
        <v>23.002300000000002</v>
      </c>
      <c r="EG58" s="1">
        <f t="shared" si="30"/>
        <v>23</v>
      </c>
      <c r="EH58" s="1">
        <f t="shared" si="112"/>
        <v>0</v>
      </c>
      <c r="EI58" s="1">
        <f t="shared" si="113"/>
        <v>2.2000000000000001E-3</v>
      </c>
      <c r="EJ58" s="1">
        <f t="shared" si="114"/>
        <v>23.002199999999998</v>
      </c>
      <c r="EK58" s="1">
        <f t="shared" si="31"/>
        <v>23</v>
      </c>
      <c r="EL58" s="1">
        <f t="shared" si="115"/>
        <v>0</v>
      </c>
      <c r="EM58" s="1">
        <f t="shared" si="116"/>
        <v>2.2000000000000001E-3</v>
      </c>
      <c r="EN58" s="1">
        <f t="shared" si="117"/>
        <v>23.002199999999998</v>
      </c>
      <c r="EO58" s="1">
        <f t="shared" si="32"/>
        <v>23</v>
      </c>
      <c r="EP58" s="1">
        <f t="shared" si="118"/>
        <v>0</v>
      </c>
      <c r="EQ58" s="1">
        <f t="shared" si="119"/>
        <v>2.2000000000000001E-3</v>
      </c>
      <c r="ER58" s="1">
        <f t="shared" si="120"/>
        <v>23.002199999999998</v>
      </c>
      <c r="ES58" s="1">
        <f t="shared" si="33"/>
        <v>23</v>
      </c>
      <c r="ET58" s="1">
        <f t="shared" si="121"/>
        <v>0</v>
      </c>
      <c r="EU58" s="1">
        <f t="shared" si="122"/>
        <v>1.1999999999999999E-3</v>
      </c>
      <c r="EV58" s="1">
        <f t="shared" si="123"/>
        <v>23.001200000000001</v>
      </c>
      <c r="EW58" s="1">
        <f t="shared" si="124"/>
        <v>23</v>
      </c>
      <c r="EX58" s="1"/>
      <c r="EY58" s="1">
        <f t="shared" si="125"/>
        <v>0</v>
      </c>
      <c r="EZ58" s="1">
        <f t="shared" si="126"/>
        <v>2.3999999999999998E-3</v>
      </c>
      <c r="FA58" s="1">
        <f t="shared" si="34"/>
        <v>23.002400000000002</v>
      </c>
      <c r="FB58" s="1">
        <f t="shared" si="35"/>
        <v>23</v>
      </c>
      <c r="FC58" s="1">
        <f t="shared" si="127"/>
        <v>0</v>
      </c>
      <c r="FD58" s="1">
        <f t="shared" si="128"/>
        <v>2.2000000000000001E-3</v>
      </c>
      <c r="FE58" s="1">
        <f t="shared" si="129"/>
        <v>23.002199999999998</v>
      </c>
      <c r="FF58" s="1">
        <f t="shared" si="36"/>
        <v>23</v>
      </c>
      <c r="FG58" s="1">
        <f t="shared" si="130"/>
        <v>0</v>
      </c>
      <c r="FH58" s="1">
        <f t="shared" si="131"/>
        <v>2.0999999999999999E-3</v>
      </c>
      <c r="FI58" s="1">
        <f t="shared" si="132"/>
        <v>23.002099999999999</v>
      </c>
      <c r="FJ58" s="1">
        <f t="shared" si="37"/>
        <v>23</v>
      </c>
      <c r="FK58" s="1">
        <f t="shared" si="133"/>
        <v>0</v>
      </c>
      <c r="FL58" s="1">
        <f t="shared" si="134"/>
        <v>2.2000000000000001E-3</v>
      </c>
      <c r="FM58" s="1">
        <f t="shared" si="135"/>
        <v>23.002199999999998</v>
      </c>
      <c r="FN58" s="1">
        <f t="shared" si="38"/>
        <v>23</v>
      </c>
      <c r="FO58" s="1">
        <f t="shared" si="136"/>
        <v>0</v>
      </c>
      <c r="FP58" s="1">
        <f t="shared" si="137"/>
        <v>2.2000000000000001E-3</v>
      </c>
      <c r="FQ58" s="1">
        <f t="shared" si="138"/>
        <v>23.002199999999998</v>
      </c>
      <c r="FR58" s="1">
        <f t="shared" si="39"/>
        <v>23</v>
      </c>
      <c r="FS58" s="1">
        <f t="shared" si="139"/>
        <v>0</v>
      </c>
      <c r="FT58" s="1">
        <f t="shared" si="140"/>
        <v>2.0999999999999999E-3</v>
      </c>
      <c r="FU58" s="1">
        <f t="shared" si="141"/>
        <v>23.002099999999999</v>
      </c>
      <c r="FV58" s="1">
        <f t="shared" si="40"/>
        <v>23</v>
      </c>
      <c r="FW58" s="1">
        <f t="shared" si="142"/>
        <v>0</v>
      </c>
      <c r="FX58" s="1">
        <f t="shared" si="143"/>
        <v>1.1999999999999999E-3</v>
      </c>
      <c r="FY58" s="1">
        <f t="shared" si="144"/>
        <v>23.001200000000001</v>
      </c>
      <c r="FZ58" s="1">
        <f t="shared" si="41"/>
        <v>23</v>
      </c>
      <c r="GC58" s="1">
        <f t="shared" si="42"/>
        <v>0</v>
      </c>
      <c r="GD58" s="1">
        <f t="shared" si="145"/>
        <v>2.3999999999999998E-3</v>
      </c>
      <c r="GE58" s="1">
        <f t="shared" si="43"/>
        <v>23.002400000000002</v>
      </c>
      <c r="GF58" s="1">
        <f t="shared" si="44"/>
        <v>24</v>
      </c>
      <c r="GG58" s="1">
        <f t="shared" si="45"/>
        <v>0</v>
      </c>
      <c r="GH58" s="1">
        <f t="shared" si="146"/>
        <v>1.5E-3</v>
      </c>
      <c r="GI58" s="1">
        <f t="shared" si="147"/>
        <v>24.0015</v>
      </c>
      <c r="GJ58" s="1">
        <f t="shared" si="46"/>
        <v>24</v>
      </c>
      <c r="GK58" s="1">
        <f t="shared" si="47"/>
        <v>0</v>
      </c>
      <c r="GL58" s="1">
        <f t="shared" si="148"/>
        <v>1.4E-3</v>
      </c>
      <c r="GM58" s="1">
        <f t="shared" si="149"/>
        <v>24.0014</v>
      </c>
      <c r="GN58" s="1">
        <f t="shared" si="48"/>
        <v>24</v>
      </c>
      <c r="GO58" s="1">
        <f t="shared" si="49"/>
        <v>0</v>
      </c>
      <c r="GP58" s="1">
        <f t="shared" si="150"/>
        <v>1.8E-3</v>
      </c>
      <c r="GQ58" s="1">
        <f t="shared" si="151"/>
        <v>24.001799999999999</v>
      </c>
      <c r="GR58" s="1">
        <f t="shared" si="50"/>
        <v>24</v>
      </c>
      <c r="GS58" s="1">
        <f t="shared" si="51"/>
        <v>0</v>
      </c>
      <c r="GT58" s="1">
        <f t="shared" si="152"/>
        <v>1.9E-3</v>
      </c>
      <c r="GU58" s="1">
        <f t="shared" si="153"/>
        <v>24.001899999999999</v>
      </c>
      <c r="GV58" s="1">
        <f t="shared" si="52"/>
        <v>24</v>
      </c>
      <c r="GW58" s="1">
        <f t="shared" si="53"/>
        <v>0</v>
      </c>
      <c r="GX58" s="1">
        <f t="shared" si="154"/>
        <v>2E-3</v>
      </c>
      <c r="GY58" s="1">
        <f t="shared" si="155"/>
        <v>24.001999999999999</v>
      </c>
      <c r="GZ58" s="1">
        <f t="shared" si="54"/>
        <v>24</v>
      </c>
      <c r="HA58" s="1">
        <f t="shared" si="55"/>
        <v>0</v>
      </c>
      <c r="HB58" s="1">
        <f t="shared" si="156"/>
        <v>1E-3</v>
      </c>
      <c r="HC58" s="1">
        <f t="shared" si="157"/>
        <v>24.001000000000001</v>
      </c>
      <c r="HD58" s="1">
        <f t="shared" si="56"/>
        <v>24</v>
      </c>
    </row>
    <row r="59" spans="1:212" x14ac:dyDescent="0.3">
      <c r="A59" t="s">
        <v>160</v>
      </c>
      <c r="B59" s="13">
        <f>IFERROR(VLOOKUP($A59,'Running Order'!$A$8:$CH$64,B$104,FALSE),)</f>
        <v>0</v>
      </c>
      <c r="C59" s="35" t="str">
        <f>IFERROR(VLOOKUP($A59,'Running Order'!$A$8:$CH$64,C$104,FALSE),"-")</f>
        <v>-</v>
      </c>
      <c r="D59" s="35" t="str">
        <f>IFERROR(VLOOKUP($A59,'Running Order'!$A$8:$CH$64,D$104,FALSE),"-")</f>
        <v>-</v>
      </c>
      <c r="E59" s="35" t="str">
        <f>IFERROR(VLOOKUP($A59,'Running Order'!$A$8:$CH$64,E$104,FALSE),"-")</f>
        <v>-</v>
      </c>
      <c r="F59" s="35" t="str">
        <f>IFERROR(VLOOKUP($A59,'Running Order'!$A$8:$CH$64,F$104,FALSE),"-")</f>
        <v>-</v>
      </c>
      <c r="G59" s="13" t="str">
        <f>IFERROR(VLOOKUP($A59,'Running Order'!$A$8:$CH$64,G$104,FALSE),"-")</f>
        <v>-</v>
      </c>
      <c r="H59" s="12" t="str">
        <f>IFERROR(VLOOKUP($A59,'Running Order'!$A$8:$CH$64,H$104,FALSE),"-")</f>
        <v>-</v>
      </c>
      <c r="I59" s="12" t="str">
        <f>IFERROR(VLOOKUP($A59,'Running Order'!$A$8:$CH$64,I$104,FALSE),"-")</f>
        <v>-</v>
      </c>
      <c r="J59" s="12" t="str">
        <f>IFERROR(VLOOKUP($A59,'Running Order'!$A$8:$CH$64,J$104,FALSE),"-")</f>
        <v>-</v>
      </c>
      <c r="K59" s="35" t="str">
        <f>IFERROR(VLOOKUP($A59,'Running Order'!$A$8:$CH$64,K$104,FALSE),"-")</f>
        <v>-</v>
      </c>
      <c r="L59" s="12" t="str">
        <f>IFERROR(VLOOKUP($A59,'Running Order'!$A$8:$CH$64,L$104,FALSE),"-")</f>
        <v>-</v>
      </c>
      <c r="M59" s="35" t="str">
        <f>IFERROR(VLOOKUP($A59,'Running Order'!$A$8:$CH$64,M$104,FALSE),"-")</f>
        <v>-</v>
      </c>
      <c r="N59" s="35" t="str">
        <f>IFERROR(VLOOKUP($A59,'Running Order'!$A$8:$CH$64,N$104,FALSE),"-")</f>
        <v>-</v>
      </c>
      <c r="O59" s="35" t="str">
        <f>IFERROR(VLOOKUP($A59,'Running Order'!$A$8:$CH$64,O$104,FALSE),"-")</f>
        <v>-</v>
      </c>
      <c r="P59" s="35" t="str">
        <f>IFERROR(VLOOKUP($A59,'Running Order'!$A$8:$CH$64,P$104,FALSE),"-")</f>
        <v>-</v>
      </c>
      <c r="Q59" s="35" t="str">
        <f>IFERROR(VLOOKUP($A59,'Running Order'!$A$8:$CH$64,Q$104,FALSE),"-")</f>
        <v>-</v>
      </c>
      <c r="R59" s="35" t="str">
        <f>IFERROR(VLOOKUP($A59,'Running Order'!$A$8:$CH$64,R$104,FALSE),"-")</f>
        <v>-</v>
      </c>
      <c r="S59" s="12" t="str">
        <f>IFERROR(VLOOKUP($A59,'Running Order'!$A$8:$CH$64,S$104,FALSE),"-")</f>
        <v>-</v>
      </c>
      <c r="T59" s="35" t="str">
        <f>IFERROR(VLOOKUP($A59,'Running Order'!$A$8:$CH$64,T$104,FALSE),"-")</f>
        <v>-</v>
      </c>
      <c r="U59" s="12" t="str">
        <f>IFERROR(VLOOKUP($A59,'Running Order'!$A$8:$CH$64,U$104,FALSE),"-")</f>
        <v>-</v>
      </c>
      <c r="V59" s="35" t="str">
        <f>IFERROR(VLOOKUP($A59,'Running Order'!$A$8:$CH$64,V$104,FALSE),"-")</f>
        <v>-</v>
      </c>
      <c r="W59" s="5">
        <f>IFERROR(VLOOKUP($A59,'Running Order'!$A$8:$CH$64,W$104,FALSE),1000)</f>
        <v>1000</v>
      </c>
      <c r="X59" s="12" t="str">
        <f>IFERROR(VLOOKUP($A59,'Running Order'!$A$8:$CH$64,X$104,FALSE),"-")</f>
        <v>-</v>
      </c>
      <c r="Y59" s="12" t="str">
        <f>IFERROR(VLOOKUP($A59,'Running Order'!$A$8:$CH$64,Y$104,FALSE),"-")</f>
        <v>-</v>
      </c>
      <c r="Z59" s="12" t="str">
        <f>IFERROR(VLOOKUP($A59,'Running Order'!$A$8:$CH$64,Z$104,FALSE),"-")</f>
        <v>-</v>
      </c>
      <c r="AA59" s="12" t="str">
        <f>IFERROR(VLOOKUP($A59,'Running Order'!$A$8:$CH$64,AA$104,FALSE),"-")</f>
        <v>-</v>
      </c>
      <c r="AB59" s="12" t="str">
        <f>IFERROR(VLOOKUP($A59,'Running Order'!$A$8:$CH$64,AB$104,FALSE),"-")</f>
        <v>-</v>
      </c>
      <c r="AC59" s="12" t="str">
        <f>IFERROR(VLOOKUP($A59,'Running Order'!$A$8:$CH$64,AC$104,FALSE),"-")</f>
        <v>-</v>
      </c>
      <c r="AD59" s="12" t="str">
        <f>IFERROR(VLOOKUP($A59,'Running Order'!$A$8:$CH$64,AD$104,FALSE),"-")</f>
        <v>-</v>
      </c>
      <c r="AE59" s="12" t="str">
        <f>IFERROR(VLOOKUP($A59,'Running Order'!$A$8:$CH$64,AE$104,FALSE),"-")</f>
        <v>-</v>
      </c>
      <c r="AF59" s="12" t="str">
        <f>IFERROR(VLOOKUP($A59,'Running Order'!$A$8:$CH$64,AF$104,FALSE),"-")</f>
        <v>-</v>
      </c>
      <c r="AG59" s="12" t="str">
        <f>IFERROR(VLOOKUP($A59,'Running Order'!$A$8:$CH$64,AG$104,FALSE),"-")</f>
        <v>-</v>
      </c>
      <c r="AH59" s="5">
        <f>IFERROR(VLOOKUP($A59,'Running Order'!$A$8:$CH$64,AH$104,FALSE),1000)</f>
        <v>1000</v>
      </c>
      <c r="AI59" s="5">
        <f>IFERROR(VLOOKUP($A59,'Running Order'!$A$8:$CH$64,AI$104,FALSE),1000)</f>
        <v>1000</v>
      </c>
      <c r="AJ59" s="12" t="str">
        <f>IFERROR(VLOOKUP($A59,'Running Order'!$A$8:$CH$64,AJ$104,FALSE),"-")</f>
        <v>-</v>
      </c>
      <c r="AK59" s="12" t="str">
        <f>IFERROR(VLOOKUP($A59,'Running Order'!$A$8:$CH$64,AK$104,FALSE),"-")</f>
        <v>-</v>
      </c>
      <c r="AL59" s="12" t="str">
        <f>IFERROR(VLOOKUP($A59,'Running Order'!$A$8:$CH$64,AL$104,FALSE),"-")</f>
        <v>-</v>
      </c>
      <c r="AM59" s="12" t="str">
        <f>IFERROR(VLOOKUP($A59,'Running Order'!$A$8:$CH$64,AM$104,FALSE),"-")</f>
        <v>-</v>
      </c>
      <c r="AN59" s="12" t="str">
        <f>IFERROR(VLOOKUP($A59,'Running Order'!$A$8:$CH$64,AN$104,FALSE),"-")</f>
        <v>-</v>
      </c>
      <c r="AO59" s="12" t="str">
        <f>IFERROR(VLOOKUP($A59,'Running Order'!$A$8:$CH$64,AO$104,FALSE),"-")</f>
        <v>-</v>
      </c>
      <c r="AP59" s="12" t="str">
        <f>IFERROR(VLOOKUP($A59,'Running Order'!$A$8:$CH$64,AP$104,FALSE),"-")</f>
        <v>-</v>
      </c>
      <c r="AQ59" s="12" t="str">
        <f>IFERROR(VLOOKUP($A59,'Running Order'!$A$8:$CH$64,AQ$104,FALSE),"-")</f>
        <v>-</v>
      </c>
      <c r="AR59" s="12" t="str">
        <f>IFERROR(VLOOKUP($A59,'Running Order'!$A$8:$CH$64,AR$104,FALSE),"-")</f>
        <v>-</v>
      </c>
      <c r="AS59" s="12" t="str">
        <f>IFERROR(VLOOKUP($A59,'Running Order'!$A$8:$CH$64,AS$104,FALSE),"-")</f>
        <v>-</v>
      </c>
      <c r="AT59" s="5">
        <f>IFERROR(VLOOKUP($A59,'Running Order'!$A$8:$CH$64,AT$104,FALSE),1000)</f>
        <v>1000</v>
      </c>
      <c r="AU59" s="5">
        <f>IFERROR(VLOOKUP($A59,'Running Order'!$A$8:$CH$64,AU$104,FALSE),1000)</f>
        <v>1000</v>
      </c>
      <c r="AV59" s="12" t="str">
        <f>IFERROR(VLOOKUP($A59,'Running Order'!$A$8:$CH$64,AV$104,FALSE),"-")</f>
        <v>-</v>
      </c>
      <c r="AW59" s="12" t="str">
        <f>IFERROR(VLOOKUP($A59,'Running Order'!$A$8:$CH$64,AW$104,FALSE),"-")</f>
        <v>-</v>
      </c>
      <c r="AX59" s="12" t="str">
        <f>IFERROR(VLOOKUP($A59,'Running Order'!$A$8:$CH$64,AX$104,FALSE),"-")</f>
        <v>-</v>
      </c>
      <c r="AY59" s="12" t="str">
        <f>IFERROR(VLOOKUP($A59,'Running Order'!$A$8:$CH$64,AY$104,FALSE),"-")</f>
        <v>-</v>
      </c>
      <c r="AZ59" s="12" t="str">
        <f>IFERROR(VLOOKUP($A59,'Running Order'!$A$8:$CH$64,AZ$104,FALSE),"-")</f>
        <v>-</v>
      </c>
      <c r="BA59" s="12" t="str">
        <f>IFERROR(VLOOKUP($A59,'Running Order'!$A$8:$CH$64,BA$104,FALSE),"-")</f>
        <v>-</v>
      </c>
      <c r="BB59" s="12" t="str">
        <f>IFERROR(VLOOKUP($A59,'Running Order'!$A$8:$CH$64,BB$104,FALSE),"-")</f>
        <v>-</v>
      </c>
      <c r="BC59" s="12" t="str">
        <f>IFERROR(VLOOKUP($A59,'Running Order'!$A$8:$CH$64,BC$104,FALSE),"-")</f>
        <v>-</v>
      </c>
      <c r="BD59" s="12" t="str">
        <f>IFERROR(VLOOKUP($A59,'Running Order'!$A$8:$CH$64,BD$104,FALSE),"-")</f>
        <v>-</v>
      </c>
      <c r="BE59" s="12" t="str">
        <f>IFERROR(VLOOKUP($A59,'Running Order'!$A$8:$CH$64,BE$104,FALSE),"-")</f>
        <v>-</v>
      </c>
      <c r="BF59" s="5">
        <f>IFERROR(VLOOKUP($A59,'Running Order'!$A$8:$CH$64,BF$104,FALSE),1000)</f>
        <v>1000</v>
      </c>
      <c r="BG59" s="38" t="str">
        <f>IFERROR(VLOOKUP($A59,'Running Order'!$A$8:$CH$64,BG$104,FALSE),"-")</f>
        <v>-</v>
      </c>
      <c r="BH59" s="5">
        <f t="shared" si="57"/>
        <v>24</v>
      </c>
      <c r="BI59" s="5">
        <f t="shared" si="58"/>
        <v>23</v>
      </c>
      <c r="BJ59" s="5">
        <f t="shared" si="59"/>
        <v>23</v>
      </c>
      <c r="BK59" s="5" t="str">
        <f t="shared" si="60"/>
        <v>-</v>
      </c>
      <c r="BL59" s="5">
        <f t="shared" si="61"/>
        <v>23</v>
      </c>
      <c r="BM59" s="5">
        <f t="shared" si="62"/>
        <v>23</v>
      </c>
      <c r="BN59" s="5">
        <f t="shared" si="63"/>
        <v>23</v>
      </c>
      <c r="BO59" s="5" t="str">
        <f t="shared" si="64"/>
        <v>-</v>
      </c>
      <c r="BP59" s="3" t="str">
        <f t="shared" si="16"/>
        <v>-</v>
      </c>
      <c r="BQ59" s="3" t="str">
        <f t="shared" si="65"/>
        <v/>
      </c>
      <c r="BR59" s="3" t="str">
        <f t="shared" si="17"/>
        <v>-</v>
      </c>
      <c r="BS59" s="3" t="str">
        <f t="shared" si="66"/>
        <v/>
      </c>
      <c r="BT59" s="3" t="str">
        <f t="shared" si="18"/>
        <v>-</v>
      </c>
      <c r="BU59" s="3" t="str">
        <f t="shared" si="67"/>
        <v/>
      </c>
      <c r="BV59" s="3" t="str">
        <f t="shared" si="19"/>
        <v>-</v>
      </c>
      <c r="BW59" s="3" t="str">
        <f t="shared" si="68"/>
        <v/>
      </c>
      <c r="BX59" s="3" t="str">
        <f t="shared" si="20"/>
        <v>-</v>
      </c>
      <c r="BY59" s="3" t="str">
        <f t="shared" si="69"/>
        <v/>
      </c>
      <c r="BZ59" s="3" t="str">
        <f t="shared" si="21"/>
        <v>-</v>
      </c>
      <c r="CA59" s="3" t="str">
        <f t="shared" si="70"/>
        <v/>
      </c>
      <c r="CB59" s="3" t="str">
        <f t="shared" si="22"/>
        <v>-</v>
      </c>
      <c r="CC59" s="3" t="str">
        <f t="shared" si="71"/>
        <v/>
      </c>
      <c r="CD59" s="3" t="str">
        <f t="shared" si="72"/>
        <v>-</v>
      </c>
      <c r="CE59" s="3" t="str">
        <f t="shared" si="73"/>
        <v/>
      </c>
      <c r="CF59" s="3" t="str">
        <f t="shared" si="74"/>
        <v>-</v>
      </c>
      <c r="CG59" s="3" t="str">
        <f t="shared" si="75"/>
        <v/>
      </c>
      <c r="CH59" s="5" t="str">
        <f>IFERROR(VLOOKUP($A59,'Running Order'!$A$8:$CH$64,CH$104,FALSE),"-")</f>
        <v>-</v>
      </c>
      <c r="CI59" s="5" t="str">
        <f>IFERROR(VLOOKUP($A59,'Running Order'!$A$8:$CI$64,CI$104,FALSE),"-")</f>
        <v>-</v>
      </c>
      <c r="CL59" s="1">
        <f t="shared" si="76"/>
        <v>0</v>
      </c>
      <c r="CM59" s="1">
        <f t="shared" si="77"/>
        <v>2.4000000000000001E-4</v>
      </c>
      <c r="CN59" s="1" t="e">
        <f t="shared" si="78"/>
        <v>#VALUE!</v>
      </c>
      <c r="CO59" s="1" t="e">
        <f t="shared" si="79"/>
        <v>#VALUE!</v>
      </c>
      <c r="CP59" s="1">
        <f t="shared" si="80"/>
        <v>0</v>
      </c>
      <c r="CQ59" s="1">
        <f t="shared" si="81"/>
        <v>2.4000000000000001E-4</v>
      </c>
      <c r="CR59" s="1" t="e">
        <f t="shared" si="82"/>
        <v>#VALUE!</v>
      </c>
      <c r="CS59" s="1" t="e">
        <f t="shared" si="23"/>
        <v>#VALUE!</v>
      </c>
      <c r="CT59" s="1">
        <f t="shared" si="83"/>
        <v>0</v>
      </c>
      <c r="CU59" s="1">
        <f t="shared" si="84"/>
        <v>2.3E-3</v>
      </c>
      <c r="CV59" s="1" t="e">
        <f t="shared" si="85"/>
        <v>#VALUE!</v>
      </c>
      <c r="CW59" s="1" t="e">
        <f t="shared" si="24"/>
        <v>#VALUE!</v>
      </c>
      <c r="CX59" s="1">
        <f t="shared" si="86"/>
        <v>0</v>
      </c>
      <c r="CY59" s="1">
        <f t="shared" si="87"/>
        <v>2.2000000000000001E-3</v>
      </c>
      <c r="CZ59" s="1" t="e">
        <f t="shared" si="88"/>
        <v>#VALUE!</v>
      </c>
      <c r="DA59" s="1" t="e">
        <f t="shared" si="25"/>
        <v>#VALUE!</v>
      </c>
      <c r="DB59" s="1">
        <f t="shared" si="89"/>
        <v>0</v>
      </c>
      <c r="DC59" s="1">
        <f t="shared" si="90"/>
        <v>2.2000000000000001E-3</v>
      </c>
      <c r="DD59" s="1" t="e">
        <f t="shared" si="91"/>
        <v>#VALUE!</v>
      </c>
      <c r="DE59" s="1" t="e">
        <f t="shared" si="26"/>
        <v>#VALUE!</v>
      </c>
      <c r="DF59" s="1">
        <f t="shared" si="92"/>
        <v>0</v>
      </c>
      <c r="DG59" s="1">
        <f t="shared" si="93"/>
        <v>2.2000000000000001E-3</v>
      </c>
      <c r="DH59" s="1" t="e">
        <f t="shared" si="94"/>
        <v>#VALUE!</v>
      </c>
      <c r="DI59" s="1" t="e">
        <f t="shared" si="27"/>
        <v>#VALUE!</v>
      </c>
      <c r="DJ59" s="1">
        <f t="shared" si="95"/>
        <v>0</v>
      </c>
      <c r="DK59" s="1">
        <f t="shared" si="96"/>
        <v>1.1999999999999999E-3</v>
      </c>
      <c r="DL59" s="1" t="e">
        <f t="shared" si="97"/>
        <v>#VALUE!</v>
      </c>
      <c r="DM59" s="1" t="e">
        <f t="shared" si="98"/>
        <v>#VALUE!</v>
      </c>
      <c r="DQ59">
        <f t="shared" si="99"/>
        <v>0</v>
      </c>
      <c r="DR59" t="str">
        <f t="shared" si="100"/>
        <v>NO</v>
      </c>
      <c r="DS59">
        <f t="shared" si="101"/>
        <v>3000</v>
      </c>
      <c r="DT59" t="str">
        <f t="shared" si="102"/>
        <v>NO</v>
      </c>
      <c r="DV59" s="1">
        <f t="shared" si="103"/>
        <v>0</v>
      </c>
      <c r="DW59" s="1">
        <f t="shared" si="104"/>
        <v>2.3999999999999998E-3</v>
      </c>
      <c r="DX59" s="1">
        <f t="shared" si="105"/>
        <v>23.002400000000002</v>
      </c>
      <c r="DY59" s="1">
        <f t="shared" si="28"/>
        <v>23</v>
      </c>
      <c r="DZ59" s="1">
        <f t="shared" si="106"/>
        <v>0</v>
      </c>
      <c r="EA59" s="1">
        <f t="shared" si="107"/>
        <v>2.3999999999999998E-3</v>
      </c>
      <c r="EB59" s="1">
        <f t="shared" si="108"/>
        <v>23.002400000000002</v>
      </c>
      <c r="EC59" s="1">
        <f t="shared" si="29"/>
        <v>23</v>
      </c>
      <c r="ED59" s="1">
        <f t="shared" si="109"/>
        <v>0</v>
      </c>
      <c r="EE59" s="1">
        <f t="shared" si="110"/>
        <v>2.3E-3</v>
      </c>
      <c r="EF59" s="1">
        <f t="shared" si="111"/>
        <v>23.002300000000002</v>
      </c>
      <c r="EG59" s="1">
        <f t="shared" si="30"/>
        <v>23</v>
      </c>
      <c r="EH59" s="1">
        <f t="shared" si="112"/>
        <v>0</v>
      </c>
      <c r="EI59" s="1">
        <f t="shared" si="113"/>
        <v>2.2000000000000001E-3</v>
      </c>
      <c r="EJ59" s="1">
        <f t="shared" si="114"/>
        <v>23.002199999999998</v>
      </c>
      <c r="EK59" s="1">
        <f t="shared" si="31"/>
        <v>23</v>
      </c>
      <c r="EL59" s="1">
        <f t="shared" si="115"/>
        <v>0</v>
      </c>
      <c r="EM59" s="1">
        <f t="shared" si="116"/>
        <v>2.2000000000000001E-3</v>
      </c>
      <c r="EN59" s="1">
        <f t="shared" si="117"/>
        <v>23.002199999999998</v>
      </c>
      <c r="EO59" s="1">
        <f t="shared" si="32"/>
        <v>23</v>
      </c>
      <c r="EP59" s="1">
        <f t="shared" si="118"/>
        <v>0</v>
      </c>
      <c r="EQ59" s="1">
        <f t="shared" si="119"/>
        <v>2.2000000000000001E-3</v>
      </c>
      <c r="ER59" s="1">
        <f t="shared" si="120"/>
        <v>23.002199999999998</v>
      </c>
      <c r="ES59" s="1">
        <f t="shared" si="33"/>
        <v>23</v>
      </c>
      <c r="ET59" s="1">
        <f t="shared" si="121"/>
        <v>0</v>
      </c>
      <c r="EU59" s="1">
        <f t="shared" si="122"/>
        <v>1.1999999999999999E-3</v>
      </c>
      <c r="EV59" s="1">
        <f t="shared" si="123"/>
        <v>23.001200000000001</v>
      </c>
      <c r="EW59" s="1">
        <f t="shared" si="124"/>
        <v>23</v>
      </c>
      <c r="EX59" s="1"/>
      <c r="EY59" s="1">
        <f t="shared" si="125"/>
        <v>0</v>
      </c>
      <c r="EZ59" s="1">
        <f t="shared" si="126"/>
        <v>2.3999999999999998E-3</v>
      </c>
      <c r="FA59" s="1">
        <f t="shared" si="34"/>
        <v>23.002400000000002</v>
      </c>
      <c r="FB59" s="1">
        <f t="shared" si="35"/>
        <v>23</v>
      </c>
      <c r="FC59" s="1">
        <f t="shared" si="127"/>
        <v>0</v>
      </c>
      <c r="FD59" s="1">
        <f t="shared" si="128"/>
        <v>2.2000000000000001E-3</v>
      </c>
      <c r="FE59" s="1">
        <f t="shared" si="129"/>
        <v>23.002199999999998</v>
      </c>
      <c r="FF59" s="1">
        <f t="shared" si="36"/>
        <v>23</v>
      </c>
      <c r="FG59" s="1">
        <f t="shared" si="130"/>
        <v>0</v>
      </c>
      <c r="FH59" s="1">
        <f t="shared" si="131"/>
        <v>2.0999999999999999E-3</v>
      </c>
      <c r="FI59" s="1">
        <f t="shared" si="132"/>
        <v>23.002099999999999</v>
      </c>
      <c r="FJ59" s="1">
        <f t="shared" si="37"/>
        <v>23</v>
      </c>
      <c r="FK59" s="1">
        <f t="shared" si="133"/>
        <v>0</v>
      </c>
      <c r="FL59" s="1">
        <f t="shared" si="134"/>
        <v>2.2000000000000001E-3</v>
      </c>
      <c r="FM59" s="1">
        <f t="shared" si="135"/>
        <v>23.002199999999998</v>
      </c>
      <c r="FN59" s="1">
        <f t="shared" si="38"/>
        <v>23</v>
      </c>
      <c r="FO59" s="1">
        <f t="shared" si="136"/>
        <v>0</v>
      </c>
      <c r="FP59" s="1">
        <f t="shared" si="137"/>
        <v>2.2000000000000001E-3</v>
      </c>
      <c r="FQ59" s="1">
        <f t="shared" si="138"/>
        <v>23.002199999999998</v>
      </c>
      <c r="FR59" s="1">
        <f t="shared" si="39"/>
        <v>23</v>
      </c>
      <c r="FS59" s="1">
        <f t="shared" si="139"/>
        <v>0</v>
      </c>
      <c r="FT59" s="1">
        <f t="shared" si="140"/>
        <v>2.0999999999999999E-3</v>
      </c>
      <c r="FU59" s="1">
        <f t="shared" si="141"/>
        <v>23.002099999999999</v>
      </c>
      <c r="FV59" s="1">
        <f t="shared" si="40"/>
        <v>23</v>
      </c>
      <c r="FW59" s="1">
        <f t="shared" si="142"/>
        <v>0</v>
      </c>
      <c r="FX59" s="1">
        <f t="shared" si="143"/>
        <v>1.1999999999999999E-3</v>
      </c>
      <c r="FY59" s="1">
        <f t="shared" si="144"/>
        <v>23.001200000000001</v>
      </c>
      <c r="FZ59" s="1">
        <f t="shared" si="41"/>
        <v>23</v>
      </c>
      <c r="GC59" s="1">
        <f t="shared" si="42"/>
        <v>0</v>
      </c>
      <c r="GD59" s="1">
        <f t="shared" si="145"/>
        <v>2.3999999999999998E-3</v>
      </c>
      <c r="GE59" s="1">
        <f t="shared" si="43"/>
        <v>23.002400000000002</v>
      </c>
      <c r="GF59" s="1">
        <f t="shared" si="44"/>
        <v>24</v>
      </c>
      <c r="GG59" s="1">
        <f t="shared" si="45"/>
        <v>0</v>
      </c>
      <c r="GH59" s="1">
        <f t="shared" si="146"/>
        <v>1.5E-3</v>
      </c>
      <c r="GI59" s="1">
        <f t="shared" si="147"/>
        <v>24.0015</v>
      </c>
      <c r="GJ59" s="1">
        <f t="shared" si="46"/>
        <v>24</v>
      </c>
      <c r="GK59" s="1">
        <f t="shared" si="47"/>
        <v>0</v>
      </c>
      <c r="GL59" s="1">
        <f t="shared" si="148"/>
        <v>1.4E-3</v>
      </c>
      <c r="GM59" s="1">
        <f t="shared" si="149"/>
        <v>24.0014</v>
      </c>
      <c r="GN59" s="1">
        <f t="shared" si="48"/>
        <v>24</v>
      </c>
      <c r="GO59" s="1">
        <f t="shared" si="49"/>
        <v>0</v>
      </c>
      <c r="GP59" s="1">
        <f t="shared" si="150"/>
        <v>1.8E-3</v>
      </c>
      <c r="GQ59" s="1">
        <f t="shared" si="151"/>
        <v>24.001799999999999</v>
      </c>
      <c r="GR59" s="1">
        <f t="shared" si="50"/>
        <v>24</v>
      </c>
      <c r="GS59" s="1">
        <f t="shared" si="51"/>
        <v>0</v>
      </c>
      <c r="GT59" s="1">
        <f t="shared" si="152"/>
        <v>1.9E-3</v>
      </c>
      <c r="GU59" s="1">
        <f t="shared" si="153"/>
        <v>24.001899999999999</v>
      </c>
      <c r="GV59" s="1">
        <f t="shared" si="52"/>
        <v>24</v>
      </c>
      <c r="GW59" s="1">
        <f t="shared" si="53"/>
        <v>0</v>
      </c>
      <c r="GX59" s="1">
        <f t="shared" si="154"/>
        <v>2E-3</v>
      </c>
      <c r="GY59" s="1">
        <f t="shared" si="155"/>
        <v>24.001999999999999</v>
      </c>
      <c r="GZ59" s="1">
        <f t="shared" si="54"/>
        <v>24</v>
      </c>
      <c r="HA59" s="1">
        <f t="shared" si="55"/>
        <v>0</v>
      </c>
      <c r="HB59" s="1">
        <f t="shared" si="156"/>
        <v>1E-3</v>
      </c>
      <c r="HC59" s="1">
        <f t="shared" si="157"/>
        <v>24.001000000000001</v>
      </c>
      <c r="HD59" s="1">
        <f t="shared" si="56"/>
        <v>24</v>
      </c>
    </row>
    <row r="60" spans="1:212" x14ac:dyDescent="0.3">
      <c r="A60" t="s">
        <v>161</v>
      </c>
      <c r="B60" s="37">
        <f>IFERROR(VLOOKUP($A60,'Running Order'!$A$8:$CH$64,B$104,FALSE),)</f>
        <v>0</v>
      </c>
      <c r="C60" s="36" t="str">
        <f>IFERROR(VLOOKUP($A60,'Running Order'!$A$8:$CH$64,C$104,FALSE),"-")</f>
        <v>-</v>
      </c>
      <c r="D60" s="36" t="str">
        <f>IFERROR(VLOOKUP($A60,'Running Order'!$A$8:$CH$64,D$104,FALSE),"-")</f>
        <v>-</v>
      </c>
      <c r="E60" s="36" t="str">
        <f>IFERROR(VLOOKUP($A60,'Running Order'!$A$8:$CH$64,E$104,FALSE),"-")</f>
        <v>-</v>
      </c>
      <c r="F60" s="36" t="str">
        <f>IFERROR(VLOOKUP($A60,'Running Order'!$A$8:$CH$64,F$104,FALSE),"-")</f>
        <v>-</v>
      </c>
      <c r="G60" s="37" t="str">
        <f>IFERROR(VLOOKUP($A60,'Running Order'!$A$8:$CH$64,G$104,FALSE),"-")</f>
        <v>-</v>
      </c>
      <c r="H60" s="36" t="str">
        <f>IFERROR(VLOOKUP($A60,'Running Order'!$A$8:$CH$64,H$104,FALSE),"-")</f>
        <v>-</v>
      </c>
      <c r="I60" s="36" t="str">
        <f>IFERROR(VLOOKUP($A60,'Running Order'!$A$8:$CH$64,I$104,FALSE),"-")</f>
        <v>-</v>
      </c>
      <c r="J60" s="36" t="str">
        <f>IFERROR(VLOOKUP($A60,'Running Order'!$A$8:$CH$64,J$104,FALSE),"-")</f>
        <v>-</v>
      </c>
      <c r="K60" s="36" t="str">
        <f>IFERROR(VLOOKUP($A60,'Running Order'!$A$8:$CH$64,K$104,FALSE),"-")</f>
        <v>-</v>
      </c>
      <c r="L60" s="36" t="str">
        <f>IFERROR(VLOOKUP($A60,'Running Order'!$A$8:$CH$64,L$104,FALSE),"-")</f>
        <v>-</v>
      </c>
      <c r="M60" s="36" t="str">
        <f>IFERROR(VLOOKUP($A60,'Running Order'!$A$8:$CH$64,M$104,FALSE),"-")</f>
        <v>-</v>
      </c>
      <c r="N60" s="36" t="str">
        <f>IFERROR(VLOOKUP($A60,'Running Order'!$A$8:$CH$64,N$104,FALSE),"-")</f>
        <v>-</v>
      </c>
      <c r="O60" s="36" t="str">
        <f>IFERROR(VLOOKUP($A60,'Running Order'!$A$8:$CH$64,O$104,FALSE),"-")</f>
        <v>-</v>
      </c>
      <c r="P60" s="36" t="str">
        <f>IFERROR(VLOOKUP($A60,'Running Order'!$A$8:$CH$64,P$104,FALSE),"-")</f>
        <v>-</v>
      </c>
      <c r="Q60" s="36" t="str">
        <f>IFERROR(VLOOKUP($A60,'Running Order'!$A$8:$CH$64,Q$104,FALSE),"-")</f>
        <v>-</v>
      </c>
      <c r="R60" s="36" t="str">
        <f>IFERROR(VLOOKUP($A60,'Running Order'!$A$8:$CH$64,R$104,FALSE),"-")</f>
        <v>-</v>
      </c>
      <c r="S60" s="36" t="str">
        <f>IFERROR(VLOOKUP($A60,'Running Order'!$A$8:$CH$64,S$104,FALSE),"-")</f>
        <v>-</v>
      </c>
      <c r="T60" s="36" t="str">
        <f>IFERROR(VLOOKUP($A60,'Running Order'!$A$8:$CH$64,T$104,FALSE),"-")</f>
        <v>-</v>
      </c>
      <c r="U60" s="36" t="str">
        <f>IFERROR(VLOOKUP($A60,'Running Order'!$A$8:$CH$64,U$104,FALSE),"-")</f>
        <v>-</v>
      </c>
      <c r="V60" s="36" t="str">
        <f>IFERROR(VLOOKUP($A60,'Running Order'!$A$8:$CH$64,V$104,FALSE),"-")</f>
        <v>-</v>
      </c>
      <c r="W60" s="38">
        <f>IFERROR(VLOOKUP($A60,'Running Order'!$A$8:$CH$64,W$104,FALSE),1000)</f>
        <v>1000</v>
      </c>
      <c r="X60" s="36" t="str">
        <f>IFERROR(VLOOKUP($A60,'Running Order'!$A$8:$CH$64,X$104,FALSE),"-")</f>
        <v>-</v>
      </c>
      <c r="Y60" s="36" t="str">
        <f>IFERROR(VLOOKUP($A60,'Running Order'!$A$8:$CH$64,Y$104,FALSE),"-")</f>
        <v>-</v>
      </c>
      <c r="Z60" s="36" t="str">
        <f>IFERROR(VLOOKUP($A60,'Running Order'!$A$8:$CH$64,Z$104,FALSE),"-")</f>
        <v>-</v>
      </c>
      <c r="AA60" s="36" t="str">
        <f>IFERROR(VLOOKUP($A60,'Running Order'!$A$8:$CH$64,AA$104,FALSE),"-")</f>
        <v>-</v>
      </c>
      <c r="AB60" s="36" t="str">
        <f>IFERROR(VLOOKUP($A60,'Running Order'!$A$8:$CH$64,AB$104,FALSE),"-")</f>
        <v>-</v>
      </c>
      <c r="AC60" s="36" t="str">
        <f>IFERROR(VLOOKUP($A60,'Running Order'!$A$8:$CH$64,AC$104,FALSE),"-")</f>
        <v>-</v>
      </c>
      <c r="AD60" s="36" t="str">
        <f>IFERROR(VLOOKUP($A60,'Running Order'!$A$8:$CH$64,AD$104,FALSE),"-")</f>
        <v>-</v>
      </c>
      <c r="AE60" s="36" t="str">
        <f>IFERROR(VLOOKUP($A60,'Running Order'!$A$8:$CH$64,AE$104,FALSE),"-")</f>
        <v>-</v>
      </c>
      <c r="AF60" s="36" t="str">
        <f>IFERROR(VLOOKUP($A60,'Running Order'!$A$8:$CH$64,AF$104,FALSE),"-")</f>
        <v>-</v>
      </c>
      <c r="AG60" s="36" t="str">
        <f>IFERROR(VLOOKUP($A60,'Running Order'!$A$8:$CH$64,AG$104,FALSE),"-")</f>
        <v>-</v>
      </c>
      <c r="AH60" s="38">
        <f>IFERROR(VLOOKUP($A60,'Running Order'!$A$8:$CH$64,AH$104,FALSE),1000)</f>
        <v>1000</v>
      </c>
      <c r="AI60" s="38">
        <f>IFERROR(VLOOKUP($A60,'Running Order'!$A$8:$CH$64,AI$104,FALSE),1000)</f>
        <v>1000</v>
      </c>
      <c r="AJ60" s="36" t="str">
        <f>IFERROR(VLOOKUP($A60,'Running Order'!$A$8:$CH$64,AJ$104,FALSE),"-")</f>
        <v>-</v>
      </c>
      <c r="AK60" s="36" t="str">
        <f>IFERROR(VLOOKUP($A60,'Running Order'!$A$8:$CH$64,AK$104,FALSE),"-")</f>
        <v>-</v>
      </c>
      <c r="AL60" s="36" t="str">
        <f>IFERROR(VLOOKUP($A60,'Running Order'!$A$8:$CH$64,AL$104,FALSE),"-")</f>
        <v>-</v>
      </c>
      <c r="AM60" s="36" t="str">
        <f>IFERROR(VLOOKUP($A60,'Running Order'!$A$8:$CH$64,AM$104,FALSE),"-")</f>
        <v>-</v>
      </c>
      <c r="AN60" s="36" t="str">
        <f>IFERROR(VLOOKUP($A60,'Running Order'!$A$8:$CH$64,AN$104,FALSE),"-")</f>
        <v>-</v>
      </c>
      <c r="AO60" s="36" t="str">
        <f>IFERROR(VLOOKUP($A60,'Running Order'!$A$8:$CH$64,AO$104,FALSE),"-")</f>
        <v>-</v>
      </c>
      <c r="AP60" s="36" t="str">
        <f>IFERROR(VLOOKUP($A60,'Running Order'!$A$8:$CH$64,AP$104,FALSE),"-")</f>
        <v>-</v>
      </c>
      <c r="AQ60" s="36" t="str">
        <f>IFERROR(VLOOKUP($A60,'Running Order'!$A$8:$CH$64,AQ$104,FALSE),"-")</f>
        <v>-</v>
      </c>
      <c r="AR60" s="36" t="str">
        <f>IFERROR(VLOOKUP($A60,'Running Order'!$A$8:$CH$64,AR$104,FALSE),"-")</f>
        <v>-</v>
      </c>
      <c r="AS60" s="36" t="str">
        <f>IFERROR(VLOOKUP($A60,'Running Order'!$A$8:$CH$64,AS$104,FALSE),"-")</f>
        <v>-</v>
      </c>
      <c r="AT60" s="38">
        <f>IFERROR(VLOOKUP($A60,'Running Order'!$A$8:$CH$64,AT$104,FALSE),1000)</f>
        <v>1000</v>
      </c>
      <c r="AU60" s="38">
        <f>IFERROR(VLOOKUP($A60,'Running Order'!$A$8:$CH$64,AU$104,FALSE),1000)</f>
        <v>1000</v>
      </c>
      <c r="AV60" s="36" t="str">
        <f>IFERROR(VLOOKUP($A60,'Running Order'!$A$8:$CH$64,AV$104,FALSE),"-")</f>
        <v>-</v>
      </c>
      <c r="AW60" s="36" t="str">
        <f>IFERROR(VLOOKUP($A60,'Running Order'!$A$8:$CH$64,AW$104,FALSE),"-")</f>
        <v>-</v>
      </c>
      <c r="AX60" s="36" t="str">
        <f>IFERROR(VLOOKUP($A60,'Running Order'!$A$8:$CH$64,AX$104,FALSE),"-")</f>
        <v>-</v>
      </c>
      <c r="AY60" s="36" t="str">
        <f>IFERROR(VLOOKUP($A60,'Running Order'!$A$8:$CH$64,AY$104,FALSE),"-")</f>
        <v>-</v>
      </c>
      <c r="AZ60" s="36" t="str">
        <f>IFERROR(VLOOKUP($A60,'Running Order'!$A$8:$CH$64,AZ$104,FALSE),"-")</f>
        <v>-</v>
      </c>
      <c r="BA60" s="36" t="str">
        <f>IFERROR(VLOOKUP($A60,'Running Order'!$A$8:$CH$64,BA$104,FALSE),"-")</f>
        <v>-</v>
      </c>
      <c r="BB60" s="36" t="str">
        <f>IFERROR(VLOOKUP($A60,'Running Order'!$A$8:$CH$64,BB$104,FALSE),"-")</f>
        <v>-</v>
      </c>
      <c r="BC60" s="36" t="str">
        <f>IFERROR(VLOOKUP($A60,'Running Order'!$A$8:$CH$64,BC$104,FALSE),"-")</f>
        <v>-</v>
      </c>
      <c r="BD60" s="36" t="str">
        <f>IFERROR(VLOOKUP($A60,'Running Order'!$A$8:$CH$64,BD$104,FALSE),"-")</f>
        <v>-</v>
      </c>
      <c r="BE60" s="36" t="str">
        <f>IFERROR(VLOOKUP($A60,'Running Order'!$A$8:$CH$64,BE$104,FALSE),"-")</f>
        <v>-</v>
      </c>
      <c r="BF60" s="38">
        <f>IFERROR(VLOOKUP($A60,'Running Order'!$A$8:$CH$64,BF$104,FALSE),1000)</f>
        <v>1000</v>
      </c>
      <c r="BG60" s="5" t="str">
        <f>IFERROR(VLOOKUP($A60,'Running Order'!$A$8:$CH$64,BG$104,FALSE),"-")</f>
        <v>-</v>
      </c>
      <c r="BH60" s="38">
        <f t="shared" si="57"/>
        <v>24</v>
      </c>
      <c r="BI60" s="38">
        <f t="shared" si="58"/>
        <v>23</v>
      </c>
      <c r="BJ60" s="38">
        <f t="shared" si="59"/>
        <v>23</v>
      </c>
      <c r="BK60" s="5" t="str">
        <f t="shared" si="60"/>
        <v>-</v>
      </c>
      <c r="BL60" s="5">
        <f t="shared" si="61"/>
        <v>23</v>
      </c>
      <c r="BM60" s="5">
        <f t="shared" si="62"/>
        <v>23</v>
      </c>
      <c r="BN60" s="5">
        <f t="shared" si="63"/>
        <v>23</v>
      </c>
      <c r="BO60" s="5" t="str">
        <f t="shared" si="64"/>
        <v>-</v>
      </c>
      <c r="BP60" s="3" t="str">
        <f t="shared" si="16"/>
        <v>-</v>
      </c>
      <c r="BQ60" s="3" t="str">
        <f t="shared" si="65"/>
        <v/>
      </c>
      <c r="BR60" s="3" t="str">
        <f t="shared" si="17"/>
        <v>-</v>
      </c>
      <c r="BS60" s="3" t="str">
        <f t="shared" si="66"/>
        <v/>
      </c>
      <c r="BT60" s="3" t="str">
        <f t="shared" si="18"/>
        <v>-</v>
      </c>
      <c r="BU60" s="3" t="str">
        <f t="shared" si="67"/>
        <v/>
      </c>
      <c r="BV60" s="3" t="str">
        <f t="shared" si="19"/>
        <v>-</v>
      </c>
      <c r="BW60" s="3" t="str">
        <f t="shared" si="68"/>
        <v/>
      </c>
      <c r="BX60" s="3" t="str">
        <f t="shared" si="20"/>
        <v>-</v>
      </c>
      <c r="BY60" s="3" t="str">
        <f t="shared" si="69"/>
        <v/>
      </c>
      <c r="BZ60" s="3" t="str">
        <f t="shared" si="21"/>
        <v>-</v>
      </c>
      <c r="CA60" s="3" t="str">
        <f t="shared" si="70"/>
        <v/>
      </c>
      <c r="CB60" s="3" t="str">
        <f t="shared" si="22"/>
        <v>-</v>
      </c>
      <c r="CC60" s="3" t="str">
        <f t="shared" si="71"/>
        <v/>
      </c>
      <c r="CD60" s="3" t="str">
        <f t="shared" si="72"/>
        <v>-</v>
      </c>
      <c r="CE60" s="3" t="str">
        <f t="shared" si="73"/>
        <v/>
      </c>
      <c r="CF60" s="3" t="str">
        <f t="shared" si="74"/>
        <v>-</v>
      </c>
      <c r="CG60" s="3" t="str">
        <f t="shared" si="75"/>
        <v/>
      </c>
      <c r="CH60" s="5" t="str">
        <f>IFERROR(VLOOKUP($A60,'Running Order'!$A$8:$CH$64,CH$104,FALSE),"-")</f>
        <v>-</v>
      </c>
      <c r="CI60" s="5" t="str">
        <f>IFERROR(VLOOKUP($A60,'Running Order'!$A$8:$CI$64,CI$104,FALSE),"-")</f>
        <v>-</v>
      </c>
      <c r="CL60" s="1">
        <f t="shared" si="76"/>
        <v>0</v>
      </c>
      <c r="CM60" s="1">
        <f t="shared" si="77"/>
        <v>2.4000000000000001E-4</v>
      </c>
      <c r="CN60" s="1" t="e">
        <f t="shared" si="78"/>
        <v>#VALUE!</v>
      </c>
      <c r="CO60" s="1" t="e">
        <f t="shared" si="79"/>
        <v>#VALUE!</v>
      </c>
      <c r="CP60" s="1">
        <f t="shared" si="80"/>
        <v>0</v>
      </c>
      <c r="CQ60" s="1">
        <f t="shared" si="81"/>
        <v>2.4000000000000001E-4</v>
      </c>
      <c r="CR60" s="1" t="e">
        <f t="shared" si="82"/>
        <v>#VALUE!</v>
      </c>
      <c r="CS60" s="1" t="e">
        <f t="shared" si="23"/>
        <v>#VALUE!</v>
      </c>
      <c r="CT60" s="1">
        <f t="shared" si="83"/>
        <v>0</v>
      </c>
      <c r="CU60" s="1">
        <f t="shared" si="84"/>
        <v>2.3E-3</v>
      </c>
      <c r="CV60" s="1" t="e">
        <f t="shared" si="85"/>
        <v>#VALUE!</v>
      </c>
      <c r="CW60" s="1" t="e">
        <f t="shared" si="24"/>
        <v>#VALUE!</v>
      </c>
      <c r="CX60" s="1">
        <f t="shared" si="86"/>
        <v>0</v>
      </c>
      <c r="CY60" s="1">
        <f t="shared" si="87"/>
        <v>2.2000000000000001E-3</v>
      </c>
      <c r="CZ60" s="1" t="e">
        <f t="shared" si="88"/>
        <v>#VALUE!</v>
      </c>
      <c r="DA60" s="1" t="e">
        <f t="shared" si="25"/>
        <v>#VALUE!</v>
      </c>
      <c r="DB60" s="1">
        <f t="shared" si="89"/>
        <v>0</v>
      </c>
      <c r="DC60" s="1">
        <f t="shared" si="90"/>
        <v>2.2000000000000001E-3</v>
      </c>
      <c r="DD60" s="1" t="e">
        <f t="shared" si="91"/>
        <v>#VALUE!</v>
      </c>
      <c r="DE60" s="1" t="e">
        <f t="shared" si="26"/>
        <v>#VALUE!</v>
      </c>
      <c r="DF60" s="1">
        <f t="shared" si="92"/>
        <v>0</v>
      </c>
      <c r="DG60" s="1">
        <f t="shared" si="93"/>
        <v>2.2000000000000001E-3</v>
      </c>
      <c r="DH60" s="1" t="e">
        <f t="shared" si="94"/>
        <v>#VALUE!</v>
      </c>
      <c r="DI60" s="1" t="e">
        <f t="shared" si="27"/>
        <v>#VALUE!</v>
      </c>
      <c r="DJ60" s="1">
        <f t="shared" si="95"/>
        <v>0</v>
      </c>
      <c r="DK60" s="1">
        <f t="shared" si="96"/>
        <v>1.1999999999999999E-3</v>
      </c>
      <c r="DL60" s="1" t="e">
        <f t="shared" si="97"/>
        <v>#VALUE!</v>
      </c>
      <c r="DM60" s="1" t="e">
        <f t="shared" si="98"/>
        <v>#VALUE!</v>
      </c>
      <c r="DQ60">
        <f t="shared" si="99"/>
        <v>0</v>
      </c>
      <c r="DR60" t="str">
        <f t="shared" si="100"/>
        <v>NO</v>
      </c>
      <c r="DS60">
        <f t="shared" si="101"/>
        <v>3000</v>
      </c>
      <c r="DT60" t="str">
        <f t="shared" si="102"/>
        <v>NO</v>
      </c>
      <c r="DV60" s="1">
        <f t="shared" si="103"/>
        <v>0</v>
      </c>
      <c r="DW60" s="1">
        <f t="shared" si="104"/>
        <v>2.3999999999999998E-3</v>
      </c>
      <c r="DX60" s="1">
        <f t="shared" si="105"/>
        <v>23.002400000000002</v>
      </c>
      <c r="DY60" s="1">
        <f t="shared" si="28"/>
        <v>23</v>
      </c>
      <c r="DZ60" s="1">
        <f t="shared" si="106"/>
        <v>0</v>
      </c>
      <c r="EA60" s="1">
        <f t="shared" si="107"/>
        <v>2.3999999999999998E-3</v>
      </c>
      <c r="EB60" s="1">
        <f t="shared" si="108"/>
        <v>23.002400000000002</v>
      </c>
      <c r="EC60" s="1">
        <f t="shared" si="29"/>
        <v>23</v>
      </c>
      <c r="ED60" s="1">
        <f t="shared" si="109"/>
        <v>0</v>
      </c>
      <c r="EE60" s="1">
        <f t="shared" si="110"/>
        <v>2.3E-3</v>
      </c>
      <c r="EF60" s="1">
        <f t="shared" si="111"/>
        <v>23.002300000000002</v>
      </c>
      <c r="EG60" s="1">
        <f t="shared" si="30"/>
        <v>23</v>
      </c>
      <c r="EH60" s="1">
        <f t="shared" si="112"/>
        <v>0</v>
      </c>
      <c r="EI60" s="1">
        <f t="shared" si="113"/>
        <v>2.2000000000000001E-3</v>
      </c>
      <c r="EJ60" s="1">
        <f t="shared" si="114"/>
        <v>23.002199999999998</v>
      </c>
      <c r="EK60" s="1">
        <f t="shared" si="31"/>
        <v>23</v>
      </c>
      <c r="EL60" s="1">
        <f t="shared" si="115"/>
        <v>0</v>
      </c>
      <c r="EM60" s="1">
        <f t="shared" si="116"/>
        <v>2.2000000000000001E-3</v>
      </c>
      <c r="EN60" s="1">
        <f t="shared" si="117"/>
        <v>23.002199999999998</v>
      </c>
      <c r="EO60" s="1">
        <f t="shared" si="32"/>
        <v>23</v>
      </c>
      <c r="EP60" s="1">
        <f t="shared" si="118"/>
        <v>0</v>
      </c>
      <c r="EQ60" s="1">
        <f t="shared" si="119"/>
        <v>2.2000000000000001E-3</v>
      </c>
      <c r="ER60" s="1">
        <f t="shared" si="120"/>
        <v>23.002199999999998</v>
      </c>
      <c r="ES60" s="1">
        <f t="shared" si="33"/>
        <v>23</v>
      </c>
      <c r="ET60" s="1">
        <f t="shared" si="121"/>
        <v>0</v>
      </c>
      <c r="EU60" s="1">
        <f t="shared" si="122"/>
        <v>1.1999999999999999E-3</v>
      </c>
      <c r="EV60" s="1">
        <f t="shared" si="123"/>
        <v>23.001200000000001</v>
      </c>
      <c r="EW60" s="1">
        <f t="shared" si="124"/>
        <v>23</v>
      </c>
      <c r="EX60" s="1"/>
      <c r="EY60" s="1">
        <f t="shared" si="125"/>
        <v>0</v>
      </c>
      <c r="EZ60" s="1">
        <f t="shared" si="126"/>
        <v>2.3999999999999998E-3</v>
      </c>
      <c r="FA60" s="1">
        <f t="shared" si="34"/>
        <v>23.002400000000002</v>
      </c>
      <c r="FB60" s="1">
        <f t="shared" si="35"/>
        <v>23</v>
      </c>
      <c r="FC60" s="1">
        <f t="shared" si="127"/>
        <v>0</v>
      </c>
      <c r="FD60" s="1">
        <f t="shared" si="128"/>
        <v>2.2000000000000001E-3</v>
      </c>
      <c r="FE60" s="1">
        <f t="shared" si="129"/>
        <v>23.002199999999998</v>
      </c>
      <c r="FF60" s="1">
        <f t="shared" si="36"/>
        <v>23</v>
      </c>
      <c r="FG60" s="1">
        <f t="shared" si="130"/>
        <v>0</v>
      </c>
      <c r="FH60" s="1">
        <f t="shared" si="131"/>
        <v>2.0999999999999999E-3</v>
      </c>
      <c r="FI60" s="1">
        <f t="shared" si="132"/>
        <v>23.002099999999999</v>
      </c>
      <c r="FJ60" s="1">
        <f t="shared" si="37"/>
        <v>23</v>
      </c>
      <c r="FK60" s="1">
        <f t="shared" si="133"/>
        <v>0</v>
      </c>
      <c r="FL60" s="1">
        <f t="shared" si="134"/>
        <v>2.2000000000000001E-3</v>
      </c>
      <c r="FM60" s="1">
        <f t="shared" si="135"/>
        <v>23.002199999999998</v>
      </c>
      <c r="FN60" s="1">
        <f t="shared" si="38"/>
        <v>23</v>
      </c>
      <c r="FO60" s="1">
        <f t="shared" si="136"/>
        <v>0</v>
      </c>
      <c r="FP60" s="1">
        <f t="shared" si="137"/>
        <v>2.2000000000000001E-3</v>
      </c>
      <c r="FQ60" s="1">
        <f t="shared" si="138"/>
        <v>23.002199999999998</v>
      </c>
      <c r="FR60" s="1">
        <f t="shared" si="39"/>
        <v>23</v>
      </c>
      <c r="FS60" s="1">
        <f t="shared" si="139"/>
        <v>0</v>
      </c>
      <c r="FT60" s="1">
        <f t="shared" si="140"/>
        <v>2.0999999999999999E-3</v>
      </c>
      <c r="FU60" s="1">
        <f t="shared" si="141"/>
        <v>23.002099999999999</v>
      </c>
      <c r="FV60" s="1">
        <f t="shared" si="40"/>
        <v>23</v>
      </c>
      <c r="FW60" s="1">
        <f t="shared" si="142"/>
        <v>0</v>
      </c>
      <c r="FX60" s="1">
        <f t="shared" si="143"/>
        <v>1.1999999999999999E-3</v>
      </c>
      <c r="FY60" s="1">
        <f t="shared" si="144"/>
        <v>23.001200000000001</v>
      </c>
      <c r="FZ60" s="1">
        <f t="shared" si="41"/>
        <v>23</v>
      </c>
      <c r="GC60" s="1">
        <f t="shared" si="42"/>
        <v>0</v>
      </c>
      <c r="GD60" s="1">
        <f t="shared" si="145"/>
        <v>2.3999999999999998E-3</v>
      </c>
      <c r="GE60" s="1">
        <f t="shared" si="43"/>
        <v>23.002400000000002</v>
      </c>
      <c r="GF60" s="1">
        <f t="shared" si="44"/>
        <v>24</v>
      </c>
      <c r="GG60" s="1">
        <f t="shared" si="45"/>
        <v>0</v>
      </c>
      <c r="GH60" s="1">
        <f t="shared" si="146"/>
        <v>1.5E-3</v>
      </c>
      <c r="GI60" s="1">
        <f t="shared" si="147"/>
        <v>24.0015</v>
      </c>
      <c r="GJ60" s="1">
        <f t="shared" si="46"/>
        <v>24</v>
      </c>
      <c r="GK60" s="1">
        <f t="shared" si="47"/>
        <v>0</v>
      </c>
      <c r="GL60" s="1">
        <f t="shared" si="148"/>
        <v>1.4E-3</v>
      </c>
      <c r="GM60" s="1">
        <f t="shared" si="149"/>
        <v>24.0014</v>
      </c>
      <c r="GN60" s="1">
        <f t="shared" si="48"/>
        <v>24</v>
      </c>
      <c r="GO60" s="1">
        <f t="shared" si="49"/>
        <v>0</v>
      </c>
      <c r="GP60" s="1">
        <f t="shared" si="150"/>
        <v>1.8E-3</v>
      </c>
      <c r="GQ60" s="1">
        <f t="shared" si="151"/>
        <v>24.001799999999999</v>
      </c>
      <c r="GR60" s="1">
        <f t="shared" si="50"/>
        <v>24</v>
      </c>
      <c r="GS60" s="1">
        <f t="shared" si="51"/>
        <v>0</v>
      </c>
      <c r="GT60" s="1">
        <f t="shared" si="152"/>
        <v>1.9E-3</v>
      </c>
      <c r="GU60" s="1">
        <f t="shared" si="153"/>
        <v>24.001899999999999</v>
      </c>
      <c r="GV60" s="1">
        <f t="shared" si="52"/>
        <v>24</v>
      </c>
      <c r="GW60" s="1">
        <f t="shared" si="53"/>
        <v>0</v>
      </c>
      <c r="GX60" s="1">
        <f t="shared" si="154"/>
        <v>2E-3</v>
      </c>
      <c r="GY60" s="1">
        <f t="shared" si="155"/>
        <v>24.001999999999999</v>
      </c>
      <c r="GZ60" s="1">
        <f t="shared" si="54"/>
        <v>24</v>
      </c>
      <c r="HA60" s="1">
        <f t="shared" si="55"/>
        <v>0</v>
      </c>
      <c r="HB60" s="1">
        <f t="shared" si="156"/>
        <v>1E-3</v>
      </c>
      <c r="HC60" s="1">
        <f t="shared" si="157"/>
        <v>24.001000000000001</v>
      </c>
      <c r="HD60" s="1">
        <f t="shared" si="56"/>
        <v>24</v>
      </c>
    </row>
    <row r="61" spans="1:212" x14ac:dyDescent="0.3">
      <c r="A61" t="s">
        <v>162</v>
      </c>
      <c r="B61" s="13">
        <f>IFERROR(VLOOKUP($A61,'Running Order'!$A$8:$CH$64,B$104,FALSE),)</f>
        <v>0</v>
      </c>
      <c r="C61" s="35" t="str">
        <f>IFERROR(VLOOKUP($A61,'Running Order'!$A$8:$CH$64,C$104,FALSE),"-")</f>
        <v>-</v>
      </c>
      <c r="D61" s="35" t="str">
        <f>IFERROR(VLOOKUP($A61,'Running Order'!$A$8:$CH$64,D$104,FALSE),"-")</f>
        <v>-</v>
      </c>
      <c r="E61" s="35" t="str">
        <f>IFERROR(VLOOKUP($A61,'Running Order'!$A$8:$CH$64,E$104,FALSE),"-")</f>
        <v>-</v>
      </c>
      <c r="F61" s="35" t="str">
        <f>IFERROR(VLOOKUP($A61,'Running Order'!$A$8:$CH$64,F$104,FALSE),"-")</f>
        <v>-</v>
      </c>
      <c r="G61" s="13" t="str">
        <f>IFERROR(VLOOKUP($A61,'Running Order'!$A$8:$CH$64,G$104,FALSE),"-")</f>
        <v>-</v>
      </c>
      <c r="H61" s="12" t="str">
        <f>IFERROR(VLOOKUP($A61,'Running Order'!$A$8:$CH$64,H$104,FALSE),"-")</f>
        <v>-</v>
      </c>
      <c r="I61" s="12" t="str">
        <f>IFERROR(VLOOKUP($A61,'Running Order'!$A$8:$CH$64,I$104,FALSE),"-")</f>
        <v>-</v>
      </c>
      <c r="J61" s="12" t="str">
        <f>IFERROR(VLOOKUP($A61,'Running Order'!$A$8:$CH$64,J$104,FALSE),"-")</f>
        <v>-</v>
      </c>
      <c r="K61" s="35" t="str">
        <f>IFERROR(VLOOKUP($A61,'Running Order'!$A$8:$CH$64,K$104,FALSE),"-")</f>
        <v>-</v>
      </c>
      <c r="L61" s="12" t="str">
        <f>IFERROR(VLOOKUP($A61,'Running Order'!$A$8:$CH$64,L$104,FALSE),"-")</f>
        <v>-</v>
      </c>
      <c r="M61" s="35" t="str">
        <f>IFERROR(VLOOKUP($A61,'Running Order'!$A$8:$CH$64,M$104,FALSE),"-")</f>
        <v>-</v>
      </c>
      <c r="N61" s="35" t="str">
        <f>IFERROR(VLOOKUP($A61,'Running Order'!$A$8:$CH$64,N$104,FALSE),"-")</f>
        <v>-</v>
      </c>
      <c r="O61" s="35" t="str">
        <f>IFERROR(VLOOKUP($A61,'Running Order'!$A$8:$CH$64,O$104,FALSE),"-")</f>
        <v>-</v>
      </c>
      <c r="P61" s="35" t="str">
        <f>IFERROR(VLOOKUP($A61,'Running Order'!$A$8:$CH$64,P$104,FALSE),"-")</f>
        <v>-</v>
      </c>
      <c r="Q61" s="35" t="str">
        <f>IFERROR(VLOOKUP($A61,'Running Order'!$A$8:$CH$64,Q$104,FALSE),"-")</f>
        <v>-</v>
      </c>
      <c r="R61" s="35" t="str">
        <f>IFERROR(VLOOKUP($A61,'Running Order'!$A$8:$CH$64,R$104,FALSE),"-")</f>
        <v>-</v>
      </c>
      <c r="S61" s="12" t="str">
        <f>IFERROR(VLOOKUP($A61,'Running Order'!$A$8:$CH$64,S$104,FALSE),"-")</f>
        <v>-</v>
      </c>
      <c r="T61" s="35" t="str">
        <f>IFERROR(VLOOKUP($A61,'Running Order'!$A$8:$CH$64,T$104,FALSE),"-")</f>
        <v>-</v>
      </c>
      <c r="U61" s="12" t="str">
        <f>IFERROR(VLOOKUP($A61,'Running Order'!$A$8:$CH$64,U$104,FALSE),"-")</f>
        <v>-</v>
      </c>
      <c r="V61" s="35" t="str">
        <f>IFERROR(VLOOKUP($A61,'Running Order'!$A$8:$CH$64,V$104,FALSE),"-")</f>
        <v>-</v>
      </c>
      <c r="W61" s="5">
        <f>IFERROR(VLOOKUP($A61,'Running Order'!$A$8:$CH$64,W$104,FALSE),1000)</f>
        <v>1000</v>
      </c>
      <c r="X61" s="12" t="str">
        <f>IFERROR(VLOOKUP($A61,'Running Order'!$A$8:$CH$64,X$104,FALSE),"-")</f>
        <v>-</v>
      </c>
      <c r="Y61" s="12" t="str">
        <f>IFERROR(VLOOKUP($A61,'Running Order'!$A$8:$CH$64,Y$104,FALSE),"-")</f>
        <v>-</v>
      </c>
      <c r="Z61" s="12" t="str">
        <f>IFERROR(VLOOKUP($A61,'Running Order'!$A$8:$CH$64,Z$104,FALSE),"-")</f>
        <v>-</v>
      </c>
      <c r="AA61" s="12" t="str">
        <f>IFERROR(VLOOKUP($A61,'Running Order'!$A$8:$CH$64,AA$104,FALSE),"-")</f>
        <v>-</v>
      </c>
      <c r="AB61" s="12" t="str">
        <f>IFERROR(VLOOKUP($A61,'Running Order'!$A$8:$CH$64,AB$104,FALSE),"-")</f>
        <v>-</v>
      </c>
      <c r="AC61" s="12" t="str">
        <f>IFERROR(VLOOKUP($A61,'Running Order'!$A$8:$CH$64,AC$104,FALSE),"-")</f>
        <v>-</v>
      </c>
      <c r="AD61" s="12" t="str">
        <f>IFERROR(VLOOKUP($A61,'Running Order'!$A$8:$CH$64,AD$104,FALSE),"-")</f>
        <v>-</v>
      </c>
      <c r="AE61" s="12" t="str">
        <f>IFERROR(VLOOKUP($A61,'Running Order'!$A$8:$CH$64,AE$104,FALSE),"-")</f>
        <v>-</v>
      </c>
      <c r="AF61" s="12" t="str">
        <f>IFERROR(VLOOKUP($A61,'Running Order'!$A$8:$CH$64,AF$104,FALSE),"-")</f>
        <v>-</v>
      </c>
      <c r="AG61" s="12" t="str">
        <f>IFERROR(VLOOKUP($A61,'Running Order'!$A$8:$CH$64,AG$104,FALSE),"-")</f>
        <v>-</v>
      </c>
      <c r="AH61" s="5">
        <f>IFERROR(VLOOKUP($A61,'Running Order'!$A$8:$CH$64,AH$104,FALSE),1000)</f>
        <v>1000</v>
      </c>
      <c r="AI61" s="5">
        <f>IFERROR(VLOOKUP($A61,'Running Order'!$A$8:$CH$64,AI$104,FALSE),1000)</f>
        <v>1000</v>
      </c>
      <c r="AJ61" s="12" t="str">
        <f>IFERROR(VLOOKUP($A61,'Running Order'!$A$8:$CH$64,AJ$104,FALSE),"-")</f>
        <v>-</v>
      </c>
      <c r="AK61" s="12" t="str">
        <f>IFERROR(VLOOKUP($A61,'Running Order'!$A$8:$CH$64,AK$104,FALSE),"-")</f>
        <v>-</v>
      </c>
      <c r="AL61" s="12" t="str">
        <f>IFERROR(VLOOKUP($A61,'Running Order'!$A$8:$CH$64,AL$104,FALSE),"-")</f>
        <v>-</v>
      </c>
      <c r="AM61" s="12" t="str">
        <f>IFERROR(VLOOKUP($A61,'Running Order'!$A$8:$CH$64,AM$104,FALSE),"-")</f>
        <v>-</v>
      </c>
      <c r="AN61" s="12" t="str">
        <f>IFERROR(VLOOKUP($A61,'Running Order'!$A$8:$CH$64,AN$104,FALSE),"-")</f>
        <v>-</v>
      </c>
      <c r="AO61" s="12" t="str">
        <f>IFERROR(VLOOKUP($A61,'Running Order'!$A$8:$CH$64,AO$104,FALSE),"-")</f>
        <v>-</v>
      </c>
      <c r="AP61" s="12" t="str">
        <f>IFERROR(VLOOKUP($A61,'Running Order'!$A$8:$CH$64,AP$104,FALSE),"-")</f>
        <v>-</v>
      </c>
      <c r="AQ61" s="12" t="str">
        <f>IFERROR(VLOOKUP($A61,'Running Order'!$A$8:$CH$64,AQ$104,FALSE),"-")</f>
        <v>-</v>
      </c>
      <c r="AR61" s="12" t="str">
        <f>IFERROR(VLOOKUP($A61,'Running Order'!$A$8:$CH$64,AR$104,FALSE),"-")</f>
        <v>-</v>
      </c>
      <c r="AS61" s="12" t="str">
        <f>IFERROR(VLOOKUP($A61,'Running Order'!$A$8:$CH$64,AS$104,FALSE),"-")</f>
        <v>-</v>
      </c>
      <c r="AT61" s="5">
        <f>IFERROR(VLOOKUP($A61,'Running Order'!$A$8:$CH$64,AT$104,FALSE),1000)</f>
        <v>1000</v>
      </c>
      <c r="AU61" s="5">
        <f>IFERROR(VLOOKUP($A61,'Running Order'!$A$8:$CH$64,AU$104,FALSE),1000)</f>
        <v>1000</v>
      </c>
      <c r="AV61" s="12" t="str">
        <f>IFERROR(VLOOKUP($A61,'Running Order'!$A$8:$CH$64,AV$104,FALSE),"-")</f>
        <v>-</v>
      </c>
      <c r="AW61" s="12" t="str">
        <f>IFERROR(VLOOKUP($A61,'Running Order'!$A$8:$CH$64,AW$104,FALSE),"-")</f>
        <v>-</v>
      </c>
      <c r="AX61" s="12" t="str">
        <f>IFERROR(VLOOKUP($A61,'Running Order'!$A$8:$CH$64,AX$104,FALSE),"-")</f>
        <v>-</v>
      </c>
      <c r="AY61" s="12" t="str">
        <f>IFERROR(VLOOKUP($A61,'Running Order'!$A$8:$CH$64,AY$104,FALSE),"-")</f>
        <v>-</v>
      </c>
      <c r="AZ61" s="12" t="str">
        <f>IFERROR(VLOOKUP($A61,'Running Order'!$A$8:$CH$64,AZ$104,FALSE),"-")</f>
        <v>-</v>
      </c>
      <c r="BA61" s="12" t="str">
        <f>IFERROR(VLOOKUP($A61,'Running Order'!$A$8:$CH$64,BA$104,FALSE),"-")</f>
        <v>-</v>
      </c>
      <c r="BB61" s="12" t="str">
        <f>IFERROR(VLOOKUP($A61,'Running Order'!$A$8:$CH$64,BB$104,FALSE),"-")</f>
        <v>-</v>
      </c>
      <c r="BC61" s="12" t="str">
        <f>IFERROR(VLOOKUP($A61,'Running Order'!$A$8:$CH$64,BC$104,FALSE),"-")</f>
        <v>-</v>
      </c>
      <c r="BD61" s="12" t="str">
        <f>IFERROR(VLOOKUP($A61,'Running Order'!$A$8:$CH$64,BD$104,FALSE),"-")</f>
        <v>-</v>
      </c>
      <c r="BE61" s="12" t="str">
        <f>IFERROR(VLOOKUP($A61,'Running Order'!$A$8:$CH$64,BE$104,FALSE),"-")</f>
        <v>-</v>
      </c>
      <c r="BF61" s="5">
        <f>IFERROR(VLOOKUP($A61,'Running Order'!$A$8:$CH$64,BF$104,FALSE),1000)</f>
        <v>1000</v>
      </c>
      <c r="BG61" s="38" t="str">
        <f>IFERROR(VLOOKUP($A61,'Running Order'!$A$8:$CH$64,BG$104,FALSE),"-")</f>
        <v>-</v>
      </c>
      <c r="BH61" s="5">
        <f t="shared" si="57"/>
        <v>24</v>
      </c>
      <c r="BI61" s="5">
        <f t="shared" si="58"/>
        <v>23</v>
      </c>
      <c r="BJ61" s="5">
        <f t="shared" si="59"/>
        <v>23</v>
      </c>
      <c r="BK61" s="5" t="str">
        <f t="shared" si="60"/>
        <v>-</v>
      </c>
      <c r="BL61" s="5">
        <f t="shared" si="61"/>
        <v>23</v>
      </c>
      <c r="BM61" s="5">
        <f t="shared" si="62"/>
        <v>23</v>
      </c>
      <c r="BN61" s="5">
        <f t="shared" si="63"/>
        <v>23</v>
      </c>
      <c r="BO61" s="5" t="str">
        <f t="shared" si="64"/>
        <v>-</v>
      </c>
      <c r="BP61" s="3" t="str">
        <f t="shared" si="16"/>
        <v>-</v>
      </c>
      <c r="BQ61" s="3" t="str">
        <f t="shared" si="65"/>
        <v/>
      </c>
      <c r="BR61" s="3" t="str">
        <f t="shared" si="17"/>
        <v>-</v>
      </c>
      <c r="BS61" s="3" t="str">
        <f t="shared" si="66"/>
        <v/>
      </c>
      <c r="BT61" s="3" t="str">
        <f t="shared" si="18"/>
        <v>-</v>
      </c>
      <c r="BU61" s="3" t="str">
        <f t="shared" si="67"/>
        <v/>
      </c>
      <c r="BV61" s="3" t="str">
        <f t="shared" si="19"/>
        <v>-</v>
      </c>
      <c r="BW61" s="3" t="str">
        <f t="shared" si="68"/>
        <v/>
      </c>
      <c r="BX61" s="3" t="str">
        <f t="shared" si="20"/>
        <v>-</v>
      </c>
      <c r="BY61" s="3" t="str">
        <f t="shared" si="69"/>
        <v/>
      </c>
      <c r="BZ61" s="3" t="str">
        <f t="shared" si="21"/>
        <v>-</v>
      </c>
      <c r="CA61" s="3" t="str">
        <f t="shared" si="70"/>
        <v/>
      </c>
      <c r="CB61" s="3" t="str">
        <f t="shared" si="22"/>
        <v>-</v>
      </c>
      <c r="CC61" s="3" t="str">
        <f t="shared" si="71"/>
        <v/>
      </c>
      <c r="CD61" s="3" t="str">
        <f t="shared" si="72"/>
        <v>-</v>
      </c>
      <c r="CE61" s="3" t="str">
        <f t="shared" si="73"/>
        <v/>
      </c>
      <c r="CF61" s="3" t="str">
        <f t="shared" si="74"/>
        <v>-</v>
      </c>
      <c r="CG61" s="3" t="str">
        <f t="shared" si="75"/>
        <v/>
      </c>
      <c r="CH61" s="5" t="str">
        <f>IFERROR(VLOOKUP($A61,'Running Order'!$A$8:$CH$64,CH$104,FALSE),"-")</f>
        <v>-</v>
      </c>
      <c r="CI61" s="5" t="str">
        <f>IFERROR(VLOOKUP($A61,'Running Order'!$A$8:$CI$64,CI$104,FALSE),"-")</f>
        <v>-</v>
      </c>
      <c r="CL61" s="1">
        <f t="shared" si="76"/>
        <v>0</v>
      </c>
      <c r="CM61" s="1">
        <f t="shared" si="77"/>
        <v>2.4000000000000001E-4</v>
      </c>
      <c r="CN61" s="1" t="e">
        <f t="shared" si="78"/>
        <v>#VALUE!</v>
      </c>
      <c r="CO61" s="1" t="e">
        <f t="shared" si="79"/>
        <v>#VALUE!</v>
      </c>
      <c r="CP61" s="1">
        <f t="shared" si="80"/>
        <v>0</v>
      </c>
      <c r="CQ61" s="1">
        <f t="shared" si="81"/>
        <v>2.4000000000000001E-4</v>
      </c>
      <c r="CR61" s="1" t="e">
        <f t="shared" si="82"/>
        <v>#VALUE!</v>
      </c>
      <c r="CS61" s="1" t="e">
        <f t="shared" si="23"/>
        <v>#VALUE!</v>
      </c>
      <c r="CT61" s="1">
        <f t="shared" si="83"/>
        <v>0</v>
      </c>
      <c r="CU61" s="1">
        <f t="shared" si="84"/>
        <v>2.3E-3</v>
      </c>
      <c r="CV61" s="1" t="e">
        <f t="shared" si="85"/>
        <v>#VALUE!</v>
      </c>
      <c r="CW61" s="1" t="e">
        <f t="shared" si="24"/>
        <v>#VALUE!</v>
      </c>
      <c r="CX61" s="1">
        <f t="shared" si="86"/>
        <v>0</v>
      </c>
      <c r="CY61" s="1">
        <f t="shared" si="87"/>
        <v>2.2000000000000001E-3</v>
      </c>
      <c r="CZ61" s="1" t="e">
        <f t="shared" si="88"/>
        <v>#VALUE!</v>
      </c>
      <c r="DA61" s="1" t="e">
        <f t="shared" si="25"/>
        <v>#VALUE!</v>
      </c>
      <c r="DB61" s="1">
        <f t="shared" si="89"/>
        <v>0</v>
      </c>
      <c r="DC61" s="1">
        <f t="shared" si="90"/>
        <v>2.2000000000000001E-3</v>
      </c>
      <c r="DD61" s="1" t="e">
        <f t="shared" si="91"/>
        <v>#VALUE!</v>
      </c>
      <c r="DE61" s="1" t="e">
        <f t="shared" si="26"/>
        <v>#VALUE!</v>
      </c>
      <c r="DF61" s="1">
        <f t="shared" si="92"/>
        <v>0</v>
      </c>
      <c r="DG61" s="1">
        <f t="shared" si="93"/>
        <v>2.2000000000000001E-3</v>
      </c>
      <c r="DH61" s="1" t="e">
        <f t="shared" si="94"/>
        <v>#VALUE!</v>
      </c>
      <c r="DI61" s="1" t="e">
        <f t="shared" si="27"/>
        <v>#VALUE!</v>
      </c>
      <c r="DJ61" s="1">
        <f t="shared" si="95"/>
        <v>0</v>
      </c>
      <c r="DK61" s="1">
        <f t="shared" si="96"/>
        <v>1.1999999999999999E-3</v>
      </c>
      <c r="DL61" s="1" t="e">
        <f t="shared" si="97"/>
        <v>#VALUE!</v>
      </c>
      <c r="DM61" s="1" t="e">
        <f t="shared" si="98"/>
        <v>#VALUE!</v>
      </c>
      <c r="DQ61">
        <f t="shared" si="99"/>
        <v>0</v>
      </c>
      <c r="DR61" t="str">
        <f t="shared" si="100"/>
        <v>NO</v>
      </c>
      <c r="DS61">
        <f t="shared" si="101"/>
        <v>3000</v>
      </c>
      <c r="DT61" t="str">
        <f t="shared" si="102"/>
        <v>NO</v>
      </c>
      <c r="DV61" s="1">
        <f t="shared" si="103"/>
        <v>0</v>
      </c>
      <c r="DW61" s="1">
        <f t="shared" si="104"/>
        <v>2.3999999999999998E-3</v>
      </c>
      <c r="DX61" s="1">
        <f t="shared" si="105"/>
        <v>23.002400000000002</v>
      </c>
      <c r="DY61" s="1">
        <f t="shared" si="28"/>
        <v>23</v>
      </c>
      <c r="DZ61" s="1">
        <f t="shared" si="106"/>
        <v>0</v>
      </c>
      <c r="EA61" s="1">
        <f t="shared" si="107"/>
        <v>2.3999999999999998E-3</v>
      </c>
      <c r="EB61" s="1">
        <f t="shared" si="108"/>
        <v>23.002400000000002</v>
      </c>
      <c r="EC61" s="1">
        <f t="shared" si="29"/>
        <v>23</v>
      </c>
      <c r="ED61" s="1">
        <f t="shared" si="109"/>
        <v>0</v>
      </c>
      <c r="EE61" s="1">
        <f t="shared" si="110"/>
        <v>2.3E-3</v>
      </c>
      <c r="EF61" s="1">
        <f t="shared" si="111"/>
        <v>23.002300000000002</v>
      </c>
      <c r="EG61" s="1">
        <f t="shared" si="30"/>
        <v>23</v>
      </c>
      <c r="EH61" s="1">
        <f t="shared" si="112"/>
        <v>0</v>
      </c>
      <c r="EI61" s="1">
        <f t="shared" si="113"/>
        <v>2.2000000000000001E-3</v>
      </c>
      <c r="EJ61" s="1">
        <f t="shared" si="114"/>
        <v>23.002199999999998</v>
      </c>
      <c r="EK61" s="1">
        <f t="shared" si="31"/>
        <v>23</v>
      </c>
      <c r="EL61" s="1">
        <f t="shared" si="115"/>
        <v>0</v>
      </c>
      <c r="EM61" s="1">
        <f t="shared" si="116"/>
        <v>2.2000000000000001E-3</v>
      </c>
      <c r="EN61" s="1">
        <f t="shared" si="117"/>
        <v>23.002199999999998</v>
      </c>
      <c r="EO61" s="1">
        <f t="shared" si="32"/>
        <v>23</v>
      </c>
      <c r="EP61" s="1">
        <f t="shared" si="118"/>
        <v>0</v>
      </c>
      <c r="EQ61" s="1">
        <f t="shared" si="119"/>
        <v>2.2000000000000001E-3</v>
      </c>
      <c r="ER61" s="1">
        <f t="shared" si="120"/>
        <v>23.002199999999998</v>
      </c>
      <c r="ES61" s="1">
        <f t="shared" si="33"/>
        <v>23</v>
      </c>
      <c r="ET61" s="1">
        <f t="shared" si="121"/>
        <v>0</v>
      </c>
      <c r="EU61" s="1">
        <f t="shared" si="122"/>
        <v>1.1999999999999999E-3</v>
      </c>
      <c r="EV61" s="1">
        <f t="shared" si="123"/>
        <v>23.001200000000001</v>
      </c>
      <c r="EW61" s="1">
        <f t="shared" si="124"/>
        <v>23</v>
      </c>
      <c r="EX61" s="1"/>
      <c r="EY61" s="1">
        <f t="shared" si="125"/>
        <v>0</v>
      </c>
      <c r="EZ61" s="1">
        <f t="shared" si="126"/>
        <v>2.3999999999999998E-3</v>
      </c>
      <c r="FA61" s="1">
        <f t="shared" si="34"/>
        <v>23.002400000000002</v>
      </c>
      <c r="FB61" s="1">
        <f t="shared" si="35"/>
        <v>23</v>
      </c>
      <c r="FC61" s="1">
        <f t="shared" si="127"/>
        <v>0</v>
      </c>
      <c r="FD61" s="1">
        <f t="shared" si="128"/>
        <v>2.2000000000000001E-3</v>
      </c>
      <c r="FE61" s="1">
        <f t="shared" si="129"/>
        <v>23.002199999999998</v>
      </c>
      <c r="FF61" s="1">
        <f t="shared" si="36"/>
        <v>23</v>
      </c>
      <c r="FG61" s="1">
        <f t="shared" si="130"/>
        <v>0</v>
      </c>
      <c r="FH61" s="1">
        <f t="shared" si="131"/>
        <v>2.0999999999999999E-3</v>
      </c>
      <c r="FI61" s="1">
        <f t="shared" si="132"/>
        <v>23.002099999999999</v>
      </c>
      <c r="FJ61" s="1">
        <f t="shared" si="37"/>
        <v>23</v>
      </c>
      <c r="FK61" s="1">
        <f t="shared" si="133"/>
        <v>0</v>
      </c>
      <c r="FL61" s="1">
        <f t="shared" si="134"/>
        <v>2.2000000000000001E-3</v>
      </c>
      <c r="FM61" s="1">
        <f t="shared" si="135"/>
        <v>23.002199999999998</v>
      </c>
      <c r="FN61" s="1">
        <f t="shared" si="38"/>
        <v>23</v>
      </c>
      <c r="FO61" s="1">
        <f t="shared" si="136"/>
        <v>0</v>
      </c>
      <c r="FP61" s="1">
        <f t="shared" si="137"/>
        <v>2.2000000000000001E-3</v>
      </c>
      <c r="FQ61" s="1">
        <f t="shared" si="138"/>
        <v>23.002199999999998</v>
      </c>
      <c r="FR61" s="1">
        <f t="shared" si="39"/>
        <v>23</v>
      </c>
      <c r="FS61" s="1">
        <f t="shared" si="139"/>
        <v>0</v>
      </c>
      <c r="FT61" s="1">
        <f t="shared" si="140"/>
        <v>2.0999999999999999E-3</v>
      </c>
      <c r="FU61" s="1">
        <f t="shared" si="141"/>
        <v>23.002099999999999</v>
      </c>
      <c r="FV61" s="1">
        <f t="shared" si="40"/>
        <v>23</v>
      </c>
      <c r="FW61" s="1">
        <f t="shared" si="142"/>
        <v>0</v>
      </c>
      <c r="FX61" s="1">
        <f t="shared" si="143"/>
        <v>1.1999999999999999E-3</v>
      </c>
      <c r="FY61" s="1">
        <f t="shared" si="144"/>
        <v>23.001200000000001</v>
      </c>
      <c r="FZ61" s="1">
        <f t="shared" si="41"/>
        <v>23</v>
      </c>
      <c r="GC61" s="1">
        <f t="shared" si="42"/>
        <v>0</v>
      </c>
      <c r="GD61" s="1">
        <f t="shared" si="145"/>
        <v>2.3999999999999998E-3</v>
      </c>
      <c r="GE61" s="1">
        <f t="shared" si="43"/>
        <v>23.002400000000002</v>
      </c>
      <c r="GF61" s="1">
        <f t="shared" si="44"/>
        <v>24</v>
      </c>
      <c r="GG61" s="1">
        <f t="shared" si="45"/>
        <v>0</v>
      </c>
      <c r="GH61" s="1">
        <f t="shared" si="146"/>
        <v>1.5E-3</v>
      </c>
      <c r="GI61" s="1">
        <f t="shared" si="147"/>
        <v>24.0015</v>
      </c>
      <c r="GJ61" s="1">
        <f t="shared" si="46"/>
        <v>24</v>
      </c>
      <c r="GK61" s="1">
        <f t="shared" si="47"/>
        <v>0</v>
      </c>
      <c r="GL61" s="1">
        <f t="shared" si="148"/>
        <v>1.4E-3</v>
      </c>
      <c r="GM61" s="1">
        <f t="shared" si="149"/>
        <v>24.0014</v>
      </c>
      <c r="GN61" s="1">
        <f t="shared" si="48"/>
        <v>24</v>
      </c>
      <c r="GO61" s="1">
        <f t="shared" si="49"/>
        <v>0</v>
      </c>
      <c r="GP61" s="1">
        <f t="shared" si="150"/>
        <v>1.8E-3</v>
      </c>
      <c r="GQ61" s="1">
        <f t="shared" si="151"/>
        <v>24.001799999999999</v>
      </c>
      <c r="GR61" s="1">
        <f t="shared" si="50"/>
        <v>24</v>
      </c>
      <c r="GS61" s="1">
        <f t="shared" si="51"/>
        <v>0</v>
      </c>
      <c r="GT61" s="1">
        <f t="shared" si="152"/>
        <v>1.9E-3</v>
      </c>
      <c r="GU61" s="1">
        <f t="shared" si="153"/>
        <v>24.001899999999999</v>
      </c>
      <c r="GV61" s="1">
        <f t="shared" si="52"/>
        <v>24</v>
      </c>
      <c r="GW61" s="1">
        <f t="shared" si="53"/>
        <v>0</v>
      </c>
      <c r="GX61" s="1">
        <f t="shared" si="154"/>
        <v>2E-3</v>
      </c>
      <c r="GY61" s="1">
        <f t="shared" si="155"/>
        <v>24.001999999999999</v>
      </c>
      <c r="GZ61" s="1">
        <f t="shared" si="54"/>
        <v>24</v>
      </c>
      <c r="HA61" s="1">
        <f t="shared" si="55"/>
        <v>0</v>
      </c>
      <c r="HB61" s="1">
        <f t="shared" si="156"/>
        <v>1E-3</v>
      </c>
      <c r="HC61" s="1">
        <f t="shared" si="157"/>
        <v>24.001000000000001</v>
      </c>
      <c r="HD61" s="1">
        <f t="shared" si="56"/>
        <v>24</v>
      </c>
    </row>
    <row r="62" spans="1:212" x14ac:dyDescent="0.3">
      <c r="A62" t="s">
        <v>163</v>
      </c>
      <c r="B62" s="37">
        <f>IFERROR(VLOOKUP($A62,'Running Order'!$A$8:$CH$64,B$104,FALSE),)</f>
        <v>0</v>
      </c>
      <c r="C62" s="36" t="str">
        <f>IFERROR(VLOOKUP($A62,'Running Order'!$A$8:$CH$64,C$104,FALSE),"-")</f>
        <v>-</v>
      </c>
      <c r="D62" s="36" t="str">
        <f>IFERROR(VLOOKUP($A62,'Running Order'!$A$8:$CH$64,D$104,FALSE),"-")</f>
        <v>-</v>
      </c>
      <c r="E62" s="36" t="str">
        <f>IFERROR(VLOOKUP($A62,'Running Order'!$A$8:$CH$64,E$104,FALSE),"-")</f>
        <v>-</v>
      </c>
      <c r="F62" s="36" t="str">
        <f>IFERROR(VLOOKUP($A62,'Running Order'!$A$8:$CH$64,F$104,FALSE),"-")</f>
        <v>-</v>
      </c>
      <c r="G62" s="37" t="str">
        <f>IFERROR(VLOOKUP($A62,'Running Order'!$A$8:$CH$64,G$104,FALSE),"-")</f>
        <v>-</v>
      </c>
      <c r="H62" s="36" t="str">
        <f>IFERROR(VLOOKUP($A62,'Running Order'!$A$8:$CH$64,H$104,FALSE),"-")</f>
        <v>-</v>
      </c>
      <c r="I62" s="36" t="str">
        <f>IFERROR(VLOOKUP($A62,'Running Order'!$A$8:$CH$64,I$104,FALSE),"-")</f>
        <v>-</v>
      </c>
      <c r="J62" s="36" t="str">
        <f>IFERROR(VLOOKUP($A62,'Running Order'!$A$8:$CH$64,J$104,FALSE),"-")</f>
        <v>-</v>
      </c>
      <c r="K62" s="36" t="str">
        <f>IFERROR(VLOOKUP($A62,'Running Order'!$A$8:$CH$64,K$104,FALSE),"-")</f>
        <v>-</v>
      </c>
      <c r="L62" s="36" t="str">
        <f>IFERROR(VLOOKUP($A62,'Running Order'!$A$8:$CH$64,L$104,FALSE),"-")</f>
        <v>-</v>
      </c>
      <c r="M62" s="36" t="str">
        <f>IFERROR(VLOOKUP($A62,'Running Order'!$A$8:$CH$64,M$104,FALSE),"-")</f>
        <v>-</v>
      </c>
      <c r="N62" s="36" t="str">
        <f>IFERROR(VLOOKUP($A62,'Running Order'!$A$8:$CH$64,N$104,FALSE),"-")</f>
        <v>-</v>
      </c>
      <c r="O62" s="36" t="str">
        <f>IFERROR(VLOOKUP($A62,'Running Order'!$A$8:$CH$64,O$104,FALSE),"-")</f>
        <v>-</v>
      </c>
      <c r="P62" s="36" t="str">
        <f>IFERROR(VLOOKUP($A62,'Running Order'!$A$8:$CH$64,P$104,FALSE),"-")</f>
        <v>-</v>
      </c>
      <c r="Q62" s="36" t="str">
        <f>IFERROR(VLOOKUP($A62,'Running Order'!$A$8:$CH$64,Q$104,FALSE),"-")</f>
        <v>-</v>
      </c>
      <c r="R62" s="36" t="str">
        <f>IFERROR(VLOOKUP($A62,'Running Order'!$A$8:$CH$64,R$104,FALSE),"-")</f>
        <v>-</v>
      </c>
      <c r="S62" s="36" t="str">
        <f>IFERROR(VLOOKUP($A62,'Running Order'!$A$8:$CH$64,S$104,FALSE),"-")</f>
        <v>-</v>
      </c>
      <c r="T62" s="36" t="str">
        <f>IFERROR(VLOOKUP($A62,'Running Order'!$A$8:$CH$64,T$104,FALSE),"-")</f>
        <v>-</v>
      </c>
      <c r="U62" s="36" t="str">
        <f>IFERROR(VLOOKUP($A62,'Running Order'!$A$8:$CH$64,U$104,FALSE),"-")</f>
        <v>-</v>
      </c>
      <c r="V62" s="36" t="str">
        <f>IFERROR(VLOOKUP($A62,'Running Order'!$A$8:$CH$64,V$104,FALSE),"-")</f>
        <v>-</v>
      </c>
      <c r="W62" s="38">
        <f>IFERROR(VLOOKUP($A62,'Running Order'!$A$8:$CH$64,W$104,FALSE),1000)</f>
        <v>1000</v>
      </c>
      <c r="X62" s="36" t="str">
        <f>IFERROR(VLOOKUP($A62,'Running Order'!$A$8:$CH$64,X$104,FALSE),"-")</f>
        <v>-</v>
      </c>
      <c r="Y62" s="36" t="str">
        <f>IFERROR(VLOOKUP($A62,'Running Order'!$A$8:$CH$64,Y$104,FALSE),"-")</f>
        <v>-</v>
      </c>
      <c r="Z62" s="36" t="str">
        <f>IFERROR(VLOOKUP($A62,'Running Order'!$A$8:$CH$64,Z$104,FALSE),"-")</f>
        <v>-</v>
      </c>
      <c r="AA62" s="36" t="str">
        <f>IFERROR(VLOOKUP($A62,'Running Order'!$A$8:$CH$64,AA$104,FALSE),"-")</f>
        <v>-</v>
      </c>
      <c r="AB62" s="36" t="str">
        <f>IFERROR(VLOOKUP($A62,'Running Order'!$A$8:$CH$64,AB$104,FALSE),"-")</f>
        <v>-</v>
      </c>
      <c r="AC62" s="36" t="str">
        <f>IFERROR(VLOOKUP($A62,'Running Order'!$A$8:$CH$64,AC$104,FALSE),"-")</f>
        <v>-</v>
      </c>
      <c r="AD62" s="36" t="str">
        <f>IFERROR(VLOOKUP($A62,'Running Order'!$A$8:$CH$64,AD$104,FALSE),"-")</f>
        <v>-</v>
      </c>
      <c r="AE62" s="36" t="str">
        <f>IFERROR(VLOOKUP($A62,'Running Order'!$A$8:$CH$64,AE$104,FALSE),"-")</f>
        <v>-</v>
      </c>
      <c r="AF62" s="36" t="str">
        <f>IFERROR(VLOOKUP($A62,'Running Order'!$A$8:$CH$64,AF$104,FALSE),"-")</f>
        <v>-</v>
      </c>
      <c r="AG62" s="36" t="str">
        <f>IFERROR(VLOOKUP($A62,'Running Order'!$A$8:$CH$64,AG$104,FALSE),"-")</f>
        <v>-</v>
      </c>
      <c r="AH62" s="38">
        <f>IFERROR(VLOOKUP($A62,'Running Order'!$A$8:$CH$64,AH$104,FALSE),1000)</f>
        <v>1000</v>
      </c>
      <c r="AI62" s="38">
        <f>IFERROR(VLOOKUP($A62,'Running Order'!$A$8:$CH$64,AI$104,FALSE),1000)</f>
        <v>1000</v>
      </c>
      <c r="AJ62" s="36" t="str">
        <f>IFERROR(VLOOKUP($A62,'Running Order'!$A$8:$CH$64,AJ$104,FALSE),"-")</f>
        <v>-</v>
      </c>
      <c r="AK62" s="36" t="str">
        <f>IFERROR(VLOOKUP($A62,'Running Order'!$A$8:$CH$64,AK$104,FALSE),"-")</f>
        <v>-</v>
      </c>
      <c r="AL62" s="36" t="str">
        <f>IFERROR(VLOOKUP($A62,'Running Order'!$A$8:$CH$64,AL$104,FALSE),"-")</f>
        <v>-</v>
      </c>
      <c r="AM62" s="36" t="str">
        <f>IFERROR(VLOOKUP($A62,'Running Order'!$A$8:$CH$64,AM$104,FALSE),"-")</f>
        <v>-</v>
      </c>
      <c r="AN62" s="36" t="str">
        <f>IFERROR(VLOOKUP($A62,'Running Order'!$A$8:$CH$64,AN$104,FALSE),"-")</f>
        <v>-</v>
      </c>
      <c r="AO62" s="36" t="str">
        <f>IFERROR(VLOOKUP($A62,'Running Order'!$A$8:$CH$64,AO$104,FALSE),"-")</f>
        <v>-</v>
      </c>
      <c r="AP62" s="36" t="str">
        <f>IFERROR(VLOOKUP($A62,'Running Order'!$A$8:$CH$64,AP$104,FALSE),"-")</f>
        <v>-</v>
      </c>
      <c r="AQ62" s="36" t="str">
        <f>IFERROR(VLOOKUP($A62,'Running Order'!$A$8:$CH$64,AQ$104,FALSE),"-")</f>
        <v>-</v>
      </c>
      <c r="AR62" s="36" t="str">
        <f>IFERROR(VLOOKUP($A62,'Running Order'!$A$8:$CH$64,AR$104,FALSE),"-")</f>
        <v>-</v>
      </c>
      <c r="AS62" s="36" t="str">
        <f>IFERROR(VLOOKUP($A62,'Running Order'!$A$8:$CH$64,AS$104,FALSE),"-")</f>
        <v>-</v>
      </c>
      <c r="AT62" s="38">
        <f>IFERROR(VLOOKUP($A62,'Running Order'!$A$8:$CH$64,AT$104,FALSE),1000)</f>
        <v>1000</v>
      </c>
      <c r="AU62" s="38">
        <f>IFERROR(VLOOKUP($A62,'Running Order'!$A$8:$CH$64,AU$104,FALSE),1000)</f>
        <v>1000</v>
      </c>
      <c r="AV62" s="36" t="str">
        <f>IFERROR(VLOOKUP($A62,'Running Order'!$A$8:$CH$64,AV$104,FALSE),"-")</f>
        <v>-</v>
      </c>
      <c r="AW62" s="36" t="str">
        <f>IFERROR(VLOOKUP($A62,'Running Order'!$A$8:$CH$64,AW$104,FALSE),"-")</f>
        <v>-</v>
      </c>
      <c r="AX62" s="36" t="str">
        <f>IFERROR(VLOOKUP($A62,'Running Order'!$A$8:$CH$64,AX$104,FALSE),"-")</f>
        <v>-</v>
      </c>
      <c r="AY62" s="36" t="str">
        <f>IFERROR(VLOOKUP($A62,'Running Order'!$A$8:$CH$64,AY$104,FALSE),"-")</f>
        <v>-</v>
      </c>
      <c r="AZ62" s="36" t="str">
        <f>IFERROR(VLOOKUP($A62,'Running Order'!$A$8:$CH$64,AZ$104,FALSE),"-")</f>
        <v>-</v>
      </c>
      <c r="BA62" s="36" t="str">
        <f>IFERROR(VLOOKUP($A62,'Running Order'!$A$8:$CH$64,BA$104,FALSE),"-")</f>
        <v>-</v>
      </c>
      <c r="BB62" s="36" t="str">
        <f>IFERROR(VLOOKUP($A62,'Running Order'!$A$8:$CH$64,BB$104,FALSE),"-")</f>
        <v>-</v>
      </c>
      <c r="BC62" s="36" t="str">
        <f>IFERROR(VLOOKUP($A62,'Running Order'!$A$8:$CH$64,BC$104,FALSE),"-")</f>
        <v>-</v>
      </c>
      <c r="BD62" s="36" t="str">
        <f>IFERROR(VLOOKUP($A62,'Running Order'!$A$8:$CH$64,BD$104,FALSE),"-")</f>
        <v>-</v>
      </c>
      <c r="BE62" s="36" t="str">
        <f>IFERROR(VLOOKUP($A62,'Running Order'!$A$8:$CH$64,BE$104,FALSE),"-")</f>
        <v>-</v>
      </c>
      <c r="BF62" s="38">
        <f>IFERROR(VLOOKUP($A62,'Running Order'!$A$8:$CH$64,BF$104,FALSE),1000)</f>
        <v>1000</v>
      </c>
      <c r="BG62" s="5" t="str">
        <f>IFERROR(VLOOKUP($A62,'Running Order'!$A$8:$CH$64,BG$104,FALSE),"-")</f>
        <v>-</v>
      </c>
      <c r="BH62" s="38">
        <f t="shared" si="57"/>
        <v>24</v>
      </c>
      <c r="BI62" s="38">
        <f t="shared" si="58"/>
        <v>23</v>
      </c>
      <c r="BJ62" s="38">
        <f t="shared" si="59"/>
        <v>23</v>
      </c>
      <c r="BK62" s="5" t="str">
        <f t="shared" si="60"/>
        <v>-</v>
      </c>
      <c r="BL62" s="5">
        <f t="shared" si="61"/>
        <v>23</v>
      </c>
      <c r="BM62" s="5">
        <f t="shared" si="62"/>
        <v>23</v>
      </c>
      <c r="BN62" s="5">
        <f t="shared" si="63"/>
        <v>23</v>
      </c>
      <c r="BO62" s="5" t="str">
        <f t="shared" si="64"/>
        <v>-</v>
      </c>
      <c r="BP62" s="3" t="str">
        <f t="shared" si="16"/>
        <v>-</v>
      </c>
      <c r="BQ62" s="3" t="str">
        <f t="shared" si="65"/>
        <v/>
      </c>
      <c r="BR62" s="3" t="str">
        <f t="shared" si="17"/>
        <v>-</v>
      </c>
      <c r="BS62" s="3" t="str">
        <f t="shared" si="66"/>
        <v/>
      </c>
      <c r="BT62" s="3" t="str">
        <f t="shared" si="18"/>
        <v>-</v>
      </c>
      <c r="BU62" s="3" t="str">
        <f t="shared" si="67"/>
        <v/>
      </c>
      <c r="BV62" s="3" t="str">
        <f t="shared" si="19"/>
        <v>-</v>
      </c>
      <c r="BW62" s="3" t="str">
        <f t="shared" si="68"/>
        <v/>
      </c>
      <c r="BX62" s="3" t="str">
        <f t="shared" si="20"/>
        <v>-</v>
      </c>
      <c r="BY62" s="3" t="str">
        <f t="shared" si="69"/>
        <v/>
      </c>
      <c r="BZ62" s="3" t="str">
        <f t="shared" si="21"/>
        <v>-</v>
      </c>
      <c r="CA62" s="3" t="str">
        <f t="shared" si="70"/>
        <v/>
      </c>
      <c r="CB62" s="3" t="str">
        <f t="shared" si="22"/>
        <v>-</v>
      </c>
      <c r="CC62" s="3" t="str">
        <f t="shared" si="71"/>
        <v/>
      </c>
      <c r="CD62" s="3" t="str">
        <f t="shared" si="72"/>
        <v>-</v>
      </c>
      <c r="CE62" s="3" t="str">
        <f t="shared" si="73"/>
        <v/>
      </c>
      <c r="CF62" s="3" t="str">
        <f t="shared" si="74"/>
        <v>-</v>
      </c>
      <c r="CG62" s="3" t="str">
        <f t="shared" si="75"/>
        <v/>
      </c>
      <c r="CH62" s="5" t="str">
        <f>IFERROR(VLOOKUP($A62,'Running Order'!$A$8:$CH$64,CH$104,FALSE),"-")</f>
        <v>-</v>
      </c>
      <c r="CI62" s="5" t="str">
        <f>IFERROR(VLOOKUP($A62,'Running Order'!$A$8:$CI$64,CI$104,FALSE),"-")</f>
        <v>-</v>
      </c>
      <c r="CL62" s="1">
        <f t="shared" si="76"/>
        <v>0</v>
      </c>
      <c r="CM62" s="1">
        <f t="shared" si="77"/>
        <v>2.4000000000000001E-4</v>
      </c>
      <c r="CN62" s="1" t="e">
        <f t="shared" si="78"/>
        <v>#VALUE!</v>
      </c>
      <c r="CO62" s="1" t="e">
        <f t="shared" si="79"/>
        <v>#VALUE!</v>
      </c>
      <c r="CP62" s="1">
        <f t="shared" si="80"/>
        <v>0</v>
      </c>
      <c r="CQ62" s="1">
        <f t="shared" si="81"/>
        <v>2.4000000000000001E-4</v>
      </c>
      <c r="CR62" s="1" t="e">
        <f t="shared" si="82"/>
        <v>#VALUE!</v>
      </c>
      <c r="CS62" s="1" t="e">
        <f t="shared" si="23"/>
        <v>#VALUE!</v>
      </c>
      <c r="CT62" s="1">
        <f t="shared" si="83"/>
        <v>0</v>
      </c>
      <c r="CU62" s="1">
        <f t="shared" si="84"/>
        <v>2.3E-3</v>
      </c>
      <c r="CV62" s="1" t="e">
        <f t="shared" si="85"/>
        <v>#VALUE!</v>
      </c>
      <c r="CW62" s="1" t="e">
        <f t="shared" si="24"/>
        <v>#VALUE!</v>
      </c>
      <c r="CX62" s="1">
        <f t="shared" si="86"/>
        <v>0</v>
      </c>
      <c r="CY62" s="1">
        <f t="shared" si="87"/>
        <v>2.2000000000000001E-3</v>
      </c>
      <c r="CZ62" s="1" t="e">
        <f t="shared" si="88"/>
        <v>#VALUE!</v>
      </c>
      <c r="DA62" s="1" t="e">
        <f t="shared" si="25"/>
        <v>#VALUE!</v>
      </c>
      <c r="DB62" s="1">
        <f t="shared" si="89"/>
        <v>0</v>
      </c>
      <c r="DC62" s="1">
        <f t="shared" si="90"/>
        <v>2.2000000000000001E-3</v>
      </c>
      <c r="DD62" s="1" t="e">
        <f t="shared" si="91"/>
        <v>#VALUE!</v>
      </c>
      <c r="DE62" s="1" t="e">
        <f t="shared" si="26"/>
        <v>#VALUE!</v>
      </c>
      <c r="DF62" s="1">
        <f t="shared" si="92"/>
        <v>0</v>
      </c>
      <c r="DG62" s="1">
        <f t="shared" si="93"/>
        <v>2.2000000000000001E-3</v>
      </c>
      <c r="DH62" s="1" t="e">
        <f t="shared" si="94"/>
        <v>#VALUE!</v>
      </c>
      <c r="DI62" s="1" t="e">
        <f t="shared" si="27"/>
        <v>#VALUE!</v>
      </c>
      <c r="DJ62" s="1">
        <f t="shared" si="95"/>
        <v>0</v>
      </c>
      <c r="DK62" s="1">
        <f t="shared" si="96"/>
        <v>1.1999999999999999E-3</v>
      </c>
      <c r="DL62" s="1" t="e">
        <f t="shared" si="97"/>
        <v>#VALUE!</v>
      </c>
      <c r="DM62" s="1" t="e">
        <f t="shared" si="98"/>
        <v>#VALUE!</v>
      </c>
      <c r="DQ62">
        <f t="shared" si="99"/>
        <v>0</v>
      </c>
      <c r="DR62" t="str">
        <f t="shared" si="100"/>
        <v>NO</v>
      </c>
      <c r="DS62">
        <f t="shared" si="101"/>
        <v>3000</v>
      </c>
      <c r="DT62" t="str">
        <f t="shared" si="102"/>
        <v>NO</v>
      </c>
      <c r="DV62" s="1">
        <f t="shared" si="103"/>
        <v>0</v>
      </c>
      <c r="DW62" s="1">
        <f t="shared" si="104"/>
        <v>2.3999999999999998E-3</v>
      </c>
      <c r="DX62" s="1">
        <f t="shared" si="105"/>
        <v>23.002400000000002</v>
      </c>
      <c r="DY62" s="1">
        <f t="shared" si="28"/>
        <v>23</v>
      </c>
      <c r="DZ62" s="1">
        <f t="shared" si="106"/>
        <v>0</v>
      </c>
      <c r="EA62" s="1">
        <f t="shared" si="107"/>
        <v>2.3999999999999998E-3</v>
      </c>
      <c r="EB62" s="1">
        <f t="shared" si="108"/>
        <v>23.002400000000002</v>
      </c>
      <c r="EC62" s="1">
        <f t="shared" si="29"/>
        <v>23</v>
      </c>
      <c r="ED62" s="1">
        <f t="shared" si="109"/>
        <v>0</v>
      </c>
      <c r="EE62" s="1">
        <f t="shared" si="110"/>
        <v>2.3E-3</v>
      </c>
      <c r="EF62" s="1">
        <f t="shared" si="111"/>
        <v>23.002300000000002</v>
      </c>
      <c r="EG62" s="1">
        <f t="shared" si="30"/>
        <v>23</v>
      </c>
      <c r="EH62" s="1">
        <f t="shared" si="112"/>
        <v>0</v>
      </c>
      <c r="EI62" s="1">
        <f t="shared" si="113"/>
        <v>2.2000000000000001E-3</v>
      </c>
      <c r="EJ62" s="1">
        <f t="shared" si="114"/>
        <v>23.002199999999998</v>
      </c>
      <c r="EK62" s="1">
        <f t="shared" si="31"/>
        <v>23</v>
      </c>
      <c r="EL62" s="1">
        <f t="shared" si="115"/>
        <v>0</v>
      </c>
      <c r="EM62" s="1">
        <f t="shared" si="116"/>
        <v>2.2000000000000001E-3</v>
      </c>
      <c r="EN62" s="1">
        <f t="shared" si="117"/>
        <v>23.002199999999998</v>
      </c>
      <c r="EO62" s="1">
        <f t="shared" si="32"/>
        <v>23</v>
      </c>
      <c r="EP62" s="1">
        <f t="shared" si="118"/>
        <v>0</v>
      </c>
      <c r="EQ62" s="1">
        <f t="shared" si="119"/>
        <v>2.2000000000000001E-3</v>
      </c>
      <c r="ER62" s="1">
        <f t="shared" si="120"/>
        <v>23.002199999999998</v>
      </c>
      <c r="ES62" s="1">
        <f t="shared" si="33"/>
        <v>23</v>
      </c>
      <c r="ET62" s="1">
        <f t="shared" si="121"/>
        <v>0</v>
      </c>
      <c r="EU62" s="1">
        <f t="shared" si="122"/>
        <v>1.1999999999999999E-3</v>
      </c>
      <c r="EV62" s="1">
        <f t="shared" si="123"/>
        <v>23.001200000000001</v>
      </c>
      <c r="EW62" s="1">
        <f t="shared" si="124"/>
        <v>23</v>
      </c>
      <c r="EX62" s="1"/>
      <c r="EY62" s="1">
        <f t="shared" si="125"/>
        <v>0</v>
      </c>
      <c r="EZ62" s="1">
        <f t="shared" si="126"/>
        <v>2.3999999999999998E-3</v>
      </c>
      <c r="FA62" s="1">
        <f t="shared" si="34"/>
        <v>23.002400000000002</v>
      </c>
      <c r="FB62" s="1">
        <f t="shared" si="35"/>
        <v>23</v>
      </c>
      <c r="FC62" s="1">
        <f t="shared" si="127"/>
        <v>0</v>
      </c>
      <c r="FD62" s="1">
        <f t="shared" si="128"/>
        <v>2.2000000000000001E-3</v>
      </c>
      <c r="FE62" s="1">
        <f t="shared" si="129"/>
        <v>23.002199999999998</v>
      </c>
      <c r="FF62" s="1">
        <f t="shared" si="36"/>
        <v>23</v>
      </c>
      <c r="FG62" s="1">
        <f t="shared" si="130"/>
        <v>0</v>
      </c>
      <c r="FH62" s="1">
        <f t="shared" si="131"/>
        <v>2.0999999999999999E-3</v>
      </c>
      <c r="FI62" s="1">
        <f t="shared" si="132"/>
        <v>23.002099999999999</v>
      </c>
      <c r="FJ62" s="1">
        <f t="shared" si="37"/>
        <v>23</v>
      </c>
      <c r="FK62" s="1">
        <f t="shared" si="133"/>
        <v>0</v>
      </c>
      <c r="FL62" s="1">
        <f t="shared" si="134"/>
        <v>2.2000000000000001E-3</v>
      </c>
      <c r="FM62" s="1">
        <f t="shared" si="135"/>
        <v>23.002199999999998</v>
      </c>
      <c r="FN62" s="1">
        <f t="shared" si="38"/>
        <v>23</v>
      </c>
      <c r="FO62" s="1">
        <f t="shared" si="136"/>
        <v>0</v>
      </c>
      <c r="FP62" s="1">
        <f t="shared" si="137"/>
        <v>2.2000000000000001E-3</v>
      </c>
      <c r="FQ62" s="1">
        <f t="shared" si="138"/>
        <v>23.002199999999998</v>
      </c>
      <c r="FR62" s="1">
        <f t="shared" si="39"/>
        <v>23</v>
      </c>
      <c r="FS62" s="1">
        <f t="shared" si="139"/>
        <v>0</v>
      </c>
      <c r="FT62" s="1">
        <f t="shared" si="140"/>
        <v>2.0999999999999999E-3</v>
      </c>
      <c r="FU62" s="1">
        <f t="shared" si="141"/>
        <v>23.002099999999999</v>
      </c>
      <c r="FV62" s="1">
        <f t="shared" si="40"/>
        <v>23</v>
      </c>
      <c r="FW62" s="1">
        <f t="shared" si="142"/>
        <v>0</v>
      </c>
      <c r="FX62" s="1">
        <f t="shared" si="143"/>
        <v>1.1999999999999999E-3</v>
      </c>
      <c r="FY62" s="1">
        <f t="shared" si="144"/>
        <v>23.001200000000001</v>
      </c>
      <c r="FZ62" s="1">
        <f t="shared" si="41"/>
        <v>23</v>
      </c>
      <c r="GC62" s="1">
        <f t="shared" si="42"/>
        <v>0</v>
      </c>
      <c r="GD62" s="1">
        <f t="shared" si="145"/>
        <v>2.3999999999999998E-3</v>
      </c>
      <c r="GE62" s="1">
        <f t="shared" si="43"/>
        <v>23.002400000000002</v>
      </c>
      <c r="GF62" s="1">
        <f t="shared" si="44"/>
        <v>24</v>
      </c>
      <c r="GG62" s="1">
        <f t="shared" si="45"/>
        <v>0</v>
      </c>
      <c r="GH62" s="1">
        <f t="shared" si="146"/>
        <v>1.5E-3</v>
      </c>
      <c r="GI62" s="1">
        <f t="shared" si="147"/>
        <v>24.0015</v>
      </c>
      <c r="GJ62" s="1">
        <f t="shared" si="46"/>
        <v>24</v>
      </c>
      <c r="GK62" s="1">
        <f t="shared" si="47"/>
        <v>0</v>
      </c>
      <c r="GL62" s="1">
        <f t="shared" si="148"/>
        <v>1.4E-3</v>
      </c>
      <c r="GM62" s="1">
        <f t="shared" si="149"/>
        <v>24.0014</v>
      </c>
      <c r="GN62" s="1">
        <f t="shared" si="48"/>
        <v>24</v>
      </c>
      <c r="GO62" s="1">
        <f t="shared" si="49"/>
        <v>0</v>
      </c>
      <c r="GP62" s="1">
        <f t="shared" si="150"/>
        <v>1.8E-3</v>
      </c>
      <c r="GQ62" s="1">
        <f t="shared" si="151"/>
        <v>24.001799999999999</v>
      </c>
      <c r="GR62" s="1">
        <f t="shared" si="50"/>
        <v>24</v>
      </c>
      <c r="GS62" s="1">
        <f t="shared" si="51"/>
        <v>0</v>
      </c>
      <c r="GT62" s="1">
        <f t="shared" si="152"/>
        <v>1.9E-3</v>
      </c>
      <c r="GU62" s="1">
        <f t="shared" si="153"/>
        <v>24.001899999999999</v>
      </c>
      <c r="GV62" s="1">
        <f t="shared" si="52"/>
        <v>24</v>
      </c>
      <c r="GW62" s="1">
        <f t="shared" si="53"/>
        <v>0</v>
      </c>
      <c r="GX62" s="1">
        <f t="shared" si="154"/>
        <v>2E-3</v>
      </c>
      <c r="GY62" s="1">
        <f t="shared" si="155"/>
        <v>24.001999999999999</v>
      </c>
      <c r="GZ62" s="1">
        <f t="shared" si="54"/>
        <v>24</v>
      </c>
      <c r="HA62" s="1">
        <f t="shared" si="55"/>
        <v>0</v>
      </c>
      <c r="HB62" s="1">
        <f t="shared" si="156"/>
        <v>1E-3</v>
      </c>
      <c r="HC62" s="1">
        <f t="shared" si="157"/>
        <v>24.001000000000001</v>
      </c>
      <c r="HD62" s="1">
        <f t="shared" si="56"/>
        <v>24</v>
      </c>
    </row>
    <row r="63" spans="1:212" x14ac:dyDescent="0.3">
      <c r="A63" t="s">
        <v>164</v>
      </c>
      <c r="B63" s="13">
        <f>IFERROR(VLOOKUP($A63,'Running Order'!$A$8:$CH$64,B$104,FALSE),)</f>
        <v>0</v>
      </c>
      <c r="C63" s="35" t="str">
        <f>IFERROR(VLOOKUP($A63,'Running Order'!$A$8:$CH$64,C$104,FALSE),"-")</f>
        <v>-</v>
      </c>
      <c r="D63" s="35" t="str">
        <f>IFERROR(VLOOKUP($A63,'Running Order'!$A$8:$CH$64,D$104,FALSE),"-")</f>
        <v>-</v>
      </c>
      <c r="E63" s="35" t="str">
        <f>IFERROR(VLOOKUP($A63,'Running Order'!$A$8:$CH$64,E$104,FALSE),"-")</f>
        <v>-</v>
      </c>
      <c r="F63" s="35" t="str">
        <f>IFERROR(VLOOKUP($A63,'Running Order'!$A$8:$CH$64,F$104,FALSE),"-")</f>
        <v>-</v>
      </c>
      <c r="G63" s="13" t="str">
        <f>IFERROR(VLOOKUP($A63,'Running Order'!$A$8:$CH$64,G$104,FALSE),"-")</f>
        <v>-</v>
      </c>
      <c r="H63" s="12" t="str">
        <f>IFERROR(VLOOKUP($A63,'Running Order'!$A$8:$CH$64,H$104,FALSE),"-")</f>
        <v>-</v>
      </c>
      <c r="I63" s="12" t="str">
        <f>IFERROR(VLOOKUP($A63,'Running Order'!$A$8:$CH$64,I$104,FALSE),"-")</f>
        <v>-</v>
      </c>
      <c r="J63" s="12" t="str">
        <f>IFERROR(VLOOKUP($A63,'Running Order'!$A$8:$CH$64,J$104,FALSE),"-")</f>
        <v>-</v>
      </c>
      <c r="K63" s="35" t="str">
        <f>IFERROR(VLOOKUP($A63,'Running Order'!$A$8:$CH$64,K$104,FALSE),"-")</f>
        <v>-</v>
      </c>
      <c r="L63" s="12" t="str">
        <f>IFERROR(VLOOKUP($A63,'Running Order'!$A$8:$CH$64,L$104,FALSE),"-")</f>
        <v>-</v>
      </c>
      <c r="M63" s="35" t="str">
        <f>IFERROR(VLOOKUP($A63,'Running Order'!$A$8:$CH$64,M$104,FALSE),"-")</f>
        <v>-</v>
      </c>
      <c r="N63" s="35" t="str">
        <f>IFERROR(VLOOKUP($A63,'Running Order'!$A$8:$CH$64,N$104,FALSE),"-")</f>
        <v>-</v>
      </c>
      <c r="O63" s="35" t="str">
        <f>IFERROR(VLOOKUP($A63,'Running Order'!$A$8:$CH$64,O$104,FALSE),"-")</f>
        <v>-</v>
      </c>
      <c r="P63" s="35" t="str">
        <f>IFERROR(VLOOKUP($A63,'Running Order'!$A$8:$CH$64,P$104,FALSE),"-")</f>
        <v>-</v>
      </c>
      <c r="Q63" s="35" t="str">
        <f>IFERROR(VLOOKUP($A63,'Running Order'!$A$8:$CH$64,Q$104,FALSE),"-")</f>
        <v>-</v>
      </c>
      <c r="R63" s="35" t="str">
        <f>IFERROR(VLOOKUP($A63,'Running Order'!$A$8:$CH$64,R$104,FALSE),"-")</f>
        <v>-</v>
      </c>
      <c r="S63" s="12" t="str">
        <f>IFERROR(VLOOKUP($A63,'Running Order'!$A$8:$CH$64,S$104,FALSE),"-")</f>
        <v>-</v>
      </c>
      <c r="T63" s="35" t="str">
        <f>IFERROR(VLOOKUP($A63,'Running Order'!$A$8:$CH$64,T$104,FALSE),"-")</f>
        <v>-</v>
      </c>
      <c r="U63" s="12" t="str">
        <f>IFERROR(VLOOKUP($A63,'Running Order'!$A$8:$CH$64,U$104,FALSE),"-")</f>
        <v>-</v>
      </c>
      <c r="V63" s="35" t="str">
        <f>IFERROR(VLOOKUP($A63,'Running Order'!$A$8:$CH$64,V$104,FALSE),"-")</f>
        <v>-</v>
      </c>
      <c r="W63" s="5">
        <f>IFERROR(VLOOKUP($A63,'Running Order'!$A$8:$CH$64,W$104,FALSE),1000)</f>
        <v>1000</v>
      </c>
      <c r="X63" s="12" t="str">
        <f>IFERROR(VLOOKUP($A63,'Running Order'!$A$8:$CH$64,X$104,FALSE),"-")</f>
        <v>-</v>
      </c>
      <c r="Y63" s="12" t="str">
        <f>IFERROR(VLOOKUP($A63,'Running Order'!$A$8:$CH$64,Y$104,FALSE),"-")</f>
        <v>-</v>
      </c>
      <c r="Z63" s="12" t="str">
        <f>IFERROR(VLOOKUP($A63,'Running Order'!$A$8:$CH$64,Z$104,FALSE),"-")</f>
        <v>-</v>
      </c>
      <c r="AA63" s="12" t="str">
        <f>IFERROR(VLOOKUP($A63,'Running Order'!$A$8:$CH$64,AA$104,FALSE),"-")</f>
        <v>-</v>
      </c>
      <c r="AB63" s="12" t="str">
        <f>IFERROR(VLOOKUP($A63,'Running Order'!$A$8:$CH$64,AB$104,FALSE),"-")</f>
        <v>-</v>
      </c>
      <c r="AC63" s="12" t="str">
        <f>IFERROR(VLOOKUP($A63,'Running Order'!$A$8:$CH$64,AC$104,FALSE),"-")</f>
        <v>-</v>
      </c>
      <c r="AD63" s="12" t="str">
        <f>IFERROR(VLOOKUP($A63,'Running Order'!$A$8:$CH$64,AD$104,FALSE),"-")</f>
        <v>-</v>
      </c>
      <c r="AE63" s="12" t="str">
        <f>IFERROR(VLOOKUP($A63,'Running Order'!$A$8:$CH$64,AE$104,FALSE),"-")</f>
        <v>-</v>
      </c>
      <c r="AF63" s="12" t="str">
        <f>IFERROR(VLOOKUP($A63,'Running Order'!$A$8:$CH$64,AF$104,FALSE),"-")</f>
        <v>-</v>
      </c>
      <c r="AG63" s="12" t="str">
        <f>IFERROR(VLOOKUP($A63,'Running Order'!$A$8:$CH$64,AG$104,FALSE),"-")</f>
        <v>-</v>
      </c>
      <c r="AH63" s="5">
        <f>IFERROR(VLOOKUP($A63,'Running Order'!$A$8:$CH$64,AH$104,FALSE),1000)</f>
        <v>1000</v>
      </c>
      <c r="AI63" s="5">
        <f>IFERROR(VLOOKUP($A63,'Running Order'!$A$8:$CH$64,AI$104,FALSE),1000)</f>
        <v>1000</v>
      </c>
      <c r="AJ63" s="12" t="str">
        <f>IFERROR(VLOOKUP($A63,'Running Order'!$A$8:$CH$64,AJ$104,FALSE),"-")</f>
        <v>-</v>
      </c>
      <c r="AK63" s="12" t="str">
        <f>IFERROR(VLOOKUP($A63,'Running Order'!$A$8:$CH$64,AK$104,FALSE),"-")</f>
        <v>-</v>
      </c>
      <c r="AL63" s="12" t="str">
        <f>IFERROR(VLOOKUP($A63,'Running Order'!$A$8:$CH$64,AL$104,FALSE),"-")</f>
        <v>-</v>
      </c>
      <c r="AM63" s="12" t="str">
        <f>IFERROR(VLOOKUP($A63,'Running Order'!$A$8:$CH$64,AM$104,FALSE),"-")</f>
        <v>-</v>
      </c>
      <c r="AN63" s="12" t="str">
        <f>IFERROR(VLOOKUP($A63,'Running Order'!$A$8:$CH$64,AN$104,FALSE),"-")</f>
        <v>-</v>
      </c>
      <c r="AO63" s="12" t="str">
        <f>IFERROR(VLOOKUP($A63,'Running Order'!$A$8:$CH$64,AO$104,FALSE),"-")</f>
        <v>-</v>
      </c>
      <c r="AP63" s="12" t="str">
        <f>IFERROR(VLOOKUP($A63,'Running Order'!$A$8:$CH$64,AP$104,FALSE),"-")</f>
        <v>-</v>
      </c>
      <c r="AQ63" s="12" t="str">
        <f>IFERROR(VLOOKUP($A63,'Running Order'!$A$8:$CH$64,AQ$104,FALSE),"-")</f>
        <v>-</v>
      </c>
      <c r="AR63" s="12" t="str">
        <f>IFERROR(VLOOKUP($A63,'Running Order'!$A$8:$CH$64,AR$104,FALSE),"-")</f>
        <v>-</v>
      </c>
      <c r="AS63" s="12" t="str">
        <f>IFERROR(VLOOKUP($A63,'Running Order'!$A$8:$CH$64,AS$104,FALSE),"-")</f>
        <v>-</v>
      </c>
      <c r="AT63" s="5">
        <f>IFERROR(VLOOKUP($A63,'Running Order'!$A$8:$CH$64,AT$104,FALSE),1000)</f>
        <v>1000</v>
      </c>
      <c r="AU63" s="5">
        <f>IFERROR(VLOOKUP($A63,'Running Order'!$A$8:$CH$64,AU$104,FALSE),1000)</f>
        <v>1000</v>
      </c>
      <c r="AV63" s="12" t="str">
        <f>IFERROR(VLOOKUP($A63,'Running Order'!$A$8:$CH$64,AV$104,FALSE),"-")</f>
        <v>-</v>
      </c>
      <c r="AW63" s="12" t="str">
        <f>IFERROR(VLOOKUP($A63,'Running Order'!$A$8:$CH$64,AW$104,FALSE),"-")</f>
        <v>-</v>
      </c>
      <c r="AX63" s="12" t="str">
        <f>IFERROR(VLOOKUP($A63,'Running Order'!$A$8:$CH$64,AX$104,FALSE),"-")</f>
        <v>-</v>
      </c>
      <c r="AY63" s="12" t="str">
        <f>IFERROR(VLOOKUP($A63,'Running Order'!$A$8:$CH$64,AY$104,FALSE),"-")</f>
        <v>-</v>
      </c>
      <c r="AZ63" s="12" t="str">
        <f>IFERROR(VLOOKUP($A63,'Running Order'!$A$8:$CH$64,AZ$104,FALSE),"-")</f>
        <v>-</v>
      </c>
      <c r="BA63" s="12" t="str">
        <f>IFERROR(VLOOKUP($A63,'Running Order'!$A$8:$CH$64,BA$104,FALSE),"-")</f>
        <v>-</v>
      </c>
      <c r="BB63" s="12" t="str">
        <f>IFERROR(VLOOKUP($A63,'Running Order'!$A$8:$CH$64,BB$104,FALSE),"-")</f>
        <v>-</v>
      </c>
      <c r="BC63" s="12" t="str">
        <f>IFERROR(VLOOKUP($A63,'Running Order'!$A$8:$CH$64,BC$104,FALSE),"-")</f>
        <v>-</v>
      </c>
      <c r="BD63" s="12" t="str">
        <f>IFERROR(VLOOKUP($A63,'Running Order'!$A$8:$CH$64,BD$104,FALSE),"-")</f>
        <v>-</v>
      </c>
      <c r="BE63" s="12" t="str">
        <f>IFERROR(VLOOKUP($A63,'Running Order'!$A$8:$CH$64,BE$104,FALSE),"-")</f>
        <v>-</v>
      </c>
      <c r="BF63" s="5">
        <f>IFERROR(VLOOKUP($A63,'Running Order'!$A$8:$CH$64,BF$104,FALSE),1000)</f>
        <v>1000</v>
      </c>
      <c r="BG63" s="38" t="str">
        <f>IFERROR(VLOOKUP($A63,'Running Order'!$A$8:$CH$64,BG$104,FALSE),"-")</f>
        <v>-</v>
      </c>
      <c r="BH63" s="5">
        <f t="shared" si="57"/>
        <v>24</v>
      </c>
      <c r="BI63" s="5">
        <f t="shared" si="58"/>
        <v>23</v>
      </c>
      <c r="BJ63" s="5">
        <f t="shared" si="59"/>
        <v>23</v>
      </c>
      <c r="BK63" s="5" t="str">
        <f t="shared" si="60"/>
        <v>-</v>
      </c>
      <c r="BL63" s="5">
        <f t="shared" si="61"/>
        <v>23</v>
      </c>
      <c r="BM63" s="5">
        <f t="shared" si="62"/>
        <v>23</v>
      </c>
      <c r="BN63" s="5">
        <f t="shared" si="63"/>
        <v>23</v>
      </c>
      <c r="BO63" s="5" t="str">
        <f t="shared" si="64"/>
        <v>-</v>
      </c>
      <c r="BP63" s="3" t="str">
        <f t="shared" si="16"/>
        <v>-</v>
      </c>
      <c r="BQ63" s="3" t="str">
        <f t="shared" si="65"/>
        <v/>
      </c>
      <c r="BR63" s="3" t="str">
        <f t="shared" si="17"/>
        <v>-</v>
      </c>
      <c r="BS63" s="3" t="str">
        <f t="shared" si="66"/>
        <v/>
      </c>
      <c r="BT63" s="3" t="str">
        <f t="shared" si="18"/>
        <v>-</v>
      </c>
      <c r="BU63" s="3" t="str">
        <f t="shared" si="67"/>
        <v/>
      </c>
      <c r="BV63" s="3" t="str">
        <f t="shared" si="19"/>
        <v>-</v>
      </c>
      <c r="BW63" s="3" t="str">
        <f t="shared" si="68"/>
        <v/>
      </c>
      <c r="BX63" s="3" t="str">
        <f t="shared" si="20"/>
        <v>-</v>
      </c>
      <c r="BY63" s="3" t="str">
        <f t="shared" si="69"/>
        <v/>
      </c>
      <c r="BZ63" s="3" t="str">
        <f t="shared" si="21"/>
        <v>-</v>
      </c>
      <c r="CA63" s="3" t="str">
        <f t="shared" si="70"/>
        <v/>
      </c>
      <c r="CB63" s="3" t="str">
        <f t="shared" si="22"/>
        <v>-</v>
      </c>
      <c r="CC63" s="3" t="str">
        <f t="shared" si="71"/>
        <v/>
      </c>
      <c r="CD63" s="3" t="str">
        <f t="shared" si="72"/>
        <v>-</v>
      </c>
      <c r="CE63" s="3" t="str">
        <f t="shared" si="73"/>
        <v/>
      </c>
      <c r="CF63" s="3" t="str">
        <f t="shared" si="74"/>
        <v>-</v>
      </c>
      <c r="CG63" s="3" t="str">
        <f t="shared" si="75"/>
        <v/>
      </c>
      <c r="CH63" s="5" t="str">
        <f>IFERROR(VLOOKUP($A63,'Running Order'!$A$8:$CH$64,CH$104,FALSE),"-")</f>
        <v>-</v>
      </c>
      <c r="CI63" s="5" t="str">
        <f>IFERROR(VLOOKUP($A63,'Running Order'!$A$8:$CI$64,CI$104,FALSE),"-")</f>
        <v>-</v>
      </c>
      <c r="CL63" s="1">
        <f t="shared" si="76"/>
        <v>0</v>
      </c>
      <c r="CM63" s="1">
        <f t="shared" si="77"/>
        <v>2.4000000000000001E-4</v>
      </c>
      <c r="CN63" s="1" t="e">
        <f t="shared" si="78"/>
        <v>#VALUE!</v>
      </c>
      <c r="CO63" s="1" t="e">
        <f t="shared" si="79"/>
        <v>#VALUE!</v>
      </c>
      <c r="CP63" s="1">
        <f t="shared" si="80"/>
        <v>0</v>
      </c>
      <c r="CQ63" s="1">
        <f t="shared" si="81"/>
        <v>2.4000000000000001E-4</v>
      </c>
      <c r="CR63" s="1" t="e">
        <f t="shared" si="82"/>
        <v>#VALUE!</v>
      </c>
      <c r="CS63" s="1" t="e">
        <f t="shared" si="23"/>
        <v>#VALUE!</v>
      </c>
      <c r="CT63" s="1">
        <f t="shared" si="83"/>
        <v>0</v>
      </c>
      <c r="CU63" s="1">
        <f t="shared" si="84"/>
        <v>2.3E-3</v>
      </c>
      <c r="CV63" s="1" t="e">
        <f t="shared" si="85"/>
        <v>#VALUE!</v>
      </c>
      <c r="CW63" s="1" t="e">
        <f t="shared" si="24"/>
        <v>#VALUE!</v>
      </c>
      <c r="CX63" s="1">
        <f t="shared" si="86"/>
        <v>0</v>
      </c>
      <c r="CY63" s="1">
        <f t="shared" si="87"/>
        <v>2.2000000000000001E-3</v>
      </c>
      <c r="CZ63" s="1" t="e">
        <f t="shared" si="88"/>
        <v>#VALUE!</v>
      </c>
      <c r="DA63" s="1" t="e">
        <f t="shared" si="25"/>
        <v>#VALUE!</v>
      </c>
      <c r="DB63" s="1">
        <f t="shared" si="89"/>
        <v>0</v>
      </c>
      <c r="DC63" s="1">
        <f t="shared" si="90"/>
        <v>2.2000000000000001E-3</v>
      </c>
      <c r="DD63" s="1" t="e">
        <f t="shared" si="91"/>
        <v>#VALUE!</v>
      </c>
      <c r="DE63" s="1" t="e">
        <f t="shared" si="26"/>
        <v>#VALUE!</v>
      </c>
      <c r="DF63" s="1">
        <f t="shared" si="92"/>
        <v>0</v>
      </c>
      <c r="DG63" s="1">
        <f t="shared" si="93"/>
        <v>2.2000000000000001E-3</v>
      </c>
      <c r="DH63" s="1" t="e">
        <f t="shared" si="94"/>
        <v>#VALUE!</v>
      </c>
      <c r="DI63" s="1" t="e">
        <f t="shared" si="27"/>
        <v>#VALUE!</v>
      </c>
      <c r="DJ63" s="1">
        <f t="shared" si="95"/>
        <v>0</v>
      </c>
      <c r="DK63" s="1">
        <f t="shared" si="96"/>
        <v>1.1999999999999999E-3</v>
      </c>
      <c r="DL63" s="1" t="e">
        <f t="shared" si="97"/>
        <v>#VALUE!</v>
      </c>
      <c r="DM63" s="1" t="e">
        <f t="shared" si="98"/>
        <v>#VALUE!</v>
      </c>
      <c r="DQ63">
        <f t="shared" si="99"/>
        <v>0</v>
      </c>
      <c r="DR63" t="str">
        <f t="shared" si="100"/>
        <v>NO</v>
      </c>
      <c r="DS63">
        <f t="shared" si="101"/>
        <v>3000</v>
      </c>
      <c r="DT63" t="str">
        <f t="shared" si="102"/>
        <v>NO</v>
      </c>
      <c r="DV63" s="1">
        <f t="shared" si="103"/>
        <v>0</v>
      </c>
      <c r="DW63" s="1">
        <f t="shared" si="104"/>
        <v>2.3999999999999998E-3</v>
      </c>
      <c r="DX63" s="1">
        <f t="shared" si="105"/>
        <v>23.002400000000002</v>
      </c>
      <c r="DY63" s="1">
        <f t="shared" si="28"/>
        <v>23</v>
      </c>
      <c r="DZ63" s="1">
        <f t="shared" si="106"/>
        <v>0</v>
      </c>
      <c r="EA63" s="1">
        <f t="shared" si="107"/>
        <v>2.3999999999999998E-3</v>
      </c>
      <c r="EB63" s="1">
        <f t="shared" si="108"/>
        <v>23.002400000000002</v>
      </c>
      <c r="EC63" s="1">
        <f t="shared" si="29"/>
        <v>23</v>
      </c>
      <c r="ED63" s="1">
        <f t="shared" si="109"/>
        <v>0</v>
      </c>
      <c r="EE63" s="1">
        <f t="shared" si="110"/>
        <v>2.3E-3</v>
      </c>
      <c r="EF63" s="1">
        <f t="shared" si="111"/>
        <v>23.002300000000002</v>
      </c>
      <c r="EG63" s="1">
        <f t="shared" si="30"/>
        <v>23</v>
      </c>
      <c r="EH63" s="1">
        <f t="shared" si="112"/>
        <v>0</v>
      </c>
      <c r="EI63" s="1">
        <f t="shared" si="113"/>
        <v>2.2000000000000001E-3</v>
      </c>
      <c r="EJ63" s="1">
        <f t="shared" si="114"/>
        <v>23.002199999999998</v>
      </c>
      <c r="EK63" s="1">
        <f t="shared" si="31"/>
        <v>23</v>
      </c>
      <c r="EL63" s="1">
        <f t="shared" si="115"/>
        <v>0</v>
      </c>
      <c r="EM63" s="1">
        <f t="shared" si="116"/>
        <v>2.2000000000000001E-3</v>
      </c>
      <c r="EN63" s="1">
        <f t="shared" si="117"/>
        <v>23.002199999999998</v>
      </c>
      <c r="EO63" s="1">
        <f t="shared" si="32"/>
        <v>23</v>
      </c>
      <c r="EP63" s="1">
        <f t="shared" si="118"/>
        <v>0</v>
      </c>
      <c r="EQ63" s="1">
        <f t="shared" si="119"/>
        <v>2.2000000000000001E-3</v>
      </c>
      <c r="ER63" s="1">
        <f t="shared" si="120"/>
        <v>23.002199999999998</v>
      </c>
      <c r="ES63" s="1">
        <f t="shared" si="33"/>
        <v>23</v>
      </c>
      <c r="ET63" s="1">
        <f t="shared" si="121"/>
        <v>0</v>
      </c>
      <c r="EU63" s="1">
        <f t="shared" si="122"/>
        <v>1.1999999999999999E-3</v>
      </c>
      <c r="EV63" s="1">
        <f t="shared" si="123"/>
        <v>23.001200000000001</v>
      </c>
      <c r="EW63" s="1">
        <f t="shared" si="124"/>
        <v>23</v>
      </c>
      <c r="EX63" s="1"/>
      <c r="EY63" s="1">
        <f t="shared" si="125"/>
        <v>0</v>
      </c>
      <c r="EZ63" s="1">
        <f t="shared" si="126"/>
        <v>2.3999999999999998E-3</v>
      </c>
      <c r="FA63" s="1">
        <f t="shared" si="34"/>
        <v>23.002400000000002</v>
      </c>
      <c r="FB63" s="1">
        <f t="shared" si="35"/>
        <v>23</v>
      </c>
      <c r="FC63" s="1">
        <f t="shared" si="127"/>
        <v>0</v>
      </c>
      <c r="FD63" s="1">
        <f t="shared" si="128"/>
        <v>2.2000000000000001E-3</v>
      </c>
      <c r="FE63" s="1">
        <f t="shared" si="129"/>
        <v>23.002199999999998</v>
      </c>
      <c r="FF63" s="1">
        <f t="shared" si="36"/>
        <v>23</v>
      </c>
      <c r="FG63" s="1">
        <f t="shared" si="130"/>
        <v>0</v>
      </c>
      <c r="FH63" s="1">
        <f t="shared" si="131"/>
        <v>2.0999999999999999E-3</v>
      </c>
      <c r="FI63" s="1">
        <f t="shared" si="132"/>
        <v>23.002099999999999</v>
      </c>
      <c r="FJ63" s="1">
        <f t="shared" si="37"/>
        <v>23</v>
      </c>
      <c r="FK63" s="1">
        <f t="shared" si="133"/>
        <v>0</v>
      </c>
      <c r="FL63" s="1">
        <f t="shared" si="134"/>
        <v>2.2000000000000001E-3</v>
      </c>
      <c r="FM63" s="1">
        <f t="shared" si="135"/>
        <v>23.002199999999998</v>
      </c>
      <c r="FN63" s="1">
        <f t="shared" si="38"/>
        <v>23</v>
      </c>
      <c r="FO63" s="1">
        <f t="shared" si="136"/>
        <v>0</v>
      </c>
      <c r="FP63" s="1">
        <f t="shared" si="137"/>
        <v>2.2000000000000001E-3</v>
      </c>
      <c r="FQ63" s="1">
        <f t="shared" si="138"/>
        <v>23.002199999999998</v>
      </c>
      <c r="FR63" s="1">
        <f t="shared" si="39"/>
        <v>23</v>
      </c>
      <c r="FS63" s="1">
        <f t="shared" si="139"/>
        <v>0</v>
      </c>
      <c r="FT63" s="1">
        <f t="shared" si="140"/>
        <v>2.0999999999999999E-3</v>
      </c>
      <c r="FU63" s="1">
        <f t="shared" si="141"/>
        <v>23.002099999999999</v>
      </c>
      <c r="FV63" s="1">
        <f t="shared" si="40"/>
        <v>23</v>
      </c>
      <c r="FW63" s="1">
        <f t="shared" si="142"/>
        <v>0</v>
      </c>
      <c r="FX63" s="1">
        <f t="shared" si="143"/>
        <v>1.1999999999999999E-3</v>
      </c>
      <c r="FY63" s="1">
        <f t="shared" si="144"/>
        <v>23.001200000000001</v>
      </c>
      <c r="FZ63" s="1">
        <f t="shared" si="41"/>
        <v>23</v>
      </c>
      <c r="GC63" s="1">
        <f t="shared" si="42"/>
        <v>0</v>
      </c>
      <c r="GD63" s="1">
        <f t="shared" si="145"/>
        <v>2.3999999999999998E-3</v>
      </c>
      <c r="GE63" s="1">
        <f t="shared" si="43"/>
        <v>23.002400000000002</v>
      </c>
      <c r="GF63" s="1">
        <f t="shared" si="44"/>
        <v>24</v>
      </c>
      <c r="GG63" s="1">
        <f t="shared" si="45"/>
        <v>0</v>
      </c>
      <c r="GH63" s="1">
        <f t="shared" si="146"/>
        <v>1.5E-3</v>
      </c>
      <c r="GI63" s="1">
        <f t="shared" si="147"/>
        <v>24.0015</v>
      </c>
      <c r="GJ63" s="1">
        <f t="shared" si="46"/>
        <v>24</v>
      </c>
      <c r="GK63" s="1">
        <f t="shared" si="47"/>
        <v>0</v>
      </c>
      <c r="GL63" s="1">
        <f t="shared" si="148"/>
        <v>1.4E-3</v>
      </c>
      <c r="GM63" s="1">
        <f t="shared" si="149"/>
        <v>24.0014</v>
      </c>
      <c r="GN63" s="1">
        <f t="shared" si="48"/>
        <v>24</v>
      </c>
      <c r="GO63" s="1">
        <f t="shared" si="49"/>
        <v>0</v>
      </c>
      <c r="GP63" s="1">
        <f t="shared" si="150"/>
        <v>1.8E-3</v>
      </c>
      <c r="GQ63" s="1">
        <f t="shared" si="151"/>
        <v>24.001799999999999</v>
      </c>
      <c r="GR63" s="1">
        <f t="shared" si="50"/>
        <v>24</v>
      </c>
      <c r="GS63" s="1">
        <f t="shared" si="51"/>
        <v>0</v>
      </c>
      <c r="GT63" s="1">
        <f t="shared" si="152"/>
        <v>1.9E-3</v>
      </c>
      <c r="GU63" s="1">
        <f t="shared" si="153"/>
        <v>24.001899999999999</v>
      </c>
      <c r="GV63" s="1">
        <f t="shared" si="52"/>
        <v>24</v>
      </c>
      <c r="GW63" s="1">
        <f t="shared" si="53"/>
        <v>0</v>
      </c>
      <c r="GX63" s="1">
        <f t="shared" si="154"/>
        <v>2E-3</v>
      </c>
      <c r="GY63" s="1">
        <f t="shared" si="155"/>
        <v>24.001999999999999</v>
      </c>
      <c r="GZ63" s="1">
        <f t="shared" si="54"/>
        <v>24</v>
      </c>
      <c r="HA63" s="1">
        <f t="shared" si="55"/>
        <v>0</v>
      </c>
      <c r="HB63" s="1">
        <f t="shared" si="156"/>
        <v>1E-3</v>
      </c>
      <c r="HC63" s="1">
        <f t="shared" si="157"/>
        <v>24.001000000000001</v>
      </c>
      <c r="HD63" s="1">
        <f t="shared" si="56"/>
        <v>24</v>
      </c>
    </row>
    <row r="64" spans="1:212" x14ac:dyDescent="0.3">
      <c r="A64" t="s">
        <v>165</v>
      </c>
      <c r="B64" s="37">
        <f>IFERROR(VLOOKUP($A64,'Running Order'!$A$8:$CH$64,B$104,FALSE),)</f>
        <v>0</v>
      </c>
      <c r="C64" s="36" t="str">
        <f>IFERROR(VLOOKUP($A64,'Running Order'!$A$8:$CH$64,C$104,FALSE),"-")</f>
        <v>-</v>
      </c>
      <c r="D64" s="36" t="str">
        <f>IFERROR(VLOOKUP($A64,'Running Order'!$A$8:$CH$64,D$104,FALSE),"-")</f>
        <v>-</v>
      </c>
      <c r="E64" s="36" t="str">
        <f>IFERROR(VLOOKUP($A64,'Running Order'!$A$8:$CH$64,E$104,FALSE),"-")</f>
        <v>-</v>
      </c>
      <c r="F64" s="36" t="str">
        <f>IFERROR(VLOOKUP($A64,'Running Order'!$A$8:$CH$64,F$104,FALSE),"-")</f>
        <v>-</v>
      </c>
      <c r="G64" s="37" t="str">
        <f>IFERROR(VLOOKUP($A64,'Running Order'!$A$8:$CH$64,G$104,FALSE),"-")</f>
        <v>-</v>
      </c>
      <c r="H64" s="36" t="str">
        <f>IFERROR(VLOOKUP($A64,'Running Order'!$A$8:$CH$64,H$104,FALSE),"-")</f>
        <v>-</v>
      </c>
      <c r="I64" s="36" t="str">
        <f>IFERROR(VLOOKUP($A64,'Running Order'!$A$8:$CH$64,I$104,FALSE),"-")</f>
        <v>-</v>
      </c>
      <c r="J64" s="36" t="str">
        <f>IFERROR(VLOOKUP($A64,'Running Order'!$A$8:$CH$64,J$104,FALSE),"-")</f>
        <v>-</v>
      </c>
      <c r="K64" s="36" t="str">
        <f>IFERROR(VLOOKUP($A64,'Running Order'!$A$8:$CH$64,K$104,FALSE),"-")</f>
        <v>-</v>
      </c>
      <c r="L64" s="36" t="str">
        <f>IFERROR(VLOOKUP($A64,'Running Order'!$A$8:$CH$64,L$104,FALSE),"-")</f>
        <v>-</v>
      </c>
      <c r="M64" s="36" t="str">
        <f>IFERROR(VLOOKUP($A64,'Running Order'!$A$8:$CH$64,M$104,FALSE),"-")</f>
        <v>-</v>
      </c>
      <c r="N64" s="36" t="str">
        <f>IFERROR(VLOOKUP($A64,'Running Order'!$A$8:$CH$64,N$104,FALSE),"-")</f>
        <v>-</v>
      </c>
      <c r="O64" s="36" t="str">
        <f>IFERROR(VLOOKUP($A64,'Running Order'!$A$8:$CH$64,O$104,FALSE),"-")</f>
        <v>-</v>
      </c>
      <c r="P64" s="36" t="str">
        <f>IFERROR(VLOOKUP($A64,'Running Order'!$A$8:$CH$64,P$104,FALSE),"-")</f>
        <v>-</v>
      </c>
      <c r="Q64" s="36" t="str">
        <f>IFERROR(VLOOKUP($A64,'Running Order'!$A$8:$CH$64,Q$104,FALSE),"-")</f>
        <v>-</v>
      </c>
      <c r="R64" s="36" t="str">
        <f>IFERROR(VLOOKUP($A64,'Running Order'!$A$8:$CH$64,R$104,FALSE),"-")</f>
        <v>-</v>
      </c>
      <c r="S64" s="36" t="str">
        <f>IFERROR(VLOOKUP($A64,'Running Order'!$A$8:$CH$64,S$104,FALSE),"-")</f>
        <v>-</v>
      </c>
      <c r="T64" s="36" t="str">
        <f>IFERROR(VLOOKUP($A64,'Running Order'!$A$8:$CH$64,T$104,FALSE),"-")</f>
        <v>-</v>
      </c>
      <c r="U64" s="36" t="str">
        <f>IFERROR(VLOOKUP($A64,'Running Order'!$A$8:$CH$64,U$104,FALSE),"-")</f>
        <v>-</v>
      </c>
      <c r="V64" s="36" t="str">
        <f>IFERROR(VLOOKUP($A64,'Running Order'!$A$8:$CH$64,V$104,FALSE),"-")</f>
        <v>-</v>
      </c>
      <c r="W64" s="38">
        <f>IFERROR(VLOOKUP($A64,'Running Order'!$A$8:$CH$64,W$104,FALSE),1000)</f>
        <v>1000</v>
      </c>
      <c r="X64" s="36" t="str">
        <f>IFERROR(VLOOKUP($A64,'Running Order'!$A$8:$CH$64,X$104,FALSE),"-")</f>
        <v>-</v>
      </c>
      <c r="Y64" s="36" t="str">
        <f>IFERROR(VLOOKUP($A64,'Running Order'!$A$8:$CH$64,Y$104,FALSE),"-")</f>
        <v>-</v>
      </c>
      <c r="Z64" s="36" t="str">
        <f>IFERROR(VLOOKUP($A64,'Running Order'!$A$8:$CH$64,Z$104,FALSE),"-")</f>
        <v>-</v>
      </c>
      <c r="AA64" s="36" t="str">
        <f>IFERROR(VLOOKUP($A64,'Running Order'!$A$8:$CH$64,AA$104,FALSE),"-")</f>
        <v>-</v>
      </c>
      <c r="AB64" s="36" t="str">
        <f>IFERROR(VLOOKUP($A64,'Running Order'!$A$8:$CH$64,AB$104,FALSE),"-")</f>
        <v>-</v>
      </c>
      <c r="AC64" s="36" t="str">
        <f>IFERROR(VLOOKUP($A64,'Running Order'!$A$8:$CH$64,AC$104,FALSE),"-")</f>
        <v>-</v>
      </c>
      <c r="AD64" s="36" t="str">
        <f>IFERROR(VLOOKUP($A64,'Running Order'!$A$8:$CH$64,AD$104,FALSE),"-")</f>
        <v>-</v>
      </c>
      <c r="AE64" s="36" t="str">
        <f>IFERROR(VLOOKUP($A64,'Running Order'!$A$8:$CH$64,AE$104,FALSE),"-")</f>
        <v>-</v>
      </c>
      <c r="AF64" s="36" t="str">
        <f>IFERROR(VLOOKUP($A64,'Running Order'!$A$8:$CH$64,AF$104,FALSE),"-")</f>
        <v>-</v>
      </c>
      <c r="AG64" s="36" t="str">
        <f>IFERROR(VLOOKUP($A64,'Running Order'!$A$8:$CH$64,AG$104,FALSE),"-")</f>
        <v>-</v>
      </c>
      <c r="AH64" s="38">
        <f>IFERROR(VLOOKUP($A64,'Running Order'!$A$8:$CH$64,AH$104,FALSE),1000)</f>
        <v>1000</v>
      </c>
      <c r="AI64" s="38">
        <f>IFERROR(VLOOKUP($A64,'Running Order'!$A$8:$CH$64,AI$104,FALSE),1000)</f>
        <v>1000</v>
      </c>
      <c r="AJ64" s="36" t="str">
        <f>IFERROR(VLOOKUP($A64,'Running Order'!$A$8:$CH$64,AJ$104,FALSE),"-")</f>
        <v>-</v>
      </c>
      <c r="AK64" s="36" t="str">
        <f>IFERROR(VLOOKUP($A64,'Running Order'!$A$8:$CH$64,AK$104,FALSE),"-")</f>
        <v>-</v>
      </c>
      <c r="AL64" s="36" t="str">
        <f>IFERROR(VLOOKUP($A64,'Running Order'!$A$8:$CH$64,AL$104,FALSE),"-")</f>
        <v>-</v>
      </c>
      <c r="AM64" s="36" t="str">
        <f>IFERROR(VLOOKUP($A64,'Running Order'!$A$8:$CH$64,AM$104,FALSE),"-")</f>
        <v>-</v>
      </c>
      <c r="AN64" s="36" t="str">
        <f>IFERROR(VLOOKUP($A64,'Running Order'!$A$8:$CH$64,AN$104,FALSE),"-")</f>
        <v>-</v>
      </c>
      <c r="AO64" s="36" t="str">
        <f>IFERROR(VLOOKUP($A64,'Running Order'!$A$8:$CH$64,AO$104,FALSE),"-")</f>
        <v>-</v>
      </c>
      <c r="AP64" s="36" t="str">
        <f>IFERROR(VLOOKUP($A64,'Running Order'!$A$8:$CH$64,AP$104,FALSE),"-")</f>
        <v>-</v>
      </c>
      <c r="AQ64" s="36" t="str">
        <f>IFERROR(VLOOKUP($A64,'Running Order'!$A$8:$CH$64,AQ$104,FALSE),"-")</f>
        <v>-</v>
      </c>
      <c r="AR64" s="36" t="str">
        <f>IFERROR(VLOOKUP($A64,'Running Order'!$A$8:$CH$64,AR$104,FALSE),"-")</f>
        <v>-</v>
      </c>
      <c r="AS64" s="36" t="str">
        <f>IFERROR(VLOOKUP($A64,'Running Order'!$A$8:$CH$64,AS$104,FALSE),"-")</f>
        <v>-</v>
      </c>
      <c r="AT64" s="38">
        <f>IFERROR(VLOOKUP($A64,'Running Order'!$A$8:$CH$64,AT$104,FALSE),1000)</f>
        <v>1000</v>
      </c>
      <c r="AU64" s="38">
        <f>IFERROR(VLOOKUP($A64,'Running Order'!$A$8:$CH$64,AU$104,FALSE),1000)</f>
        <v>1000</v>
      </c>
      <c r="AV64" s="36" t="str">
        <f>IFERROR(VLOOKUP($A64,'Running Order'!$A$8:$CH$64,AV$104,FALSE),"-")</f>
        <v>-</v>
      </c>
      <c r="AW64" s="36" t="str">
        <f>IFERROR(VLOOKUP($A64,'Running Order'!$A$8:$CH$64,AW$104,FALSE),"-")</f>
        <v>-</v>
      </c>
      <c r="AX64" s="36" t="str">
        <f>IFERROR(VLOOKUP($A64,'Running Order'!$A$8:$CH$64,AX$104,FALSE),"-")</f>
        <v>-</v>
      </c>
      <c r="AY64" s="36" t="str">
        <f>IFERROR(VLOOKUP($A64,'Running Order'!$A$8:$CH$64,AY$104,FALSE),"-")</f>
        <v>-</v>
      </c>
      <c r="AZ64" s="36" t="str">
        <f>IFERROR(VLOOKUP($A64,'Running Order'!$A$8:$CH$64,AZ$104,FALSE),"-")</f>
        <v>-</v>
      </c>
      <c r="BA64" s="36" t="str">
        <f>IFERROR(VLOOKUP($A64,'Running Order'!$A$8:$CH$64,BA$104,FALSE),"-")</f>
        <v>-</v>
      </c>
      <c r="BB64" s="36" t="str">
        <f>IFERROR(VLOOKUP($A64,'Running Order'!$A$8:$CH$64,BB$104,FALSE),"-")</f>
        <v>-</v>
      </c>
      <c r="BC64" s="36" t="str">
        <f>IFERROR(VLOOKUP($A64,'Running Order'!$A$8:$CH$64,BC$104,FALSE),"-")</f>
        <v>-</v>
      </c>
      <c r="BD64" s="36" t="str">
        <f>IFERROR(VLOOKUP($A64,'Running Order'!$A$8:$CH$64,BD$104,FALSE),"-")</f>
        <v>-</v>
      </c>
      <c r="BE64" s="36" t="str">
        <f>IFERROR(VLOOKUP($A64,'Running Order'!$A$8:$CH$64,BE$104,FALSE),"-")</f>
        <v>-</v>
      </c>
      <c r="BF64" s="38">
        <f>IFERROR(VLOOKUP($A64,'Running Order'!$A$8:$CH$64,BF$104,FALSE),1000)</f>
        <v>1000</v>
      </c>
      <c r="BG64" s="5" t="str">
        <f>IFERROR(VLOOKUP($A64,'Running Order'!$A$8:$CH$64,BG$104,FALSE),"-")</f>
        <v>-</v>
      </c>
      <c r="BH64" s="38">
        <f t="shared" si="57"/>
        <v>24</v>
      </c>
      <c r="BI64" s="38">
        <f t="shared" si="58"/>
        <v>23</v>
      </c>
      <c r="BJ64" s="38">
        <f t="shared" si="59"/>
        <v>23</v>
      </c>
      <c r="BK64" s="5" t="str">
        <f t="shared" si="60"/>
        <v>-</v>
      </c>
      <c r="BL64" s="5">
        <f t="shared" si="61"/>
        <v>23</v>
      </c>
      <c r="BM64" s="5">
        <f t="shared" si="62"/>
        <v>23</v>
      </c>
      <c r="BN64" s="5">
        <f t="shared" si="63"/>
        <v>23</v>
      </c>
      <c r="BO64" s="5" t="str">
        <f t="shared" si="64"/>
        <v>-</v>
      </c>
      <c r="BP64" s="3" t="str">
        <f t="shared" si="16"/>
        <v>-</v>
      </c>
      <c r="BQ64" s="3" t="str">
        <f t="shared" si="65"/>
        <v/>
      </c>
      <c r="BR64" s="3" t="str">
        <f t="shared" si="17"/>
        <v>-</v>
      </c>
      <c r="BS64" s="3" t="str">
        <f t="shared" si="66"/>
        <v/>
      </c>
      <c r="BT64" s="3" t="str">
        <f t="shared" si="18"/>
        <v>-</v>
      </c>
      <c r="BU64" s="3" t="str">
        <f t="shared" si="67"/>
        <v/>
      </c>
      <c r="BV64" s="3" t="str">
        <f t="shared" si="19"/>
        <v>-</v>
      </c>
      <c r="BW64" s="3" t="str">
        <f t="shared" si="68"/>
        <v/>
      </c>
      <c r="BX64" s="3" t="str">
        <f t="shared" si="20"/>
        <v>-</v>
      </c>
      <c r="BY64" s="3" t="str">
        <f t="shared" si="69"/>
        <v/>
      </c>
      <c r="BZ64" s="3" t="str">
        <f t="shared" si="21"/>
        <v>-</v>
      </c>
      <c r="CA64" s="3" t="str">
        <f t="shared" si="70"/>
        <v/>
      </c>
      <c r="CB64" s="3" t="str">
        <f t="shared" si="22"/>
        <v>-</v>
      </c>
      <c r="CC64" s="3" t="str">
        <f t="shared" si="71"/>
        <v/>
      </c>
      <c r="CD64" s="3" t="str">
        <f t="shared" si="72"/>
        <v>-</v>
      </c>
      <c r="CE64" s="3" t="str">
        <f t="shared" si="73"/>
        <v/>
      </c>
      <c r="CF64" s="3" t="str">
        <f t="shared" si="74"/>
        <v>-</v>
      </c>
      <c r="CG64" s="3" t="str">
        <f t="shared" si="75"/>
        <v/>
      </c>
      <c r="CH64" s="5" t="str">
        <f>IFERROR(VLOOKUP($A64,'Running Order'!$A$8:$CH$64,CH$104,FALSE),"-")</f>
        <v>-</v>
      </c>
      <c r="CI64" s="5" t="str">
        <f>IFERROR(VLOOKUP($A64,'Running Order'!$A$8:$CI$64,CI$104,FALSE),"-")</f>
        <v>-</v>
      </c>
      <c r="CL64" s="1">
        <f t="shared" si="76"/>
        <v>0</v>
      </c>
      <c r="CM64" s="1">
        <f t="shared" si="77"/>
        <v>2.4000000000000001E-4</v>
      </c>
      <c r="CN64" s="1" t="e">
        <f t="shared" si="78"/>
        <v>#VALUE!</v>
      </c>
      <c r="CO64" s="1" t="e">
        <f t="shared" si="79"/>
        <v>#VALUE!</v>
      </c>
      <c r="CP64" s="1">
        <f t="shared" si="80"/>
        <v>0</v>
      </c>
      <c r="CQ64" s="1">
        <f t="shared" si="81"/>
        <v>2.4000000000000001E-4</v>
      </c>
      <c r="CR64" s="1" t="e">
        <f t="shared" si="82"/>
        <v>#VALUE!</v>
      </c>
      <c r="CS64" s="1" t="e">
        <f t="shared" si="23"/>
        <v>#VALUE!</v>
      </c>
      <c r="CT64" s="1">
        <f t="shared" si="83"/>
        <v>0</v>
      </c>
      <c r="CU64" s="1">
        <f t="shared" si="84"/>
        <v>2.3E-3</v>
      </c>
      <c r="CV64" s="1" t="e">
        <f t="shared" si="85"/>
        <v>#VALUE!</v>
      </c>
      <c r="CW64" s="1" t="e">
        <f t="shared" si="24"/>
        <v>#VALUE!</v>
      </c>
      <c r="CX64" s="1">
        <f t="shared" si="86"/>
        <v>0</v>
      </c>
      <c r="CY64" s="1">
        <f t="shared" si="87"/>
        <v>2.2000000000000001E-3</v>
      </c>
      <c r="CZ64" s="1" t="e">
        <f t="shared" si="88"/>
        <v>#VALUE!</v>
      </c>
      <c r="DA64" s="1" t="e">
        <f t="shared" si="25"/>
        <v>#VALUE!</v>
      </c>
      <c r="DB64" s="1">
        <f t="shared" si="89"/>
        <v>0</v>
      </c>
      <c r="DC64" s="1">
        <f t="shared" si="90"/>
        <v>2.2000000000000001E-3</v>
      </c>
      <c r="DD64" s="1" t="e">
        <f t="shared" si="91"/>
        <v>#VALUE!</v>
      </c>
      <c r="DE64" s="1" t="e">
        <f t="shared" si="26"/>
        <v>#VALUE!</v>
      </c>
      <c r="DF64" s="1">
        <f t="shared" si="92"/>
        <v>0</v>
      </c>
      <c r="DG64" s="1">
        <f t="shared" si="93"/>
        <v>2.2000000000000001E-3</v>
      </c>
      <c r="DH64" s="1" t="e">
        <f t="shared" si="94"/>
        <v>#VALUE!</v>
      </c>
      <c r="DI64" s="1" t="e">
        <f t="shared" si="27"/>
        <v>#VALUE!</v>
      </c>
      <c r="DJ64" s="1">
        <f t="shared" si="95"/>
        <v>0</v>
      </c>
      <c r="DK64" s="1">
        <f t="shared" si="96"/>
        <v>1.1999999999999999E-3</v>
      </c>
      <c r="DL64" s="1" t="e">
        <f t="shared" si="97"/>
        <v>#VALUE!</v>
      </c>
      <c r="DM64" s="1" t="e">
        <f t="shared" si="98"/>
        <v>#VALUE!</v>
      </c>
      <c r="DQ64">
        <f t="shared" si="99"/>
        <v>0</v>
      </c>
      <c r="DR64" t="str">
        <f t="shared" si="100"/>
        <v>NO</v>
      </c>
      <c r="DS64">
        <f t="shared" si="101"/>
        <v>3000</v>
      </c>
      <c r="DT64" t="str">
        <f t="shared" si="102"/>
        <v>NO</v>
      </c>
      <c r="DV64" s="1">
        <f t="shared" si="103"/>
        <v>0</v>
      </c>
      <c r="DW64" s="1">
        <f t="shared" si="104"/>
        <v>2.3999999999999998E-3</v>
      </c>
      <c r="DX64" s="1">
        <f t="shared" si="105"/>
        <v>23.002400000000002</v>
      </c>
      <c r="DY64" s="1">
        <f t="shared" si="28"/>
        <v>23</v>
      </c>
      <c r="DZ64" s="1">
        <f t="shared" si="106"/>
        <v>0</v>
      </c>
      <c r="EA64" s="1">
        <f t="shared" si="107"/>
        <v>2.3999999999999998E-3</v>
      </c>
      <c r="EB64" s="1">
        <f t="shared" si="108"/>
        <v>23.002400000000002</v>
      </c>
      <c r="EC64" s="1">
        <f t="shared" si="29"/>
        <v>23</v>
      </c>
      <c r="ED64" s="1">
        <f t="shared" si="109"/>
        <v>0</v>
      </c>
      <c r="EE64" s="1">
        <f t="shared" si="110"/>
        <v>2.3E-3</v>
      </c>
      <c r="EF64" s="1">
        <f t="shared" si="111"/>
        <v>23.002300000000002</v>
      </c>
      <c r="EG64" s="1">
        <f t="shared" si="30"/>
        <v>23</v>
      </c>
      <c r="EH64" s="1">
        <f t="shared" si="112"/>
        <v>0</v>
      </c>
      <c r="EI64" s="1">
        <f t="shared" si="113"/>
        <v>2.2000000000000001E-3</v>
      </c>
      <c r="EJ64" s="1">
        <f t="shared" si="114"/>
        <v>23.002199999999998</v>
      </c>
      <c r="EK64" s="1">
        <f t="shared" si="31"/>
        <v>23</v>
      </c>
      <c r="EL64" s="1">
        <f t="shared" si="115"/>
        <v>0</v>
      </c>
      <c r="EM64" s="1">
        <f t="shared" si="116"/>
        <v>2.2000000000000001E-3</v>
      </c>
      <c r="EN64" s="1">
        <f t="shared" si="117"/>
        <v>23.002199999999998</v>
      </c>
      <c r="EO64" s="1">
        <f t="shared" si="32"/>
        <v>23</v>
      </c>
      <c r="EP64" s="1">
        <f t="shared" si="118"/>
        <v>0</v>
      </c>
      <c r="EQ64" s="1">
        <f t="shared" si="119"/>
        <v>2.2000000000000001E-3</v>
      </c>
      <c r="ER64" s="1">
        <f t="shared" si="120"/>
        <v>23.002199999999998</v>
      </c>
      <c r="ES64" s="1">
        <f t="shared" si="33"/>
        <v>23</v>
      </c>
      <c r="ET64" s="1">
        <f t="shared" si="121"/>
        <v>0</v>
      </c>
      <c r="EU64" s="1">
        <f t="shared" si="122"/>
        <v>1.1999999999999999E-3</v>
      </c>
      <c r="EV64" s="1">
        <f t="shared" si="123"/>
        <v>23.001200000000001</v>
      </c>
      <c r="EW64" s="1">
        <f t="shared" si="124"/>
        <v>23</v>
      </c>
      <c r="EX64" s="1"/>
      <c r="EY64" s="1">
        <f t="shared" si="125"/>
        <v>0</v>
      </c>
      <c r="EZ64" s="1">
        <f t="shared" si="126"/>
        <v>2.3999999999999998E-3</v>
      </c>
      <c r="FA64" s="1">
        <f t="shared" si="34"/>
        <v>23.002400000000002</v>
      </c>
      <c r="FB64" s="1">
        <f t="shared" si="35"/>
        <v>23</v>
      </c>
      <c r="FC64" s="1">
        <f t="shared" si="127"/>
        <v>0</v>
      </c>
      <c r="FD64" s="1">
        <f t="shared" si="128"/>
        <v>2.2000000000000001E-3</v>
      </c>
      <c r="FE64" s="1">
        <f t="shared" si="129"/>
        <v>23.002199999999998</v>
      </c>
      <c r="FF64" s="1">
        <f t="shared" si="36"/>
        <v>23</v>
      </c>
      <c r="FG64" s="1">
        <f t="shared" si="130"/>
        <v>0</v>
      </c>
      <c r="FH64" s="1">
        <f t="shared" si="131"/>
        <v>2.0999999999999999E-3</v>
      </c>
      <c r="FI64" s="1">
        <f t="shared" si="132"/>
        <v>23.002099999999999</v>
      </c>
      <c r="FJ64" s="1">
        <f t="shared" si="37"/>
        <v>23</v>
      </c>
      <c r="FK64" s="1">
        <f t="shared" si="133"/>
        <v>0</v>
      </c>
      <c r="FL64" s="1">
        <f t="shared" si="134"/>
        <v>2.2000000000000001E-3</v>
      </c>
      <c r="FM64" s="1">
        <f t="shared" si="135"/>
        <v>23.002199999999998</v>
      </c>
      <c r="FN64" s="1">
        <f t="shared" si="38"/>
        <v>23</v>
      </c>
      <c r="FO64" s="1">
        <f t="shared" si="136"/>
        <v>0</v>
      </c>
      <c r="FP64" s="1">
        <f t="shared" si="137"/>
        <v>2.2000000000000001E-3</v>
      </c>
      <c r="FQ64" s="1">
        <f t="shared" si="138"/>
        <v>23.002199999999998</v>
      </c>
      <c r="FR64" s="1">
        <f t="shared" si="39"/>
        <v>23</v>
      </c>
      <c r="FS64" s="1">
        <f t="shared" si="139"/>
        <v>0</v>
      </c>
      <c r="FT64" s="1">
        <f t="shared" si="140"/>
        <v>2.0999999999999999E-3</v>
      </c>
      <c r="FU64" s="1">
        <f t="shared" si="141"/>
        <v>23.002099999999999</v>
      </c>
      <c r="FV64" s="1">
        <f t="shared" si="40"/>
        <v>23</v>
      </c>
      <c r="FW64" s="1">
        <f t="shared" si="142"/>
        <v>0</v>
      </c>
      <c r="FX64" s="1">
        <f t="shared" si="143"/>
        <v>1.1999999999999999E-3</v>
      </c>
      <c r="FY64" s="1">
        <f t="shared" si="144"/>
        <v>23.001200000000001</v>
      </c>
      <c r="FZ64" s="1">
        <f t="shared" si="41"/>
        <v>23</v>
      </c>
      <c r="GC64" s="1">
        <f t="shared" si="42"/>
        <v>0</v>
      </c>
      <c r="GD64" s="1">
        <f t="shared" si="145"/>
        <v>2.3999999999999998E-3</v>
      </c>
      <c r="GE64" s="1">
        <f t="shared" si="43"/>
        <v>23.002400000000002</v>
      </c>
      <c r="GF64" s="1">
        <f t="shared" si="44"/>
        <v>24</v>
      </c>
      <c r="GG64" s="1">
        <f t="shared" si="45"/>
        <v>0</v>
      </c>
      <c r="GH64" s="1">
        <f t="shared" si="146"/>
        <v>1.5E-3</v>
      </c>
      <c r="GI64" s="1">
        <f t="shared" si="147"/>
        <v>24.0015</v>
      </c>
      <c r="GJ64" s="1">
        <f t="shared" si="46"/>
        <v>24</v>
      </c>
      <c r="GK64" s="1">
        <f t="shared" si="47"/>
        <v>0</v>
      </c>
      <c r="GL64" s="1">
        <f t="shared" si="148"/>
        <v>1.4E-3</v>
      </c>
      <c r="GM64" s="1">
        <f t="shared" si="149"/>
        <v>24.0014</v>
      </c>
      <c r="GN64" s="1">
        <f t="shared" si="48"/>
        <v>24</v>
      </c>
      <c r="GO64" s="1">
        <f t="shared" si="49"/>
        <v>0</v>
      </c>
      <c r="GP64" s="1">
        <f t="shared" si="150"/>
        <v>1.8E-3</v>
      </c>
      <c r="GQ64" s="1">
        <f t="shared" si="151"/>
        <v>24.001799999999999</v>
      </c>
      <c r="GR64" s="1">
        <f t="shared" si="50"/>
        <v>24</v>
      </c>
      <c r="GS64" s="1">
        <f t="shared" si="51"/>
        <v>0</v>
      </c>
      <c r="GT64" s="1">
        <f t="shared" si="152"/>
        <v>1.9E-3</v>
      </c>
      <c r="GU64" s="1">
        <f t="shared" si="153"/>
        <v>24.001899999999999</v>
      </c>
      <c r="GV64" s="1">
        <f t="shared" si="52"/>
        <v>24</v>
      </c>
      <c r="GW64" s="1">
        <f t="shared" si="53"/>
        <v>0</v>
      </c>
      <c r="GX64" s="1">
        <f t="shared" si="154"/>
        <v>2E-3</v>
      </c>
      <c r="GY64" s="1">
        <f t="shared" si="155"/>
        <v>24.001999999999999</v>
      </c>
      <c r="GZ64" s="1">
        <f t="shared" si="54"/>
        <v>24</v>
      </c>
      <c r="HA64" s="1">
        <f t="shared" si="55"/>
        <v>0</v>
      </c>
      <c r="HB64" s="1">
        <f t="shared" si="156"/>
        <v>1E-3</v>
      </c>
      <c r="HC64" s="1">
        <f t="shared" si="157"/>
        <v>24.001000000000001</v>
      </c>
      <c r="HD64" s="1">
        <f t="shared" si="56"/>
        <v>24</v>
      </c>
    </row>
    <row r="65" spans="2:87" x14ac:dyDescent="0.3">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CA65" s="15"/>
      <c r="CB65" s="15"/>
      <c r="CC65" s="15"/>
      <c r="CD65" s="15"/>
      <c r="CE65" s="15"/>
      <c r="CF65" s="15"/>
      <c r="CG65" s="15"/>
    </row>
    <row r="66" spans="2:87" x14ac:dyDescent="0.3">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CA66" s="15"/>
      <c r="CB66" s="15"/>
      <c r="CC66" s="15"/>
      <c r="CD66" s="15"/>
      <c r="CE66" s="15"/>
      <c r="CF66" s="15"/>
      <c r="CG66" s="15"/>
    </row>
    <row r="67" spans="2:87" x14ac:dyDescent="0.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row>
    <row r="68" spans="2:87" x14ac:dyDescent="0.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row>
    <row r="69" spans="2:87" x14ac:dyDescent="0.3">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row>
    <row r="70" spans="2:87" x14ac:dyDescent="0.3">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row>
    <row r="71" spans="2:87" x14ac:dyDescent="0.3">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row>
    <row r="72" spans="2:87" x14ac:dyDescent="0.3">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row>
    <row r="73" spans="2:87" x14ac:dyDescent="0.3">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CH73" s="14"/>
      <c r="CI73" s="14"/>
    </row>
    <row r="74" spans="2:87" x14ac:dyDescent="0.3">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row>
    <row r="75" spans="2:87" x14ac:dyDescent="0.3">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row>
    <row r="76" spans="2:87" x14ac:dyDescent="0.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row>
    <row r="77" spans="2:87" x14ac:dyDescent="0.3">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Y77" s="15"/>
    </row>
    <row r="78" spans="2:87" x14ac:dyDescent="0.3">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CH78" s="14"/>
      <c r="CI78" s="14"/>
    </row>
    <row r="79" spans="2:87" x14ac:dyDescent="0.3">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CH79" s="14"/>
    </row>
    <row r="80" spans="2:87" x14ac:dyDescent="0.3">
      <c r="BY80" s="15"/>
    </row>
    <row r="81" spans="77:87" x14ac:dyDescent="0.3">
      <c r="BY81" s="15"/>
    </row>
    <row r="82" spans="77:87" x14ac:dyDescent="0.3">
      <c r="BY82" s="15"/>
    </row>
    <row r="83" spans="77:87" x14ac:dyDescent="0.3">
      <c r="BY83" s="15"/>
    </row>
    <row r="84" spans="77:87" x14ac:dyDescent="0.3">
      <c r="CH84" s="14"/>
      <c r="CI84" s="14"/>
    </row>
    <row r="104" spans="1:87" hidden="1" x14ac:dyDescent="0.3">
      <c r="A104">
        <v>1</v>
      </c>
      <c r="B104">
        <v>2</v>
      </c>
      <c r="C104">
        <v>3</v>
      </c>
      <c r="D104">
        <v>4</v>
      </c>
      <c r="E104">
        <v>5</v>
      </c>
      <c r="F104">
        <v>6</v>
      </c>
      <c r="G104">
        <v>7</v>
      </c>
      <c r="H104">
        <v>8</v>
      </c>
      <c r="I104">
        <v>9</v>
      </c>
      <c r="J104">
        <v>10</v>
      </c>
      <c r="K104">
        <v>11</v>
      </c>
      <c r="L104">
        <v>12</v>
      </c>
      <c r="M104">
        <v>13</v>
      </c>
      <c r="N104">
        <v>14</v>
      </c>
      <c r="O104">
        <v>15</v>
      </c>
      <c r="P104">
        <v>16</v>
      </c>
      <c r="Q104">
        <v>17</v>
      </c>
      <c r="R104">
        <v>18</v>
      </c>
      <c r="S104">
        <v>19</v>
      </c>
      <c r="T104">
        <v>20</v>
      </c>
      <c r="U104">
        <v>21</v>
      </c>
      <c r="V104">
        <v>22</v>
      </c>
      <c r="W104">
        <v>23</v>
      </c>
      <c r="X104">
        <v>24</v>
      </c>
      <c r="Y104">
        <v>25</v>
      </c>
      <c r="Z104">
        <v>26</v>
      </c>
      <c r="AA104">
        <v>27</v>
      </c>
      <c r="AB104">
        <v>28</v>
      </c>
      <c r="AC104">
        <v>29</v>
      </c>
      <c r="AD104">
        <v>30</v>
      </c>
      <c r="AE104">
        <v>31</v>
      </c>
      <c r="AF104">
        <v>32</v>
      </c>
      <c r="AG104">
        <v>33</v>
      </c>
      <c r="AH104">
        <v>34</v>
      </c>
      <c r="AI104">
        <v>35</v>
      </c>
      <c r="AJ104">
        <v>36</v>
      </c>
      <c r="AK104">
        <v>37</v>
      </c>
      <c r="AL104">
        <v>38</v>
      </c>
      <c r="AM104">
        <v>39</v>
      </c>
      <c r="AN104">
        <v>40</v>
      </c>
      <c r="AO104">
        <v>41</v>
      </c>
      <c r="AP104">
        <v>42</v>
      </c>
      <c r="AQ104">
        <v>43</v>
      </c>
      <c r="AR104">
        <v>44</v>
      </c>
      <c r="AS104">
        <v>45</v>
      </c>
      <c r="AT104">
        <v>46</v>
      </c>
      <c r="AU104">
        <v>47</v>
      </c>
      <c r="AV104">
        <v>48</v>
      </c>
      <c r="AW104">
        <v>49</v>
      </c>
      <c r="AX104">
        <v>50</v>
      </c>
      <c r="AY104">
        <v>51</v>
      </c>
      <c r="AZ104">
        <v>52</v>
      </c>
      <c r="BA104">
        <v>53</v>
      </c>
      <c r="BB104">
        <v>54</v>
      </c>
      <c r="BC104">
        <v>55</v>
      </c>
      <c r="BD104">
        <v>56</v>
      </c>
      <c r="BE104">
        <v>57</v>
      </c>
      <c r="BF104">
        <v>58</v>
      </c>
      <c r="BG104">
        <v>59</v>
      </c>
      <c r="BH104">
        <v>60</v>
      </c>
      <c r="BI104">
        <v>61</v>
      </c>
      <c r="BJ104">
        <v>62</v>
      </c>
      <c r="BK104">
        <v>63</v>
      </c>
      <c r="BL104">
        <v>64</v>
      </c>
      <c r="BM104">
        <v>65</v>
      </c>
      <c r="BN104">
        <v>66</v>
      </c>
      <c r="BO104">
        <v>67</v>
      </c>
      <c r="BP104">
        <v>68</v>
      </c>
      <c r="BQ104">
        <v>69</v>
      </c>
      <c r="BR104">
        <v>70</v>
      </c>
      <c r="BS104">
        <v>71</v>
      </c>
      <c r="BT104">
        <v>72</v>
      </c>
      <c r="BU104">
        <v>73</v>
      </c>
      <c r="BV104">
        <v>74</v>
      </c>
      <c r="BW104">
        <v>75</v>
      </c>
      <c r="BX104">
        <v>76</v>
      </c>
      <c r="BY104">
        <v>77</v>
      </c>
      <c r="BZ104">
        <v>78</v>
      </c>
      <c r="CA104">
        <v>79</v>
      </c>
      <c r="CB104">
        <v>80</v>
      </c>
      <c r="CC104">
        <v>81</v>
      </c>
      <c r="CD104">
        <v>82</v>
      </c>
      <c r="CE104">
        <v>83</v>
      </c>
      <c r="CF104">
        <v>84</v>
      </c>
      <c r="CG104">
        <v>85</v>
      </c>
      <c r="CH104">
        <v>86</v>
      </c>
      <c r="CI104">
        <v>87</v>
      </c>
    </row>
    <row r="1005" spans="3:6" ht="15" hidden="1" customHeight="1" x14ac:dyDescent="0.3"/>
    <row r="1006" spans="3:6" ht="15" hidden="1" customHeight="1" x14ac:dyDescent="0.3">
      <c r="C1006" s="14"/>
      <c r="D1006" s="17"/>
      <c r="E1006" s="17" t="s">
        <v>39</v>
      </c>
      <c r="F1006" s="14"/>
    </row>
    <row r="1007" spans="3:6" ht="15" hidden="1" customHeight="1" x14ac:dyDescent="0.3">
      <c r="C1007" s="14" t="s">
        <v>34</v>
      </c>
      <c r="D1007" s="17">
        <v>1</v>
      </c>
      <c r="E1007" s="17" t="s">
        <v>40</v>
      </c>
      <c r="F1007" s="14" t="s">
        <v>46</v>
      </c>
    </row>
    <row r="1008" spans="3:6" ht="15" hidden="1" customHeight="1" x14ac:dyDescent="0.3">
      <c r="C1008" s="14"/>
      <c r="D1008" s="17">
        <v>2</v>
      </c>
      <c r="E1008" s="17" t="s">
        <v>41</v>
      </c>
      <c r="F1008" s="14" t="s">
        <v>47</v>
      </c>
    </row>
    <row r="1009" spans="3:6" ht="15" hidden="1" customHeight="1" x14ac:dyDescent="0.3">
      <c r="C1009" s="14"/>
      <c r="D1009" s="17">
        <v>3</v>
      </c>
      <c r="E1009" s="17" t="s">
        <v>52</v>
      </c>
      <c r="F1009" s="14"/>
    </row>
    <row r="1010" spans="3:6" ht="15" hidden="1" customHeight="1" x14ac:dyDescent="0.3">
      <c r="C1010" s="14"/>
      <c r="D1010" s="17">
        <v>4</v>
      </c>
      <c r="E1010" s="17" t="s">
        <v>42</v>
      </c>
      <c r="F1010" s="14"/>
    </row>
    <row r="1011" spans="3:6" ht="15" hidden="1" customHeight="1" x14ac:dyDescent="0.3">
      <c r="C1011" s="14"/>
      <c r="D1011" s="17">
        <v>5</v>
      </c>
      <c r="E1011" s="17" t="s">
        <v>56</v>
      </c>
      <c r="F1011" s="15"/>
    </row>
    <row r="1012" spans="3:6" ht="15" hidden="1" customHeight="1" x14ac:dyDescent="0.3"/>
  </sheetData>
  <sheetProtection formatCells="0" formatRows="0" deleteRows="0"/>
  <sortState xmlns:xlrd2="http://schemas.microsoft.com/office/spreadsheetml/2017/richdata2" ref="B5:AX40">
    <sortCondition ref="AG5"/>
  </sortState>
  <mergeCells count="65">
    <mergeCell ref="BL5:BO5"/>
    <mergeCell ref="G5:G6"/>
    <mergeCell ref="CI5:CI6"/>
    <mergeCell ref="BU5:BU6"/>
    <mergeCell ref="BV5:BV6"/>
    <mergeCell ref="CH5:CH6"/>
    <mergeCell ref="BP5:BP6"/>
    <mergeCell ref="BQ5:BQ6"/>
    <mergeCell ref="BR5:BR6"/>
    <mergeCell ref="BS5:BS6"/>
    <mergeCell ref="BT5:BT6"/>
    <mergeCell ref="BW5:BW6"/>
    <mergeCell ref="AT5:AT6"/>
    <mergeCell ref="BG5:BG6"/>
    <mergeCell ref="AJ5:AS5"/>
    <mergeCell ref="BH5:BK5"/>
    <mergeCell ref="X5:AG5"/>
    <mergeCell ref="AH5:AH6"/>
    <mergeCell ref="AI5:AI6"/>
    <mergeCell ref="BF5:BF6"/>
    <mergeCell ref="AV5:BE5"/>
    <mergeCell ref="AU5:AU6"/>
    <mergeCell ref="H5:J5"/>
    <mergeCell ref="K5:K6"/>
    <mergeCell ref="L5:L6"/>
    <mergeCell ref="M5:V5"/>
    <mergeCell ref="W5:W6"/>
    <mergeCell ref="CE5:CE6"/>
    <mergeCell ref="CB5:CB6"/>
    <mergeCell ref="CC5:CC6"/>
    <mergeCell ref="BX5:BX6"/>
    <mergeCell ref="BY5:BY6"/>
    <mergeCell ref="BZ5:BZ6"/>
    <mergeCell ref="CA5:CA6"/>
    <mergeCell ref="CD5:CD6"/>
    <mergeCell ref="CF5:CF6"/>
    <mergeCell ref="CG5:CG6"/>
    <mergeCell ref="CL5:CO6"/>
    <mergeCell ref="CP5:CS6"/>
    <mergeCell ref="CT5:CW6"/>
    <mergeCell ref="CX5:DA6"/>
    <mergeCell ref="DB5:DE6"/>
    <mergeCell ref="DF5:DI6"/>
    <mergeCell ref="DJ5:DM6"/>
    <mergeCell ref="DV5:DY6"/>
    <mergeCell ref="DZ5:EC6"/>
    <mergeCell ref="ED5:EG6"/>
    <mergeCell ref="EH5:EK6"/>
    <mergeCell ref="EL5:EO6"/>
    <mergeCell ref="EP5:ES6"/>
    <mergeCell ref="ET5:EW6"/>
    <mergeCell ref="EY5:FB6"/>
    <mergeCell ref="FC5:FF6"/>
    <mergeCell ref="FG5:FJ6"/>
    <mergeCell ref="FK5:FN6"/>
    <mergeCell ref="FO5:FR6"/>
    <mergeCell ref="FS5:FV6"/>
    <mergeCell ref="FW5:FZ6"/>
    <mergeCell ref="GC5:GF6"/>
    <mergeCell ref="GG5:GJ6"/>
    <mergeCell ref="GK5:GN6"/>
    <mergeCell ref="GO5:GR6"/>
    <mergeCell ref="GS5:GV6"/>
    <mergeCell ref="GW5:GZ6"/>
    <mergeCell ref="HA5:HD6"/>
  </mergeCells>
  <conditionalFormatting sqref="CI8:CI64">
    <cfRule type="expression" dxfId="94" priority="44">
      <formula>$BG8=4000</formula>
    </cfRule>
  </conditionalFormatting>
  <conditionalFormatting sqref="CH37:CH64">
    <cfRule type="expression" dxfId="93" priority="21">
      <formula>L37=$E$1011</formula>
    </cfRule>
    <cfRule type="expression" dxfId="92" priority="22">
      <formula>"$j4=$D$1006"</formula>
    </cfRule>
    <cfRule type="expression" dxfId="91" priority="23">
      <formula>$L37=$E$1009</formula>
    </cfRule>
    <cfRule type="expression" dxfId="90" priority="24">
      <formula>L37=$E$1008</formula>
    </cfRule>
    <cfRule type="expression" dxfId="89" priority="25">
      <formula>L37=$E$1007</formula>
    </cfRule>
  </conditionalFormatting>
  <conditionalFormatting sqref="CH37:CH64">
    <cfRule type="expression" dxfId="88" priority="20">
      <formula>G37=$F$1007</formula>
    </cfRule>
  </conditionalFormatting>
  <conditionalFormatting sqref="DR8:DR64 DT8:DT64">
    <cfRule type="cellIs" dxfId="87" priority="18" operator="equal">
      <formula>"NO"</formula>
    </cfRule>
    <cfRule type="cellIs" dxfId="86" priority="19" operator="equal">
      <formula>"YES"</formula>
    </cfRule>
  </conditionalFormatting>
  <conditionalFormatting sqref="BK9:BO64 BK8:BK64">
    <cfRule type="expression" dxfId="85" priority="16">
      <formula>$BG8=4000</formula>
    </cfRule>
  </conditionalFormatting>
  <conditionalFormatting sqref="BL8:BO8">
    <cfRule type="expression" dxfId="84" priority="15">
      <formula>$BG8=4000</formula>
    </cfRule>
  </conditionalFormatting>
  <conditionalFormatting sqref="CH8:CH36">
    <cfRule type="expression" dxfId="83" priority="9">
      <formula>L8=$E$1011</formula>
    </cfRule>
    <cfRule type="expression" dxfId="82" priority="10">
      <formula>"$j4=$D$1006"</formula>
    </cfRule>
    <cfRule type="expression" dxfId="81" priority="11">
      <formula>$L8=$E$1009</formula>
    </cfRule>
    <cfRule type="expression" dxfId="80" priority="12">
      <formula>L8=$E$1008</formula>
    </cfRule>
    <cfRule type="expression" dxfId="79" priority="13">
      <formula>L8=$E$1007</formula>
    </cfRule>
  </conditionalFormatting>
  <conditionalFormatting sqref="CH8:CH36">
    <cfRule type="expression" dxfId="78" priority="8">
      <formula>G8=$F$1007</formula>
    </cfRule>
  </conditionalFormatting>
  <conditionalFormatting sqref="W8:W64">
    <cfRule type="expression" dxfId="77" priority="6">
      <formula>$W8=1000</formula>
    </cfRule>
  </conditionalFormatting>
  <conditionalFormatting sqref="AI8:AI64">
    <cfRule type="expression" dxfId="76" priority="5">
      <formula>$W8=1000</formula>
    </cfRule>
  </conditionalFormatting>
  <conditionalFormatting sqref="AU8:AU64">
    <cfRule type="expression" dxfId="75" priority="4">
      <formula>$W8=1000</formula>
    </cfRule>
  </conditionalFormatting>
  <conditionalFormatting sqref="AH8:AH64">
    <cfRule type="expression" dxfId="74" priority="3">
      <formula>$W8=1000</formula>
    </cfRule>
  </conditionalFormatting>
  <conditionalFormatting sqref="AT8:AT64">
    <cfRule type="expression" dxfId="73" priority="2">
      <formula>$W8=1000</formula>
    </cfRule>
  </conditionalFormatting>
  <conditionalFormatting sqref="BF8:BF64">
    <cfRule type="expression" dxfId="72" priority="1">
      <formula>$W8=1000</formula>
    </cfRule>
  </conditionalFormatting>
  <conditionalFormatting sqref="BG8:BJ64">
    <cfRule type="expression" dxfId="71" priority="7">
      <formula>$BG8=4000</formula>
    </cfRule>
  </conditionalFormatting>
  <pageMargins left="0.25" right="0.25" top="0.75" bottom="0.75" header="0.3" footer="0.3"/>
  <pageSetup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Sheet4.Hide_E">
                <anchor moveWithCells="1" sizeWithCells="1">
                  <from>
                    <xdr:col>87</xdr:col>
                    <xdr:colOff>381000</xdr:colOff>
                    <xdr:row>5</xdr:row>
                    <xdr:rowOff>45720</xdr:rowOff>
                  </from>
                  <to>
                    <xdr:col>214</xdr:col>
                    <xdr:colOff>350520</xdr:colOff>
                    <xdr:row>7</xdr:row>
                    <xdr:rowOff>182880</xdr:rowOff>
                  </to>
                </anchor>
              </controlPr>
            </control>
          </mc:Choice>
        </mc:AlternateContent>
        <mc:AlternateContent xmlns:mc="http://schemas.openxmlformats.org/markup-compatibility/2006">
          <mc:Choice Requires="x14">
            <control shapeId="3074" r:id="rId5" name="Button 2">
              <controlPr defaultSize="0" print="0" autoFill="0" autoPict="0" macro="[0]!Sheet4.PDFActiveSheet">
                <anchor moveWithCells="1" sizeWithCells="1">
                  <from>
                    <xdr:col>87</xdr:col>
                    <xdr:colOff>411480</xdr:colOff>
                    <xdr:row>8</xdr:row>
                    <xdr:rowOff>121920</xdr:rowOff>
                  </from>
                  <to>
                    <xdr:col>214</xdr:col>
                    <xdr:colOff>350520</xdr:colOff>
                    <xdr:row>11</xdr:row>
                    <xdr:rowOff>106680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2:CI1013"/>
  <sheetViews>
    <sheetView showGridLines="0" tabSelected="1" topLeftCell="B95" zoomScale="55" zoomScaleNormal="55" workbookViewId="0">
      <selection activeCell="CQ37" sqref="CQ37"/>
    </sheetView>
  </sheetViews>
  <sheetFormatPr defaultColWidth="9" defaultRowHeight="14.4" x14ac:dyDescent="0.3"/>
  <cols>
    <col min="1" max="1" width="12.33203125" hidden="1" customWidth="1"/>
    <col min="2" max="2" width="4.33203125" customWidth="1"/>
    <col min="3" max="3" width="19.33203125" bestFit="1" customWidth="1"/>
    <col min="4" max="4" width="18.109375" customWidth="1"/>
    <col min="5" max="5" width="12.88671875" customWidth="1"/>
    <col min="6" max="6" width="6.5546875" customWidth="1"/>
    <col min="7" max="7" width="6.33203125" customWidth="1"/>
    <col min="8" max="10" width="4.33203125" hidden="1" customWidth="1"/>
    <col min="11" max="11" width="8.6640625" customWidth="1"/>
    <col min="12" max="12" width="8.44140625" customWidth="1"/>
    <col min="13" max="20" width="3.88671875" style="1" customWidth="1"/>
    <col min="21" max="22" width="3.88671875" style="1" hidden="1" customWidth="1"/>
    <col min="23" max="23" width="10.44140625" style="1" customWidth="1"/>
    <col min="24" max="31" width="3.6640625" style="1" customWidth="1"/>
    <col min="32" max="33" width="3.6640625" style="1" hidden="1" customWidth="1"/>
    <col min="34" max="34" width="9.33203125" style="1" customWidth="1"/>
    <col min="35" max="35" width="8.5546875" style="1" customWidth="1"/>
    <col min="36" max="43" width="3.6640625" style="1" customWidth="1"/>
    <col min="44" max="44" width="3.6640625" style="1" hidden="1" customWidth="1"/>
    <col min="45" max="45" width="4.33203125" style="1" hidden="1" customWidth="1"/>
    <col min="46" max="46" width="9.44140625" style="1" customWidth="1"/>
    <col min="47" max="47" width="8.5546875" style="1" hidden="1" customWidth="1"/>
    <col min="48" max="57" width="3" style="1" hidden="1" customWidth="1"/>
    <col min="58" max="58" width="10" style="1" hidden="1" customWidth="1"/>
    <col min="59" max="59" width="10" style="1" customWidth="1"/>
    <col min="60" max="63" width="6.109375" style="14" hidden="1" customWidth="1"/>
    <col min="64" max="67" width="11.109375" style="14" hidden="1" customWidth="1"/>
    <col min="68" max="68" width="15.44140625" style="14" hidden="1" customWidth="1"/>
    <col min="69" max="69" width="17.6640625" style="14" hidden="1" customWidth="1"/>
    <col min="70" max="85" width="12.5546875" style="14" hidden="1" customWidth="1"/>
    <col min="86" max="86" width="9.33203125" style="15" customWidth="1"/>
    <col min="87" max="87" width="9" hidden="1" customWidth="1"/>
  </cols>
  <sheetData>
    <row r="2" spans="1:87" ht="25.8" x14ac:dyDescent="0.5">
      <c r="C2" s="34" t="s">
        <v>230</v>
      </c>
      <c r="E2" s="34" t="s">
        <v>173</v>
      </c>
    </row>
    <row r="3" spans="1:87" x14ac:dyDescent="0.3">
      <c r="C3" t="s">
        <v>174</v>
      </c>
      <c r="E3" s="32">
        <v>43569</v>
      </c>
    </row>
    <row r="5" spans="1:87" ht="15" customHeight="1" x14ac:dyDescent="0.3">
      <c r="B5" s="13"/>
      <c r="C5" s="13"/>
      <c r="D5" s="13"/>
      <c r="E5" s="13"/>
      <c r="F5" s="13"/>
      <c r="G5" s="43" t="s">
        <v>50</v>
      </c>
      <c r="H5" s="48" t="s">
        <v>33</v>
      </c>
      <c r="I5" s="48"/>
      <c r="J5" s="48"/>
      <c r="K5" s="43" t="s">
        <v>34</v>
      </c>
      <c r="L5" s="49" t="s">
        <v>3</v>
      </c>
      <c r="M5" s="49" t="s">
        <v>4</v>
      </c>
      <c r="N5" s="49"/>
      <c r="O5" s="49"/>
      <c r="P5" s="49"/>
      <c r="Q5" s="49"/>
      <c r="R5" s="49"/>
      <c r="S5" s="49"/>
      <c r="T5" s="49"/>
      <c r="U5" s="49"/>
      <c r="V5" s="49"/>
      <c r="W5" s="48" t="s">
        <v>32</v>
      </c>
      <c r="X5" s="49" t="s">
        <v>5</v>
      </c>
      <c r="Y5" s="49"/>
      <c r="Z5" s="49"/>
      <c r="AA5" s="49"/>
      <c r="AB5" s="49"/>
      <c r="AC5" s="49"/>
      <c r="AD5" s="49"/>
      <c r="AE5" s="49"/>
      <c r="AF5" s="49"/>
      <c r="AG5" s="49"/>
      <c r="AH5" s="48" t="s">
        <v>32</v>
      </c>
      <c r="AI5" s="48" t="s">
        <v>6</v>
      </c>
      <c r="AJ5" s="50" t="s">
        <v>30</v>
      </c>
      <c r="AK5" s="51"/>
      <c r="AL5" s="51"/>
      <c r="AM5" s="51"/>
      <c r="AN5" s="51"/>
      <c r="AO5" s="51"/>
      <c r="AP5" s="51"/>
      <c r="AQ5" s="51"/>
      <c r="AR5" s="51"/>
      <c r="AS5" s="25"/>
      <c r="AT5" s="48" t="s">
        <v>32</v>
      </c>
      <c r="AU5" s="48" t="s">
        <v>6</v>
      </c>
      <c r="AV5" s="50" t="s">
        <v>55</v>
      </c>
      <c r="AW5" s="51"/>
      <c r="AX5" s="51"/>
      <c r="AY5" s="51"/>
      <c r="AZ5" s="51"/>
      <c r="BA5" s="51"/>
      <c r="BB5" s="51"/>
      <c r="BC5" s="51"/>
      <c r="BD5" s="51"/>
      <c r="BE5" s="52"/>
      <c r="BF5" s="48" t="s">
        <v>32</v>
      </c>
      <c r="BG5" s="48" t="s">
        <v>7</v>
      </c>
      <c r="BH5" s="50" t="s">
        <v>44</v>
      </c>
      <c r="BI5" s="51"/>
      <c r="BJ5" s="51"/>
      <c r="BK5" s="52"/>
      <c r="BL5" s="59" t="s">
        <v>31</v>
      </c>
      <c r="BM5" s="60"/>
      <c r="BN5" s="60"/>
      <c r="BO5" s="61"/>
      <c r="BP5" s="43" t="str">
        <f>CONCATENATE(,$E1007," ",F1007," ","CLASS")</f>
        <v>Red Live CLASS</v>
      </c>
      <c r="BQ5" s="43" t="str">
        <f>CONCATENATE("Position in ",$E1007," ",F1007," ","CLASS")</f>
        <v>Position in Red Live CLASS</v>
      </c>
      <c r="BR5" s="43" t="str">
        <f>CONCATENATE(,$E1007," ",$F1008," ","CLASS")</f>
        <v>Red IRS CLASS</v>
      </c>
      <c r="BS5" s="43" t="str">
        <f>CONCATENATE("Position in ",$E1007," ",$F1008," ","CLASS")</f>
        <v>Position in Red IRS CLASS</v>
      </c>
      <c r="BT5" s="43" t="str">
        <f>CONCATENATE(,$E1008," ","CLASS")</f>
        <v>Blue CLASS</v>
      </c>
      <c r="BU5" s="43" t="str">
        <f>CONCATENATE("Position in ",$E1008," ","CLASS")</f>
        <v>Position in Blue CLASS</v>
      </c>
      <c r="BV5" s="43" t="str">
        <f>CONCATENATE(,$E1008," ",$F1008," ","CLASS")</f>
        <v>Blue IRS CLASS</v>
      </c>
      <c r="BW5" s="43" t="str">
        <f>CONCATENATE("Position in ",$E1008," ",$F1008," ","CLASS")</f>
        <v>Position in Blue IRS CLASS</v>
      </c>
      <c r="BX5" s="43" t="str">
        <f>CONCATENATE(,$E1009," ","CLASS")</f>
        <v>Rookie CLASS</v>
      </c>
      <c r="BY5" s="43" t="str">
        <f>CONCATENATE("Position in ",$E1009," ","CLASS")</f>
        <v>Position in Rookie CLASS</v>
      </c>
      <c r="BZ5" s="43" t="str">
        <f>CONCATENATE($E1010," ","CLASS")</f>
        <v>Club CLASS</v>
      </c>
      <c r="CA5" s="43" t="str">
        <f>CONCATENATE("Position in ",$E1010," ","CLASS")</f>
        <v>Position in Club CLASS</v>
      </c>
      <c r="CB5" s="43" t="str">
        <f>CONCATENATE($E1011," ","CLASS")</f>
        <v>PH CLASS</v>
      </c>
      <c r="CC5" s="43" t="str">
        <f>CONCATENATE("Position in ",$E1011," ","CLASS")</f>
        <v>Position in PH CLASS</v>
      </c>
      <c r="CD5" s="43" t="s">
        <v>48</v>
      </c>
      <c r="CE5" s="43" t="s">
        <v>45</v>
      </c>
      <c r="CF5" s="43" t="s">
        <v>107</v>
      </c>
      <c r="CG5" s="43" t="s">
        <v>108</v>
      </c>
      <c r="CH5" s="48" t="s">
        <v>54</v>
      </c>
    </row>
    <row r="6" spans="1:87" ht="35.25" customHeight="1" x14ac:dyDescent="0.3">
      <c r="B6" s="4" t="s">
        <v>1</v>
      </c>
      <c r="C6" s="19" t="s">
        <v>20</v>
      </c>
      <c r="D6" s="19" t="s">
        <v>21</v>
      </c>
      <c r="E6" s="19" t="s">
        <v>2</v>
      </c>
      <c r="F6" s="5" t="s">
        <v>0</v>
      </c>
      <c r="G6" s="44"/>
      <c r="H6" s="20">
        <v>1</v>
      </c>
      <c r="I6" s="20">
        <v>2</v>
      </c>
      <c r="J6" s="20">
        <v>3</v>
      </c>
      <c r="K6" s="44"/>
      <c r="L6" s="49"/>
      <c r="M6" s="5" t="s">
        <v>10</v>
      </c>
      <c r="N6" s="5" t="s">
        <v>11</v>
      </c>
      <c r="O6" s="5" t="s">
        <v>12</v>
      </c>
      <c r="P6" s="5" t="s">
        <v>13</v>
      </c>
      <c r="Q6" s="5" t="s">
        <v>14</v>
      </c>
      <c r="R6" s="5" t="s">
        <v>15</v>
      </c>
      <c r="S6" s="5" t="s">
        <v>16</v>
      </c>
      <c r="T6" s="5" t="s">
        <v>17</v>
      </c>
      <c r="U6" s="5" t="s">
        <v>18</v>
      </c>
      <c r="V6" s="5" t="s">
        <v>19</v>
      </c>
      <c r="W6" s="48"/>
      <c r="X6" s="5" t="s">
        <v>10</v>
      </c>
      <c r="Y6" s="5" t="s">
        <v>11</v>
      </c>
      <c r="Z6" s="5" t="s">
        <v>12</v>
      </c>
      <c r="AA6" s="5" t="s">
        <v>13</v>
      </c>
      <c r="AB6" s="5" t="s">
        <v>14</v>
      </c>
      <c r="AC6" s="5" t="s">
        <v>15</v>
      </c>
      <c r="AD6" s="5" t="s">
        <v>16</v>
      </c>
      <c r="AE6" s="5" t="s">
        <v>17</v>
      </c>
      <c r="AF6" s="5" t="s">
        <v>18</v>
      </c>
      <c r="AG6" s="5" t="s">
        <v>19</v>
      </c>
      <c r="AH6" s="48"/>
      <c r="AI6" s="48"/>
      <c r="AJ6" s="5" t="s">
        <v>10</v>
      </c>
      <c r="AK6" s="5" t="s">
        <v>11</v>
      </c>
      <c r="AL6" s="5" t="s">
        <v>12</v>
      </c>
      <c r="AM6" s="5" t="s">
        <v>13</v>
      </c>
      <c r="AN6" s="5" t="s">
        <v>14</v>
      </c>
      <c r="AO6" s="5" t="s">
        <v>15</v>
      </c>
      <c r="AP6" s="5" t="s">
        <v>16</v>
      </c>
      <c r="AQ6" s="5" t="s">
        <v>17</v>
      </c>
      <c r="AR6" s="5" t="s">
        <v>18</v>
      </c>
      <c r="AS6" s="5" t="s">
        <v>19</v>
      </c>
      <c r="AT6" s="48"/>
      <c r="AU6" s="48"/>
      <c r="AV6" s="5" t="s">
        <v>10</v>
      </c>
      <c r="AW6" s="5" t="s">
        <v>11</v>
      </c>
      <c r="AX6" s="5" t="s">
        <v>12</v>
      </c>
      <c r="AY6" s="5" t="s">
        <v>13</v>
      </c>
      <c r="AZ6" s="5" t="s">
        <v>14</v>
      </c>
      <c r="BA6" s="5" t="s">
        <v>15</v>
      </c>
      <c r="BB6" s="5" t="s">
        <v>16</v>
      </c>
      <c r="BC6" s="5" t="s">
        <v>17</v>
      </c>
      <c r="BD6" s="5" t="s">
        <v>18</v>
      </c>
      <c r="BE6" s="5" t="s">
        <v>19</v>
      </c>
      <c r="BF6" s="48"/>
      <c r="BG6" s="48"/>
      <c r="BH6" s="20">
        <v>1</v>
      </c>
      <c r="BI6" s="20">
        <v>2</v>
      </c>
      <c r="BJ6" s="20">
        <v>3</v>
      </c>
      <c r="BK6" s="20">
        <v>4</v>
      </c>
      <c r="BL6" s="20">
        <v>1</v>
      </c>
      <c r="BM6" s="20">
        <v>2</v>
      </c>
      <c r="BN6" s="20">
        <v>3</v>
      </c>
      <c r="BO6" s="20">
        <v>4</v>
      </c>
      <c r="BP6" s="44"/>
      <c r="BQ6" s="44"/>
      <c r="BR6" s="44"/>
      <c r="BS6" s="44"/>
      <c r="BT6" s="44"/>
      <c r="BU6" s="44"/>
      <c r="BV6" s="44"/>
      <c r="BW6" s="44"/>
      <c r="BX6" s="44"/>
      <c r="BY6" s="44"/>
      <c r="BZ6" s="44"/>
      <c r="CA6" s="44"/>
      <c r="CB6" s="44"/>
      <c r="CC6" s="44"/>
      <c r="CD6" s="44"/>
      <c r="CE6" s="44"/>
      <c r="CF6" s="44"/>
      <c r="CG6" s="44"/>
      <c r="CH6" s="48"/>
    </row>
    <row r="7" spans="1:87" s="1" customFormat="1" ht="16.5" customHeight="1" x14ac:dyDescent="0.3">
      <c r="C7" s="6" t="s">
        <v>38</v>
      </c>
      <c r="D7" s="6"/>
      <c r="E7" s="6"/>
      <c r="F7" s="6"/>
      <c r="G7" s="6"/>
      <c r="H7" s="7"/>
      <c r="I7" s="7"/>
      <c r="J7" s="7"/>
      <c r="K7" s="6"/>
      <c r="L7" s="6" t="s">
        <v>22</v>
      </c>
      <c r="M7" s="6">
        <f>MIN(M8:M64)</f>
        <v>0</v>
      </c>
      <c r="N7" s="6">
        <f t="shared" ref="N7:V7" si="0">MIN(N8:N64)</f>
        <v>0</v>
      </c>
      <c r="O7" s="6">
        <f t="shared" si="0"/>
        <v>1</v>
      </c>
      <c r="P7" s="6">
        <f t="shared" si="0"/>
        <v>1</v>
      </c>
      <c r="Q7" s="6">
        <f t="shared" si="0"/>
        <v>1</v>
      </c>
      <c r="R7" s="6">
        <f t="shared" si="0"/>
        <v>3</v>
      </c>
      <c r="S7" s="6">
        <f t="shared" si="0"/>
        <v>0</v>
      </c>
      <c r="T7" s="6">
        <f t="shared" si="0"/>
        <v>0</v>
      </c>
      <c r="U7" s="6">
        <f t="shared" si="0"/>
        <v>0</v>
      </c>
      <c r="V7" s="6">
        <f t="shared" si="0"/>
        <v>0</v>
      </c>
      <c r="W7" s="7">
        <f>SUM(M7:V7)</f>
        <v>6</v>
      </c>
      <c r="X7" s="6">
        <f t="shared" ref="X7:AG7" si="1">MIN(X8:X64)</f>
        <v>0</v>
      </c>
      <c r="Y7" s="6">
        <f t="shared" si="1"/>
        <v>0</v>
      </c>
      <c r="Z7" s="6">
        <f t="shared" si="1"/>
        <v>0</v>
      </c>
      <c r="AA7" s="6">
        <f t="shared" si="1"/>
        <v>0</v>
      </c>
      <c r="AB7" s="6">
        <f t="shared" si="1"/>
        <v>1</v>
      </c>
      <c r="AC7" s="6">
        <f t="shared" si="1"/>
        <v>0</v>
      </c>
      <c r="AD7" s="6">
        <f t="shared" si="1"/>
        <v>0</v>
      </c>
      <c r="AE7" s="6">
        <f t="shared" si="1"/>
        <v>0</v>
      </c>
      <c r="AF7" s="6">
        <f t="shared" si="1"/>
        <v>0</v>
      </c>
      <c r="AG7" s="6">
        <f t="shared" si="1"/>
        <v>0</v>
      </c>
      <c r="AH7" s="7">
        <f>SUM(X7:AG7)</f>
        <v>1</v>
      </c>
      <c r="AI7" s="7">
        <f>AH7+W7</f>
        <v>7</v>
      </c>
      <c r="AJ7" s="6">
        <f t="shared" ref="AJ7:AS7" si="2">MIN(AJ8:AJ64)</f>
        <v>0</v>
      </c>
      <c r="AK7" s="6">
        <f t="shared" si="2"/>
        <v>0</v>
      </c>
      <c r="AL7" s="6">
        <f t="shared" si="2"/>
        <v>0</v>
      </c>
      <c r="AM7" s="6">
        <f t="shared" si="2"/>
        <v>0</v>
      </c>
      <c r="AN7" s="6">
        <f t="shared" si="2"/>
        <v>0</v>
      </c>
      <c r="AO7" s="6">
        <f t="shared" si="2"/>
        <v>0</v>
      </c>
      <c r="AP7" s="6">
        <f t="shared" si="2"/>
        <v>0</v>
      </c>
      <c r="AQ7" s="6">
        <f t="shared" si="2"/>
        <v>0</v>
      </c>
      <c r="AR7" s="6">
        <f t="shared" si="2"/>
        <v>0</v>
      </c>
      <c r="AS7" s="6">
        <f t="shared" si="2"/>
        <v>0</v>
      </c>
      <c r="AT7" s="7">
        <f>SUM(AJ7:AS7)</f>
        <v>0</v>
      </c>
      <c r="AU7" s="7">
        <f>AT7+AI7</f>
        <v>7</v>
      </c>
      <c r="AV7" s="6">
        <f t="shared" ref="AV7:BE7" si="3">MIN(AV8:AV64)</f>
        <v>0</v>
      </c>
      <c r="AW7" s="6">
        <f t="shared" si="3"/>
        <v>0</v>
      </c>
      <c r="AX7" s="6">
        <f t="shared" si="3"/>
        <v>0</v>
      </c>
      <c r="AY7" s="6">
        <f t="shared" si="3"/>
        <v>0</v>
      </c>
      <c r="AZ7" s="6">
        <f t="shared" si="3"/>
        <v>0</v>
      </c>
      <c r="BA7" s="6">
        <f t="shared" si="3"/>
        <v>0</v>
      </c>
      <c r="BB7" s="6">
        <f t="shared" si="3"/>
        <v>0</v>
      </c>
      <c r="BC7" s="6">
        <f t="shared" si="3"/>
        <v>0</v>
      </c>
      <c r="BD7" s="6">
        <f t="shared" si="3"/>
        <v>0</v>
      </c>
      <c r="BE7" s="6">
        <f t="shared" si="3"/>
        <v>0</v>
      </c>
      <c r="BF7" s="7">
        <f>SUM(AV7:BE7)</f>
        <v>0</v>
      </c>
      <c r="BG7" s="7">
        <f>AT7+AI7</f>
        <v>7</v>
      </c>
      <c r="BH7" s="7"/>
      <c r="BI7" s="7"/>
      <c r="BJ7" s="7"/>
      <c r="BK7" s="7"/>
      <c r="BL7" s="7"/>
      <c r="BM7" s="7"/>
      <c r="BN7" s="7"/>
      <c r="BO7" s="7"/>
      <c r="BP7" s="8"/>
      <c r="BQ7" s="7"/>
      <c r="BR7" s="7"/>
      <c r="BS7" s="7"/>
      <c r="BT7" s="7"/>
      <c r="BU7" s="7"/>
      <c r="BV7" s="7"/>
      <c r="BW7" s="7"/>
      <c r="BX7" s="7"/>
      <c r="BY7" s="7"/>
      <c r="BZ7" s="7"/>
      <c r="CA7" s="7"/>
      <c r="CB7" s="7"/>
      <c r="CC7" s="7"/>
      <c r="CD7" s="7"/>
      <c r="CE7" s="7"/>
      <c r="CF7" s="7"/>
      <c r="CG7" s="7"/>
      <c r="CH7" s="7"/>
    </row>
    <row r="8" spans="1:87" x14ac:dyDescent="0.3">
      <c r="A8" t="str">
        <f>CONCATENATE('Running Order'!$E$1007,"IRS",CI8)</f>
        <v>RedIRS1</v>
      </c>
      <c r="B8" s="13">
        <f>IFERROR(VLOOKUP($A8,'All Running Order Nat B'!$A$4:$CI$60,B$204,FALSE),)</f>
        <v>18</v>
      </c>
      <c r="C8" s="35" t="str">
        <f>IFERROR(VLOOKUP($A8,'All Running Order Nat B'!$A$4:$CI$60,C$204,FALSE),"-")</f>
        <v>Ian Wright</v>
      </c>
      <c r="D8" s="35" t="str">
        <f>IFERROR(VLOOKUP($A8,'All Running Order Nat B'!$A$4:$CI$60,D$204,FALSE),"-")</f>
        <v>Jon Bunden</v>
      </c>
      <c r="E8" s="35" t="str">
        <f>IFERROR(VLOOKUP($A8,'All Running Order Nat B'!$A$4:$CI$60,E$204,FALSE),"-")</f>
        <v>Sherpa Indy</v>
      </c>
      <c r="F8" s="35">
        <f>IFERROR(VLOOKUP($A8,'All Running Order Nat B'!$A$4:$CI$60,F$204,FALSE),"-")</f>
        <v>1540</v>
      </c>
      <c r="G8" s="13" t="str">
        <f>IFERROR(VLOOKUP($A8,'All Running Order Nat B'!$A$4:$CI$60,G$204,FALSE),"-")</f>
        <v>IRS</v>
      </c>
      <c r="H8" s="12">
        <f>IFERROR(VLOOKUP($A8,'All Running Order Nat B'!$A$4:$CI$60,H$204,FALSE),"-")</f>
        <v>4</v>
      </c>
      <c r="I8" s="12">
        <f>IFERROR(VLOOKUP($A8,'All Running Order Nat B'!$A$4:$CI$60,I$204,FALSE),"-")</f>
        <v>0</v>
      </c>
      <c r="J8" s="12">
        <f>IFERROR(VLOOKUP($A8,'All Running Order Nat B'!$A$4:$CI$60,J$204,FALSE),"-")</f>
        <v>0</v>
      </c>
      <c r="K8" s="35">
        <f>IFERROR(VLOOKUP($A8,'All Running Order Nat B'!$A$4:$CI$60,K$204,FALSE),"-")</f>
        <v>0</v>
      </c>
      <c r="L8" s="12" t="str">
        <f>IFERROR(VLOOKUP($A8,'All Running Order Nat B'!$A$4:$CI$60,L$204,FALSE),"-")</f>
        <v>Red</v>
      </c>
      <c r="M8" s="35">
        <f>IFERROR(VLOOKUP($A8,'All Running Order Nat B'!$A$4:$CI$60,M$204,FALSE),"-")</f>
        <v>0</v>
      </c>
      <c r="N8" s="35">
        <f>IFERROR(VLOOKUP($A8,'All Running Order Nat B'!$A$4:$CI$60,N$204,FALSE),"-")</f>
        <v>0</v>
      </c>
      <c r="O8" s="35">
        <f>IFERROR(VLOOKUP($A8,'All Running Order Nat B'!$A$4:$CI$60,O$204,FALSE),"-")</f>
        <v>2</v>
      </c>
      <c r="P8" s="35">
        <f>IFERROR(VLOOKUP($A8,'All Running Order Nat B'!$A$4:$CI$60,P$204,FALSE),"-")</f>
        <v>2</v>
      </c>
      <c r="Q8" s="35">
        <f>IFERROR(VLOOKUP($A8,'All Running Order Nat B'!$A$4:$CI$60,Q$204,FALSE),"-")</f>
        <v>3</v>
      </c>
      <c r="R8" s="35">
        <f>IFERROR(VLOOKUP($A8,'All Running Order Nat B'!$A$4:$CI$60,R$204,FALSE),"-")</f>
        <v>4</v>
      </c>
      <c r="S8" s="12">
        <f>IFERROR(VLOOKUP($A8,'All Running Order Nat B'!$A$4:$CI$60,S$204,FALSE),"-")</f>
        <v>0</v>
      </c>
      <c r="T8" s="35">
        <f>IFERROR(VLOOKUP($A8,'All Running Order Nat B'!$A$4:$CI$60,T$204,FALSE),"-")</f>
        <v>0</v>
      </c>
      <c r="U8" s="12">
        <f>IFERROR(VLOOKUP($A8,'All Running Order Nat B'!$A$4:$CI$60,U$204,FALSE),"-")</f>
        <v>0</v>
      </c>
      <c r="V8" s="35">
        <f>IFERROR(VLOOKUP($A8,'All Running Order Nat B'!$A$4:$CI$60,V$204,FALSE),"-")</f>
        <v>0</v>
      </c>
      <c r="W8" s="5">
        <f>IFERROR(VLOOKUP($A8,'All Running Order Nat B'!$A$4:$CI$60,W$204,FALSE),"-")</f>
        <v>11</v>
      </c>
      <c r="X8" s="12">
        <f>IFERROR(VLOOKUP($A8,'All Running Order Nat B'!$A$4:$CI$60,X$204,FALSE),"-")</f>
        <v>2</v>
      </c>
      <c r="Y8" s="12">
        <f>IFERROR(VLOOKUP($A8,'All Running Order Nat B'!$A$4:$CI$60,Y$204,FALSE),"-")</f>
        <v>0</v>
      </c>
      <c r="Z8" s="12">
        <f>IFERROR(VLOOKUP($A8,'All Running Order Nat B'!$A$4:$CI$60,Z$204,FALSE),"-")</f>
        <v>1</v>
      </c>
      <c r="AA8" s="12">
        <f>IFERROR(VLOOKUP($A8,'All Running Order Nat B'!$A$4:$CI$60,AA$204,FALSE),"-")</f>
        <v>1</v>
      </c>
      <c r="AB8" s="12">
        <f>IFERROR(VLOOKUP($A8,'All Running Order Nat B'!$A$4:$CI$60,AB$204,FALSE),"-")</f>
        <v>1</v>
      </c>
      <c r="AC8" s="12">
        <f>IFERROR(VLOOKUP($A8,'All Running Order Nat B'!$A$4:$CI$60,AC$204,FALSE),"-")</f>
        <v>0</v>
      </c>
      <c r="AD8" s="12">
        <f>IFERROR(VLOOKUP($A8,'All Running Order Nat B'!$A$4:$CI$60,AD$204,FALSE),"-")</f>
        <v>0</v>
      </c>
      <c r="AE8" s="12">
        <f>IFERROR(VLOOKUP($A8,'All Running Order Nat B'!$A$4:$CI$60,AE$204,FALSE),"-")</f>
        <v>0</v>
      </c>
      <c r="AF8" s="12">
        <f>IFERROR(VLOOKUP($A8,'All Running Order Nat B'!$A$4:$CI$60,AF$204,FALSE),"-")</f>
        <v>0</v>
      </c>
      <c r="AG8" s="12">
        <f>IFERROR(VLOOKUP($A8,'All Running Order Nat B'!$A$4:$CI$60,AG$204,FALSE),"-")</f>
        <v>0</v>
      </c>
      <c r="AH8" s="5">
        <f>IFERROR(VLOOKUP($A8,'All Running Order Nat B'!$A$4:$CI$60,AH$204,FALSE),"-")</f>
        <v>5</v>
      </c>
      <c r="AI8" s="5">
        <f>IFERROR(VLOOKUP($A8,'All Running Order Nat B'!$A$4:$CI$60,AI$204,FALSE),"-")</f>
        <v>16</v>
      </c>
      <c r="AJ8" s="12">
        <f>IFERROR(VLOOKUP($A8,'All Running Order Nat B'!$A$4:$CI$60,AJ$204,FALSE),"-")</f>
        <v>1</v>
      </c>
      <c r="AK8" s="12">
        <f>IFERROR(VLOOKUP($A8,'All Running Order Nat B'!$A$4:$CI$60,AK$204,FALSE),"-")</f>
        <v>0</v>
      </c>
      <c r="AL8" s="12">
        <f>IFERROR(VLOOKUP($A8,'All Running Order Nat B'!$A$4:$CI$60,AL$204,FALSE),"-")</f>
        <v>1</v>
      </c>
      <c r="AM8" s="12">
        <f>IFERROR(VLOOKUP($A8,'All Running Order Nat B'!$A$4:$CI$60,AM$204,FALSE),"-")</f>
        <v>1</v>
      </c>
      <c r="AN8" s="12">
        <f>IFERROR(VLOOKUP($A8,'All Running Order Nat B'!$A$4:$CI$60,AN$204,FALSE),"-")</f>
        <v>0</v>
      </c>
      <c r="AO8" s="12">
        <f>IFERROR(VLOOKUP($A8,'All Running Order Nat B'!$A$4:$CI$60,AO$204,FALSE),"-")</f>
        <v>1</v>
      </c>
      <c r="AP8" s="12">
        <f>IFERROR(VLOOKUP($A8,'All Running Order Nat B'!$A$4:$CI$60,AP$204,FALSE),"-")</f>
        <v>0</v>
      </c>
      <c r="AQ8" s="12">
        <f>IFERROR(VLOOKUP($A8,'All Running Order Nat B'!$A$4:$CI$60,AQ$204,FALSE),"-")</f>
        <v>0</v>
      </c>
      <c r="AR8" s="12">
        <f>IFERROR(VLOOKUP($A8,'All Running Order Nat B'!$A$4:$CI$60,AR$204,FALSE),"-")</f>
        <v>0</v>
      </c>
      <c r="AS8" s="12">
        <f>IFERROR(VLOOKUP($A8,'All Running Order Nat B'!$A$4:$CI$60,AS$204,FALSE),"-")</f>
        <v>0</v>
      </c>
      <c r="AT8" s="5">
        <f>IFERROR(VLOOKUP($A8,'All Running Order Nat B'!$A$4:$CI$60,AT$204,FALSE),"-")</f>
        <v>4</v>
      </c>
      <c r="AU8" s="5">
        <f>IFERROR(VLOOKUP($A8,'All Running Order Nat B'!$A$4:$CI$60,AU$204,FALSE),"-")</f>
        <v>20</v>
      </c>
      <c r="AV8" s="12">
        <f>IFERROR(VLOOKUP($A8,'All Running Order Nat B'!$A$4:$CI$60,AV$204,FALSE),"-")</f>
        <v>0</v>
      </c>
      <c r="AW8" s="12">
        <f>IFERROR(VLOOKUP($A8,'All Running Order Nat B'!$A$4:$CI$60,AW$204,FALSE),"-")</f>
        <v>0</v>
      </c>
      <c r="AX8" s="12">
        <f>IFERROR(VLOOKUP($A8,'All Running Order Nat B'!$A$4:$CI$60,AX$204,FALSE),"-")</f>
        <v>0</v>
      </c>
      <c r="AY8" s="12">
        <f>IFERROR(VLOOKUP($A8,'All Running Order Nat B'!$A$4:$CI$60,AY$204,FALSE),"-")</f>
        <v>0</v>
      </c>
      <c r="AZ8" s="12">
        <f>IFERROR(VLOOKUP($A8,'All Running Order Nat B'!$A$4:$CI$60,AZ$204,FALSE),"-")</f>
        <v>0</v>
      </c>
      <c r="BA8" s="12">
        <f>IFERROR(VLOOKUP($A8,'All Running Order Nat B'!$A$4:$CI$60,BA$204,FALSE),"-")</f>
        <v>0</v>
      </c>
      <c r="BB8" s="12">
        <f>IFERROR(VLOOKUP($A8,'All Running Order Nat B'!$A$4:$CI$60,BB$204,FALSE),"-")</f>
        <v>0</v>
      </c>
      <c r="BC8" s="12">
        <f>IFERROR(VLOOKUP($A8,'All Running Order Nat B'!$A$4:$CI$60,BC$204,FALSE),"-")</f>
        <v>0</v>
      </c>
      <c r="BD8" s="12">
        <f>IFERROR(VLOOKUP($A8,'All Running Order Nat B'!$A$4:$CI$60,BD$204,FALSE),"-")</f>
        <v>0</v>
      </c>
      <c r="BE8" s="12">
        <f>IFERROR(VLOOKUP($A8,'All Running Order Nat B'!$A$4:$CI$60,BE$204,FALSE),"-")</f>
        <v>0</v>
      </c>
      <c r="BF8" s="5">
        <f>IFERROR(VLOOKUP($A8,'All Running Order Nat B'!$A$4:$CI$60,BF$204,FALSE),"-")</f>
        <v>0</v>
      </c>
      <c r="BG8" s="5">
        <f>IFERROR(VLOOKUP($A8,'All Running Order Nat B'!$A$4:$CI$60,BG$204,FALSE),"-")</f>
        <v>20</v>
      </c>
      <c r="BH8" s="5">
        <f>IFERROR(VLOOKUP($A8,'All Running Order Nat B'!$A$4:$CI$60,BH$204,FALSE),"-")</f>
        <v>1</v>
      </c>
      <c r="BI8" s="5">
        <f>IFERROR(VLOOKUP($A8,'All Running Order Nat B'!$A$4:$CI$60,BI$204,FALSE),"-")</f>
        <v>1</v>
      </c>
      <c r="BJ8" s="5">
        <f>IFERROR(VLOOKUP($A8,'All Running Order Nat B'!$A$4:$CI$60,BJ$204,FALSE),"-")</f>
        <v>1</v>
      </c>
      <c r="BK8" s="5">
        <f>IFERROR(VLOOKUP($A8,'All Running Order Nat B'!$A$4:$CI$60,BK$204,FALSE),"-")</f>
        <v>1</v>
      </c>
      <c r="BL8" s="5">
        <f>IFERROR(VLOOKUP($A8,'All Running Order Nat B'!$A$4:$CI$60,BL$204,FALSE),"-")</f>
        <v>1</v>
      </c>
      <c r="BM8" s="5">
        <f>IFERROR(VLOOKUP($A8,'All Running Order Nat B'!$A$4:$CI$60,BM$204,FALSE),"-")</f>
        <v>1</v>
      </c>
      <c r="BN8" s="5">
        <f>IFERROR(VLOOKUP($A8,'All Running Order Nat B'!$A$4:$CI$60,BN$204,FALSE),"-")</f>
        <v>1</v>
      </c>
      <c r="BO8" s="5">
        <f>IFERROR(VLOOKUP($A8,'All Running Order Nat B'!$A$4:$CI$60,BO$204,FALSE),"-")</f>
        <v>1</v>
      </c>
      <c r="BP8" s="3" t="str">
        <f>IFERROR(VLOOKUP($A8,'All Running Order Nat B'!$A$4:$CI$60,BP$204,FALSE),"-")</f>
        <v>-</v>
      </c>
      <c r="BQ8" s="3" t="str">
        <f>IFERROR(VLOOKUP($A8,'All Running Order Nat B'!$A$4:$CI$60,BQ$204,FALSE),"-")</f>
        <v/>
      </c>
      <c r="BR8" s="3">
        <f>IFERROR(VLOOKUP($A8,'All Running Order Nat B'!$A$4:$CI$60,BR$204,FALSE),"-")</f>
        <v>1</v>
      </c>
      <c r="BS8" s="3">
        <f>IFERROR(VLOOKUP($A8,'All Running Order Nat B'!$A$4:$CI$60,BS$204,FALSE),"-")</f>
        <v>1</v>
      </c>
      <c r="BT8" s="3" t="str">
        <f>IFERROR(VLOOKUP($A8,'All Running Order Nat B'!$A$4:$CI$60,BT$204,FALSE),"-")</f>
        <v>-</v>
      </c>
      <c r="BU8" s="3" t="str">
        <f>IFERROR(VLOOKUP($A8,'All Running Order Nat B'!$A$4:$CI$60,BU$204,FALSE),"-")</f>
        <v/>
      </c>
      <c r="BV8" s="3" t="str">
        <f>IFERROR(VLOOKUP($A8,'All Running Order Nat B'!$A$4:$CI$60,BV$204,FALSE),"-")</f>
        <v>-</v>
      </c>
      <c r="BW8" s="3" t="str">
        <f>IFERROR(VLOOKUP($A8,'All Running Order Nat B'!$A$4:$CI$60,BW$204,FALSE),"-")</f>
        <v/>
      </c>
      <c r="BX8" s="3" t="str">
        <f>IFERROR(VLOOKUP($A8,'All Running Order Nat B'!$A$4:$CI$60,BX$204,FALSE),"-")</f>
        <v>-</v>
      </c>
      <c r="BY8" s="3" t="str">
        <f>IFERROR(VLOOKUP($A8,'All Running Order Nat B'!$A$4:$CI$60,BY$204,FALSE),"-")</f>
        <v/>
      </c>
      <c r="BZ8" s="3" t="str">
        <f>IFERROR(VLOOKUP($A8,'All Running Order Nat B'!$A$4:$CI$60,BZ$204,FALSE),"-")</f>
        <v>-</v>
      </c>
      <c r="CA8" s="3" t="str">
        <f>IFERROR(VLOOKUP($A8,'All Running Order Nat B'!$A$4:$CI$60,CA$204,FALSE),"-")</f>
        <v/>
      </c>
      <c r="CB8" s="3" t="str">
        <f>IFERROR(VLOOKUP($A8,'All Running Order Nat B'!$A$4:$CI$60,CB$204,FALSE),"-")</f>
        <v>-</v>
      </c>
      <c r="CC8" s="3" t="str">
        <f>IFERROR(VLOOKUP($A8,'All Running Order Nat B'!$A$4:$CI$60,CC$204,FALSE),"-")</f>
        <v/>
      </c>
      <c r="CD8" s="3" t="str">
        <f>IF($G8=$F$1007,RANK($BK8,$BK$8:$BK$64,1),"-")</f>
        <v>-</v>
      </c>
      <c r="CE8" s="3" t="str">
        <f>IFERROR(VLOOKUP($A8,'All Running Order Nat B'!$A$4:$CI$60,CE$204,FALSE),"-")</f>
        <v/>
      </c>
      <c r="CF8" s="3" t="str">
        <f>IF($HF8="NATB",RANK($BK8,$BK$8:$BK$64,1),"-")</f>
        <v>-</v>
      </c>
      <c r="CG8" s="3" t="str">
        <f>IFERROR(RANK(CF8,$CF$8:$CF$64,1),"")</f>
        <v/>
      </c>
      <c r="CH8" s="5" t="str">
        <f>IFERROR(VLOOKUP($A8,'All Running Order Nat B'!$A$4:$CI$60,CH$204,FALSE),"-")</f>
        <v>1</v>
      </c>
      <c r="CI8">
        <v>1</v>
      </c>
    </row>
    <row r="9" spans="1:87" x14ac:dyDescent="0.3">
      <c r="A9" t="str">
        <f>CONCATENATE('Running Order'!$E$1007,"IRS",CI9)</f>
        <v>RedIRS2</v>
      </c>
      <c r="B9" s="37">
        <f>IFERROR(VLOOKUP($A9,'All Running Order Nat B'!$A$4:$CI$60,B$204,FALSE),"-")</f>
        <v>24</v>
      </c>
      <c r="C9" s="36" t="str">
        <f>IFERROR(VLOOKUP($A9,'All Running Order Nat B'!$A$4:$CI$60,C$204,FALSE),"-")</f>
        <v>George Watson</v>
      </c>
      <c r="D9" s="36" t="str">
        <f>IFERROR(VLOOKUP($A9,'All Running Order Nat B'!$A$4:$CI$60,D$204,FALSE),"-")</f>
        <v>Victoria Watson</v>
      </c>
      <c r="E9" s="36" t="str">
        <f>IFERROR(VLOOKUP($A9,'All Running Order Nat B'!$A$4:$CI$60,E$204,FALSE),"-")</f>
        <v>Hamilton</v>
      </c>
      <c r="F9" s="36">
        <f>IFERROR(VLOOKUP($A9,'All Running Order Nat B'!$A$4:$CI$60,F$204,FALSE),"-")</f>
        <v>1600</v>
      </c>
      <c r="G9" s="37" t="str">
        <f>IFERROR(VLOOKUP($A9,'All Running Order Nat B'!$A$4:$CI$60,G$204,FALSE),"-")</f>
        <v>IRS</v>
      </c>
      <c r="H9" s="36">
        <f>IFERROR(VLOOKUP($A9,'All Running Order Nat B'!$A$4:$CI$60,H$204,FALSE),"-")</f>
        <v>2</v>
      </c>
      <c r="I9" s="36">
        <f>IFERROR(VLOOKUP($A9,'All Running Order Nat B'!$A$4:$CI$60,I$204,FALSE),"-")</f>
        <v>0</v>
      </c>
      <c r="J9" s="36">
        <f>IFERROR(VLOOKUP($A9,'All Running Order Nat B'!$A$4:$CI$60,J$204,FALSE),"-")</f>
        <v>0</v>
      </c>
      <c r="K9" s="36">
        <f>IFERROR(VLOOKUP($A9,'All Running Order Nat B'!$A$4:$CI$60,K$204,FALSE),"-")</f>
        <v>0</v>
      </c>
      <c r="L9" s="36" t="str">
        <f>IFERROR(VLOOKUP($A9,'All Running Order Nat B'!$A$4:$CI$60,L$204,FALSE),"-")</f>
        <v>Red</v>
      </c>
      <c r="M9" s="36">
        <f>IFERROR(VLOOKUP($A9,'All Running Order Nat B'!$A$4:$CI$60,M$204,FALSE),"-")</f>
        <v>0</v>
      </c>
      <c r="N9" s="36">
        <f>IFERROR(VLOOKUP($A9,'All Running Order Nat B'!$A$4:$CI$60,N$204,FALSE),"-")</f>
        <v>5</v>
      </c>
      <c r="O9" s="36">
        <f>IFERROR(VLOOKUP($A9,'All Running Order Nat B'!$A$4:$CI$60,O$204,FALSE),"-")</f>
        <v>3</v>
      </c>
      <c r="P9" s="36">
        <f>IFERROR(VLOOKUP($A9,'All Running Order Nat B'!$A$4:$CI$60,P$204,FALSE),"-")</f>
        <v>1</v>
      </c>
      <c r="Q9" s="36">
        <f>IFERROR(VLOOKUP($A9,'All Running Order Nat B'!$A$4:$CI$60,Q$204,FALSE),"-")</f>
        <v>1</v>
      </c>
      <c r="R9" s="36">
        <f>IFERROR(VLOOKUP($A9,'All Running Order Nat B'!$A$4:$CI$60,R$204,FALSE),"-")</f>
        <v>4</v>
      </c>
      <c r="S9" s="36">
        <f>IFERROR(VLOOKUP($A9,'All Running Order Nat B'!$A$4:$CI$60,S$204,FALSE),"-")</f>
        <v>0</v>
      </c>
      <c r="T9" s="36">
        <f>IFERROR(VLOOKUP($A9,'All Running Order Nat B'!$A$4:$CI$60,T$204,FALSE),"-")</f>
        <v>0</v>
      </c>
      <c r="U9" s="36">
        <f>IFERROR(VLOOKUP($A9,'All Running Order Nat B'!$A$4:$CI$60,U$204,FALSE),"-")</f>
        <v>0</v>
      </c>
      <c r="V9" s="36">
        <f>IFERROR(VLOOKUP($A9,'All Running Order Nat B'!$A$4:$CI$60,V$204,FALSE),"-")</f>
        <v>0</v>
      </c>
      <c r="W9" s="38">
        <f>IFERROR(VLOOKUP($A9,'All Running Order Nat B'!$A$4:$CI$60,W$204,FALSE),"-")</f>
        <v>14</v>
      </c>
      <c r="X9" s="36">
        <f>IFERROR(VLOOKUP($A9,'All Running Order Nat B'!$A$4:$CI$60,X$204,FALSE),"-")</f>
        <v>2</v>
      </c>
      <c r="Y9" s="36">
        <f>IFERROR(VLOOKUP($A9,'All Running Order Nat B'!$A$4:$CI$60,Y$204,FALSE),"-")</f>
        <v>1</v>
      </c>
      <c r="Z9" s="36">
        <f>IFERROR(VLOOKUP($A9,'All Running Order Nat B'!$A$4:$CI$60,Z$204,FALSE),"-")</f>
        <v>1</v>
      </c>
      <c r="AA9" s="36">
        <f>IFERROR(VLOOKUP($A9,'All Running Order Nat B'!$A$4:$CI$60,AA$204,FALSE),"-")</f>
        <v>0</v>
      </c>
      <c r="AB9" s="36">
        <f>IFERROR(VLOOKUP($A9,'All Running Order Nat B'!$A$4:$CI$60,AB$204,FALSE),"-")</f>
        <v>1</v>
      </c>
      <c r="AC9" s="36">
        <f>IFERROR(VLOOKUP($A9,'All Running Order Nat B'!$A$4:$CI$60,AC$204,FALSE),"-")</f>
        <v>1</v>
      </c>
      <c r="AD9" s="36">
        <f>IFERROR(VLOOKUP($A9,'All Running Order Nat B'!$A$4:$CI$60,AD$204,FALSE),"-")</f>
        <v>0</v>
      </c>
      <c r="AE9" s="36">
        <f>IFERROR(VLOOKUP($A9,'All Running Order Nat B'!$A$4:$CI$60,AE$204,FALSE),"-")</f>
        <v>0</v>
      </c>
      <c r="AF9" s="36">
        <f>IFERROR(VLOOKUP($A9,'All Running Order Nat B'!$A$4:$CI$60,AF$204,FALSE),"-")</f>
        <v>0</v>
      </c>
      <c r="AG9" s="36">
        <f>IFERROR(VLOOKUP($A9,'All Running Order Nat B'!$A$4:$CI$60,AG$204,FALSE),"-")</f>
        <v>0</v>
      </c>
      <c r="AH9" s="38">
        <f>IFERROR(VLOOKUP($A9,'All Running Order Nat B'!$A$4:$CI$60,AH$204,FALSE),"-")</f>
        <v>6</v>
      </c>
      <c r="AI9" s="38">
        <f>IFERROR(VLOOKUP($A9,'All Running Order Nat B'!$A$4:$CI$60,AI$204,FALSE),"-")</f>
        <v>20</v>
      </c>
      <c r="AJ9" s="36">
        <f>IFERROR(VLOOKUP($A9,'All Running Order Nat B'!$A$4:$CI$60,AJ$204,FALSE),"-")</f>
        <v>1</v>
      </c>
      <c r="AK9" s="36">
        <f>IFERROR(VLOOKUP($A9,'All Running Order Nat B'!$A$4:$CI$60,AK$204,FALSE),"-")</f>
        <v>0</v>
      </c>
      <c r="AL9" s="36">
        <f>IFERROR(VLOOKUP($A9,'All Running Order Nat B'!$A$4:$CI$60,AL$204,FALSE),"-")</f>
        <v>2</v>
      </c>
      <c r="AM9" s="36">
        <f>IFERROR(VLOOKUP($A9,'All Running Order Nat B'!$A$4:$CI$60,AM$204,FALSE),"-")</f>
        <v>1</v>
      </c>
      <c r="AN9" s="36">
        <f>IFERROR(VLOOKUP($A9,'All Running Order Nat B'!$A$4:$CI$60,AN$204,FALSE),"-")</f>
        <v>1</v>
      </c>
      <c r="AO9" s="36">
        <f>IFERROR(VLOOKUP($A9,'All Running Order Nat B'!$A$4:$CI$60,AO$204,FALSE),"-")</f>
        <v>2</v>
      </c>
      <c r="AP9" s="36">
        <f>IFERROR(VLOOKUP($A9,'All Running Order Nat B'!$A$4:$CI$60,AP$204,FALSE),"-")</f>
        <v>4</v>
      </c>
      <c r="AQ9" s="36">
        <f>IFERROR(VLOOKUP($A9,'All Running Order Nat B'!$A$4:$CI$60,AQ$204,FALSE),"-")</f>
        <v>0</v>
      </c>
      <c r="AR9" s="36">
        <f>IFERROR(VLOOKUP($A9,'All Running Order Nat B'!$A$4:$CI$60,AR$204,FALSE),"-")</f>
        <v>0</v>
      </c>
      <c r="AS9" s="36">
        <f>IFERROR(VLOOKUP($A9,'All Running Order Nat B'!$A$4:$CI$60,AS$204,FALSE),"-")</f>
        <v>0</v>
      </c>
      <c r="AT9" s="38">
        <f>IFERROR(VLOOKUP($A9,'All Running Order Nat B'!$A$4:$CI$60,AT$204,FALSE),"-")</f>
        <v>11</v>
      </c>
      <c r="AU9" s="38">
        <f>IFERROR(VLOOKUP($A9,'All Running Order Nat B'!$A$4:$CI$60,AU$204,FALSE),"-")</f>
        <v>31</v>
      </c>
      <c r="AV9" s="36">
        <f>IFERROR(VLOOKUP($A9,'All Running Order Nat B'!$A$4:$CI$60,AV$204,FALSE),"-")</f>
        <v>0</v>
      </c>
      <c r="AW9" s="36">
        <f>IFERROR(VLOOKUP($A9,'All Running Order Nat B'!$A$4:$CI$60,AW$204,FALSE),"-")</f>
        <v>0</v>
      </c>
      <c r="AX9" s="36">
        <f>IFERROR(VLOOKUP($A9,'All Running Order Nat B'!$A$4:$CI$60,AX$204,FALSE),"-")</f>
        <v>0</v>
      </c>
      <c r="AY9" s="36">
        <f>IFERROR(VLOOKUP($A9,'All Running Order Nat B'!$A$4:$CI$60,AY$204,FALSE),"-")</f>
        <v>0</v>
      </c>
      <c r="AZ9" s="36">
        <f>IFERROR(VLOOKUP($A9,'All Running Order Nat B'!$A$4:$CI$60,AZ$204,FALSE),"-")</f>
        <v>0</v>
      </c>
      <c r="BA9" s="36">
        <f>IFERROR(VLOOKUP($A9,'All Running Order Nat B'!$A$4:$CI$60,BA$204,FALSE),"-")</f>
        <v>0</v>
      </c>
      <c r="BB9" s="36">
        <f>IFERROR(VLOOKUP($A9,'All Running Order Nat B'!$A$4:$CI$60,BB$204,FALSE),"-")</f>
        <v>0</v>
      </c>
      <c r="BC9" s="36">
        <f>IFERROR(VLOOKUP($A9,'All Running Order Nat B'!$A$4:$CI$60,BC$204,FALSE),"-")</f>
        <v>0</v>
      </c>
      <c r="BD9" s="36">
        <f>IFERROR(VLOOKUP($A9,'All Running Order Nat B'!$A$4:$CI$60,BD$204,FALSE),"-")</f>
        <v>0</v>
      </c>
      <c r="BE9" s="36">
        <f>IFERROR(VLOOKUP($A9,'All Running Order Nat B'!$A$4:$CI$60,BE$204,FALSE),"-")</f>
        <v>0</v>
      </c>
      <c r="BF9" s="38">
        <f>IFERROR(VLOOKUP($A9,'All Running Order Nat B'!$A$4:$CI$60,BF$204,FALSE),"-")</f>
        <v>0</v>
      </c>
      <c r="BG9" s="38">
        <f>IFERROR(VLOOKUP($A9,'All Running Order Nat B'!$A$4:$CI$60,BG$204,FALSE),"-")</f>
        <v>31</v>
      </c>
      <c r="BH9" s="5">
        <f>IFERROR(VLOOKUP($A9,'All Running Order Nat B'!$A$4:$CI$60,BH$204,FALSE),"-")</f>
        <v>2</v>
      </c>
      <c r="BI9" s="5">
        <f>IFERROR(VLOOKUP($A9,'All Running Order Nat B'!$A$4:$CI$60,BI$204,FALSE),"-")</f>
        <v>2</v>
      </c>
      <c r="BJ9" s="5">
        <f>IFERROR(VLOOKUP($A9,'All Running Order Nat B'!$A$4:$CI$60,BJ$204,FALSE),"-")</f>
        <v>2</v>
      </c>
      <c r="BK9" s="5">
        <f>IFERROR(VLOOKUP($A9,'All Running Order Nat B'!$A$4:$CI$60,BK$204,FALSE),"-")</f>
        <v>2</v>
      </c>
      <c r="BL9" s="5">
        <f>IFERROR(VLOOKUP($A9,'All Running Order Nat B'!$A$4:$CI$60,BL$204,FALSE),"-")</f>
        <v>2</v>
      </c>
      <c r="BM9" s="5">
        <f>IFERROR(VLOOKUP($A9,'All Running Order Nat B'!$A$4:$CI$60,BM$204,FALSE),"-")</f>
        <v>2</v>
      </c>
      <c r="BN9" s="5">
        <f>IFERROR(VLOOKUP($A9,'All Running Order Nat B'!$A$4:$CI$60,BN$204,FALSE),"-")</f>
        <v>2</v>
      </c>
      <c r="BO9" s="5">
        <f>IFERROR(VLOOKUP($A9,'All Running Order Nat B'!$A$4:$CI$60,BO$204,FALSE),"-")</f>
        <v>2</v>
      </c>
      <c r="BP9" s="3" t="str">
        <f>IFERROR(VLOOKUP($A9,'All Running Order Nat B'!$A$4:$CI$60,BP$204,FALSE),"-")</f>
        <v>-</v>
      </c>
      <c r="BQ9" s="3" t="str">
        <f>IFERROR(VLOOKUP($A9,'All Running Order Nat B'!$A$4:$CI$60,BQ$204,FALSE),"-")</f>
        <v/>
      </c>
      <c r="BR9" s="3">
        <f>IFERROR(VLOOKUP($A9,'All Running Order Nat B'!$A$4:$CI$60,BR$204,FALSE),"-")</f>
        <v>2</v>
      </c>
      <c r="BS9" s="3">
        <f>IFERROR(VLOOKUP($A9,'All Running Order Nat B'!$A$4:$CI$60,BS$204,FALSE),"-")</f>
        <v>2</v>
      </c>
      <c r="BT9" s="3" t="str">
        <f>IFERROR(VLOOKUP($A9,'All Running Order Nat B'!$A$4:$CI$60,BT$204,FALSE),"-")</f>
        <v>-</v>
      </c>
      <c r="BU9" s="3" t="str">
        <f>IFERROR(VLOOKUP($A9,'All Running Order Nat B'!$A$4:$CI$60,BU$204,FALSE),"-")</f>
        <v/>
      </c>
      <c r="BV9" s="3" t="str">
        <f>IFERROR(VLOOKUP($A9,'All Running Order Nat B'!$A$4:$CI$60,BV$204,FALSE),"-")</f>
        <v>-</v>
      </c>
      <c r="BW9" s="3" t="str">
        <f>IFERROR(VLOOKUP($A9,'All Running Order Nat B'!$A$4:$CI$60,BW$204,FALSE),"-")</f>
        <v/>
      </c>
      <c r="BX9" s="3" t="str">
        <f>IFERROR(VLOOKUP($A9,'All Running Order Nat B'!$A$4:$CI$60,BX$204,FALSE),"-")</f>
        <v>-</v>
      </c>
      <c r="BY9" s="3" t="str">
        <f>IFERROR(VLOOKUP($A9,'All Running Order Nat B'!$A$4:$CI$60,BY$204,FALSE),"-")</f>
        <v/>
      </c>
      <c r="BZ9" s="3" t="str">
        <f>IFERROR(VLOOKUP($A9,'All Running Order Nat B'!$A$4:$CI$60,BZ$204,FALSE),"-")</f>
        <v>-</v>
      </c>
      <c r="CA9" s="3" t="str">
        <f>IFERROR(VLOOKUP($A9,'All Running Order Nat B'!$A$4:$CI$60,CA$204,FALSE),"-")</f>
        <v/>
      </c>
      <c r="CB9" s="3" t="str">
        <f>IFERROR(VLOOKUP($A9,'All Running Order Nat B'!$A$4:$CI$60,CB$204,FALSE),"-")</f>
        <v>-</v>
      </c>
      <c r="CC9" s="3" t="str">
        <f>IFERROR(VLOOKUP($A9,'All Running Order Nat B'!$A$4:$CI$60,CC$204,FALSE),"-")</f>
        <v/>
      </c>
      <c r="CD9" s="3" t="str">
        <f>IFERROR(VLOOKUP($A9,'All Running Order Nat B'!$A$4:$CI$60,CD$204,FALSE),"-")</f>
        <v>-</v>
      </c>
      <c r="CE9" s="3" t="str">
        <f>IFERROR(VLOOKUP($A9,'All Running Order Nat B'!$A$4:$CI$60,CE$204,FALSE),"-")</f>
        <v/>
      </c>
      <c r="CF9" s="3" t="str">
        <f t="shared" ref="CF9:CF64" si="4">IF($HF9="NATB",RANK($BK9,$BK$8:$BK$64,1),"-")</f>
        <v>-</v>
      </c>
      <c r="CG9" s="3" t="str">
        <f t="shared" ref="CG9:CG64" si="5">IFERROR(RANK(CF9,$CF$8:$CF$64,1),"")</f>
        <v/>
      </c>
      <c r="CH9" s="5" t="str">
        <f>IFERROR(VLOOKUP($A9,'All Running Order Nat B'!$A$4:$CI$60,CH$204,FALSE),"-")</f>
        <v>2</v>
      </c>
      <c r="CI9">
        <v>2</v>
      </c>
    </row>
    <row r="10" spans="1:87" x14ac:dyDescent="0.3">
      <c r="A10" t="str">
        <f>CONCATENATE('Running Order'!$E$1007,"IRS",CI10)</f>
        <v>RedIRS3</v>
      </c>
      <c r="B10" s="13">
        <f>IFERROR(VLOOKUP($A10,'All Running Order Nat B'!$A$4:$CI$60,B$204,FALSE),"-")</f>
        <v>8</v>
      </c>
      <c r="C10" s="35" t="str">
        <f>IFERROR(VLOOKUP($A10,'All Running Order Nat B'!$A$4:$CI$60,C$204,FALSE),"-")</f>
        <v>Paul Price</v>
      </c>
      <c r="D10" s="35" t="str">
        <f>IFERROR(VLOOKUP($A10,'All Running Order Nat B'!$A$4:$CI$60,D$204,FALSE),"-")</f>
        <v>Kate Kirk</v>
      </c>
      <c r="E10" s="35" t="str">
        <f>IFERROR(VLOOKUP($A10,'All Running Order Nat B'!$A$4:$CI$60,E$204,FALSE),"-")</f>
        <v>CAP</v>
      </c>
      <c r="F10" s="35">
        <f>IFERROR(VLOOKUP($A10,'All Running Order Nat B'!$A$4:$CI$60,F$204,FALSE),"-")</f>
        <v>1450</v>
      </c>
      <c r="G10" s="13" t="str">
        <f>IFERROR(VLOOKUP($A10,'All Running Order Nat B'!$A$4:$CI$60,G$204,FALSE),"-")</f>
        <v>IRS</v>
      </c>
      <c r="H10" s="12">
        <f>IFERROR(VLOOKUP($A10,'All Running Order Nat B'!$A$4:$CI$60,H$204,FALSE),"-")</f>
        <v>6</v>
      </c>
      <c r="I10" s="12">
        <f>IFERROR(VLOOKUP($A10,'All Running Order Nat B'!$A$4:$CI$60,I$204,FALSE),"-")</f>
        <v>0</v>
      </c>
      <c r="J10" s="12">
        <f>IFERROR(VLOOKUP($A10,'All Running Order Nat B'!$A$4:$CI$60,J$204,FALSE),"-")</f>
        <v>0</v>
      </c>
      <c r="K10" s="35">
        <f>IFERROR(VLOOKUP($A10,'All Running Order Nat B'!$A$4:$CI$60,K$204,FALSE),"-")</f>
        <v>0</v>
      </c>
      <c r="L10" s="12" t="str">
        <f>IFERROR(VLOOKUP($A10,'All Running Order Nat B'!$A$4:$CI$60,L$204,FALSE),"-")</f>
        <v>Red</v>
      </c>
      <c r="M10" s="35">
        <f>IFERROR(VLOOKUP($A10,'All Running Order Nat B'!$A$4:$CI$60,M$204,FALSE),"-")</f>
        <v>5</v>
      </c>
      <c r="N10" s="35">
        <f>IFERROR(VLOOKUP($A10,'All Running Order Nat B'!$A$4:$CI$60,N$204,FALSE),"-")</f>
        <v>0</v>
      </c>
      <c r="O10" s="35">
        <f>IFERROR(VLOOKUP($A10,'All Running Order Nat B'!$A$4:$CI$60,O$204,FALSE),"-")</f>
        <v>2</v>
      </c>
      <c r="P10" s="35">
        <f>IFERROR(VLOOKUP($A10,'All Running Order Nat B'!$A$4:$CI$60,P$204,FALSE),"-")</f>
        <v>1</v>
      </c>
      <c r="Q10" s="35">
        <f>IFERROR(VLOOKUP($A10,'All Running Order Nat B'!$A$4:$CI$60,Q$204,FALSE),"-")</f>
        <v>1</v>
      </c>
      <c r="R10" s="35">
        <f>IFERROR(VLOOKUP($A10,'All Running Order Nat B'!$A$4:$CI$60,R$204,FALSE),"-")</f>
        <v>4</v>
      </c>
      <c r="S10" s="12">
        <f>IFERROR(VLOOKUP($A10,'All Running Order Nat B'!$A$4:$CI$60,S$204,FALSE),"-")</f>
        <v>6</v>
      </c>
      <c r="T10" s="35">
        <f>IFERROR(VLOOKUP($A10,'All Running Order Nat B'!$A$4:$CI$60,T$204,FALSE),"-")</f>
        <v>0</v>
      </c>
      <c r="U10" s="12">
        <f>IFERROR(VLOOKUP($A10,'All Running Order Nat B'!$A$4:$CI$60,U$204,FALSE),"-")</f>
        <v>0</v>
      </c>
      <c r="V10" s="35">
        <f>IFERROR(VLOOKUP($A10,'All Running Order Nat B'!$A$4:$CI$60,V$204,FALSE),"-")</f>
        <v>0</v>
      </c>
      <c r="W10" s="5">
        <f>IFERROR(VLOOKUP($A10,'All Running Order Nat B'!$A$4:$CI$60,W$204,FALSE),"-")</f>
        <v>19</v>
      </c>
      <c r="X10" s="12">
        <f>IFERROR(VLOOKUP($A10,'All Running Order Nat B'!$A$4:$CI$60,X$204,FALSE),"-")</f>
        <v>0</v>
      </c>
      <c r="Y10" s="12">
        <f>IFERROR(VLOOKUP($A10,'All Running Order Nat B'!$A$4:$CI$60,Y$204,FALSE),"-")</f>
        <v>1</v>
      </c>
      <c r="Z10" s="12">
        <f>IFERROR(VLOOKUP($A10,'All Running Order Nat B'!$A$4:$CI$60,Z$204,FALSE),"-")</f>
        <v>1</v>
      </c>
      <c r="AA10" s="12">
        <f>IFERROR(VLOOKUP($A10,'All Running Order Nat B'!$A$4:$CI$60,AA$204,FALSE),"-")</f>
        <v>1</v>
      </c>
      <c r="AB10" s="12">
        <f>IFERROR(VLOOKUP($A10,'All Running Order Nat B'!$A$4:$CI$60,AB$204,FALSE),"-")</f>
        <v>2</v>
      </c>
      <c r="AC10" s="12">
        <f>IFERROR(VLOOKUP($A10,'All Running Order Nat B'!$A$4:$CI$60,AC$204,FALSE),"-")</f>
        <v>1</v>
      </c>
      <c r="AD10" s="12">
        <f>IFERROR(VLOOKUP($A10,'All Running Order Nat B'!$A$4:$CI$60,AD$204,FALSE),"-")</f>
        <v>4</v>
      </c>
      <c r="AE10" s="12">
        <f>IFERROR(VLOOKUP($A10,'All Running Order Nat B'!$A$4:$CI$60,AE$204,FALSE),"-")</f>
        <v>0</v>
      </c>
      <c r="AF10" s="12">
        <f>IFERROR(VLOOKUP($A10,'All Running Order Nat B'!$A$4:$CI$60,AF$204,FALSE),"-")</f>
        <v>0</v>
      </c>
      <c r="AG10" s="12">
        <f>IFERROR(VLOOKUP($A10,'All Running Order Nat B'!$A$4:$CI$60,AG$204,FALSE),"-")</f>
        <v>0</v>
      </c>
      <c r="AH10" s="5">
        <f>IFERROR(VLOOKUP($A10,'All Running Order Nat B'!$A$4:$CI$60,AH$204,FALSE),"-")</f>
        <v>10</v>
      </c>
      <c r="AI10" s="5">
        <f>IFERROR(VLOOKUP($A10,'All Running Order Nat B'!$A$4:$CI$60,AI$204,FALSE),"-")</f>
        <v>29</v>
      </c>
      <c r="AJ10" s="12">
        <f>IFERROR(VLOOKUP($A10,'All Running Order Nat B'!$A$4:$CI$60,AJ$204,FALSE),"-")</f>
        <v>0</v>
      </c>
      <c r="AK10" s="12">
        <f>IFERROR(VLOOKUP($A10,'All Running Order Nat B'!$A$4:$CI$60,AK$204,FALSE),"-")</f>
        <v>0</v>
      </c>
      <c r="AL10" s="12">
        <f>IFERROR(VLOOKUP($A10,'All Running Order Nat B'!$A$4:$CI$60,AL$204,FALSE),"-")</f>
        <v>1</v>
      </c>
      <c r="AM10" s="12">
        <f>IFERROR(VLOOKUP($A10,'All Running Order Nat B'!$A$4:$CI$60,AM$204,FALSE),"-")</f>
        <v>1</v>
      </c>
      <c r="AN10" s="12">
        <f>IFERROR(VLOOKUP($A10,'All Running Order Nat B'!$A$4:$CI$60,AN$204,FALSE),"-")</f>
        <v>1</v>
      </c>
      <c r="AO10" s="12">
        <f>IFERROR(VLOOKUP($A10,'All Running Order Nat B'!$A$4:$CI$60,AO$204,FALSE),"-")</f>
        <v>0</v>
      </c>
      <c r="AP10" s="12">
        <f>IFERROR(VLOOKUP($A10,'All Running Order Nat B'!$A$4:$CI$60,AP$204,FALSE),"-")</f>
        <v>2</v>
      </c>
      <c r="AQ10" s="12">
        <f>IFERROR(VLOOKUP($A10,'All Running Order Nat B'!$A$4:$CI$60,AQ$204,FALSE),"-")</f>
        <v>0</v>
      </c>
      <c r="AR10" s="12">
        <f>IFERROR(VLOOKUP($A10,'All Running Order Nat B'!$A$4:$CI$60,AR$204,FALSE),"-")</f>
        <v>0</v>
      </c>
      <c r="AS10" s="12">
        <f>IFERROR(VLOOKUP($A10,'All Running Order Nat B'!$A$4:$CI$60,AS$204,FALSE),"-")</f>
        <v>0</v>
      </c>
      <c r="AT10" s="5">
        <f>IFERROR(VLOOKUP($A10,'All Running Order Nat B'!$A$4:$CI$60,AT$204,FALSE),"-")</f>
        <v>5</v>
      </c>
      <c r="AU10" s="5">
        <f>IFERROR(VLOOKUP($A10,'All Running Order Nat B'!$A$4:$CI$60,AU$204,FALSE),"-")</f>
        <v>34</v>
      </c>
      <c r="AV10" s="12">
        <f>IFERROR(VLOOKUP($A10,'All Running Order Nat B'!$A$4:$CI$60,AV$204,FALSE),"-")</f>
        <v>0</v>
      </c>
      <c r="AW10" s="12">
        <f>IFERROR(VLOOKUP($A10,'All Running Order Nat B'!$A$4:$CI$60,AW$204,FALSE),"-")</f>
        <v>0</v>
      </c>
      <c r="AX10" s="12">
        <f>IFERROR(VLOOKUP($A10,'All Running Order Nat B'!$A$4:$CI$60,AX$204,FALSE),"-")</f>
        <v>0</v>
      </c>
      <c r="AY10" s="12">
        <f>IFERROR(VLOOKUP($A10,'All Running Order Nat B'!$A$4:$CI$60,AY$204,FALSE),"-")</f>
        <v>0</v>
      </c>
      <c r="AZ10" s="12">
        <f>IFERROR(VLOOKUP($A10,'All Running Order Nat B'!$A$4:$CI$60,AZ$204,FALSE),"-")</f>
        <v>0</v>
      </c>
      <c r="BA10" s="12">
        <f>IFERROR(VLOOKUP($A10,'All Running Order Nat B'!$A$4:$CI$60,BA$204,FALSE),"-")</f>
        <v>0</v>
      </c>
      <c r="BB10" s="12">
        <f>IFERROR(VLOOKUP($A10,'All Running Order Nat B'!$A$4:$CI$60,BB$204,FALSE),"-")</f>
        <v>0</v>
      </c>
      <c r="BC10" s="12">
        <f>IFERROR(VLOOKUP($A10,'All Running Order Nat B'!$A$4:$CI$60,BC$204,FALSE),"-")</f>
        <v>0</v>
      </c>
      <c r="BD10" s="12">
        <f>IFERROR(VLOOKUP($A10,'All Running Order Nat B'!$A$4:$CI$60,BD$204,FALSE),"-")</f>
        <v>0</v>
      </c>
      <c r="BE10" s="12">
        <f>IFERROR(VLOOKUP($A10,'All Running Order Nat B'!$A$4:$CI$60,BE$204,FALSE),"-")</f>
        <v>0</v>
      </c>
      <c r="BF10" s="5">
        <f>IFERROR(VLOOKUP($A10,'All Running Order Nat B'!$A$4:$CI$60,BF$204,FALSE),"-")</f>
        <v>0</v>
      </c>
      <c r="BG10" s="5">
        <f>IFERROR(VLOOKUP($A10,'All Running Order Nat B'!$A$4:$CI$60,BG$204,FALSE),"-")</f>
        <v>34</v>
      </c>
      <c r="BH10" s="5">
        <f>IFERROR(VLOOKUP($A10,'All Running Order Nat B'!$A$4:$CI$60,BH$204,FALSE),"-")</f>
        <v>7</v>
      </c>
      <c r="BI10" s="5">
        <f>IFERROR(VLOOKUP($A10,'All Running Order Nat B'!$A$4:$CI$60,BI$204,FALSE),"-")</f>
        <v>7</v>
      </c>
      <c r="BJ10" s="5">
        <f>IFERROR(VLOOKUP($A10,'All Running Order Nat B'!$A$4:$CI$60,BJ$204,FALSE),"-")</f>
        <v>3</v>
      </c>
      <c r="BK10" s="5">
        <f>IFERROR(VLOOKUP($A10,'All Running Order Nat B'!$A$4:$CI$60,BK$204,FALSE),"-")</f>
        <v>3</v>
      </c>
      <c r="BL10" s="5">
        <f>IFERROR(VLOOKUP($A10,'All Running Order Nat B'!$A$4:$CI$60,BL$204,FALSE),"-")</f>
        <v>7</v>
      </c>
      <c r="BM10" s="5">
        <f>IFERROR(VLOOKUP($A10,'All Running Order Nat B'!$A$4:$CI$60,BM$204,FALSE),"-")</f>
        <v>7</v>
      </c>
      <c r="BN10" s="5">
        <f>IFERROR(VLOOKUP($A10,'All Running Order Nat B'!$A$4:$CI$60,BN$204,FALSE),"-")</f>
        <v>3</v>
      </c>
      <c r="BO10" s="5">
        <f>IFERROR(VLOOKUP($A10,'All Running Order Nat B'!$A$4:$CI$60,BO$204,FALSE),"-")</f>
        <v>3</v>
      </c>
      <c r="BP10" s="3" t="str">
        <f>IFERROR(VLOOKUP($A10,'All Running Order Nat B'!$A$4:$CI$60,BP$204,FALSE),"-")</f>
        <v>-</v>
      </c>
      <c r="BQ10" s="3" t="str">
        <f>IFERROR(VLOOKUP($A10,'All Running Order Nat B'!$A$4:$CI$60,BQ$204,FALSE),"-")</f>
        <v/>
      </c>
      <c r="BR10" s="3">
        <f>IFERROR(VLOOKUP($A10,'All Running Order Nat B'!$A$4:$CI$60,BR$204,FALSE),"-")</f>
        <v>3</v>
      </c>
      <c r="BS10" s="3">
        <f>IFERROR(VLOOKUP($A10,'All Running Order Nat B'!$A$4:$CI$60,BS$204,FALSE),"-")</f>
        <v>3</v>
      </c>
      <c r="BT10" s="3" t="str">
        <f>IFERROR(VLOOKUP($A10,'All Running Order Nat B'!$A$4:$CI$60,BT$204,FALSE),"-")</f>
        <v>-</v>
      </c>
      <c r="BU10" s="3" t="str">
        <f>IFERROR(VLOOKUP($A10,'All Running Order Nat B'!$A$4:$CI$60,BU$204,FALSE),"-")</f>
        <v/>
      </c>
      <c r="BV10" s="3" t="str">
        <f>IFERROR(VLOOKUP($A10,'All Running Order Nat B'!$A$4:$CI$60,BV$204,FALSE),"-")</f>
        <v>-</v>
      </c>
      <c r="BW10" s="3" t="str">
        <f>IFERROR(VLOOKUP($A10,'All Running Order Nat B'!$A$4:$CI$60,BW$204,FALSE),"-")</f>
        <v/>
      </c>
      <c r="BX10" s="3" t="str">
        <f>IFERROR(VLOOKUP($A10,'All Running Order Nat B'!$A$4:$CI$60,BX$204,FALSE),"-")</f>
        <v>-</v>
      </c>
      <c r="BY10" s="3" t="str">
        <f>IFERROR(VLOOKUP($A10,'All Running Order Nat B'!$A$4:$CI$60,BY$204,FALSE),"-")</f>
        <v/>
      </c>
      <c r="BZ10" s="3" t="str">
        <f>IFERROR(VLOOKUP($A10,'All Running Order Nat B'!$A$4:$CI$60,BZ$204,FALSE),"-")</f>
        <v>-</v>
      </c>
      <c r="CA10" s="3" t="str">
        <f>IFERROR(VLOOKUP($A10,'All Running Order Nat B'!$A$4:$CI$60,CA$204,FALSE),"-")</f>
        <v/>
      </c>
      <c r="CB10" s="3" t="str">
        <f>IFERROR(VLOOKUP($A10,'All Running Order Nat B'!$A$4:$CI$60,CB$204,FALSE),"-")</f>
        <v>-</v>
      </c>
      <c r="CC10" s="3" t="str">
        <f>IFERROR(VLOOKUP($A10,'All Running Order Nat B'!$A$4:$CI$60,CC$204,FALSE),"-")</f>
        <v/>
      </c>
      <c r="CD10" s="3" t="str">
        <f>IFERROR(VLOOKUP($A10,'All Running Order Nat B'!$A$4:$CI$60,CD$204,FALSE),"-")</f>
        <v>-</v>
      </c>
      <c r="CE10" s="3" t="str">
        <f>IFERROR(VLOOKUP($A10,'All Running Order Nat B'!$A$4:$CI$60,CE$204,FALSE),"-")</f>
        <v/>
      </c>
      <c r="CF10" s="3" t="str">
        <f t="shared" si="4"/>
        <v>-</v>
      </c>
      <c r="CG10" s="3" t="str">
        <f t="shared" si="5"/>
        <v/>
      </c>
      <c r="CH10" s="5" t="str">
        <f>IFERROR(VLOOKUP($A10,'All Running Order Nat B'!$A$4:$CI$60,CH$204,FALSE),"-")</f>
        <v>3</v>
      </c>
      <c r="CI10">
        <v>3</v>
      </c>
    </row>
    <row r="11" spans="1:87" x14ac:dyDescent="0.3">
      <c r="A11" t="str">
        <f>CONCATENATE('Running Order'!$E$1007,"IRS",CI11)</f>
        <v>RedIRS4</v>
      </c>
      <c r="B11" s="37">
        <f>IFERROR(VLOOKUP($A11,'All Running Order Nat B'!$A$4:$CI$60,B$204,FALSE),"-")</f>
        <v>1</v>
      </c>
      <c r="C11" s="36" t="str">
        <f>IFERROR(VLOOKUP($A11,'All Running Order Nat B'!$A$4:$CI$60,C$204,FALSE),"-")</f>
        <v>Roland Uglow</v>
      </c>
      <c r="D11" s="36" t="str">
        <f>IFERROR(VLOOKUP($A11,'All Running Order Nat B'!$A$4:$CI$60,D$204,FALSE),"-")</f>
        <v>Alison Gibbs</v>
      </c>
      <c r="E11" s="36" t="str">
        <f>IFERROR(VLOOKUP($A11,'All Running Order Nat B'!$A$4:$CI$60,E$204,FALSE),"-")</f>
        <v>Crossle</v>
      </c>
      <c r="F11" s="36">
        <f>IFERROR(VLOOKUP($A11,'All Running Order Nat B'!$A$4:$CI$60,F$204,FALSE),"-")</f>
        <v>1500</v>
      </c>
      <c r="G11" s="37" t="str">
        <f>IFERROR(VLOOKUP($A11,'All Running Order Nat B'!$A$4:$CI$60,G$204,FALSE),"-")</f>
        <v>IRS</v>
      </c>
      <c r="H11" s="36">
        <f>IFERROR(VLOOKUP($A11,'All Running Order Nat B'!$A$4:$CI$60,H$204,FALSE),"-")</f>
        <v>8</v>
      </c>
      <c r="I11" s="36">
        <f>IFERROR(VLOOKUP($A11,'All Running Order Nat B'!$A$4:$CI$60,I$204,FALSE),"-")</f>
        <v>0</v>
      </c>
      <c r="J11" s="36">
        <f>IFERROR(VLOOKUP($A11,'All Running Order Nat B'!$A$4:$CI$60,J$204,FALSE),"-")</f>
        <v>0</v>
      </c>
      <c r="K11" s="36">
        <f>IFERROR(VLOOKUP($A11,'All Running Order Nat B'!$A$4:$CI$60,K$204,FALSE),"-")</f>
        <v>0</v>
      </c>
      <c r="L11" s="36" t="str">
        <f>IFERROR(VLOOKUP($A11,'All Running Order Nat B'!$A$4:$CI$60,L$204,FALSE),"-")</f>
        <v>Red</v>
      </c>
      <c r="M11" s="36">
        <f>IFERROR(VLOOKUP($A11,'All Running Order Nat B'!$A$4:$CI$60,M$204,FALSE),"-")</f>
        <v>5</v>
      </c>
      <c r="N11" s="36">
        <f>IFERROR(VLOOKUP($A11,'All Running Order Nat B'!$A$4:$CI$60,N$204,FALSE),"-")</f>
        <v>4</v>
      </c>
      <c r="O11" s="36">
        <f>IFERROR(VLOOKUP($A11,'All Running Order Nat B'!$A$4:$CI$60,O$204,FALSE),"-")</f>
        <v>3</v>
      </c>
      <c r="P11" s="36">
        <f>IFERROR(VLOOKUP($A11,'All Running Order Nat B'!$A$4:$CI$60,P$204,FALSE),"-")</f>
        <v>1</v>
      </c>
      <c r="Q11" s="36">
        <f>IFERROR(VLOOKUP($A11,'All Running Order Nat B'!$A$4:$CI$60,Q$204,FALSE),"-")</f>
        <v>1</v>
      </c>
      <c r="R11" s="36">
        <f>IFERROR(VLOOKUP($A11,'All Running Order Nat B'!$A$4:$CI$60,R$204,FALSE),"-")</f>
        <v>4</v>
      </c>
      <c r="S11" s="36">
        <f>IFERROR(VLOOKUP($A11,'All Running Order Nat B'!$A$4:$CI$60,S$204,FALSE),"-")</f>
        <v>0</v>
      </c>
      <c r="T11" s="36">
        <f>IFERROR(VLOOKUP($A11,'All Running Order Nat B'!$A$4:$CI$60,T$204,FALSE),"-")</f>
        <v>0</v>
      </c>
      <c r="U11" s="36">
        <f>IFERROR(VLOOKUP($A11,'All Running Order Nat B'!$A$4:$CI$60,U$204,FALSE),"-")</f>
        <v>0</v>
      </c>
      <c r="V11" s="36">
        <f>IFERROR(VLOOKUP($A11,'All Running Order Nat B'!$A$4:$CI$60,V$204,FALSE),"-")</f>
        <v>0</v>
      </c>
      <c r="W11" s="38">
        <f>IFERROR(VLOOKUP($A11,'All Running Order Nat B'!$A$4:$CI$60,W$204,FALSE),"-")</f>
        <v>18</v>
      </c>
      <c r="X11" s="36">
        <f>IFERROR(VLOOKUP($A11,'All Running Order Nat B'!$A$4:$CI$60,X$204,FALSE),"-")</f>
        <v>2</v>
      </c>
      <c r="Y11" s="36">
        <f>IFERROR(VLOOKUP($A11,'All Running Order Nat B'!$A$4:$CI$60,Y$204,FALSE),"-")</f>
        <v>0</v>
      </c>
      <c r="Z11" s="36">
        <f>IFERROR(VLOOKUP($A11,'All Running Order Nat B'!$A$4:$CI$60,Z$204,FALSE),"-")</f>
        <v>0</v>
      </c>
      <c r="AA11" s="36">
        <f>IFERROR(VLOOKUP($A11,'All Running Order Nat B'!$A$4:$CI$60,AA$204,FALSE),"-")</f>
        <v>1</v>
      </c>
      <c r="AB11" s="36">
        <f>IFERROR(VLOOKUP($A11,'All Running Order Nat B'!$A$4:$CI$60,AB$204,FALSE),"-")</f>
        <v>1</v>
      </c>
      <c r="AC11" s="36">
        <f>IFERROR(VLOOKUP($A11,'All Running Order Nat B'!$A$4:$CI$60,AC$204,FALSE),"-")</f>
        <v>1</v>
      </c>
      <c r="AD11" s="36">
        <f>IFERROR(VLOOKUP($A11,'All Running Order Nat B'!$A$4:$CI$60,AD$204,FALSE),"-")</f>
        <v>0</v>
      </c>
      <c r="AE11" s="36">
        <f>IFERROR(VLOOKUP($A11,'All Running Order Nat B'!$A$4:$CI$60,AE$204,FALSE),"-")</f>
        <v>0</v>
      </c>
      <c r="AF11" s="36">
        <f>IFERROR(VLOOKUP($A11,'All Running Order Nat B'!$A$4:$CI$60,AF$204,FALSE),"-")</f>
        <v>0</v>
      </c>
      <c r="AG11" s="36">
        <f>IFERROR(VLOOKUP($A11,'All Running Order Nat B'!$A$4:$CI$60,AG$204,FALSE),"-")</f>
        <v>0</v>
      </c>
      <c r="AH11" s="38">
        <f>IFERROR(VLOOKUP($A11,'All Running Order Nat B'!$A$4:$CI$60,AH$204,FALSE),"-")</f>
        <v>5</v>
      </c>
      <c r="AI11" s="38">
        <f>IFERROR(VLOOKUP($A11,'All Running Order Nat B'!$A$4:$CI$60,AI$204,FALSE),"-")</f>
        <v>23</v>
      </c>
      <c r="AJ11" s="36">
        <f>IFERROR(VLOOKUP($A11,'All Running Order Nat B'!$A$4:$CI$60,AJ$204,FALSE),"-")</f>
        <v>1</v>
      </c>
      <c r="AK11" s="36">
        <f>IFERROR(VLOOKUP($A11,'All Running Order Nat B'!$A$4:$CI$60,AK$204,FALSE),"-")</f>
        <v>0</v>
      </c>
      <c r="AL11" s="36">
        <f>IFERROR(VLOOKUP($A11,'All Running Order Nat B'!$A$4:$CI$60,AL$204,FALSE),"-")</f>
        <v>7</v>
      </c>
      <c r="AM11" s="36">
        <f>IFERROR(VLOOKUP($A11,'All Running Order Nat B'!$A$4:$CI$60,AM$204,FALSE),"-")</f>
        <v>1</v>
      </c>
      <c r="AN11" s="36">
        <f>IFERROR(VLOOKUP($A11,'All Running Order Nat B'!$A$4:$CI$60,AN$204,FALSE),"-")</f>
        <v>0</v>
      </c>
      <c r="AO11" s="36">
        <f>IFERROR(VLOOKUP($A11,'All Running Order Nat B'!$A$4:$CI$60,AO$204,FALSE),"-")</f>
        <v>0</v>
      </c>
      <c r="AP11" s="36">
        <f>IFERROR(VLOOKUP($A11,'All Running Order Nat B'!$A$4:$CI$60,AP$204,FALSE),"-")</f>
        <v>3</v>
      </c>
      <c r="AQ11" s="36">
        <f>IFERROR(VLOOKUP($A11,'All Running Order Nat B'!$A$4:$CI$60,AQ$204,FALSE),"-")</f>
        <v>0</v>
      </c>
      <c r="AR11" s="36">
        <f>IFERROR(VLOOKUP($A11,'All Running Order Nat B'!$A$4:$CI$60,AR$204,FALSE),"-")</f>
        <v>0</v>
      </c>
      <c r="AS11" s="36">
        <f>IFERROR(VLOOKUP($A11,'All Running Order Nat B'!$A$4:$CI$60,AS$204,FALSE),"-")</f>
        <v>0</v>
      </c>
      <c r="AT11" s="38">
        <f>IFERROR(VLOOKUP($A11,'All Running Order Nat B'!$A$4:$CI$60,AT$204,FALSE),"-")</f>
        <v>12</v>
      </c>
      <c r="AU11" s="38">
        <f>IFERROR(VLOOKUP($A11,'All Running Order Nat B'!$A$4:$CI$60,AU$204,FALSE),"-")</f>
        <v>35</v>
      </c>
      <c r="AV11" s="36">
        <f>IFERROR(VLOOKUP($A11,'All Running Order Nat B'!$A$4:$CI$60,AV$204,FALSE),"-")</f>
        <v>0</v>
      </c>
      <c r="AW11" s="36">
        <f>IFERROR(VLOOKUP($A11,'All Running Order Nat B'!$A$4:$CI$60,AW$204,FALSE),"-")</f>
        <v>0</v>
      </c>
      <c r="AX11" s="36">
        <f>IFERROR(VLOOKUP($A11,'All Running Order Nat B'!$A$4:$CI$60,AX$204,FALSE),"-")</f>
        <v>0</v>
      </c>
      <c r="AY11" s="36">
        <f>IFERROR(VLOOKUP($A11,'All Running Order Nat B'!$A$4:$CI$60,AY$204,FALSE),"-")</f>
        <v>0</v>
      </c>
      <c r="AZ11" s="36">
        <f>IFERROR(VLOOKUP($A11,'All Running Order Nat B'!$A$4:$CI$60,AZ$204,FALSE),"-")</f>
        <v>0</v>
      </c>
      <c r="BA11" s="36">
        <f>IFERROR(VLOOKUP($A11,'All Running Order Nat B'!$A$4:$CI$60,BA$204,FALSE),"-")</f>
        <v>0</v>
      </c>
      <c r="BB11" s="36">
        <f>IFERROR(VLOOKUP($A11,'All Running Order Nat B'!$A$4:$CI$60,BB$204,FALSE),"-")</f>
        <v>0</v>
      </c>
      <c r="BC11" s="36">
        <f>IFERROR(VLOOKUP($A11,'All Running Order Nat B'!$A$4:$CI$60,BC$204,FALSE),"-")</f>
        <v>0</v>
      </c>
      <c r="BD11" s="36">
        <f>IFERROR(VLOOKUP($A11,'All Running Order Nat B'!$A$4:$CI$60,BD$204,FALSE),"-")</f>
        <v>0</v>
      </c>
      <c r="BE11" s="36">
        <f>IFERROR(VLOOKUP($A11,'All Running Order Nat B'!$A$4:$CI$60,BE$204,FALSE),"-")</f>
        <v>0</v>
      </c>
      <c r="BF11" s="38">
        <f>IFERROR(VLOOKUP($A11,'All Running Order Nat B'!$A$4:$CI$60,BF$204,FALSE),"-")</f>
        <v>0</v>
      </c>
      <c r="BG11" s="38">
        <f>IFERROR(VLOOKUP($A11,'All Running Order Nat B'!$A$4:$CI$60,BG$204,FALSE),"-")</f>
        <v>35</v>
      </c>
      <c r="BH11" s="5">
        <f>IFERROR(VLOOKUP($A11,'All Running Order Nat B'!$A$4:$CI$60,BH$204,FALSE),"-")</f>
        <v>5</v>
      </c>
      <c r="BI11" s="5">
        <f>IFERROR(VLOOKUP($A11,'All Running Order Nat B'!$A$4:$CI$60,BI$204,FALSE),"-")</f>
        <v>3</v>
      </c>
      <c r="BJ11" s="5">
        <f>IFERROR(VLOOKUP($A11,'All Running Order Nat B'!$A$4:$CI$60,BJ$204,FALSE),"-")</f>
        <v>4</v>
      </c>
      <c r="BK11" s="5">
        <f>IFERROR(VLOOKUP($A11,'All Running Order Nat B'!$A$4:$CI$60,BK$204,FALSE),"-")</f>
        <v>4</v>
      </c>
      <c r="BL11" s="5">
        <f>IFERROR(VLOOKUP($A11,'All Running Order Nat B'!$A$4:$CI$60,BL$204,FALSE),"-")</f>
        <v>5</v>
      </c>
      <c r="BM11" s="5">
        <f>IFERROR(VLOOKUP($A11,'All Running Order Nat B'!$A$4:$CI$60,BM$204,FALSE),"-")</f>
        <v>3</v>
      </c>
      <c r="BN11" s="5">
        <f>IFERROR(VLOOKUP($A11,'All Running Order Nat B'!$A$4:$CI$60,BN$204,FALSE),"-")</f>
        <v>4</v>
      </c>
      <c r="BO11" s="5">
        <f>IFERROR(VLOOKUP($A11,'All Running Order Nat B'!$A$4:$CI$60,BO$204,FALSE),"-")</f>
        <v>4</v>
      </c>
      <c r="BP11" s="3" t="str">
        <f>IFERROR(VLOOKUP($A11,'All Running Order Nat B'!$A$4:$CI$60,BP$204,FALSE),"-")</f>
        <v>-</v>
      </c>
      <c r="BQ11" s="3" t="str">
        <f>IFERROR(VLOOKUP($A11,'All Running Order Nat B'!$A$4:$CI$60,BQ$204,FALSE),"-")</f>
        <v/>
      </c>
      <c r="BR11" s="3">
        <f>IFERROR(VLOOKUP($A11,'All Running Order Nat B'!$A$4:$CI$60,BR$204,FALSE),"-")</f>
        <v>4</v>
      </c>
      <c r="BS11" s="3">
        <f>IFERROR(VLOOKUP($A11,'All Running Order Nat B'!$A$4:$CI$60,BS$204,FALSE),"-")</f>
        <v>4</v>
      </c>
      <c r="BT11" s="3" t="str">
        <f>IFERROR(VLOOKUP($A11,'All Running Order Nat B'!$A$4:$CI$60,BT$204,FALSE),"-")</f>
        <v>-</v>
      </c>
      <c r="BU11" s="3" t="str">
        <f>IFERROR(VLOOKUP($A11,'All Running Order Nat B'!$A$4:$CI$60,BU$204,FALSE),"-")</f>
        <v/>
      </c>
      <c r="BV11" s="3" t="str">
        <f>IFERROR(VLOOKUP($A11,'All Running Order Nat B'!$A$4:$CI$60,BV$204,FALSE),"-")</f>
        <v>-</v>
      </c>
      <c r="BW11" s="3" t="str">
        <f>IFERROR(VLOOKUP($A11,'All Running Order Nat B'!$A$4:$CI$60,BW$204,FALSE),"-")</f>
        <v/>
      </c>
      <c r="BX11" s="3" t="str">
        <f>IFERROR(VLOOKUP($A11,'All Running Order Nat B'!$A$4:$CI$60,BX$204,FALSE),"-")</f>
        <v>-</v>
      </c>
      <c r="BY11" s="3" t="str">
        <f>IFERROR(VLOOKUP($A11,'All Running Order Nat B'!$A$4:$CI$60,BY$204,FALSE),"-")</f>
        <v/>
      </c>
      <c r="BZ11" s="3" t="str">
        <f>IFERROR(VLOOKUP($A11,'All Running Order Nat B'!$A$4:$CI$60,BZ$204,FALSE),"-")</f>
        <v>-</v>
      </c>
      <c r="CA11" s="3" t="str">
        <f>IFERROR(VLOOKUP($A11,'All Running Order Nat B'!$A$4:$CI$60,CA$204,FALSE),"-")</f>
        <v/>
      </c>
      <c r="CB11" s="3" t="str">
        <f>IFERROR(VLOOKUP($A11,'All Running Order Nat B'!$A$4:$CI$60,CB$204,FALSE),"-")</f>
        <v>-</v>
      </c>
      <c r="CC11" s="3" t="str">
        <f>IFERROR(VLOOKUP($A11,'All Running Order Nat B'!$A$4:$CI$60,CC$204,FALSE),"-")</f>
        <v/>
      </c>
      <c r="CD11" s="3" t="str">
        <f>IFERROR(VLOOKUP($A11,'All Running Order Nat B'!$A$4:$CI$60,CD$204,FALSE),"-")</f>
        <v>-</v>
      </c>
      <c r="CE11" s="3" t="str">
        <f>IFERROR(VLOOKUP($A11,'All Running Order Nat B'!$A$4:$CI$60,CE$204,FALSE),"-")</f>
        <v/>
      </c>
      <c r="CF11" s="3" t="str">
        <f t="shared" si="4"/>
        <v>-</v>
      </c>
      <c r="CG11" s="3" t="str">
        <f t="shared" si="5"/>
        <v/>
      </c>
      <c r="CH11" s="5" t="str">
        <f>IFERROR(VLOOKUP($A11,'All Running Order Nat B'!$A$4:$CI$60,CH$204,FALSE),"-")</f>
        <v>4</v>
      </c>
      <c r="CI11">
        <v>4</v>
      </c>
    </row>
    <row r="12" spans="1:87" x14ac:dyDescent="0.3">
      <c r="A12" t="str">
        <f>CONCATENATE('Running Order'!$E$1007,"IRS",CI12)</f>
        <v>RedIRS5</v>
      </c>
      <c r="B12" s="13">
        <f>IFERROR(VLOOKUP($A12,'All Running Order Nat B'!$A$4:$CI$60,B$204,FALSE),"-")</f>
        <v>15</v>
      </c>
      <c r="C12" s="35" t="str">
        <f>IFERROR(VLOOKUP($A12,'All Running Order Nat B'!$A$4:$CI$60,C$204,FALSE),"-")</f>
        <v>Peter Fensom</v>
      </c>
      <c r="D12" s="35" t="str">
        <f>IFERROR(VLOOKUP($A12,'All Running Order Nat B'!$A$4:$CI$60,D$204,FALSE),"-")</f>
        <v>Liz Fensom</v>
      </c>
      <c r="E12" s="35" t="str">
        <f>IFERROR(VLOOKUP($A12,'All Running Order Nat B'!$A$4:$CI$60,E$204,FALSE),"-")</f>
        <v>Hamilton</v>
      </c>
      <c r="F12" s="35">
        <f>IFERROR(VLOOKUP($A12,'All Running Order Nat B'!$A$4:$CI$60,F$204,FALSE),"-")</f>
        <v>1600</v>
      </c>
      <c r="G12" s="13" t="str">
        <f>IFERROR(VLOOKUP($A12,'All Running Order Nat B'!$A$4:$CI$60,G$204,FALSE),"-")</f>
        <v>IRS</v>
      </c>
      <c r="H12" s="12">
        <f>IFERROR(VLOOKUP($A12,'All Running Order Nat B'!$A$4:$CI$60,H$204,FALSE),"-")</f>
        <v>5</v>
      </c>
      <c r="I12" s="12">
        <f>IFERROR(VLOOKUP($A12,'All Running Order Nat B'!$A$4:$CI$60,I$204,FALSE),"-")</f>
        <v>0</v>
      </c>
      <c r="J12" s="12">
        <f>IFERROR(VLOOKUP($A12,'All Running Order Nat B'!$A$4:$CI$60,J$204,FALSE),"-")</f>
        <v>0</v>
      </c>
      <c r="K12" s="35">
        <f>IFERROR(VLOOKUP($A12,'All Running Order Nat B'!$A$4:$CI$60,K$204,FALSE),"-")</f>
        <v>0</v>
      </c>
      <c r="L12" s="12" t="str">
        <f>IFERROR(VLOOKUP($A12,'All Running Order Nat B'!$A$4:$CI$60,L$204,FALSE),"-")</f>
        <v>Red</v>
      </c>
      <c r="M12" s="35">
        <f>IFERROR(VLOOKUP($A12,'All Running Order Nat B'!$A$4:$CI$60,M$204,FALSE),"-")</f>
        <v>0</v>
      </c>
      <c r="N12" s="35">
        <f>IFERROR(VLOOKUP($A12,'All Running Order Nat B'!$A$4:$CI$60,N$204,FALSE),"-")</f>
        <v>0</v>
      </c>
      <c r="O12" s="35">
        <f>IFERROR(VLOOKUP($A12,'All Running Order Nat B'!$A$4:$CI$60,O$204,FALSE),"-")</f>
        <v>3</v>
      </c>
      <c r="P12" s="35">
        <f>IFERROR(VLOOKUP($A12,'All Running Order Nat B'!$A$4:$CI$60,P$204,FALSE),"-")</f>
        <v>2</v>
      </c>
      <c r="Q12" s="35">
        <f>IFERROR(VLOOKUP($A12,'All Running Order Nat B'!$A$4:$CI$60,Q$204,FALSE),"-")</f>
        <v>3</v>
      </c>
      <c r="R12" s="35">
        <f>IFERROR(VLOOKUP($A12,'All Running Order Nat B'!$A$4:$CI$60,R$204,FALSE),"-")</f>
        <v>4</v>
      </c>
      <c r="S12" s="12">
        <f>IFERROR(VLOOKUP($A12,'All Running Order Nat B'!$A$4:$CI$60,S$204,FALSE),"-")</f>
        <v>5</v>
      </c>
      <c r="T12" s="35">
        <f>IFERROR(VLOOKUP($A12,'All Running Order Nat B'!$A$4:$CI$60,T$204,FALSE),"-")</f>
        <v>0</v>
      </c>
      <c r="U12" s="12">
        <f>IFERROR(VLOOKUP($A12,'All Running Order Nat B'!$A$4:$CI$60,U$204,FALSE),"-")</f>
        <v>0</v>
      </c>
      <c r="V12" s="35">
        <f>IFERROR(VLOOKUP($A12,'All Running Order Nat B'!$A$4:$CI$60,V$204,FALSE),"-")</f>
        <v>0</v>
      </c>
      <c r="W12" s="5">
        <f>IFERROR(VLOOKUP($A12,'All Running Order Nat B'!$A$4:$CI$60,W$204,FALSE),"-")</f>
        <v>17</v>
      </c>
      <c r="X12" s="12">
        <f>IFERROR(VLOOKUP($A12,'All Running Order Nat B'!$A$4:$CI$60,X$204,FALSE),"-")</f>
        <v>2</v>
      </c>
      <c r="Y12" s="12">
        <f>IFERROR(VLOOKUP($A12,'All Running Order Nat B'!$A$4:$CI$60,Y$204,FALSE),"-")</f>
        <v>2</v>
      </c>
      <c r="Z12" s="12">
        <f>IFERROR(VLOOKUP($A12,'All Running Order Nat B'!$A$4:$CI$60,Z$204,FALSE),"-")</f>
        <v>1</v>
      </c>
      <c r="AA12" s="12">
        <f>IFERROR(VLOOKUP($A12,'All Running Order Nat B'!$A$4:$CI$60,AA$204,FALSE),"-")</f>
        <v>1</v>
      </c>
      <c r="AB12" s="12">
        <f>IFERROR(VLOOKUP($A12,'All Running Order Nat B'!$A$4:$CI$60,AB$204,FALSE),"-")</f>
        <v>1</v>
      </c>
      <c r="AC12" s="12">
        <f>IFERROR(VLOOKUP($A12,'All Running Order Nat B'!$A$4:$CI$60,AC$204,FALSE),"-")</f>
        <v>2</v>
      </c>
      <c r="AD12" s="12">
        <f>IFERROR(VLOOKUP($A12,'All Running Order Nat B'!$A$4:$CI$60,AD$204,FALSE),"-")</f>
        <v>0</v>
      </c>
      <c r="AE12" s="12">
        <f>IFERROR(VLOOKUP($A12,'All Running Order Nat B'!$A$4:$CI$60,AE$204,FALSE),"-")</f>
        <v>0</v>
      </c>
      <c r="AF12" s="12">
        <f>IFERROR(VLOOKUP($A12,'All Running Order Nat B'!$A$4:$CI$60,AF$204,FALSE),"-")</f>
        <v>0</v>
      </c>
      <c r="AG12" s="12">
        <f>IFERROR(VLOOKUP($A12,'All Running Order Nat B'!$A$4:$CI$60,AG$204,FALSE),"-")</f>
        <v>0</v>
      </c>
      <c r="AH12" s="5">
        <f>IFERROR(VLOOKUP($A12,'All Running Order Nat B'!$A$4:$CI$60,AH$204,FALSE),"-")</f>
        <v>9</v>
      </c>
      <c r="AI12" s="5">
        <f>IFERROR(VLOOKUP($A12,'All Running Order Nat B'!$A$4:$CI$60,AI$204,FALSE),"-")</f>
        <v>26</v>
      </c>
      <c r="AJ12" s="12">
        <f>IFERROR(VLOOKUP($A12,'All Running Order Nat B'!$A$4:$CI$60,AJ$204,FALSE),"-")</f>
        <v>1</v>
      </c>
      <c r="AK12" s="12">
        <f>IFERROR(VLOOKUP($A12,'All Running Order Nat B'!$A$4:$CI$60,AK$204,FALSE),"-")</f>
        <v>0</v>
      </c>
      <c r="AL12" s="12">
        <f>IFERROR(VLOOKUP($A12,'All Running Order Nat B'!$A$4:$CI$60,AL$204,FALSE),"-")</f>
        <v>1</v>
      </c>
      <c r="AM12" s="12">
        <f>IFERROR(VLOOKUP($A12,'All Running Order Nat B'!$A$4:$CI$60,AM$204,FALSE),"-")</f>
        <v>1</v>
      </c>
      <c r="AN12" s="12">
        <f>IFERROR(VLOOKUP($A12,'All Running Order Nat B'!$A$4:$CI$60,AN$204,FALSE),"-")</f>
        <v>1</v>
      </c>
      <c r="AO12" s="12">
        <f>IFERROR(VLOOKUP($A12,'All Running Order Nat B'!$A$4:$CI$60,AO$204,FALSE),"-")</f>
        <v>1</v>
      </c>
      <c r="AP12" s="12">
        <f>IFERROR(VLOOKUP($A12,'All Running Order Nat B'!$A$4:$CI$60,AP$204,FALSE),"-")</f>
        <v>4</v>
      </c>
      <c r="AQ12" s="12">
        <f>IFERROR(VLOOKUP($A12,'All Running Order Nat B'!$A$4:$CI$60,AQ$204,FALSE),"-")</f>
        <v>0</v>
      </c>
      <c r="AR12" s="12">
        <f>IFERROR(VLOOKUP($A12,'All Running Order Nat B'!$A$4:$CI$60,AR$204,FALSE),"-")</f>
        <v>0</v>
      </c>
      <c r="AS12" s="12">
        <f>IFERROR(VLOOKUP($A12,'All Running Order Nat B'!$A$4:$CI$60,AS$204,FALSE),"-")</f>
        <v>0</v>
      </c>
      <c r="AT12" s="5">
        <f>IFERROR(VLOOKUP($A12,'All Running Order Nat B'!$A$4:$CI$60,AT$204,FALSE),"-")</f>
        <v>9</v>
      </c>
      <c r="AU12" s="5">
        <f>IFERROR(VLOOKUP($A12,'All Running Order Nat B'!$A$4:$CI$60,AU$204,FALSE),"-")</f>
        <v>35</v>
      </c>
      <c r="AV12" s="12">
        <f>IFERROR(VLOOKUP($A12,'All Running Order Nat B'!$A$4:$CI$60,AV$204,FALSE),"-")</f>
        <v>0</v>
      </c>
      <c r="AW12" s="12">
        <f>IFERROR(VLOOKUP($A12,'All Running Order Nat B'!$A$4:$CI$60,AW$204,FALSE),"-")</f>
        <v>0</v>
      </c>
      <c r="AX12" s="12">
        <f>IFERROR(VLOOKUP($A12,'All Running Order Nat B'!$A$4:$CI$60,AX$204,FALSE),"-")</f>
        <v>0</v>
      </c>
      <c r="AY12" s="12">
        <f>IFERROR(VLOOKUP($A12,'All Running Order Nat B'!$A$4:$CI$60,AY$204,FALSE),"-")</f>
        <v>0</v>
      </c>
      <c r="AZ12" s="12">
        <f>IFERROR(VLOOKUP($A12,'All Running Order Nat B'!$A$4:$CI$60,AZ$204,FALSE),"-")</f>
        <v>0</v>
      </c>
      <c r="BA12" s="12">
        <f>IFERROR(VLOOKUP($A12,'All Running Order Nat B'!$A$4:$CI$60,BA$204,FALSE),"-")</f>
        <v>0</v>
      </c>
      <c r="BB12" s="12">
        <f>IFERROR(VLOOKUP($A12,'All Running Order Nat B'!$A$4:$CI$60,BB$204,FALSE),"-")</f>
        <v>0</v>
      </c>
      <c r="BC12" s="12">
        <f>IFERROR(VLOOKUP($A12,'All Running Order Nat B'!$A$4:$CI$60,BC$204,FALSE),"-")</f>
        <v>0</v>
      </c>
      <c r="BD12" s="12">
        <f>IFERROR(VLOOKUP($A12,'All Running Order Nat B'!$A$4:$CI$60,BD$204,FALSE),"-")</f>
        <v>0</v>
      </c>
      <c r="BE12" s="12">
        <f>IFERROR(VLOOKUP($A12,'All Running Order Nat B'!$A$4:$CI$60,BE$204,FALSE),"-")</f>
        <v>0</v>
      </c>
      <c r="BF12" s="5">
        <f>IFERROR(VLOOKUP($A12,'All Running Order Nat B'!$A$4:$CI$60,BF$204,FALSE),"-")</f>
        <v>0</v>
      </c>
      <c r="BG12" s="5">
        <f>IFERROR(VLOOKUP($A12,'All Running Order Nat B'!$A$4:$CI$60,BG$204,FALSE),"-")</f>
        <v>35</v>
      </c>
      <c r="BH12" s="5">
        <f>IFERROR(VLOOKUP($A12,'All Running Order Nat B'!$A$4:$CI$60,BH$204,FALSE),"-")</f>
        <v>4</v>
      </c>
      <c r="BI12" s="5">
        <f>IFERROR(VLOOKUP($A12,'All Running Order Nat B'!$A$4:$CI$60,BI$204,FALSE),"-")</f>
        <v>6</v>
      </c>
      <c r="BJ12" s="5">
        <f>IFERROR(VLOOKUP($A12,'All Running Order Nat B'!$A$4:$CI$60,BJ$204,FALSE),"-")</f>
        <v>5</v>
      </c>
      <c r="BK12" s="5">
        <f>IFERROR(VLOOKUP($A12,'All Running Order Nat B'!$A$4:$CI$60,BK$204,FALSE),"-")</f>
        <v>5</v>
      </c>
      <c r="BL12" s="5">
        <f>IFERROR(VLOOKUP($A12,'All Running Order Nat B'!$A$4:$CI$60,BL$204,FALSE),"-")</f>
        <v>3</v>
      </c>
      <c r="BM12" s="5">
        <f>IFERROR(VLOOKUP($A12,'All Running Order Nat B'!$A$4:$CI$60,BM$204,FALSE),"-")</f>
        <v>5</v>
      </c>
      <c r="BN12" s="5">
        <f>IFERROR(VLOOKUP($A12,'All Running Order Nat B'!$A$4:$CI$60,BN$204,FALSE),"-")</f>
        <v>4</v>
      </c>
      <c r="BO12" s="5">
        <f>IFERROR(VLOOKUP($A12,'All Running Order Nat B'!$A$4:$CI$60,BO$204,FALSE),"-")</f>
        <v>4</v>
      </c>
      <c r="BP12" s="3" t="str">
        <f>IFERROR(VLOOKUP($A12,'All Running Order Nat B'!$A$4:$CI$60,BP$204,FALSE),"-")</f>
        <v>-</v>
      </c>
      <c r="BQ12" s="3" t="str">
        <f>IFERROR(VLOOKUP($A12,'All Running Order Nat B'!$A$4:$CI$60,BQ$204,FALSE),"-")</f>
        <v/>
      </c>
      <c r="BR12" s="3">
        <f>IFERROR(VLOOKUP($A12,'All Running Order Nat B'!$A$4:$CI$60,BR$204,FALSE),"-")</f>
        <v>5</v>
      </c>
      <c r="BS12" s="3">
        <f>IFERROR(VLOOKUP($A12,'All Running Order Nat B'!$A$4:$CI$60,BS$204,FALSE),"-")</f>
        <v>5</v>
      </c>
      <c r="BT12" s="3" t="str">
        <f>IFERROR(VLOOKUP($A12,'All Running Order Nat B'!$A$4:$CI$60,BT$204,FALSE),"-")</f>
        <v>-</v>
      </c>
      <c r="BU12" s="3" t="str">
        <f>IFERROR(VLOOKUP($A12,'All Running Order Nat B'!$A$4:$CI$60,BU$204,FALSE),"-")</f>
        <v/>
      </c>
      <c r="BV12" s="3" t="str">
        <f>IFERROR(VLOOKUP($A12,'All Running Order Nat B'!$A$4:$CI$60,BV$204,FALSE),"-")</f>
        <v>-</v>
      </c>
      <c r="BW12" s="3" t="str">
        <f>IFERROR(VLOOKUP($A12,'All Running Order Nat B'!$A$4:$CI$60,BW$204,FALSE),"-")</f>
        <v/>
      </c>
      <c r="BX12" s="3" t="str">
        <f>IFERROR(VLOOKUP($A12,'All Running Order Nat B'!$A$4:$CI$60,BX$204,FALSE),"-")</f>
        <v>-</v>
      </c>
      <c r="BY12" s="3" t="str">
        <f>IFERROR(VLOOKUP($A12,'All Running Order Nat B'!$A$4:$CI$60,BY$204,FALSE),"-")</f>
        <v/>
      </c>
      <c r="BZ12" s="3" t="str">
        <f>IFERROR(VLOOKUP($A12,'All Running Order Nat B'!$A$4:$CI$60,BZ$204,FALSE),"-")</f>
        <v>-</v>
      </c>
      <c r="CA12" s="3" t="str">
        <f>IFERROR(VLOOKUP($A12,'All Running Order Nat B'!$A$4:$CI$60,CA$204,FALSE),"-")</f>
        <v/>
      </c>
      <c r="CB12" s="3" t="str">
        <f>IFERROR(VLOOKUP($A12,'All Running Order Nat B'!$A$4:$CI$60,CB$204,FALSE),"-")</f>
        <v>-</v>
      </c>
      <c r="CC12" s="3" t="str">
        <f>IFERROR(VLOOKUP($A12,'All Running Order Nat B'!$A$4:$CI$60,CC$204,FALSE),"-")</f>
        <v/>
      </c>
      <c r="CD12" s="3" t="str">
        <f>IFERROR(VLOOKUP($A12,'All Running Order Nat B'!$A$4:$CI$60,CD$204,FALSE),"-")</f>
        <v>-</v>
      </c>
      <c r="CE12" s="3" t="str">
        <f>IFERROR(VLOOKUP($A12,'All Running Order Nat B'!$A$4:$CI$60,CE$204,FALSE),"-")</f>
        <v/>
      </c>
      <c r="CF12" s="3" t="str">
        <f t="shared" si="4"/>
        <v>-</v>
      </c>
      <c r="CG12" s="3" t="str">
        <f t="shared" si="5"/>
        <v/>
      </c>
      <c r="CH12" s="5" t="str">
        <f>IFERROR(VLOOKUP($A12,'All Running Order Nat B'!$A$4:$CI$60,CH$204,FALSE),"-")</f>
        <v>5</v>
      </c>
      <c r="CI12">
        <v>5</v>
      </c>
    </row>
    <row r="13" spans="1:87" x14ac:dyDescent="0.3">
      <c r="A13" t="str">
        <f>CONCATENATE('Running Order'!$E$1007,"IRS",CI13)</f>
        <v>RedIRS6</v>
      </c>
      <c r="B13" s="37">
        <f>IFERROR(VLOOKUP($A13,'All Running Order Nat B'!$A$4:$CI$60,B$204,FALSE),"-")</f>
        <v>16</v>
      </c>
      <c r="C13" s="36" t="str">
        <f>IFERROR(VLOOKUP($A13,'All Running Order Nat B'!$A$4:$CI$60,C$204,FALSE),"-")</f>
        <v>Richard Sharp</v>
      </c>
      <c r="D13" s="36" t="str">
        <f>IFERROR(VLOOKUP($A13,'All Running Order Nat B'!$A$4:$CI$60,D$204,FALSE),"-")</f>
        <v>Joe Sharp</v>
      </c>
      <c r="E13" s="36" t="str">
        <f>IFERROR(VLOOKUP($A13,'All Running Order Nat B'!$A$4:$CI$60,E$204,FALSE),"-")</f>
        <v>Cartwright</v>
      </c>
      <c r="F13" s="36">
        <f>IFERROR(VLOOKUP($A13,'All Running Order Nat B'!$A$4:$CI$60,F$204,FALSE),"-")</f>
        <v>1600</v>
      </c>
      <c r="G13" s="37" t="str">
        <f>IFERROR(VLOOKUP($A13,'All Running Order Nat B'!$A$4:$CI$60,G$204,FALSE),"-")</f>
        <v>IRS</v>
      </c>
      <c r="H13" s="36">
        <f>IFERROR(VLOOKUP($A13,'All Running Order Nat B'!$A$4:$CI$60,H$204,FALSE),"-")</f>
        <v>4</v>
      </c>
      <c r="I13" s="36">
        <f>IFERROR(VLOOKUP($A13,'All Running Order Nat B'!$A$4:$CI$60,I$204,FALSE),"-")</f>
        <v>0</v>
      </c>
      <c r="J13" s="36">
        <f>IFERROR(VLOOKUP($A13,'All Running Order Nat B'!$A$4:$CI$60,J$204,FALSE),"-")</f>
        <v>0</v>
      </c>
      <c r="K13" s="36">
        <f>IFERROR(VLOOKUP($A13,'All Running Order Nat B'!$A$4:$CI$60,K$204,FALSE),"-")</f>
        <v>0</v>
      </c>
      <c r="L13" s="36" t="str">
        <f>IFERROR(VLOOKUP($A13,'All Running Order Nat B'!$A$4:$CI$60,L$204,FALSE),"-")</f>
        <v>Red</v>
      </c>
      <c r="M13" s="36">
        <f>IFERROR(VLOOKUP($A13,'All Running Order Nat B'!$A$4:$CI$60,M$204,FALSE),"-")</f>
        <v>1</v>
      </c>
      <c r="N13" s="36">
        <f>IFERROR(VLOOKUP($A13,'All Running Order Nat B'!$A$4:$CI$60,N$204,FALSE),"-")</f>
        <v>1</v>
      </c>
      <c r="O13" s="36">
        <f>IFERROR(VLOOKUP($A13,'All Running Order Nat B'!$A$4:$CI$60,O$204,FALSE),"-")</f>
        <v>1</v>
      </c>
      <c r="P13" s="36">
        <f>IFERROR(VLOOKUP($A13,'All Running Order Nat B'!$A$4:$CI$60,P$204,FALSE),"-")</f>
        <v>2</v>
      </c>
      <c r="Q13" s="36">
        <f>IFERROR(VLOOKUP($A13,'All Running Order Nat B'!$A$4:$CI$60,Q$204,FALSE),"-")</f>
        <v>3</v>
      </c>
      <c r="R13" s="36">
        <f>IFERROR(VLOOKUP($A13,'All Running Order Nat B'!$A$4:$CI$60,R$204,FALSE),"-")</f>
        <v>4</v>
      </c>
      <c r="S13" s="36">
        <f>IFERROR(VLOOKUP($A13,'All Running Order Nat B'!$A$4:$CI$60,S$204,FALSE),"-")</f>
        <v>6</v>
      </c>
      <c r="T13" s="36">
        <f>IFERROR(VLOOKUP($A13,'All Running Order Nat B'!$A$4:$CI$60,T$204,FALSE),"-")</f>
        <v>0</v>
      </c>
      <c r="U13" s="36">
        <f>IFERROR(VLOOKUP($A13,'All Running Order Nat B'!$A$4:$CI$60,U$204,FALSE),"-")</f>
        <v>0</v>
      </c>
      <c r="V13" s="36">
        <f>IFERROR(VLOOKUP($A13,'All Running Order Nat B'!$A$4:$CI$60,V$204,FALSE),"-")</f>
        <v>0</v>
      </c>
      <c r="W13" s="38">
        <f>IFERROR(VLOOKUP($A13,'All Running Order Nat B'!$A$4:$CI$60,W$204,FALSE),"-")</f>
        <v>18</v>
      </c>
      <c r="X13" s="36">
        <f>IFERROR(VLOOKUP($A13,'All Running Order Nat B'!$A$4:$CI$60,X$204,FALSE),"-")</f>
        <v>2</v>
      </c>
      <c r="Y13" s="36">
        <f>IFERROR(VLOOKUP($A13,'All Running Order Nat B'!$A$4:$CI$60,Y$204,FALSE),"-")</f>
        <v>1</v>
      </c>
      <c r="Z13" s="36">
        <f>IFERROR(VLOOKUP($A13,'All Running Order Nat B'!$A$4:$CI$60,Z$204,FALSE),"-")</f>
        <v>1</v>
      </c>
      <c r="AA13" s="36">
        <f>IFERROR(VLOOKUP($A13,'All Running Order Nat B'!$A$4:$CI$60,AA$204,FALSE),"-")</f>
        <v>2</v>
      </c>
      <c r="AB13" s="36">
        <f>IFERROR(VLOOKUP($A13,'All Running Order Nat B'!$A$4:$CI$60,AB$204,FALSE),"-")</f>
        <v>1</v>
      </c>
      <c r="AC13" s="36">
        <f>IFERROR(VLOOKUP($A13,'All Running Order Nat B'!$A$4:$CI$60,AC$204,FALSE),"-")</f>
        <v>0</v>
      </c>
      <c r="AD13" s="36">
        <f>IFERROR(VLOOKUP($A13,'All Running Order Nat B'!$A$4:$CI$60,AD$204,FALSE),"-")</f>
        <v>0</v>
      </c>
      <c r="AE13" s="36">
        <f>IFERROR(VLOOKUP($A13,'All Running Order Nat B'!$A$4:$CI$60,AE$204,FALSE),"-")</f>
        <v>0</v>
      </c>
      <c r="AF13" s="36">
        <f>IFERROR(VLOOKUP($A13,'All Running Order Nat B'!$A$4:$CI$60,AF$204,FALSE),"-")</f>
        <v>0</v>
      </c>
      <c r="AG13" s="36">
        <f>IFERROR(VLOOKUP($A13,'All Running Order Nat B'!$A$4:$CI$60,AG$204,FALSE),"-")</f>
        <v>0</v>
      </c>
      <c r="AH13" s="38">
        <f>IFERROR(VLOOKUP($A13,'All Running Order Nat B'!$A$4:$CI$60,AH$204,FALSE),"-")</f>
        <v>7</v>
      </c>
      <c r="AI13" s="38">
        <f>IFERROR(VLOOKUP($A13,'All Running Order Nat B'!$A$4:$CI$60,AI$204,FALSE),"-")</f>
        <v>25</v>
      </c>
      <c r="AJ13" s="36">
        <f>IFERROR(VLOOKUP($A13,'All Running Order Nat B'!$A$4:$CI$60,AJ$204,FALSE),"-")</f>
        <v>1</v>
      </c>
      <c r="AK13" s="36">
        <f>IFERROR(VLOOKUP($A13,'All Running Order Nat B'!$A$4:$CI$60,AK$204,FALSE),"-")</f>
        <v>0</v>
      </c>
      <c r="AL13" s="36">
        <f>IFERROR(VLOOKUP($A13,'All Running Order Nat B'!$A$4:$CI$60,AL$204,FALSE),"-")</f>
        <v>2</v>
      </c>
      <c r="AM13" s="36">
        <f>IFERROR(VLOOKUP($A13,'All Running Order Nat B'!$A$4:$CI$60,AM$204,FALSE),"-")</f>
        <v>1</v>
      </c>
      <c r="AN13" s="36">
        <f>IFERROR(VLOOKUP($A13,'All Running Order Nat B'!$A$4:$CI$60,AN$204,FALSE),"-")</f>
        <v>1</v>
      </c>
      <c r="AO13" s="36">
        <f>IFERROR(VLOOKUP($A13,'All Running Order Nat B'!$A$4:$CI$60,AO$204,FALSE),"-")</f>
        <v>1</v>
      </c>
      <c r="AP13" s="36">
        <f>IFERROR(VLOOKUP($A13,'All Running Order Nat B'!$A$4:$CI$60,AP$204,FALSE),"-")</f>
        <v>4</v>
      </c>
      <c r="AQ13" s="36">
        <f>IFERROR(VLOOKUP($A13,'All Running Order Nat B'!$A$4:$CI$60,AQ$204,FALSE),"-")</f>
        <v>0</v>
      </c>
      <c r="AR13" s="36">
        <f>IFERROR(VLOOKUP($A13,'All Running Order Nat B'!$A$4:$CI$60,AR$204,FALSE),"-")</f>
        <v>0</v>
      </c>
      <c r="AS13" s="36">
        <f>IFERROR(VLOOKUP($A13,'All Running Order Nat B'!$A$4:$CI$60,AS$204,FALSE),"-")</f>
        <v>0</v>
      </c>
      <c r="AT13" s="38">
        <f>IFERROR(VLOOKUP($A13,'All Running Order Nat B'!$A$4:$CI$60,AT$204,FALSE),"-")</f>
        <v>10</v>
      </c>
      <c r="AU13" s="38">
        <f>IFERROR(VLOOKUP($A13,'All Running Order Nat B'!$A$4:$CI$60,AU$204,FALSE),"-")</f>
        <v>35</v>
      </c>
      <c r="AV13" s="36">
        <f>IFERROR(VLOOKUP($A13,'All Running Order Nat B'!$A$4:$CI$60,AV$204,FALSE),"-")</f>
        <v>0</v>
      </c>
      <c r="AW13" s="36">
        <f>IFERROR(VLOOKUP($A13,'All Running Order Nat B'!$A$4:$CI$60,AW$204,FALSE),"-")</f>
        <v>0</v>
      </c>
      <c r="AX13" s="36">
        <f>IFERROR(VLOOKUP($A13,'All Running Order Nat B'!$A$4:$CI$60,AX$204,FALSE),"-")</f>
        <v>0</v>
      </c>
      <c r="AY13" s="36">
        <f>IFERROR(VLOOKUP($A13,'All Running Order Nat B'!$A$4:$CI$60,AY$204,FALSE),"-")</f>
        <v>0</v>
      </c>
      <c r="AZ13" s="36">
        <f>IFERROR(VLOOKUP($A13,'All Running Order Nat B'!$A$4:$CI$60,AZ$204,FALSE),"-")</f>
        <v>0</v>
      </c>
      <c r="BA13" s="36">
        <f>IFERROR(VLOOKUP($A13,'All Running Order Nat B'!$A$4:$CI$60,BA$204,FALSE),"-")</f>
        <v>0</v>
      </c>
      <c r="BB13" s="36">
        <f>IFERROR(VLOOKUP($A13,'All Running Order Nat B'!$A$4:$CI$60,BB$204,FALSE),"-")</f>
        <v>0</v>
      </c>
      <c r="BC13" s="36">
        <f>IFERROR(VLOOKUP($A13,'All Running Order Nat B'!$A$4:$CI$60,BC$204,FALSE),"-")</f>
        <v>0</v>
      </c>
      <c r="BD13" s="36">
        <f>IFERROR(VLOOKUP($A13,'All Running Order Nat B'!$A$4:$CI$60,BD$204,FALSE),"-")</f>
        <v>0</v>
      </c>
      <c r="BE13" s="36">
        <f>IFERROR(VLOOKUP($A13,'All Running Order Nat B'!$A$4:$CI$60,BE$204,FALSE),"-")</f>
        <v>0</v>
      </c>
      <c r="BF13" s="38">
        <f>IFERROR(VLOOKUP($A13,'All Running Order Nat B'!$A$4:$CI$60,BF$204,FALSE),"-")</f>
        <v>0</v>
      </c>
      <c r="BG13" s="38">
        <f>IFERROR(VLOOKUP($A13,'All Running Order Nat B'!$A$4:$CI$60,BG$204,FALSE),"-")</f>
        <v>35</v>
      </c>
      <c r="BH13" s="5">
        <f>IFERROR(VLOOKUP($A13,'All Running Order Nat B'!$A$4:$CI$60,BH$204,FALSE),"-")</f>
        <v>5</v>
      </c>
      <c r="BI13" s="5">
        <f>IFERROR(VLOOKUP($A13,'All Running Order Nat B'!$A$4:$CI$60,BI$204,FALSE),"-")</f>
        <v>4</v>
      </c>
      <c r="BJ13" s="5">
        <f>IFERROR(VLOOKUP($A13,'All Running Order Nat B'!$A$4:$CI$60,BJ$204,FALSE),"-")</f>
        <v>6</v>
      </c>
      <c r="BK13" s="5">
        <f>IFERROR(VLOOKUP($A13,'All Running Order Nat B'!$A$4:$CI$60,BK$204,FALSE),"-")</f>
        <v>6</v>
      </c>
      <c r="BL13" s="5">
        <f>IFERROR(VLOOKUP($A13,'All Running Order Nat B'!$A$4:$CI$60,BL$204,FALSE),"-")</f>
        <v>5</v>
      </c>
      <c r="BM13" s="5">
        <f>IFERROR(VLOOKUP($A13,'All Running Order Nat B'!$A$4:$CI$60,BM$204,FALSE),"-")</f>
        <v>4</v>
      </c>
      <c r="BN13" s="5">
        <f>IFERROR(VLOOKUP($A13,'All Running Order Nat B'!$A$4:$CI$60,BN$204,FALSE),"-")</f>
        <v>4</v>
      </c>
      <c r="BO13" s="5">
        <f>IFERROR(VLOOKUP($A13,'All Running Order Nat B'!$A$4:$CI$60,BO$204,FALSE),"-")</f>
        <v>4</v>
      </c>
      <c r="BP13" s="3" t="str">
        <f>IFERROR(VLOOKUP($A13,'All Running Order Nat B'!$A$4:$CI$60,BP$204,FALSE),"-")</f>
        <v>-</v>
      </c>
      <c r="BQ13" s="3" t="str">
        <f>IFERROR(VLOOKUP($A13,'All Running Order Nat B'!$A$4:$CI$60,BQ$204,FALSE),"-")</f>
        <v/>
      </c>
      <c r="BR13" s="3">
        <f>IFERROR(VLOOKUP($A13,'All Running Order Nat B'!$A$4:$CI$60,BR$204,FALSE),"-")</f>
        <v>6</v>
      </c>
      <c r="BS13" s="3">
        <f>IFERROR(VLOOKUP($A13,'All Running Order Nat B'!$A$4:$CI$60,BS$204,FALSE),"-")</f>
        <v>6</v>
      </c>
      <c r="BT13" s="3" t="str">
        <f>IFERROR(VLOOKUP($A13,'All Running Order Nat B'!$A$4:$CI$60,BT$204,FALSE),"-")</f>
        <v>-</v>
      </c>
      <c r="BU13" s="3" t="str">
        <f>IFERROR(VLOOKUP($A13,'All Running Order Nat B'!$A$4:$CI$60,BU$204,FALSE),"-")</f>
        <v/>
      </c>
      <c r="BV13" s="3" t="str">
        <f>IFERROR(VLOOKUP($A13,'All Running Order Nat B'!$A$4:$CI$60,BV$204,FALSE),"-")</f>
        <v>-</v>
      </c>
      <c r="BW13" s="3" t="str">
        <f>IFERROR(VLOOKUP($A13,'All Running Order Nat B'!$A$4:$CI$60,BW$204,FALSE),"-")</f>
        <v/>
      </c>
      <c r="BX13" s="3" t="str">
        <f>IFERROR(VLOOKUP($A13,'All Running Order Nat B'!$A$4:$CI$60,BX$204,FALSE),"-")</f>
        <v>-</v>
      </c>
      <c r="BY13" s="3" t="str">
        <f>IFERROR(VLOOKUP($A13,'All Running Order Nat B'!$A$4:$CI$60,BY$204,FALSE),"-")</f>
        <v/>
      </c>
      <c r="BZ13" s="3" t="str">
        <f>IFERROR(VLOOKUP($A13,'All Running Order Nat B'!$A$4:$CI$60,BZ$204,FALSE),"-")</f>
        <v>-</v>
      </c>
      <c r="CA13" s="3" t="str">
        <f>IFERROR(VLOOKUP($A13,'All Running Order Nat B'!$A$4:$CI$60,CA$204,FALSE),"-")</f>
        <v/>
      </c>
      <c r="CB13" s="3" t="str">
        <f>IFERROR(VLOOKUP($A13,'All Running Order Nat B'!$A$4:$CI$60,CB$204,FALSE),"-")</f>
        <v>-</v>
      </c>
      <c r="CC13" s="3" t="str">
        <f>IFERROR(VLOOKUP($A13,'All Running Order Nat B'!$A$4:$CI$60,CC$204,FALSE),"-")</f>
        <v/>
      </c>
      <c r="CD13" s="3" t="str">
        <f>IFERROR(VLOOKUP($A13,'All Running Order Nat B'!$A$4:$CI$60,CD$204,FALSE),"-")</f>
        <v>-</v>
      </c>
      <c r="CE13" s="3" t="str">
        <f>IFERROR(VLOOKUP($A13,'All Running Order Nat B'!$A$4:$CI$60,CE$204,FALSE),"-")</f>
        <v/>
      </c>
      <c r="CF13" s="3" t="str">
        <f t="shared" si="4"/>
        <v>-</v>
      </c>
      <c r="CG13" s="3" t="str">
        <f t="shared" si="5"/>
        <v/>
      </c>
      <c r="CH13" s="5" t="str">
        <f>IFERROR(VLOOKUP($A13,'All Running Order Nat B'!$A$4:$CI$60,CH$204,FALSE),"-")</f>
        <v>6</v>
      </c>
      <c r="CI13">
        <v>6</v>
      </c>
    </row>
    <row r="14" spans="1:87" x14ac:dyDescent="0.3">
      <c r="A14" t="str">
        <f>CONCATENATE('Running Order'!$E$1007,"IRS",CI14)</f>
        <v>RedIRS7</v>
      </c>
      <c r="B14" s="13">
        <f>IFERROR(VLOOKUP($A14,'All Running Order Nat B'!$A$4:$CI$60,B$204,FALSE),"-")</f>
        <v>4</v>
      </c>
      <c r="C14" s="35" t="str">
        <f>IFERROR(VLOOKUP($A14,'All Running Order Nat B'!$A$4:$CI$60,C$204,FALSE),"-")</f>
        <v>Simon Kingsley</v>
      </c>
      <c r="D14" s="35" t="str">
        <f>IFERROR(VLOOKUP($A14,'All Running Order Nat B'!$A$4:$CI$60,D$204,FALSE),"-")</f>
        <v>Matt Kingsley</v>
      </c>
      <c r="E14" s="35" t="str">
        <f>IFERROR(VLOOKUP($A14,'All Running Order Nat B'!$A$4:$CI$60,E$204,FALSE),"-")</f>
        <v>Crossle</v>
      </c>
      <c r="F14" s="35">
        <f>IFERROR(VLOOKUP($A14,'All Running Order Nat B'!$A$4:$CI$60,F$204,FALSE),"-")</f>
        <v>1500</v>
      </c>
      <c r="G14" s="13" t="str">
        <f>IFERROR(VLOOKUP($A14,'All Running Order Nat B'!$A$4:$CI$60,G$204,FALSE),"-")</f>
        <v>IRS</v>
      </c>
      <c r="H14" s="12">
        <f>IFERROR(VLOOKUP($A14,'All Running Order Nat B'!$A$4:$CI$60,H$204,FALSE),"-")</f>
        <v>7</v>
      </c>
      <c r="I14" s="12">
        <f>IFERROR(VLOOKUP($A14,'All Running Order Nat B'!$A$4:$CI$60,I$204,FALSE),"-")</f>
        <v>0</v>
      </c>
      <c r="J14" s="12">
        <f>IFERROR(VLOOKUP($A14,'All Running Order Nat B'!$A$4:$CI$60,J$204,FALSE),"-")</f>
        <v>0</v>
      </c>
      <c r="K14" s="35">
        <f>IFERROR(VLOOKUP($A14,'All Running Order Nat B'!$A$4:$CI$60,K$204,FALSE),"-")</f>
        <v>0</v>
      </c>
      <c r="L14" s="12" t="str">
        <f>IFERROR(VLOOKUP($A14,'All Running Order Nat B'!$A$4:$CI$60,L$204,FALSE),"-")</f>
        <v>Red</v>
      </c>
      <c r="M14" s="35">
        <f>IFERROR(VLOOKUP($A14,'All Running Order Nat B'!$A$4:$CI$60,M$204,FALSE),"-")</f>
        <v>5</v>
      </c>
      <c r="N14" s="35">
        <f>IFERROR(VLOOKUP($A14,'All Running Order Nat B'!$A$4:$CI$60,N$204,FALSE),"-")</f>
        <v>2</v>
      </c>
      <c r="O14" s="35">
        <f>IFERROR(VLOOKUP($A14,'All Running Order Nat B'!$A$4:$CI$60,O$204,FALSE),"-")</f>
        <v>3</v>
      </c>
      <c r="P14" s="35">
        <f>IFERROR(VLOOKUP($A14,'All Running Order Nat B'!$A$4:$CI$60,P$204,FALSE),"-")</f>
        <v>1</v>
      </c>
      <c r="Q14" s="35">
        <f>IFERROR(VLOOKUP($A14,'All Running Order Nat B'!$A$4:$CI$60,Q$204,FALSE),"-")</f>
        <v>1</v>
      </c>
      <c r="R14" s="35">
        <f>IFERROR(VLOOKUP($A14,'All Running Order Nat B'!$A$4:$CI$60,R$204,FALSE),"-")</f>
        <v>3</v>
      </c>
      <c r="S14" s="12">
        <f>IFERROR(VLOOKUP($A14,'All Running Order Nat B'!$A$4:$CI$60,S$204,FALSE),"-")</f>
        <v>8</v>
      </c>
      <c r="T14" s="35">
        <f>IFERROR(VLOOKUP($A14,'All Running Order Nat B'!$A$4:$CI$60,T$204,FALSE),"-")</f>
        <v>0</v>
      </c>
      <c r="U14" s="12">
        <f>IFERROR(VLOOKUP($A14,'All Running Order Nat B'!$A$4:$CI$60,U$204,FALSE),"-")</f>
        <v>0</v>
      </c>
      <c r="V14" s="35">
        <f>IFERROR(VLOOKUP($A14,'All Running Order Nat B'!$A$4:$CI$60,V$204,FALSE),"-")</f>
        <v>0</v>
      </c>
      <c r="W14" s="5">
        <f>IFERROR(VLOOKUP($A14,'All Running Order Nat B'!$A$4:$CI$60,W$204,FALSE),"-")</f>
        <v>23</v>
      </c>
      <c r="X14" s="12">
        <f>IFERROR(VLOOKUP($A14,'All Running Order Nat B'!$A$4:$CI$60,X$204,FALSE),"-")</f>
        <v>2</v>
      </c>
      <c r="Y14" s="12">
        <f>IFERROR(VLOOKUP($A14,'All Running Order Nat B'!$A$4:$CI$60,Y$204,FALSE),"-")</f>
        <v>1</v>
      </c>
      <c r="Z14" s="12">
        <f>IFERROR(VLOOKUP($A14,'All Running Order Nat B'!$A$4:$CI$60,Z$204,FALSE),"-")</f>
        <v>1</v>
      </c>
      <c r="AA14" s="12">
        <f>IFERROR(VLOOKUP($A14,'All Running Order Nat B'!$A$4:$CI$60,AA$204,FALSE),"-")</f>
        <v>3</v>
      </c>
      <c r="AB14" s="12">
        <f>IFERROR(VLOOKUP($A14,'All Running Order Nat B'!$A$4:$CI$60,AB$204,FALSE),"-")</f>
        <v>1</v>
      </c>
      <c r="AC14" s="12">
        <f>IFERROR(VLOOKUP($A14,'All Running Order Nat B'!$A$4:$CI$60,AC$204,FALSE),"-")</f>
        <v>0</v>
      </c>
      <c r="AD14" s="12">
        <f>IFERROR(VLOOKUP($A14,'All Running Order Nat B'!$A$4:$CI$60,AD$204,FALSE),"-")</f>
        <v>0</v>
      </c>
      <c r="AE14" s="12">
        <f>IFERROR(VLOOKUP($A14,'All Running Order Nat B'!$A$4:$CI$60,AE$204,FALSE),"-")</f>
        <v>0</v>
      </c>
      <c r="AF14" s="12">
        <f>IFERROR(VLOOKUP($A14,'All Running Order Nat B'!$A$4:$CI$60,AF$204,FALSE),"-")</f>
        <v>0</v>
      </c>
      <c r="AG14" s="12">
        <f>IFERROR(VLOOKUP($A14,'All Running Order Nat B'!$A$4:$CI$60,AG$204,FALSE),"-")</f>
        <v>0</v>
      </c>
      <c r="AH14" s="5">
        <f>IFERROR(VLOOKUP($A14,'All Running Order Nat B'!$A$4:$CI$60,AH$204,FALSE),"-")</f>
        <v>8</v>
      </c>
      <c r="AI14" s="5">
        <f>IFERROR(VLOOKUP($A14,'All Running Order Nat B'!$A$4:$CI$60,AI$204,FALSE),"-")</f>
        <v>31</v>
      </c>
      <c r="AJ14" s="12">
        <f>IFERROR(VLOOKUP($A14,'All Running Order Nat B'!$A$4:$CI$60,AJ$204,FALSE),"-")</f>
        <v>0</v>
      </c>
      <c r="AK14" s="12">
        <f>IFERROR(VLOOKUP($A14,'All Running Order Nat B'!$A$4:$CI$60,AK$204,FALSE),"-")</f>
        <v>0</v>
      </c>
      <c r="AL14" s="12">
        <f>IFERROR(VLOOKUP($A14,'All Running Order Nat B'!$A$4:$CI$60,AL$204,FALSE),"-")</f>
        <v>1</v>
      </c>
      <c r="AM14" s="12">
        <f>IFERROR(VLOOKUP($A14,'All Running Order Nat B'!$A$4:$CI$60,AM$204,FALSE),"-")</f>
        <v>3</v>
      </c>
      <c r="AN14" s="12">
        <f>IFERROR(VLOOKUP($A14,'All Running Order Nat B'!$A$4:$CI$60,AN$204,FALSE),"-")</f>
        <v>0</v>
      </c>
      <c r="AO14" s="12">
        <f>IFERROR(VLOOKUP($A14,'All Running Order Nat B'!$A$4:$CI$60,AO$204,FALSE),"-")</f>
        <v>0</v>
      </c>
      <c r="AP14" s="12">
        <f>IFERROR(VLOOKUP($A14,'All Running Order Nat B'!$A$4:$CI$60,AP$204,FALSE),"-")</f>
        <v>1</v>
      </c>
      <c r="AQ14" s="12">
        <f>IFERROR(VLOOKUP($A14,'All Running Order Nat B'!$A$4:$CI$60,AQ$204,FALSE),"-")</f>
        <v>0</v>
      </c>
      <c r="AR14" s="12">
        <f>IFERROR(VLOOKUP($A14,'All Running Order Nat B'!$A$4:$CI$60,AR$204,FALSE),"-")</f>
        <v>0</v>
      </c>
      <c r="AS14" s="12">
        <f>IFERROR(VLOOKUP($A14,'All Running Order Nat B'!$A$4:$CI$60,AS$204,FALSE),"-")</f>
        <v>0</v>
      </c>
      <c r="AT14" s="5">
        <f>IFERROR(VLOOKUP($A14,'All Running Order Nat B'!$A$4:$CI$60,AT$204,FALSE),"-")</f>
        <v>5</v>
      </c>
      <c r="AU14" s="5">
        <f>IFERROR(VLOOKUP($A14,'All Running Order Nat B'!$A$4:$CI$60,AU$204,FALSE),"-")</f>
        <v>36</v>
      </c>
      <c r="AV14" s="12">
        <f>IFERROR(VLOOKUP($A14,'All Running Order Nat B'!$A$4:$CI$60,AV$204,FALSE),"-")</f>
        <v>0</v>
      </c>
      <c r="AW14" s="12">
        <f>IFERROR(VLOOKUP($A14,'All Running Order Nat B'!$A$4:$CI$60,AW$204,FALSE),"-")</f>
        <v>0</v>
      </c>
      <c r="AX14" s="12">
        <f>IFERROR(VLOOKUP($A14,'All Running Order Nat B'!$A$4:$CI$60,AX$204,FALSE),"-")</f>
        <v>0</v>
      </c>
      <c r="AY14" s="12">
        <f>IFERROR(VLOOKUP($A14,'All Running Order Nat B'!$A$4:$CI$60,AY$204,FALSE),"-")</f>
        <v>0</v>
      </c>
      <c r="AZ14" s="12">
        <f>IFERROR(VLOOKUP($A14,'All Running Order Nat B'!$A$4:$CI$60,AZ$204,FALSE),"-")</f>
        <v>0</v>
      </c>
      <c r="BA14" s="12">
        <f>IFERROR(VLOOKUP($A14,'All Running Order Nat B'!$A$4:$CI$60,BA$204,FALSE),"-")</f>
        <v>0</v>
      </c>
      <c r="BB14" s="12">
        <f>IFERROR(VLOOKUP($A14,'All Running Order Nat B'!$A$4:$CI$60,BB$204,FALSE),"-")</f>
        <v>0</v>
      </c>
      <c r="BC14" s="12">
        <f>IFERROR(VLOOKUP($A14,'All Running Order Nat B'!$A$4:$CI$60,BC$204,FALSE),"-")</f>
        <v>0</v>
      </c>
      <c r="BD14" s="12">
        <f>IFERROR(VLOOKUP($A14,'All Running Order Nat B'!$A$4:$CI$60,BD$204,FALSE),"-")</f>
        <v>0</v>
      </c>
      <c r="BE14" s="12">
        <f>IFERROR(VLOOKUP($A14,'All Running Order Nat B'!$A$4:$CI$60,BE$204,FALSE),"-")</f>
        <v>0</v>
      </c>
      <c r="BF14" s="5">
        <f>IFERROR(VLOOKUP($A14,'All Running Order Nat B'!$A$4:$CI$60,BF$204,FALSE),"-")</f>
        <v>0</v>
      </c>
      <c r="BG14" s="5">
        <f>IFERROR(VLOOKUP($A14,'All Running Order Nat B'!$A$4:$CI$60,BG$204,FALSE),"-")</f>
        <v>36</v>
      </c>
      <c r="BH14" s="5">
        <f>IFERROR(VLOOKUP($A14,'All Running Order Nat B'!$A$4:$CI$60,BH$204,FALSE),"-")</f>
        <v>9</v>
      </c>
      <c r="BI14" s="5">
        <f>IFERROR(VLOOKUP($A14,'All Running Order Nat B'!$A$4:$CI$60,BI$204,FALSE),"-")</f>
        <v>8</v>
      </c>
      <c r="BJ14" s="5">
        <f>IFERROR(VLOOKUP($A14,'All Running Order Nat B'!$A$4:$CI$60,BJ$204,FALSE),"-")</f>
        <v>7</v>
      </c>
      <c r="BK14" s="5">
        <f>IFERROR(VLOOKUP($A14,'All Running Order Nat B'!$A$4:$CI$60,BK$204,FALSE),"-")</f>
        <v>7</v>
      </c>
      <c r="BL14" s="5">
        <f>IFERROR(VLOOKUP($A14,'All Running Order Nat B'!$A$4:$CI$60,BL$204,FALSE),"-")</f>
        <v>8</v>
      </c>
      <c r="BM14" s="5">
        <f>IFERROR(VLOOKUP($A14,'All Running Order Nat B'!$A$4:$CI$60,BM$204,FALSE),"-")</f>
        <v>8</v>
      </c>
      <c r="BN14" s="5">
        <f>IFERROR(VLOOKUP($A14,'All Running Order Nat B'!$A$4:$CI$60,BN$204,FALSE),"-")</f>
        <v>7</v>
      </c>
      <c r="BO14" s="5">
        <f>IFERROR(VLOOKUP($A14,'All Running Order Nat B'!$A$4:$CI$60,BO$204,FALSE),"-")</f>
        <v>7</v>
      </c>
      <c r="BP14" s="3" t="str">
        <f>IFERROR(VLOOKUP($A14,'All Running Order Nat B'!$A$4:$CI$60,BP$204,FALSE),"-")</f>
        <v>-</v>
      </c>
      <c r="BQ14" s="3" t="str">
        <f>IFERROR(VLOOKUP($A14,'All Running Order Nat B'!$A$4:$CI$60,BQ$204,FALSE),"-")</f>
        <v/>
      </c>
      <c r="BR14" s="3">
        <f>IFERROR(VLOOKUP($A14,'All Running Order Nat B'!$A$4:$CI$60,BR$204,FALSE),"-")</f>
        <v>7</v>
      </c>
      <c r="BS14" s="3">
        <f>IFERROR(VLOOKUP($A14,'All Running Order Nat B'!$A$4:$CI$60,BS$204,FALSE),"-")</f>
        <v>7</v>
      </c>
      <c r="BT14" s="3" t="str">
        <f>IFERROR(VLOOKUP($A14,'All Running Order Nat B'!$A$4:$CI$60,BT$204,FALSE),"-")</f>
        <v>-</v>
      </c>
      <c r="BU14" s="3" t="str">
        <f>IFERROR(VLOOKUP($A14,'All Running Order Nat B'!$A$4:$CI$60,BU$204,FALSE),"-")</f>
        <v/>
      </c>
      <c r="BV14" s="3" t="str">
        <f>IFERROR(VLOOKUP($A14,'All Running Order Nat B'!$A$4:$CI$60,BV$204,FALSE),"-")</f>
        <v>-</v>
      </c>
      <c r="BW14" s="3" t="str">
        <f>IFERROR(VLOOKUP($A14,'All Running Order Nat B'!$A$4:$CI$60,BW$204,FALSE),"-")</f>
        <v/>
      </c>
      <c r="BX14" s="3" t="str">
        <f>IFERROR(VLOOKUP($A14,'All Running Order Nat B'!$A$4:$CI$60,BX$204,FALSE),"-")</f>
        <v>-</v>
      </c>
      <c r="BY14" s="3" t="str">
        <f>IFERROR(VLOOKUP($A14,'All Running Order Nat B'!$A$4:$CI$60,BY$204,FALSE),"-")</f>
        <v/>
      </c>
      <c r="BZ14" s="3" t="str">
        <f>IFERROR(VLOOKUP($A14,'All Running Order Nat B'!$A$4:$CI$60,BZ$204,FALSE),"-")</f>
        <v>-</v>
      </c>
      <c r="CA14" s="3" t="str">
        <f>IFERROR(VLOOKUP($A14,'All Running Order Nat B'!$A$4:$CI$60,CA$204,FALSE),"-")</f>
        <v/>
      </c>
      <c r="CB14" s="3" t="str">
        <f>IFERROR(VLOOKUP($A14,'All Running Order Nat B'!$A$4:$CI$60,CB$204,FALSE),"-")</f>
        <v>-</v>
      </c>
      <c r="CC14" s="3" t="str">
        <f>IFERROR(VLOOKUP($A14,'All Running Order Nat B'!$A$4:$CI$60,CC$204,FALSE),"-")</f>
        <v/>
      </c>
      <c r="CD14" s="3" t="str">
        <f>IFERROR(VLOOKUP($A14,'All Running Order Nat B'!$A$4:$CI$60,CD$204,FALSE),"-")</f>
        <v>-</v>
      </c>
      <c r="CE14" s="3" t="str">
        <f>IFERROR(VLOOKUP($A14,'All Running Order Nat B'!$A$4:$CI$60,CE$204,FALSE),"-")</f>
        <v/>
      </c>
      <c r="CF14" s="3" t="str">
        <f t="shared" si="4"/>
        <v>-</v>
      </c>
      <c r="CG14" s="3" t="str">
        <f t="shared" si="5"/>
        <v/>
      </c>
      <c r="CH14" s="5" t="str">
        <f>IFERROR(VLOOKUP($A14,'All Running Order Nat B'!$A$4:$CI$60,CH$204,FALSE),"-")</f>
        <v>7</v>
      </c>
      <c r="CI14">
        <v>7</v>
      </c>
    </row>
    <row r="15" spans="1:87" x14ac:dyDescent="0.3">
      <c r="A15" t="str">
        <f>CONCATENATE('Running Order'!$E$1007,"IRS",CI15)</f>
        <v>RedIRS8</v>
      </c>
      <c r="B15" s="37">
        <f>IFERROR(VLOOKUP($A15,'All Running Order Nat B'!$A$4:$CI$60,B$204,FALSE),"-")</f>
        <v>19</v>
      </c>
      <c r="C15" s="36" t="str">
        <f>IFERROR(VLOOKUP($A15,'All Running Order Nat B'!$A$4:$CI$60,C$204,FALSE),"-")</f>
        <v>Boyd Webster</v>
      </c>
      <c r="D15" s="36" t="str">
        <f>IFERROR(VLOOKUP($A15,'All Running Order Nat B'!$A$4:$CI$60,D$204,FALSE),"-")</f>
        <v>Tim Barrington</v>
      </c>
      <c r="E15" s="36" t="str">
        <f>IFERROR(VLOOKUP($A15,'All Running Order Nat B'!$A$4:$CI$60,E$204,FALSE),"-")</f>
        <v>Crossle</v>
      </c>
      <c r="F15" s="36">
        <f>IFERROR(VLOOKUP($A15,'All Running Order Nat B'!$A$4:$CI$60,F$204,FALSE),"-")</f>
        <v>1500</v>
      </c>
      <c r="G15" s="37" t="str">
        <f>IFERROR(VLOOKUP($A15,'All Running Order Nat B'!$A$4:$CI$60,G$204,FALSE),"-")</f>
        <v>IRS</v>
      </c>
      <c r="H15" s="36">
        <f>IFERROR(VLOOKUP($A15,'All Running Order Nat B'!$A$4:$CI$60,H$204,FALSE),"-")</f>
        <v>3</v>
      </c>
      <c r="I15" s="36">
        <f>IFERROR(VLOOKUP($A15,'All Running Order Nat B'!$A$4:$CI$60,I$204,FALSE),"-")</f>
        <v>0</v>
      </c>
      <c r="J15" s="36">
        <f>IFERROR(VLOOKUP($A15,'All Running Order Nat B'!$A$4:$CI$60,J$204,FALSE),"-")</f>
        <v>0</v>
      </c>
      <c r="K15" s="36">
        <f>IFERROR(VLOOKUP($A15,'All Running Order Nat B'!$A$4:$CI$60,K$204,FALSE),"-")</f>
        <v>0</v>
      </c>
      <c r="L15" s="36" t="str">
        <f>IFERROR(VLOOKUP($A15,'All Running Order Nat B'!$A$4:$CI$60,L$204,FALSE),"-")</f>
        <v>Red</v>
      </c>
      <c r="M15" s="36">
        <f>IFERROR(VLOOKUP($A15,'All Running Order Nat B'!$A$4:$CI$60,M$204,FALSE),"-")</f>
        <v>0</v>
      </c>
      <c r="N15" s="36">
        <f>IFERROR(VLOOKUP($A15,'All Running Order Nat B'!$A$4:$CI$60,N$204,FALSE),"-")</f>
        <v>0</v>
      </c>
      <c r="O15" s="36">
        <f>IFERROR(VLOOKUP($A15,'All Running Order Nat B'!$A$4:$CI$60,O$204,FALSE),"-")</f>
        <v>3</v>
      </c>
      <c r="P15" s="36">
        <f>IFERROR(VLOOKUP($A15,'All Running Order Nat B'!$A$4:$CI$60,P$204,FALSE),"-")</f>
        <v>2</v>
      </c>
      <c r="Q15" s="36">
        <f>IFERROR(VLOOKUP($A15,'All Running Order Nat B'!$A$4:$CI$60,Q$204,FALSE),"-")</f>
        <v>2</v>
      </c>
      <c r="R15" s="36">
        <f>IFERROR(VLOOKUP($A15,'All Running Order Nat B'!$A$4:$CI$60,R$204,FALSE),"-")</f>
        <v>4</v>
      </c>
      <c r="S15" s="36">
        <f>IFERROR(VLOOKUP($A15,'All Running Order Nat B'!$A$4:$CI$60,S$204,FALSE),"-")</f>
        <v>6</v>
      </c>
      <c r="T15" s="36">
        <f>IFERROR(VLOOKUP($A15,'All Running Order Nat B'!$A$4:$CI$60,T$204,FALSE),"-")</f>
        <v>0</v>
      </c>
      <c r="U15" s="36">
        <f>IFERROR(VLOOKUP($A15,'All Running Order Nat B'!$A$4:$CI$60,U$204,FALSE),"-")</f>
        <v>0</v>
      </c>
      <c r="V15" s="36">
        <f>IFERROR(VLOOKUP($A15,'All Running Order Nat B'!$A$4:$CI$60,V$204,FALSE),"-")</f>
        <v>0</v>
      </c>
      <c r="W15" s="38">
        <f>IFERROR(VLOOKUP($A15,'All Running Order Nat B'!$A$4:$CI$60,W$204,FALSE),"-")</f>
        <v>17</v>
      </c>
      <c r="X15" s="36">
        <f>IFERROR(VLOOKUP($A15,'All Running Order Nat B'!$A$4:$CI$60,X$204,FALSE),"-")</f>
        <v>0</v>
      </c>
      <c r="Y15" s="36">
        <f>IFERROR(VLOOKUP($A15,'All Running Order Nat B'!$A$4:$CI$60,Y$204,FALSE),"-")</f>
        <v>2</v>
      </c>
      <c r="Z15" s="36">
        <f>IFERROR(VLOOKUP($A15,'All Running Order Nat B'!$A$4:$CI$60,Z$204,FALSE),"-")</f>
        <v>1</v>
      </c>
      <c r="AA15" s="36">
        <f>IFERROR(VLOOKUP($A15,'All Running Order Nat B'!$A$4:$CI$60,AA$204,FALSE),"-")</f>
        <v>1</v>
      </c>
      <c r="AB15" s="36">
        <f>IFERROR(VLOOKUP($A15,'All Running Order Nat B'!$A$4:$CI$60,AB$204,FALSE),"-")</f>
        <v>1</v>
      </c>
      <c r="AC15" s="36">
        <f>IFERROR(VLOOKUP($A15,'All Running Order Nat B'!$A$4:$CI$60,AC$204,FALSE),"-")</f>
        <v>4</v>
      </c>
      <c r="AD15" s="36">
        <f>IFERROR(VLOOKUP($A15,'All Running Order Nat B'!$A$4:$CI$60,AD$204,FALSE),"-")</f>
        <v>0</v>
      </c>
      <c r="AE15" s="36">
        <f>IFERROR(VLOOKUP($A15,'All Running Order Nat B'!$A$4:$CI$60,AE$204,FALSE),"-")</f>
        <v>0</v>
      </c>
      <c r="AF15" s="36">
        <f>IFERROR(VLOOKUP($A15,'All Running Order Nat B'!$A$4:$CI$60,AF$204,FALSE),"-")</f>
        <v>0</v>
      </c>
      <c r="AG15" s="36">
        <f>IFERROR(VLOOKUP($A15,'All Running Order Nat B'!$A$4:$CI$60,AG$204,FALSE),"-")</f>
        <v>0</v>
      </c>
      <c r="AH15" s="38">
        <f>IFERROR(VLOOKUP($A15,'All Running Order Nat B'!$A$4:$CI$60,AH$204,FALSE),"-")</f>
        <v>9</v>
      </c>
      <c r="AI15" s="38">
        <f>IFERROR(VLOOKUP($A15,'All Running Order Nat B'!$A$4:$CI$60,AI$204,FALSE),"-")</f>
        <v>26</v>
      </c>
      <c r="AJ15" s="36">
        <f>IFERROR(VLOOKUP($A15,'All Running Order Nat B'!$A$4:$CI$60,AJ$204,FALSE),"-")</f>
        <v>1</v>
      </c>
      <c r="AK15" s="36">
        <f>IFERROR(VLOOKUP($A15,'All Running Order Nat B'!$A$4:$CI$60,AK$204,FALSE),"-")</f>
        <v>5</v>
      </c>
      <c r="AL15" s="36">
        <f>IFERROR(VLOOKUP($A15,'All Running Order Nat B'!$A$4:$CI$60,AL$204,FALSE),"-")</f>
        <v>1</v>
      </c>
      <c r="AM15" s="36">
        <f>IFERROR(VLOOKUP($A15,'All Running Order Nat B'!$A$4:$CI$60,AM$204,FALSE),"-")</f>
        <v>3</v>
      </c>
      <c r="AN15" s="36">
        <f>IFERROR(VLOOKUP($A15,'All Running Order Nat B'!$A$4:$CI$60,AN$204,FALSE),"-")</f>
        <v>1</v>
      </c>
      <c r="AO15" s="36">
        <f>IFERROR(VLOOKUP($A15,'All Running Order Nat B'!$A$4:$CI$60,AO$204,FALSE),"-")</f>
        <v>2</v>
      </c>
      <c r="AP15" s="36">
        <f>IFERROR(VLOOKUP($A15,'All Running Order Nat B'!$A$4:$CI$60,AP$204,FALSE),"-")</f>
        <v>0</v>
      </c>
      <c r="AQ15" s="36">
        <f>IFERROR(VLOOKUP($A15,'All Running Order Nat B'!$A$4:$CI$60,AQ$204,FALSE),"-")</f>
        <v>0</v>
      </c>
      <c r="AR15" s="36">
        <f>IFERROR(VLOOKUP($A15,'All Running Order Nat B'!$A$4:$CI$60,AR$204,FALSE),"-")</f>
        <v>0</v>
      </c>
      <c r="AS15" s="36">
        <f>IFERROR(VLOOKUP($A15,'All Running Order Nat B'!$A$4:$CI$60,AS$204,FALSE),"-")</f>
        <v>0</v>
      </c>
      <c r="AT15" s="38">
        <f>IFERROR(VLOOKUP($A15,'All Running Order Nat B'!$A$4:$CI$60,AT$204,FALSE),"-")</f>
        <v>13</v>
      </c>
      <c r="AU15" s="38">
        <f>IFERROR(VLOOKUP($A15,'All Running Order Nat B'!$A$4:$CI$60,AU$204,FALSE),"-")</f>
        <v>39</v>
      </c>
      <c r="AV15" s="36">
        <f>IFERROR(VLOOKUP($A15,'All Running Order Nat B'!$A$4:$CI$60,AV$204,FALSE),"-")</f>
        <v>0</v>
      </c>
      <c r="AW15" s="36">
        <f>IFERROR(VLOOKUP($A15,'All Running Order Nat B'!$A$4:$CI$60,AW$204,FALSE),"-")</f>
        <v>0</v>
      </c>
      <c r="AX15" s="36">
        <f>IFERROR(VLOOKUP($A15,'All Running Order Nat B'!$A$4:$CI$60,AX$204,FALSE),"-")</f>
        <v>0</v>
      </c>
      <c r="AY15" s="36">
        <f>IFERROR(VLOOKUP($A15,'All Running Order Nat B'!$A$4:$CI$60,AY$204,FALSE),"-")</f>
        <v>0</v>
      </c>
      <c r="AZ15" s="36">
        <f>IFERROR(VLOOKUP($A15,'All Running Order Nat B'!$A$4:$CI$60,AZ$204,FALSE),"-")</f>
        <v>0</v>
      </c>
      <c r="BA15" s="36">
        <f>IFERROR(VLOOKUP($A15,'All Running Order Nat B'!$A$4:$CI$60,BA$204,FALSE),"-")</f>
        <v>0</v>
      </c>
      <c r="BB15" s="36">
        <f>IFERROR(VLOOKUP($A15,'All Running Order Nat B'!$A$4:$CI$60,BB$204,FALSE),"-")</f>
        <v>0</v>
      </c>
      <c r="BC15" s="36">
        <f>IFERROR(VLOOKUP($A15,'All Running Order Nat B'!$A$4:$CI$60,BC$204,FALSE),"-")</f>
        <v>0</v>
      </c>
      <c r="BD15" s="36">
        <f>IFERROR(VLOOKUP($A15,'All Running Order Nat B'!$A$4:$CI$60,BD$204,FALSE),"-")</f>
        <v>0</v>
      </c>
      <c r="BE15" s="36">
        <f>IFERROR(VLOOKUP($A15,'All Running Order Nat B'!$A$4:$CI$60,BE$204,FALSE),"-")</f>
        <v>0</v>
      </c>
      <c r="BF15" s="38">
        <f>IFERROR(VLOOKUP($A15,'All Running Order Nat B'!$A$4:$CI$60,BF$204,FALSE),"-")</f>
        <v>0</v>
      </c>
      <c r="BG15" s="38">
        <f>IFERROR(VLOOKUP($A15,'All Running Order Nat B'!$A$4:$CI$60,BG$204,FALSE),"-")</f>
        <v>39</v>
      </c>
      <c r="BH15" s="5">
        <f>IFERROR(VLOOKUP($A15,'All Running Order Nat B'!$A$4:$CI$60,BH$204,FALSE),"-")</f>
        <v>3</v>
      </c>
      <c r="BI15" s="5">
        <f>IFERROR(VLOOKUP($A15,'All Running Order Nat B'!$A$4:$CI$60,BI$204,FALSE),"-")</f>
        <v>5</v>
      </c>
      <c r="BJ15" s="5">
        <f>IFERROR(VLOOKUP($A15,'All Running Order Nat B'!$A$4:$CI$60,BJ$204,FALSE),"-")</f>
        <v>8</v>
      </c>
      <c r="BK15" s="5">
        <f>IFERROR(VLOOKUP($A15,'All Running Order Nat B'!$A$4:$CI$60,BK$204,FALSE),"-")</f>
        <v>8</v>
      </c>
      <c r="BL15" s="5">
        <f>IFERROR(VLOOKUP($A15,'All Running Order Nat B'!$A$4:$CI$60,BL$204,FALSE),"-")</f>
        <v>3</v>
      </c>
      <c r="BM15" s="5">
        <f>IFERROR(VLOOKUP($A15,'All Running Order Nat B'!$A$4:$CI$60,BM$204,FALSE),"-")</f>
        <v>5</v>
      </c>
      <c r="BN15" s="5">
        <f>IFERROR(VLOOKUP($A15,'All Running Order Nat B'!$A$4:$CI$60,BN$204,FALSE),"-")</f>
        <v>8</v>
      </c>
      <c r="BO15" s="5">
        <f>IFERROR(VLOOKUP($A15,'All Running Order Nat B'!$A$4:$CI$60,BO$204,FALSE),"-")</f>
        <v>8</v>
      </c>
      <c r="BP15" s="3" t="str">
        <f>IFERROR(VLOOKUP($A15,'All Running Order Nat B'!$A$4:$CI$60,BP$204,FALSE),"-")</f>
        <v>-</v>
      </c>
      <c r="BQ15" s="3" t="str">
        <f>IFERROR(VLOOKUP($A15,'All Running Order Nat B'!$A$4:$CI$60,BQ$204,FALSE),"-")</f>
        <v/>
      </c>
      <c r="BR15" s="3">
        <f>IFERROR(VLOOKUP($A15,'All Running Order Nat B'!$A$4:$CI$60,BR$204,FALSE),"-")</f>
        <v>8</v>
      </c>
      <c r="BS15" s="3">
        <f>IFERROR(VLOOKUP($A15,'All Running Order Nat B'!$A$4:$CI$60,BS$204,FALSE),"-")</f>
        <v>8</v>
      </c>
      <c r="BT15" s="3" t="str">
        <f>IFERROR(VLOOKUP($A15,'All Running Order Nat B'!$A$4:$CI$60,BT$204,FALSE),"-")</f>
        <v>-</v>
      </c>
      <c r="BU15" s="3" t="str">
        <f>IFERROR(VLOOKUP($A15,'All Running Order Nat B'!$A$4:$CI$60,BU$204,FALSE),"-")</f>
        <v/>
      </c>
      <c r="BV15" s="3" t="str">
        <f>IFERROR(VLOOKUP($A15,'All Running Order Nat B'!$A$4:$CI$60,BV$204,FALSE),"-")</f>
        <v>-</v>
      </c>
      <c r="BW15" s="3" t="str">
        <f>IFERROR(VLOOKUP($A15,'All Running Order Nat B'!$A$4:$CI$60,BW$204,FALSE),"-")</f>
        <v/>
      </c>
      <c r="BX15" s="3" t="str">
        <f>IFERROR(VLOOKUP($A15,'All Running Order Nat B'!$A$4:$CI$60,BX$204,FALSE),"-")</f>
        <v>-</v>
      </c>
      <c r="BY15" s="3" t="str">
        <f>IFERROR(VLOOKUP($A15,'All Running Order Nat B'!$A$4:$CI$60,BY$204,FALSE),"-")</f>
        <v/>
      </c>
      <c r="BZ15" s="3" t="str">
        <f>IFERROR(VLOOKUP($A15,'All Running Order Nat B'!$A$4:$CI$60,BZ$204,FALSE),"-")</f>
        <v>-</v>
      </c>
      <c r="CA15" s="3" t="str">
        <f>IFERROR(VLOOKUP($A15,'All Running Order Nat B'!$A$4:$CI$60,CA$204,FALSE),"-")</f>
        <v/>
      </c>
      <c r="CB15" s="3" t="str">
        <f>IFERROR(VLOOKUP($A15,'All Running Order Nat B'!$A$4:$CI$60,CB$204,FALSE),"-")</f>
        <v>-</v>
      </c>
      <c r="CC15" s="3" t="str">
        <f>IFERROR(VLOOKUP($A15,'All Running Order Nat B'!$A$4:$CI$60,CC$204,FALSE),"-")</f>
        <v/>
      </c>
      <c r="CD15" s="3" t="str">
        <f>IFERROR(VLOOKUP($A15,'All Running Order Nat B'!$A$4:$CI$60,CD$204,FALSE),"-")</f>
        <v>-</v>
      </c>
      <c r="CE15" s="3" t="str">
        <f>IFERROR(VLOOKUP($A15,'All Running Order Nat B'!$A$4:$CI$60,CE$204,FALSE),"-")</f>
        <v/>
      </c>
      <c r="CF15" s="3" t="str">
        <f t="shared" si="4"/>
        <v>-</v>
      </c>
      <c r="CG15" s="3" t="str">
        <f t="shared" si="5"/>
        <v/>
      </c>
      <c r="CH15" s="5" t="str">
        <f>IFERROR(VLOOKUP($A15,'All Running Order Nat B'!$A$4:$CI$60,CH$204,FALSE),"-")</f>
        <v>8</v>
      </c>
      <c r="CI15">
        <v>8</v>
      </c>
    </row>
    <row r="16" spans="1:87" x14ac:dyDescent="0.3">
      <c r="A16" t="str">
        <f>CONCATENATE('Running Order'!$E$1007,"IRS",CI16)</f>
        <v>RedIRS9</v>
      </c>
      <c r="B16" s="13">
        <f>IFERROR(VLOOKUP($A16,'All Running Order Nat B'!$A$4:$CI$60,B$204,FALSE),"-")</f>
        <v>27</v>
      </c>
      <c r="C16" s="35" t="str">
        <f>IFERROR(VLOOKUP($A16,'All Running Order Nat B'!$A$4:$CI$60,C$204,FALSE),"-")</f>
        <v>Josh Veale</v>
      </c>
      <c r="D16" s="35" t="str">
        <f>IFERROR(VLOOKUP($A16,'All Running Order Nat B'!$A$4:$CI$60,D$204,FALSE),"-")</f>
        <v>Elaine Smyth</v>
      </c>
      <c r="E16" s="35" t="str">
        <f>IFERROR(VLOOKUP($A16,'All Running Order Nat B'!$A$4:$CI$60,E$204,FALSE),"-")</f>
        <v>Sherpa</v>
      </c>
      <c r="F16" s="35">
        <f>IFERROR(VLOOKUP($A16,'All Running Order Nat B'!$A$4:$CI$60,F$204,FALSE),"-")</f>
        <v>1490</v>
      </c>
      <c r="G16" s="13" t="str">
        <f>IFERROR(VLOOKUP($A16,'All Running Order Nat B'!$A$4:$CI$60,G$204,FALSE),"-")</f>
        <v>IRS</v>
      </c>
      <c r="H16" s="12">
        <f>IFERROR(VLOOKUP($A16,'All Running Order Nat B'!$A$4:$CI$60,H$204,FALSE),"-")</f>
        <v>1</v>
      </c>
      <c r="I16" s="12">
        <f>IFERROR(VLOOKUP($A16,'All Running Order Nat B'!$A$4:$CI$60,I$204,FALSE),"-")</f>
        <v>0</v>
      </c>
      <c r="J16" s="12">
        <f>IFERROR(VLOOKUP($A16,'All Running Order Nat B'!$A$4:$CI$60,J$204,FALSE),"-")</f>
        <v>0</v>
      </c>
      <c r="K16" s="35">
        <f>IFERROR(VLOOKUP($A16,'All Running Order Nat B'!$A$4:$CI$60,K$204,FALSE),"-")</f>
        <v>0</v>
      </c>
      <c r="L16" s="12" t="str">
        <f>IFERROR(VLOOKUP($A16,'All Running Order Nat B'!$A$4:$CI$60,L$204,FALSE),"-")</f>
        <v>Red</v>
      </c>
      <c r="M16" s="35">
        <f>IFERROR(VLOOKUP($A16,'All Running Order Nat B'!$A$4:$CI$60,M$204,FALSE),"-")</f>
        <v>5</v>
      </c>
      <c r="N16" s="35">
        <f>IFERROR(VLOOKUP($A16,'All Running Order Nat B'!$A$4:$CI$60,N$204,FALSE),"-")</f>
        <v>4</v>
      </c>
      <c r="O16" s="35">
        <f>IFERROR(VLOOKUP($A16,'All Running Order Nat B'!$A$4:$CI$60,O$204,FALSE),"-")</f>
        <v>3</v>
      </c>
      <c r="P16" s="35">
        <f>IFERROR(VLOOKUP($A16,'All Running Order Nat B'!$A$4:$CI$60,P$204,FALSE),"-")</f>
        <v>1</v>
      </c>
      <c r="Q16" s="35">
        <f>IFERROR(VLOOKUP($A16,'All Running Order Nat B'!$A$4:$CI$60,Q$204,FALSE),"-")</f>
        <v>2</v>
      </c>
      <c r="R16" s="35">
        <f>IFERROR(VLOOKUP($A16,'All Running Order Nat B'!$A$4:$CI$60,R$204,FALSE),"-")</f>
        <v>4</v>
      </c>
      <c r="S16" s="12">
        <f>IFERROR(VLOOKUP($A16,'All Running Order Nat B'!$A$4:$CI$60,S$204,FALSE),"-")</f>
        <v>7</v>
      </c>
      <c r="T16" s="35">
        <f>IFERROR(VLOOKUP($A16,'All Running Order Nat B'!$A$4:$CI$60,T$204,FALSE),"-")</f>
        <v>0</v>
      </c>
      <c r="U16" s="12">
        <f>IFERROR(VLOOKUP($A16,'All Running Order Nat B'!$A$4:$CI$60,U$204,FALSE),"-")</f>
        <v>0</v>
      </c>
      <c r="V16" s="35">
        <f>IFERROR(VLOOKUP($A16,'All Running Order Nat B'!$A$4:$CI$60,V$204,FALSE),"-")</f>
        <v>0</v>
      </c>
      <c r="W16" s="5">
        <f>IFERROR(VLOOKUP($A16,'All Running Order Nat B'!$A$4:$CI$60,W$204,FALSE),"-")</f>
        <v>26</v>
      </c>
      <c r="X16" s="12">
        <f>IFERROR(VLOOKUP($A16,'All Running Order Nat B'!$A$4:$CI$60,X$204,FALSE),"-")</f>
        <v>0</v>
      </c>
      <c r="Y16" s="12">
        <f>IFERROR(VLOOKUP($A16,'All Running Order Nat B'!$A$4:$CI$60,Y$204,FALSE),"-")</f>
        <v>1</v>
      </c>
      <c r="Z16" s="12">
        <f>IFERROR(VLOOKUP($A16,'All Running Order Nat B'!$A$4:$CI$60,Z$204,FALSE),"-")</f>
        <v>0</v>
      </c>
      <c r="AA16" s="12">
        <f>IFERROR(VLOOKUP($A16,'All Running Order Nat B'!$A$4:$CI$60,AA$204,FALSE),"-")</f>
        <v>2</v>
      </c>
      <c r="AB16" s="12">
        <f>IFERROR(VLOOKUP($A16,'All Running Order Nat B'!$A$4:$CI$60,AB$204,FALSE),"-")</f>
        <v>3</v>
      </c>
      <c r="AC16" s="12">
        <f>IFERROR(VLOOKUP($A16,'All Running Order Nat B'!$A$4:$CI$60,AC$204,FALSE),"-")</f>
        <v>2</v>
      </c>
      <c r="AD16" s="12">
        <f>IFERROR(VLOOKUP($A16,'All Running Order Nat B'!$A$4:$CI$60,AD$204,FALSE),"-")</f>
        <v>0</v>
      </c>
      <c r="AE16" s="12">
        <f>IFERROR(VLOOKUP($A16,'All Running Order Nat B'!$A$4:$CI$60,AE$204,FALSE),"-")</f>
        <v>0</v>
      </c>
      <c r="AF16" s="12">
        <f>IFERROR(VLOOKUP($A16,'All Running Order Nat B'!$A$4:$CI$60,AF$204,FALSE),"-")</f>
        <v>0</v>
      </c>
      <c r="AG16" s="12">
        <f>IFERROR(VLOOKUP($A16,'All Running Order Nat B'!$A$4:$CI$60,AG$204,FALSE),"-")</f>
        <v>0</v>
      </c>
      <c r="AH16" s="5">
        <f>IFERROR(VLOOKUP($A16,'All Running Order Nat B'!$A$4:$CI$60,AH$204,FALSE),"-")</f>
        <v>8</v>
      </c>
      <c r="AI16" s="5">
        <f>IFERROR(VLOOKUP($A16,'All Running Order Nat B'!$A$4:$CI$60,AI$204,FALSE),"-")</f>
        <v>34</v>
      </c>
      <c r="AJ16" s="12">
        <f>IFERROR(VLOOKUP($A16,'All Running Order Nat B'!$A$4:$CI$60,AJ$204,FALSE),"-")</f>
        <v>1</v>
      </c>
      <c r="AK16" s="12">
        <f>IFERROR(VLOOKUP($A16,'All Running Order Nat B'!$A$4:$CI$60,AK$204,FALSE),"-")</f>
        <v>0</v>
      </c>
      <c r="AL16" s="12">
        <f>IFERROR(VLOOKUP($A16,'All Running Order Nat B'!$A$4:$CI$60,AL$204,FALSE),"-")</f>
        <v>1</v>
      </c>
      <c r="AM16" s="12">
        <f>IFERROR(VLOOKUP($A16,'All Running Order Nat B'!$A$4:$CI$60,AM$204,FALSE),"-")</f>
        <v>1</v>
      </c>
      <c r="AN16" s="12">
        <f>IFERROR(VLOOKUP($A16,'All Running Order Nat B'!$A$4:$CI$60,AN$204,FALSE),"-")</f>
        <v>1</v>
      </c>
      <c r="AO16" s="12">
        <f>IFERROR(VLOOKUP($A16,'All Running Order Nat B'!$A$4:$CI$60,AO$204,FALSE),"-")</f>
        <v>2</v>
      </c>
      <c r="AP16" s="12">
        <f>IFERROR(VLOOKUP($A16,'All Running Order Nat B'!$A$4:$CI$60,AP$204,FALSE),"-")</f>
        <v>0</v>
      </c>
      <c r="AQ16" s="12">
        <f>IFERROR(VLOOKUP($A16,'All Running Order Nat B'!$A$4:$CI$60,AQ$204,FALSE),"-")</f>
        <v>1</v>
      </c>
      <c r="AR16" s="12">
        <f>IFERROR(VLOOKUP($A16,'All Running Order Nat B'!$A$4:$CI$60,AR$204,FALSE),"-")</f>
        <v>0</v>
      </c>
      <c r="AS16" s="12">
        <f>IFERROR(VLOOKUP($A16,'All Running Order Nat B'!$A$4:$CI$60,AS$204,FALSE),"-")</f>
        <v>0</v>
      </c>
      <c r="AT16" s="5">
        <f>IFERROR(VLOOKUP($A16,'All Running Order Nat B'!$A$4:$CI$60,AT$204,FALSE),"-")</f>
        <v>7</v>
      </c>
      <c r="AU16" s="5">
        <f>IFERROR(VLOOKUP($A16,'All Running Order Nat B'!$A$4:$CI$60,AU$204,FALSE),"-")</f>
        <v>41</v>
      </c>
      <c r="AV16" s="12">
        <f>IFERROR(VLOOKUP($A16,'All Running Order Nat B'!$A$4:$CI$60,AV$204,FALSE),"-")</f>
        <v>0</v>
      </c>
      <c r="AW16" s="12">
        <f>IFERROR(VLOOKUP($A16,'All Running Order Nat B'!$A$4:$CI$60,AW$204,FALSE),"-")</f>
        <v>0</v>
      </c>
      <c r="AX16" s="12">
        <f>IFERROR(VLOOKUP($A16,'All Running Order Nat B'!$A$4:$CI$60,AX$204,FALSE),"-")</f>
        <v>0</v>
      </c>
      <c r="AY16" s="12">
        <f>IFERROR(VLOOKUP($A16,'All Running Order Nat B'!$A$4:$CI$60,AY$204,FALSE),"-")</f>
        <v>0</v>
      </c>
      <c r="AZ16" s="12">
        <f>IFERROR(VLOOKUP($A16,'All Running Order Nat B'!$A$4:$CI$60,AZ$204,FALSE),"-")</f>
        <v>0</v>
      </c>
      <c r="BA16" s="12">
        <f>IFERROR(VLOOKUP($A16,'All Running Order Nat B'!$A$4:$CI$60,BA$204,FALSE),"-")</f>
        <v>0</v>
      </c>
      <c r="BB16" s="12">
        <f>IFERROR(VLOOKUP($A16,'All Running Order Nat B'!$A$4:$CI$60,BB$204,FALSE),"-")</f>
        <v>0</v>
      </c>
      <c r="BC16" s="12">
        <f>IFERROR(VLOOKUP($A16,'All Running Order Nat B'!$A$4:$CI$60,BC$204,FALSE),"-")</f>
        <v>0</v>
      </c>
      <c r="BD16" s="12">
        <f>IFERROR(VLOOKUP($A16,'All Running Order Nat B'!$A$4:$CI$60,BD$204,FALSE),"-")</f>
        <v>0</v>
      </c>
      <c r="BE16" s="12">
        <f>IFERROR(VLOOKUP($A16,'All Running Order Nat B'!$A$4:$CI$60,BE$204,FALSE),"-")</f>
        <v>0</v>
      </c>
      <c r="BF16" s="5">
        <f>IFERROR(VLOOKUP($A16,'All Running Order Nat B'!$A$4:$CI$60,BF$204,FALSE),"-")</f>
        <v>0</v>
      </c>
      <c r="BG16" s="5">
        <f>IFERROR(VLOOKUP($A16,'All Running Order Nat B'!$A$4:$CI$60,BG$204,FALSE),"-")</f>
        <v>41</v>
      </c>
      <c r="BH16" s="5">
        <f>IFERROR(VLOOKUP($A16,'All Running Order Nat B'!$A$4:$CI$60,BH$204,FALSE),"-")</f>
        <v>11</v>
      </c>
      <c r="BI16" s="5">
        <f>IFERROR(VLOOKUP($A16,'All Running Order Nat B'!$A$4:$CI$60,BI$204,FALSE),"-")</f>
        <v>9</v>
      </c>
      <c r="BJ16" s="5">
        <f>IFERROR(VLOOKUP($A16,'All Running Order Nat B'!$A$4:$CI$60,BJ$204,FALSE),"-")</f>
        <v>9</v>
      </c>
      <c r="BK16" s="5">
        <f>IFERROR(VLOOKUP($A16,'All Running Order Nat B'!$A$4:$CI$60,BK$204,FALSE),"-")</f>
        <v>9</v>
      </c>
      <c r="BL16" s="5">
        <f>IFERROR(VLOOKUP($A16,'All Running Order Nat B'!$A$4:$CI$60,BL$204,FALSE),"-")</f>
        <v>11</v>
      </c>
      <c r="BM16" s="5">
        <f>IFERROR(VLOOKUP($A16,'All Running Order Nat B'!$A$4:$CI$60,BM$204,FALSE),"-")</f>
        <v>9</v>
      </c>
      <c r="BN16" s="5">
        <f>IFERROR(VLOOKUP($A16,'All Running Order Nat B'!$A$4:$CI$60,BN$204,FALSE),"-")</f>
        <v>9</v>
      </c>
      <c r="BO16" s="5">
        <f>IFERROR(VLOOKUP($A16,'All Running Order Nat B'!$A$4:$CI$60,BO$204,FALSE),"-")</f>
        <v>9</v>
      </c>
      <c r="BP16" s="3" t="str">
        <f>IFERROR(VLOOKUP($A16,'All Running Order Nat B'!$A$4:$CI$60,BP$204,FALSE),"-")</f>
        <v>-</v>
      </c>
      <c r="BQ16" s="3" t="str">
        <f>IFERROR(VLOOKUP($A16,'All Running Order Nat B'!$A$4:$CI$60,BQ$204,FALSE),"-")</f>
        <v/>
      </c>
      <c r="BR16" s="3">
        <f>IFERROR(VLOOKUP($A16,'All Running Order Nat B'!$A$4:$CI$60,BR$204,FALSE),"-")</f>
        <v>9</v>
      </c>
      <c r="BS16" s="3">
        <f>IFERROR(VLOOKUP($A16,'All Running Order Nat B'!$A$4:$CI$60,BS$204,FALSE),"-")</f>
        <v>9</v>
      </c>
      <c r="BT16" s="3" t="str">
        <f>IFERROR(VLOOKUP($A16,'All Running Order Nat B'!$A$4:$CI$60,BT$204,FALSE),"-")</f>
        <v>-</v>
      </c>
      <c r="BU16" s="3" t="str">
        <f>IFERROR(VLOOKUP($A16,'All Running Order Nat B'!$A$4:$CI$60,BU$204,FALSE),"-")</f>
        <v/>
      </c>
      <c r="BV16" s="3" t="str">
        <f>IFERROR(VLOOKUP($A16,'All Running Order Nat B'!$A$4:$CI$60,BV$204,FALSE),"-")</f>
        <v>-</v>
      </c>
      <c r="BW16" s="3" t="str">
        <f>IFERROR(VLOOKUP($A16,'All Running Order Nat B'!$A$4:$CI$60,BW$204,FALSE),"-")</f>
        <v/>
      </c>
      <c r="BX16" s="3" t="str">
        <f>IFERROR(VLOOKUP($A16,'All Running Order Nat B'!$A$4:$CI$60,BX$204,FALSE),"-")</f>
        <v>-</v>
      </c>
      <c r="BY16" s="3" t="str">
        <f>IFERROR(VLOOKUP($A16,'All Running Order Nat B'!$A$4:$CI$60,BY$204,FALSE),"-")</f>
        <v/>
      </c>
      <c r="BZ16" s="3" t="str">
        <f>IFERROR(VLOOKUP($A16,'All Running Order Nat B'!$A$4:$CI$60,BZ$204,FALSE),"-")</f>
        <v>-</v>
      </c>
      <c r="CA16" s="3" t="str">
        <f>IFERROR(VLOOKUP($A16,'All Running Order Nat B'!$A$4:$CI$60,CA$204,FALSE),"-")</f>
        <v/>
      </c>
      <c r="CB16" s="3" t="str">
        <f>IFERROR(VLOOKUP($A16,'All Running Order Nat B'!$A$4:$CI$60,CB$204,FALSE),"-")</f>
        <v>-</v>
      </c>
      <c r="CC16" s="3" t="str">
        <f>IFERROR(VLOOKUP($A16,'All Running Order Nat B'!$A$4:$CI$60,CC$204,FALSE),"-")</f>
        <v/>
      </c>
      <c r="CD16" s="3" t="str">
        <f>IFERROR(VLOOKUP($A16,'All Running Order Nat B'!$A$4:$CI$60,CD$204,FALSE),"-")</f>
        <v>-</v>
      </c>
      <c r="CE16" s="3" t="str">
        <f>IFERROR(VLOOKUP($A16,'All Running Order Nat B'!$A$4:$CI$60,CE$204,FALSE),"-")</f>
        <v/>
      </c>
      <c r="CF16" s="3" t="str">
        <f t="shared" si="4"/>
        <v>-</v>
      </c>
      <c r="CG16" s="3" t="str">
        <f t="shared" si="5"/>
        <v/>
      </c>
      <c r="CH16" s="5" t="str">
        <f>IFERROR(VLOOKUP($A16,'All Running Order Nat B'!$A$4:$CI$60,CH$204,FALSE),"-")</f>
        <v>9</v>
      </c>
      <c r="CI16">
        <v>9</v>
      </c>
    </row>
    <row r="17" spans="1:87" x14ac:dyDescent="0.3">
      <c r="A17" t="str">
        <f>CONCATENATE('Running Order'!$E$1007,"IRS",CI17)</f>
        <v>RedIRS10</v>
      </c>
      <c r="B17" s="37">
        <f>IFERROR(VLOOKUP($A17,'All Running Order Nat B'!$A$4:$CI$60,B$204,FALSE),"-")</f>
        <v>10</v>
      </c>
      <c r="C17" s="36" t="str">
        <f>IFERROR(VLOOKUP($A17,'All Running Order Nat B'!$A$4:$CI$60,C$204,FALSE),"-")</f>
        <v>Jerome Fack</v>
      </c>
      <c r="D17" s="36" t="str">
        <f>IFERROR(VLOOKUP($A17,'All Running Order Nat B'!$A$4:$CI$60,D$204,FALSE),"-")</f>
        <v>Callum Pritchard</v>
      </c>
      <c r="E17" s="36" t="str">
        <f>IFERROR(VLOOKUP($A17,'All Running Order Nat B'!$A$4:$CI$60,E$204,FALSE),"-")</f>
        <v>MSR</v>
      </c>
      <c r="F17" s="36">
        <f>IFERROR(VLOOKUP($A17,'All Running Order Nat B'!$A$4:$CI$60,F$204,FALSE),"-")</f>
        <v>1600</v>
      </c>
      <c r="G17" s="37" t="str">
        <f>IFERROR(VLOOKUP($A17,'All Running Order Nat B'!$A$4:$CI$60,G$204,FALSE),"-")</f>
        <v>IRS</v>
      </c>
      <c r="H17" s="36">
        <f>IFERROR(VLOOKUP($A17,'All Running Order Nat B'!$A$4:$CI$60,H$204,FALSE),"-")</f>
        <v>6</v>
      </c>
      <c r="I17" s="36">
        <f>IFERROR(VLOOKUP($A17,'All Running Order Nat B'!$A$4:$CI$60,I$204,FALSE),"-")</f>
        <v>0</v>
      </c>
      <c r="J17" s="36">
        <f>IFERROR(VLOOKUP($A17,'All Running Order Nat B'!$A$4:$CI$60,J$204,FALSE),"-")</f>
        <v>0</v>
      </c>
      <c r="K17" s="36">
        <f>IFERROR(VLOOKUP($A17,'All Running Order Nat B'!$A$4:$CI$60,K$204,FALSE),"-")</f>
        <v>0</v>
      </c>
      <c r="L17" s="36" t="str">
        <f>IFERROR(VLOOKUP($A17,'All Running Order Nat B'!$A$4:$CI$60,L$204,FALSE),"-")</f>
        <v>Red</v>
      </c>
      <c r="M17" s="36">
        <f>IFERROR(VLOOKUP($A17,'All Running Order Nat B'!$A$4:$CI$60,M$204,FALSE),"-")</f>
        <v>1</v>
      </c>
      <c r="N17" s="36">
        <f>IFERROR(VLOOKUP($A17,'All Running Order Nat B'!$A$4:$CI$60,N$204,FALSE),"-")</f>
        <v>0</v>
      </c>
      <c r="O17" s="36">
        <f>IFERROR(VLOOKUP($A17,'All Running Order Nat B'!$A$4:$CI$60,O$204,FALSE),"-")</f>
        <v>3</v>
      </c>
      <c r="P17" s="36">
        <f>IFERROR(VLOOKUP($A17,'All Running Order Nat B'!$A$4:$CI$60,P$204,FALSE),"-")</f>
        <v>1</v>
      </c>
      <c r="Q17" s="36">
        <f>IFERROR(VLOOKUP($A17,'All Running Order Nat B'!$A$4:$CI$60,Q$204,FALSE),"-")</f>
        <v>5</v>
      </c>
      <c r="R17" s="36">
        <f>IFERROR(VLOOKUP($A17,'All Running Order Nat B'!$A$4:$CI$60,R$204,FALSE),"-")</f>
        <v>4</v>
      </c>
      <c r="S17" s="36">
        <f>IFERROR(VLOOKUP($A17,'All Running Order Nat B'!$A$4:$CI$60,S$204,FALSE),"-")</f>
        <v>8</v>
      </c>
      <c r="T17" s="36">
        <f>IFERROR(VLOOKUP($A17,'All Running Order Nat B'!$A$4:$CI$60,T$204,FALSE),"-")</f>
        <v>3</v>
      </c>
      <c r="U17" s="36">
        <f>IFERROR(VLOOKUP($A17,'All Running Order Nat B'!$A$4:$CI$60,U$204,FALSE),"-")</f>
        <v>0</v>
      </c>
      <c r="V17" s="36">
        <f>IFERROR(VLOOKUP($A17,'All Running Order Nat B'!$A$4:$CI$60,V$204,FALSE),"-")</f>
        <v>0</v>
      </c>
      <c r="W17" s="38">
        <f>IFERROR(VLOOKUP($A17,'All Running Order Nat B'!$A$4:$CI$60,W$204,FALSE),"-")</f>
        <v>25</v>
      </c>
      <c r="X17" s="36">
        <f>IFERROR(VLOOKUP($A17,'All Running Order Nat B'!$A$4:$CI$60,X$204,FALSE),"-")</f>
        <v>2</v>
      </c>
      <c r="Y17" s="36">
        <f>IFERROR(VLOOKUP($A17,'All Running Order Nat B'!$A$4:$CI$60,Y$204,FALSE),"-")</f>
        <v>2</v>
      </c>
      <c r="Z17" s="36">
        <f>IFERROR(VLOOKUP($A17,'All Running Order Nat B'!$A$4:$CI$60,Z$204,FALSE),"-")</f>
        <v>1</v>
      </c>
      <c r="AA17" s="36">
        <f>IFERROR(VLOOKUP($A17,'All Running Order Nat B'!$A$4:$CI$60,AA$204,FALSE),"-")</f>
        <v>1</v>
      </c>
      <c r="AB17" s="36">
        <f>IFERROR(VLOOKUP($A17,'All Running Order Nat B'!$A$4:$CI$60,AB$204,FALSE),"-")</f>
        <v>1</v>
      </c>
      <c r="AC17" s="36">
        <f>IFERROR(VLOOKUP($A17,'All Running Order Nat B'!$A$4:$CI$60,AC$204,FALSE),"-")</f>
        <v>4</v>
      </c>
      <c r="AD17" s="36">
        <f>IFERROR(VLOOKUP($A17,'All Running Order Nat B'!$A$4:$CI$60,AD$204,FALSE),"-")</f>
        <v>6</v>
      </c>
      <c r="AE17" s="36">
        <f>IFERROR(VLOOKUP($A17,'All Running Order Nat B'!$A$4:$CI$60,AE$204,FALSE),"-")</f>
        <v>0</v>
      </c>
      <c r="AF17" s="36">
        <f>IFERROR(VLOOKUP($A17,'All Running Order Nat B'!$A$4:$CI$60,AF$204,FALSE),"-")</f>
        <v>0</v>
      </c>
      <c r="AG17" s="36">
        <f>IFERROR(VLOOKUP($A17,'All Running Order Nat B'!$A$4:$CI$60,AG$204,FALSE),"-")</f>
        <v>0</v>
      </c>
      <c r="AH17" s="38">
        <f>IFERROR(VLOOKUP($A17,'All Running Order Nat B'!$A$4:$CI$60,AH$204,FALSE),"-")</f>
        <v>17</v>
      </c>
      <c r="AI17" s="38">
        <f>IFERROR(VLOOKUP($A17,'All Running Order Nat B'!$A$4:$CI$60,AI$204,FALSE),"-")</f>
        <v>42</v>
      </c>
      <c r="AJ17" s="36">
        <f>IFERROR(VLOOKUP($A17,'All Running Order Nat B'!$A$4:$CI$60,AJ$204,FALSE),"-")</f>
        <v>1</v>
      </c>
      <c r="AK17" s="36">
        <f>IFERROR(VLOOKUP($A17,'All Running Order Nat B'!$A$4:$CI$60,AK$204,FALSE),"-")</f>
        <v>0</v>
      </c>
      <c r="AL17" s="36">
        <f>IFERROR(VLOOKUP($A17,'All Running Order Nat B'!$A$4:$CI$60,AL$204,FALSE),"-")</f>
        <v>1</v>
      </c>
      <c r="AM17" s="36">
        <f>IFERROR(VLOOKUP($A17,'All Running Order Nat B'!$A$4:$CI$60,AM$204,FALSE),"-")</f>
        <v>2</v>
      </c>
      <c r="AN17" s="36">
        <f>IFERROR(VLOOKUP($A17,'All Running Order Nat B'!$A$4:$CI$60,AN$204,FALSE),"-")</f>
        <v>4</v>
      </c>
      <c r="AO17" s="36">
        <f>IFERROR(VLOOKUP($A17,'All Running Order Nat B'!$A$4:$CI$60,AO$204,FALSE),"-")</f>
        <v>2</v>
      </c>
      <c r="AP17" s="36">
        <f>IFERROR(VLOOKUP($A17,'All Running Order Nat B'!$A$4:$CI$60,AP$204,FALSE),"-")</f>
        <v>5</v>
      </c>
      <c r="AQ17" s="36">
        <f>IFERROR(VLOOKUP($A17,'All Running Order Nat B'!$A$4:$CI$60,AQ$204,FALSE),"-")</f>
        <v>0</v>
      </c>
      <c r="AR17" s="36">
        <f>IFERROR(VLOOKUP($A17,'All Running Order Nat B'!$A$4:$CI$60,AR$204,FALSE),"-")</f>
        <v>0</v>
      </c>
      <c r="AS17" s="36">
        <f>IFERROR(VLOOKUP($A17,'All Running Order Nat B'!$A$4:$CI$60,AS$204,FALSE),"-")</f>
        <v>0</v>
      </c>
      <c r="AT17" s="38">
        <f>IFERROR(VLOOKUP($A17,'All Running Order Nat B'!$A$4:$CI$60,AT$204,FALSE),"-")</f>
        <v>15</v>
      </c>
      <c r="AU17" s="38">
        <f>IFERROR(VLOOKUP($A17,'All Running Order Nat B'!$A$4:$CI$60,AU$204,FALSE),"-")</f>
        <v>57</v>
      </c>
      <c r="AV17" s="36">
        <f>IFERROR(VLOOKUP($A17,'All Running Order Nat B'!$A$4:$CI$60,AV$204,FALSE),"-")</f>
        <v>0</v>
      </c>
      <c r="AW17" s="36">
        <f>IFERROR(VLOOKUP($A17,'All Running Order Nat B'!$A$4:$CI$60,AW$204,FALSE),"-")</f>
        <v>0</v>
      </c>
      <c r="AX17" s="36">
        <f>IFERROR(VLOOKUP($A17,'All Running Order Nat B'!$A$4:$CI$60,AX$204,FALSE),"-")</f>
        <v>0</v>
      </c>
      <c r="AY17" s="36">
        <f>IFERROR(VLOOKUP($A17,'All Running Order Nat B'!$A$4:$CI$60,AY$204,FALSE),"-")</f>
        <v>0</v>
      </c>
      <c r="AZ17" s="36">
        <f>IFERROR(VLOOKUP($A17,'All Running Order Nat B'!$A$4:$CI$60,AZ$204,FALSE),"-")</f>
        <v>0</v>
      </c>
      <c r="BA17" s="36">
        <f>IFERROR(VLOOKUP($A17,'All Running Order Nat B'!$A$4:$CI$60,BA$204,FALSE),"-")</f>
        <v>0</v>
      </c>
      <c r="BB17" s="36">
        <f>IFERROR(VLOOKUP($A17,'All Running Order Nat B'!$A$4:$CI$60,BB$204,FALSE),"-")</f>
        <v>0</v>
      </c>
      <c r="BC17" s="36">
        <f>IFERROR(VLOOKUP($A17,'All Running Order Nat B'!$A$4:$CI$60,BC$204,FALSE),"-")</f>
        <v>0</v>
      </c>
      <c r="BD17" s="36">
        <f>IFERROR(VLOOKUP($A17,'All Running Order Nat B'!$A$4:$CI$60,BD$204,FALSE),"-")</f>
        <v>0</v>
      </c>
      <c r="BE17" s="36">
        <f>IFERROR(VLOOKUP($A17,'All Running Order Nat B'!$A$4:$CI$60,BE$204,FALSE),"-")</f>
        <v>0</v>
      </c>
      <c r="BF17" s="38">
        <f>IFERROR(VLOOKUP($A17,'All Running Order Nat B'!$A$4:$CI$60,BF$204,FALSE),"-")</f>
        <v>0</v>
      </c>
      <c r="BG17" s="38">
        <f>IFERROR(VLOOKUP($A17,'All Running Order Nat B'!$A$4:$CI$60,BG$204,FALSE),"-")</f>
        <v>57</v>
      </c>
      <c r="BH17" s="5">
        <f>IFERROR(VLOOKUP($A17,'All Running Order Nat B'!$A$4:$CI$60,BH$204,FALSE),"-")</f>
        <v>10</v>
      </c>
      <c r="BI17" s="5">
        <f>IFERROR(VLOOKUP($A17,'All Running Order Nat B'!$A$4:$CI$60,BI$204,FALSE),"-")</f>
        <v>11</v>
      </c>
      <c r="BJ17" s="5">
        <f>IFERROR(VLOOKUP($A17,'All Running Order Nat B'!$A$4:$CI$60,BJ$204,FALSE),"-")</f>
        <v>11</v>
      </c>
      <c r="BK17" s="5">
        <f>IFERROR(VLOOKUP($A17,'All Running Order Nat B'!$A$4:$CI$60,BK$204,FALSE),"-")</f>
        <v>11</v>
      </c>
      <c r="BL17" s="5">
        <f>IFERROR(VLOOKUP($A17,'All Running Order Nat B'!$A$4:$CI$60,BL$204,FALSE),"-")</f>
        <v>10</v>
      </c>
      <c r="BM17" s="5">
        <f>IFERROR(VLOOKUP($A17,'All Running Order Nat B'!$A$4:$CI$60,BM$204,FALSE),"-")</f>
        <v>11</v>
      </c>
      <c r="BN17" s="5">
        <f>IFERROR(VLOOKUP($A17,'All Running Order Nat B'!$A$4:$CI$60,BN$204,FALSE),"-")</f>
        <v>11</v>
      </c>
      <c r="BO17" s="5">
        <f>IFERROR(VLOOKUP($A17,'All Running Order Nat B'!$A$4:$CI$60,BO$204,FALSE),"-")</f>
        <v>11</v>
      </c>
      <c r="BP17" s="3" t="str">
        <f>IFERROR(VLOOKUP($A17,'All Running Order Nat B'!$A$4:$CI$60,BP$204,FALSE),"-")</f>
        <v>-</v>
      </c>
      <c r="BQ17" s="3" t="str">
        <f>IFERROR(VLOOKUP($A17,'All Running Order Nat B'!$A$4:$CI$60,BQ$204,FALSE),"-")</f>
        <v/>
      </c>
      <c r="BR17" s="3">
        <f>IFERROR(VLOOKUP($A17,'All Running Order Nat B'!$A$4:$CI$60,BR$204,FALSE),"-")</f>
        <v>11</v>
      </c>
      <c r="BS17" s="3">
        <f>IFERROR(VLOOKUP($A17,'All Running Order Nat B'!$A$4:$CI$60,BS$204,FALSE),"-")</f>
        <v>10</v>
      </c>
      <c r="BT17" s="3" t="str">
        <f>IFERROR(VLOOKUP($A17,'All Running Order Nat B'!$A$4:$CI$60,BT$204,FALSE),"-")</f>
        <v>-</v>
      </c>
      <c r="BU17" s="3" t="str">
        <f>IFERROR(VLOOKUP($A17,'All Running Order Nat B'!$A$4:$CI$60,BU$204,FALSE),"-")</f>
        <v/>
      </c>
      <c r="BV17" s="3" t="str">
        <f>IFERROR(VLOOKUP($A17,'All Running Order Nat B'!$A$4:$CI$60,BV$204,FALSE),"-")</f>
        <v>-</v>
      </c>
      <c r="BW17" s="3" t="str">
        <f>IFERROR(VLOOKUP($A17,'All Running Order Nat B'!$A$4:$CI$60,BW$204,FALSE),"-")</f>
        <v/>
      </c>
      <c r="BX17" s="3" t="str">
        <f>IFERROR(VLOOKUP($A17,'All Running Order Nat B'!$A$4:$CI$60,BX$204,FALSE),"-")</f>
        <v>-</v>
      </c>
      <c r="BY17" s="3" t="str">
        <f>IFERROR(VLOOKUP($A17,'All Running Order Nat B'!$A$4:$CI$60,BY$204,FALSE),"-")</f>
        <v/>
      </c>
      <c r="BZ17" s="3" t="str">
        <f>IFERROR(VLOOKUP($A17,'All Running Order Nat B'!$A$4:$CI$60,BZ$204,FALSE),"-")</f>
        <v>-</v>
      </c>
      <c r="CA17" s="3" t="str">
        <f>IFERROR(VLOOKUP($A17,'All Running Order Nat B'!$A$4:$CI$60,CA$204,FALSE),"-")</f>
        <v/>
      </c>
      <c r="CB17" s="3" t="str">
        <f>IFERROR(VLOOKUP($A17,'All Running Order Nat B'!$A$4:$CI$60,CB$204,FALSE),"-")</f>
        <v>-</v>
      </c>
      <c r="CC17" s="3" t="str">
        <f>IFERROR(VLOOKUP($A17,'All Running Order Nat B'!$A$4:$CI$60,CC$204,FALSE),"-")</f>
        <v/>
      </c>
      <c r="CD17" s="3" t="str">
        <f>IFERROR(VLOOKUP($A17,'All Running Order Nat B'!$A$4:$CI$60,CD$204,FALSE),"-")</f>
        <v>-</v>
      </c>
      <c r="CE17" s="3" t="str">
        <f>IFERROR(VLOOKUP($A17,'All Running Order Nat B'!$A$4:$CI$60,CE$204,FALSE),"-")</f>
        <v/>
      </c>
      <c r="CF17" s="3" t="str">
        <f t="shared" si="4"/>
        <v>-</v>
      </c>
      <c r="CG17" s="3" t="str">
        <f t="shared" si="5"/>
        <v/>
      </c>
      <c r="CH17" s="5" t="str">
        <f>IFERROR(VLOOKUP($A17,'All Running Order Nat B'!$A$4:$CI$60,CH$204,FALSE),"-")</f>
        <v>10</v>
      </c>
      <c r="CI17">
        <v>10</v>
      </c>
    </row>
    <row r="18" spans="1:87" x14ac:dyDescent="0.3">
      <c r="A18" t="str">
        <f>CONCATENATE('Running Order'!$E$1007,"IRS",CI18)</f>
        <v>RedIRS11</v>
      </c>
      <c r="B18" s="13">
        <f>IFERROR(VLOOKUP($A18,'All Running Order Nat B'!$A$4:$CI$60,B$204,FALSE),"-")</f>
        <v>11</v>
      </c>
      <c r="C18" s="35" t="str">
        <f>IFERROR(VLOOKUP($A18,'All Running Order Nat B'!$A$4:$CI$60,C$204,FALSE),"-")</f>
        <v>Julian Fack</v>
      </c>
      <c r="D18" s="35" t="str">
        <f>IFERROR(VLOOKUP($A18,'All Running Order Nat B'!$A$4:$CI$60,D$204,FALSE),"-")</f>
        <v>Callum Pritchard</v>
      </c>
      <c r="E18" s="35" t="str">
        <f>IFERROR(VLOOKUP($A18,'All Running Order Nat B'!$A$4:$CI$60,E$204,FALSE),"-")</f>
        <v>Crossle</v>
      </c>
      <c r="F18" s="35">
        <f>IFERROR(VLOOKUP($A18,'All Running Order Nat B'!$A$4:$CI$60,F$204,FALSE),"-")</f>
        <v>1600</v>
      </c>
      <c r="G18" s="13" t="str">
        <f>IFERROR(VLOOKUP($A18,'All Running Order Nat B'!$A$4:$CI$60,G$204,FALSE),"-")</f>
        <v>IRS</v>
      </c>
      <c r="H18" s="12">
        <f>IFERROR(VLOOKUP($A18,'All Running Order Nat B'!$A$4:$CI$60,H$204,FALSE),"-")</f>
        <v>5</v>
      </c>
      <c r="I18" s="12">
        <f>IFERROR(VLOOKUP($A18,'All Running Order Nat B'!$A$4:$CI$60,I$204,FALSE),"-")</f>
        <v>0</v>
      </c>
      <c r="J18" s="12">
        <f>IFERROR(VLOOKUP($A18,'All Running Order Nat B'!$A$4:$CI$60,J$204,FALSE),"-")</f>
        <v>0</v>
      </c>
      <c r="K18" s="35">
        <f>IFERROR(VLOOKUP($A18,'All Running Order Nat B'!$A$4:$CI$60,K$204,FALSE),"-")</f>
        <v>0</v>
      </c>
      <c r="L18" s="12" t="str">
        <f>IFERROR(VLOOKUP($A18,'All Running Order Nat B'!$A$4:$CI$60,L$204,FALSE),"-")</f>
        <v>Red</v>
      </c>
      <c r="M18" s="35">
        <f>IFERROR(VLOOKUP($A18,'All Running Order Nat B'!$A$4:$CI$60,M$204,FALSE),"-")</f>
        <v>5</v>
      </c>
      <c r="N18" s="35">
        <f>IFERROR(VLOOKUP($A18,'All Running Order Nat B'!$A$4:$CI$60,N$204,FALSE),"-")</f>
        <v>2</v>
      </c>
      <c r="O18" s="35">
        <f>IFERROR(VLOOKUP($A18,'All Running Order Nat B'!$A$4:$CI$60,O$204,FALSE),"-")</f>
        <v>3</v>
      </c>
      <c r="P18" s="35">
        <f>IFERROR(VLOOKUP($A18,'All Running Order Nat B'!$A$4:$CI$60,P$204,FALSE),"-")</f>
        <v>1</v>
      </c>
      <c r="Q18" s="35">
        <f>IFERROR(VLOOKUP($A18,'All Running Order Nat B'!$A$4:$CI$60,Q$204,FALSE),"-")</f>
        <v>5</v>
      </c>
      <c r="R18" s="35">
        <f>IFERROR(VLOOKUP($A18,'All Running Order Nat B'!$A$4:$CI$60,R$204,FALSE),"-")</f>
        <v>4</v>
      </c>
      <c r="S18" s="12">
        <f>IFERROR(VLOOKUP($A18,'All Running Order Nat B'!$A$4:$CI$60,S$204,FALSE),"-")</f>
        <v>6</v>
      </c>
      <c r="T18" s="35">
        <f>IFERROR(VLOOKUP($A18,'All Running Order Nat B'!$A$4:$CI$60,T$204,FALSE),"-")</f>
        <v>1</v>
      </c>
      <c r="U18" s="12">
        <f>IFERROR(VLOOKUP($A18,'All Running Order Nat B'!$A$4:$CI$60,U$204,FALSE),"-")</f>
        <v>0</v>
      </c>
      <c r="V18" s="35">
        <f>IFERROR(VLOOKUP($A18,'All Running Order Nat B'!$A$4:$CI$60,V$204,FALSE),"-")</f>
        <v>0</v>
      </c>
      <c r="W18" s="5">
        <f>IFERROR(VLOOKUP($A18,'All Running Order Nat B'!$A$4:$CI$60,W$204,FALSE),"-")</f>
        <v>27</v>
      </c>
      <c r="X18" s="12">
        <f>IFERROR(VLOOKUP($A18,'All Running Order Nat B'!$A$4:$CI$60,X$204,FALSE),"-")</f>
        <v>2</v>
      </c>
      <c r="Y18" s="12">
        <f>IFERROR(VLOOKUP($A18,'All Running Order Nat B'!$A$4:$CI$60,Y$204,FALSE),"-")</f>
        <v>3</v>
      </c>
      <c r="Z18" s="12">
        <f>IFERROR(VLOOKUP($A18,'All Running Order Nat B'!$A$4:$CI$60,Z$204,FALSE),"-")</f>
        <v>2</v>
      </c>
      <c r="AA18" s="12">
        <f>IFERROR(VLOOKUP($A18,'All Running Order Nat B'!$A$4:$CI$60,AA$204,FALSE),"-")</f>
        <v>2</v>
      </c>
      <c r="AB18" s="12">
        <f>IFERROR(VLOOKUP($A18,'All Running Order Nat B'!$A$4:$CI$60,AB$204,FALSE),"-")</f>
        <v>2</v>
      </c>
      <c r="AC18" s="12">
        <f>IFERROR(VLOOKUP($A18,'All Running Order Nat B'!$A$4:$CI$60,AC$204,FALSE),"-")</f>
        <v>3</v>
      </c>
      <c r="AD18" s="12">
        <f>IFERROR(VLOOKUP($A18,'All Running Order Nat B'!$A$4:$CI$60,AD$204,FALSE),"-")</f>
        <v>4</v>
      </c>
      <c r="AE18" s="12">
        <f>IFERROR(VLOOKUP($A18,'All Running Order Nat B'!$A$4:$CI$60,AE$204,FALSE),"-")</f>
        <v>0</v>
      </c>
      <c r="AF18" s="12">
        <f>IFERROR(VLOOKUP($A18,'All Running Order Nat B'!$A$4:$CI$60,AF$204,FALSE),"-")</f>
        <v>0</v>
      </c>
      <c r="AG18" s="12">
        <f>IFERROR(VLOOKUP($A18,'All Running Order Nat B'!$A$4:$CI$60,AG$204,FALSE),"-")</f>
        <v>0</v>
      </c>
      <c r="AH18" s="5">
        <f>IFERROR(VLOOKUP($A18,'All Running Order Nat B'!$A$4:$CI$60,AH$204,FALSE),"-")</f>
        <v>18</v>
      </c>
      <c r="AI18" s="5">
        <f>IFERROR(VLOOKUP($A18,'All Running Order Nat B'!$A$4:$CI$60,AI$204,FALSE),"-")</f>
        <v>45</v>
      </c>
      <c r="AJ18" s="12">
        <f>IFERROR(VLOOKUP($A18,'All Running Order Nat B'!$A$4:$CI$60,AJ$204,FALSE),"-")</f>
        <v>1</v>
      </c>
      <c r="AK18" s="12">
        <f>IFERROR(VLOOKUP($A18,'All Running Order Nat B'!$A$4:$CI$60,AK$204,FALSE),"-")</f>
        <v>0</v>
      </c>
      <c r="AL18" s="12">
        <f>IFERROR(VLOOKUP($A18,'All Running Order Nat B'!$A$4:$CI$60,AL$204,FALSE),"-")</f>
        <v>1</v>
      </c>
      <c r="AM18" s="12">
        <f>IFERROR(VLOOKUP($A18,'All Running Order Nat B'!$A$4:$CI$60,AM$204,FALSE),"-")</f>
        <v>1</v>
      </c>
      <c r="AN18" s="12">
        <f>IFERROR(VLOOKUP($A18,'All Running Order Nat B'!$A$4:$CI$60,AN$204,FALSE),"-")</f>
        <v>2</v>
      </c>
      <c r="AO18" s="12">
        <f>IFERROR(VLOOKUP($A18,'All Running Order Nat B'!$A$4:$CI$60,AO$204,FALSE),"-")</f>
        <v>3</v>
      </c>
      <c r="AP18" s="12">
        <f>IFERROR(VLOOKUP($A18,'All Running Order Nat B'!$A$4:$CI$60,AP$204,FALSE),"-")</f>
        <v>4</v>
      </c>
      <c r="AQ18" s="12">
        <f>IFERROR(VLOOKUP($A18,'All Running Order Nat B'!$A$4:$CI$60,AQ$204,FALSE),"-")</f>
        <v>0</v>
      </c>
      <c r="AR18" s="12">
        <f>IFERROR(VLOOKUP($A18,'All Running Order Nat B'!$A$4:$CI$60,AR$204,FALSE),"-")</f>
        <v>0</v>
      </c>
      <c r="AS18" s="12">
        <f>IFERROR(VLOOKUP($A18,'All Running Order Nat B'!$A$4:$CI$60,AS$204,FALSE),"-")</f>
        <v>0</v>
      </c>
      <c r="AT18" s="5">
        <f>IFERROR(VLOOKUP($A18,'All Running Order Nat B'!$A$4:$CI$60,AT$204,FALSE),"-")</f>
        <v>12</v>
      </c>
      <c r="AU18" s="5">
        <f>IFERROR(VLOOKUP($A18,'All Running Order Nat B'!$A$4:$CI$60,AU$204,FALSE),"-")</f>
        <v>57</v>
      </c>
      <c r="AV18" s="12">
        <f>IFERROR(VLOOKUP($A18,'All Running Order Nat B'!$A$4:$CI$60,AV$204,FALSE),"-")</f>
        <v>0</v>
      </c>
      <c r="AW18" s="12">
        <f>IFERROR(VLOOKUP($A18,'All Running Order Nat B'!$A$4:$CI$60,AW$204,FALSE),"-")</f>
        <v>0</v>
      </c>
      <c r="AX18" s="12">
        <f>IFERROR(VLOOKUP($A18,'All Running Order Nat B'!$A$4:$CI$60,AX$204,FALSE),"-")</f>
        <v>0</v>
      </c>
      <c r="AY18" s="12">
        <f>IFERROR(VLOOKUP($A18,'All Running Order Nat B'!$A$4:$CI$60,AY$204,FALSE),"-")</f>
        <v>0</v>
      </c>
      <c r="AZ18" s="12">
        <f>IFERROR(VLOOKUP($A18,'All Running Order Nat B'!$A$4:$CI$60,AZ$204,FALSE),"-")</f>
        <v>0</v>
      </c>
      <c r="BA18" s="12">
        <f>IFERROR(VLOOKUP($A18,'All Running Order Nat B'!$A$4:$CI$60,BA$204,FALSE),"-")</f>
        <v>0</v>
      </c>
      <c r="BB18" s="12">
        <f>IFERROR(VLOOKUP($A18,'All Running Order Nat B'!$A$4:$CI$60,BB$204,FALSE),"-")</f>
        <v>0</v>
      </c>
      <c r="BC18" s="12">
        <f>IFERROR(VLOOKUP($A18,'All Running Order Nat B'!$A$4:$CI$60,BC$204,FALSE),"-")</f>
        <v>0</v>
      </c>
      <c r="BD18" s="12">
        <f>IFERROR(VLOOKUP($A18,'All Running Order Nat B'!$A$4:$CI$60,BD$204,FALSE),"-")</f>
        <v>0</v>
      </c>
      <c r="BE18" s="12">
        <f>IFERROR(VLOOKUP($A18,'All Running Order Nat B'!$A$4:$CI$60,BE$204,FALSE),"-")</f>
        <v>0</v>
      </c>
      <c r="BF18" s="5">
        <f>IFERROR(VLOOKUP($A18,'All Running Order Nat B'!$A$4:$CI$60,BF$204,FALSE),"-")</f>
        <v>0</v>
      </c>
      <c r="BG18" s="5">
        <f>IFERROR(VLOOKUP($A18,'All Running Order Nat B'!$A$4:$CI$60,BG$204,FALSE),"-")</f>
        <v>57</v>
      </c>
      <c r="BH18" s="5">
        <f>IFERROR(VLOOKUP($A18,'All Running Order Nat B'!$A$4:$CI$60,BH$204,FALSE),"-")</f>
        <v>12</v>
      </c>
      <c r="BI18" s="5">
        <f>IFERROR(VLOOKUP($A18,'All Running Order Nat B'!$A$4:$CI$60,BI$204,FALSE),"-")</f>
        <v>12</v>
      </c>
      <c r="BJ18" s="5">
        <f>IFERROR(VLOOKUP($A18,'All Running Order Nat B'!$A$4:$CI$60,BJ$204,FALSE),"-")</f>
        <v>12</v>
      </c>
      <c r="BK18" s="5">
        <f>IFERROR(VLOOKUP($A18,'All Running Order Nat B'!$A$4:$CI$60,BK$204,FALSE),"-")</f>
        <v>12</v>
      </c>
      <c r="BL18" s="5">
        <f>IFERROR(VLOOKUP($A18,'All Running Order Nat B'!$A$4:$CI$60,BL$204,FALSE),"-")</f>
        <v>12</v>
      </c>
      <c r="BM18" s="5">
        <f>IFERROR(VLOOKUP($A18,'All Running Order Nat B'!$A$4:$CI$60,BM$204,FALSE),"-")</f>
        <v>12</v>
      </c>
      <c r="BN18" s="5">
        <f>IFERROR(VLOOKUP($A18,'All Running Order Nat B'!$A$4:$CI$60,BN$204,FALSE),"-")</f>
        <v>11</v>
      </c>
      <c r="BO18" s="5">
        <f>IFERROR(VLOOKUP($A18,'All Running Order Nat B'!$A$4:$CI$60,BO$204,FALSE),"-")</f>
        <v>11</v>
      </c>
      <c r="BP18" s="3" t="str">
        <f>IFERROR(VLOOKUP($A18,'All Running Order Nat B'!$A$4:$CI$60,BP$204,FALSE),"-")</f>
        <v>-</v>
      </c>
      <c r="BQ18" s="3" t="str">
        <f>IFERROR(VLOOKUP($A18,'All Running Order Nat B'!$A$4:$CI$60,BQ$204,FALSE),"-")</f>
        <v/>
      </c>
      <c r="BR18" s="3">
        <f>IFERROR(VLOOKUP($A18,'All Running Order Nat B'!$A$4:$CI$60,BR$204,FALSE),"-")</f>
        <v>12</v>
      </c>
      <c r="BS18" s="3">
        <f>IFERROR(VLOOKUP($A18,'All Running Order Nat B'!$A$4:$CI$60,BS$204,FALSE),"-")</f>
        <v>11</v>
      </c>
      <c r="BT18" s="3" t="str">
        <f>IFERROR(VLOOKUP($A18,'All Running Order Nat B'!$A$4:$CI$60,BT$204,FALSE),"-")</f>
        <v>-</v>
      </c>
      <c r="BU18" s="3" t="str">
        <f>IFERROR(VLOOKUP($A18,'All Running Order Nat B'!$A$4:$CI$60,BU$204,FALSE),"-")</f>
        <v/>
      </c>
      <c r="BV18" s="3" t="str">
        <f>IFERROR(VLOOKUP($A18,'All Running Order Nat B'!$A$4:$CI$60,BV$204,FALSE),"-")</f>
        <v>-</v>
      </c>
      <c r="BW18" s="3" t="str">
        <f>IFERROR(VLOOKUP($A18,'All Running Order Nat B'!$A$4:$CI$60,BW$204,FALSE),"-")</f>
        <v/>
      </c>
      <c r="BX18" s="3" t="str">
        <f>IFERROR(VLOOKUP($A18,'All Running Order Nat B'!$A$4:$CI$60,BX$204,FALSE),"-")</f>
        <v>-</v>
      </c>
      <c r="BY18" s="3" t="str">
        <f>IFERROR(VLOOKUP($A18,'All Running Order Nat B'!$A$4:$CI$60,BY$204,FALSE),"-")</f>
        <v/>
      </c>
      <c r="BZ18" s="3" t="str">
        <f>IFERROR(VLOOKUP($A18,'All Running Order Nat B'!$A$4:$CI$60,BZ$204,FALSE),"-")</f>
        <v>-</v>
      </c>
      <c r="CA18" s="3" t="str">
        <f>IFERROR(VLOOKUP($A18,'All Running Order Nat B'!$A$4:$CI$60,CA$204,FALSE),"-")</f>
        <v/>
      </c>
      <c r="CB18" s="3" t="str">
        <f>IFERROR(VLOOKUP($A18,'All Running Order Nat B'!$A$4:$CI$60,CB$204,FALSE),"-")</f>
        <v>-</v>
      </c>
      <c r="CC18" s="3" t="str">
        <f>IFERROR(VLOOKUP($A18,'All Running Order Nat B'!$A$4:$CI$60,CC$204,FALSE),"-")</f>
        <v/>
      </c>
      <c r="CD18" s="3" t="str">
        <f>IFERROR(VLOOKUP($A18,'All Running Order Nat B'!$A$4:$CI$60,CD$204,FALSE),"-")</f>
        <v>-</v>
      </c>
      <c r="CE18" s="3" t="str">
        <f>IFERROR(VLOOKUP($A18,'All Running Order Nat B'!$A$4:$CI$60,CE$204,FALSE),"-")</f>
        <v/>
      </c>
      <c r="CF18" s="3" t="str">
        <f t="shared" si="4"/>
        <v>-</v>
      </c>
      <c r="CG18" s="3" t="str">
        <f t="shared" si="5"/>
        <v/>
      </c>
      <c r="CH18" s="5" t="str">
        <f>IFERROR(VLOOKUP($A18,'All Running Order Nat B'!$A$4:$CI$60,CH$204,FALSE),"-")</f>
        <v>11</v>
      </c>
      <c r="CI18">
        <v>11</v>
      </c>
    </row>
    <row r="19" spans="1:87" x14ac:dyDescent="0.3">
      <c r="A19" t="str">
        <f>CONCATENATE('Running Order'!$E$1007,"IRS",CI19)</f>
        <v>RedIRS12</v>
      </c>
      <c r="B19" s="37">
        <f>IFERROR(VLOOKUP($A19,'All Running Order Nat B'!$A$4:$CI$60,B$204,FALSE),"-")</f>
        <v>23</v>
      </c>
      <c r="C19" s="36" t="str">
        <f>IFERROR(VLOOKUP($A19,'All Running Order Nat B'!$A$4:$CI$60,C$204,FALSE),"-")</f>
        <v>Ian Veale</v>
      </c>
      <c r="D19" s="36" t="str">
        <f>IFERROR(VLOOKUP($A19,'All Running Order Nat B'!$A$4:$CI$60,D$204,FALSE),"-")</f>
        <v>Andy Wyatt</v>
      </c>
      <c r="E19" s="36" t="str">
        <f>IFERROR(VLOOKUP($A19,'All Running Order Nat B'!$A$4:$CI$60,E$204,FALSE),"-")</f>
        <v>Sherpa</v>
      </c>
      <c r="F19" s="36">
        <f>IFERROR(VLOOKUP($A19,'All Running Order Nat B'!$A$4:$CI$60,F$204,FALSE),"-")</f>
        <v>1410</v>
      </c>
      <c r="G19" s="37" t="str">
        <f>IFERROR(VLOOKUP($A19,'All Running Order Nat B'!$A$4:$CI$60,G$204,FALSE),"-")</f>
        <v>IRS</v>
      </c>
      <c r="H19" s="36">
        <f>IFERROR(VLOOKUP($A19,'All Running Order Nat B'!$A$4:$CI$60,H$204,FALSE),"-")</f>
        <v>2</v>
      </c>
      <c r="I19" s="36">
        <f>IFERROR(VLOOKUP($A19,'All Running Order Nat B'!$A$4:$CI$60,I$204,FALSE),"-")</f>
        <v>0</v>
      </c>
      <c r="J19" s="36">
        <f>IFERROR(VLOOKUP($A19,'All Running Order Nat B'!$A$4:$CI$60,J$204,FALSE),"-")</f>
        <v>0</v>
      </c>
      <c r="K19" s="36">
        <f>IFERROR(VLOOKUP($A19,'All Running Order Nat B'!$A$4:$CI$60,K$204,FALSE),"-")</f>
        <v>0</v>
      </c>
      <c r="L19" s="36" t="str">
        <f>IFERROR(VLOOKUP($A19,'All Running Order Nat B'!$A$4:$CI$60,L$204,FALSE),"-")</f>
        <v>Red</v>
      </c>
      <c r="M19" s="36">
        <f>IFERROR(VLOOKUP($A19,'All Running Order Nat B'!$A$4:$CI$60,M$204,FALSE),"-")</f>
        <v>5</v>
      </c>
      <c r="N19" s="36">
        <f>IFERROR(VLOOKUP($A19,'All Running Order Nat B'!$A$4:$CI$60,N$204,FALSE),"-")</f>
        <v>5</v>
      </c>
      <c r="O19" s="36">
        <f>IFERROR(VLOOKUP($A19,'All Running Order Nat B'!$A$4:$CI$60,O$204,FALSE),"-")</f>
        <v>9</v>
      </c>
      <c r="P19" s="36">
        <f>IFERROR(VLOOKUP($A19,'All Running Order Nat B'!$A$4:$CI$60,P$204,FALSE),"-")</f>
        <v>3</v>
      </c>
      <c r="Q19" s="36">
        <f>IFERROR(VLOOKUP($A19,'All Running Order Nat B'!$A$4:$CI$60,Q$204,FALSE),"-")</f>
        <v>5</v>
      </c>
      <c r="R19" s="36">
        <f>IFERROR(VLOOKUP($A19,'All Running Order Nat B'!$A$4:$CI$60,R$204,FALSE),"-")</f>
        <v>4</v>
      </c>
      <c r="S19" s="36">
        <f>IFERROR(VLOOKUP($A19,'All Running Order Nat B'!$A$4:$CI$60,S$204,FALSE),"-")</f>
        <v>8</v>
      </c>
      <c r="T19" s="36">
        <f>IFERROR(VLOOKUP($A19,'All Running Order Nat B'!$A$4:$CI$60,T$204,FALSE),"-")</f>
        <v>1</v>
      </c>
      <c r="U19" s="36">
        <f>IFERROR(VLOOKUP($A19,'All Running Order Nat B'!$A$4:$CI$60,U$204,FALSE),"-")</f>
        <v>0</v>
      </c>
      <c r="V19" s="36">
        <f>IFERROR(VLOOKUP($A19,'All Running Order Nat B'!$A$4:$CI$60,V$204,FALSE),"-")</f>
        <v>0</v>
      </c>
      <c r="W19" s="38">
        <f>IFERROR(VLOOKUP($A19,'All Running Order Nat B'!$A$4:$CI$60,W$204,FALSE),"-")</f>
        <v>40</v>
      </c>
      <c r="X19" s="36">
        <f>IFERROR(VLOOKUP($A19,'All Running Order Nat B'!$A$4:$CI$60,X$204,FALSE),"-")</f>
        <v>2</v>
      </c>
      <c r="Y19" s="36">
        <f>IFERROR(VLOOKUP($A19,'All Running Order Nat B'!$A$4:$CI$60,Y$204,FALSE),"-")</f>
        <v>2</v>
      </c>
      <c r="Z19" s="36">
        <f>IFERROR(VLOOKUP($A19,'All Running Order Nat B'!$A$4:$CI$60,Z$204,FALSE),"-")</f>
        <v>1</v>
      </c>
      <c r="AA19" s="36">
        <f>IFERROR(VLOOKUP($A19,'All Running Order Nat B'!$A$4:$CI$60,AA$204,FALSE),"-")</f>
        <v>2</v>
      </c>
      <c r="AB19" s="36">
        <f>IFERROR(VLOOKUP($A19,'All Running Order Nat B'!$A$4:$CI$60,AB$204,FALSE),"-")</f>
        <v>2</v>
      </c>
      <c r="AC19" s="36">
        <f>IFERROR(VLOOKUP($A19,'All Running Order Nat B'!$A$4:$CI$60,AC$204,FALSE),"-")</f>
        <v>3</v>
      </c>
      <c r="AD19" s="36">
        <f>IFERROR(VLOOKUP($A19,'All Running Order Nat B'!$A$4:$CI$60,AD$204,FALSE),"-")</f>
        <v>5</v>
      </c>
      <c r="AE19" s="36">
        <f>IFERROR(VLOOKUP($A19,'All Running Order Nat B'!$A$4:$CI$60,AE$204,FALSE),"-")</f>
        <v>0</v>
      </c>
      <c r="AF19" s="36">
        <f>IFERROR(VLOOKUP($A19,'All Running Order Nat B'!$A$4:$CI$60,AF$204,FALSE),"-")</f>
        <v>0</v>
      </c>
      <c r="AG19" s="36">
        <f>IFERROR(VLOOKUP($A19,'All Running Order Nat B'!$A$4:$CI$60,AG$204,FALSE),"-")</f>
        <v>0</v>
      </c>
      <c r="AH19" s="38">
        <f>IFERROR(VLOOKUP($A19,'All Running Order Nat B'!$A$4:$CI$60,AH$204,FALSE),"-")</f>
        <v>17</v>
      </c>
      <c r="AI19" s="38">
        <f>IFERROR(VLOOKUP($A19,'All Running Order Nat B'!$A$4:$CI$60,AI$204,FALSE),"-")</f>
        <v>57</v>
      </c>
      <c r="AJ19" s="36">
        <f>IFERROR(VLOOKUP($A19,'All Running Order Nat B'!$A$4:$CI$60,AJ$204,FALSE),"-")</f>
        <v>1</v>
      </c>
      <c r="AK19" s="36">
        <f>IFERROR(VLOOKUP($A19,'All Running Order Nat B'!$A$4:$CI$60,AK$204,FALSE),"-")</f>
        <v>0</v>
      </c>
      <c r="AL19" s="36">
        <f>IFERROR(VLOOKUP($A19,'All Running Order Nat B'!$A$4:$CI$60,AL$204,FALSE),"-")</f>
        <v>1</v>
      </c>
      <c r="AM19" s="36">
        <f>IFERROR(VLOOKUP($A19,'All Running Order Nat B'!$A$4:$CI$60,AM$204,FALSE),"-")</f>
        <v>1</v>
      </c>
      <c r="AN19" s="36">
        <f>IFERROR(VLOOKUP($A19,'All Running Order Nat B'!$A$4:$CI$60,AN$204,FALSE),"-")</f>
        <v>3</v>
      </c>
      <c r="AO19" s="36">
        <f>IFERROR(VLOOKUP($A19,'All Running Order Nat B'!$A$4:$CI$60,AO$204,FALSE),"-")</f>
        <v>3</v>
      </c>
      <c r="AP19" s="36">
        <f>IFERROR(VLOOKUP($A19,'All Running Order Nat B'!$A$4:$CI$60,AP$204,FALSE),"-")</f>
        <v>3</v>
      </c>
      <c r="AQ19" s="36">
        <f>IFERROR(VLOOKUP($A19,'All Running Order Nat B'!$A$4:$CI$60,AQ$204,FALSE),"-")</f>
        <v>0</v>
      </c>
      <c r="AR19" s="36">
        <f>IFERROR(VLOOKUP($A19,'All Running Order Nat B'!$A$4:$CI$60,AR$204,FALSE),"-")</f>
        <v>0</v>
      </c>
      <c r="AS19" s="36">
        <f>IFERROR(VLOOKUP($A19,'All Running Order Nat B'!$A$4:$CI$60,AS$204,FALSE),"-")</f>
        <v>0</v>
      </c>
      <c r="AT19" s="38">
        <f>IFERROR(VLOOKUP($A19,'All Running Order Nat B'!$A$4:$CI$60,AT$204,FALSE),"-")</f>
        <v>12</v>
      </c>
      <c r="AU19" s="38">
        <f>IFERROR(VLOOKUP($A19,'All Running Order Nat B'!$A$4:$CI$60,AU$204,FALSE),"-")</f>
        <v>69</v>
      </c>
      <c r="AV19" s="36">
        <f>IFERROR(VLOOKUP($A19,'All Running Order Nat B'!$A$4:$CI$60,AV$204,FALSE),"-")</f>
        <v>0</v>
      </c>
      <c r="AW19" s="36">
        <f>IFERROR(VLOOKUP($A19,'All Running Order Nat B'!$A$4:$CI$60,AW$204,FALSE),"-")</f>
        <v>0</v>
      </c>
      <c r="AX19" s="36">
        <f>IFERROR(VLOOKUP($A19,'All Running Order Nat B'!$A$4:$CI$60,AX$204,FALSE),"-")</f>
        <v>0</v>
      </c>
      <c r="AY19" s="36">
        <f>IFERROR(VLOOKUP($A19,'All Running Order Nat B'!$A$4:$CI$60,AY$204,FALSE),"-")</f>
        <v>0</v>
      </c>
      <c r="AZ19" s="36">
        <f>IFERROR(VLOOKUP($A19,'All Running Order Nat B'!$A$4:$CI$60,AZ$204,FALSE),"-")</f>
        <v>0</v>
      </c>
      <c r="BA19" s="36">
        <f>IFERROR(VLOOKUP($A19,'All Running Order Nat B'!$A$4:$CI$60,BA$204,FALSE),"-")</f>
        <v>0</v>
      </c>
      <c r="BB19" s="36">
        <f>IFERROR(VLOOKUP($A19,'All Running Order Nat B'!$A$4:$CI$60,BB$204,FALSE),"-")</f>
        <v>0</v>
      </c>
      <c r="BC19" s="36">
        <f>IFERROR(VLOOKUP($A19,'All Running Order Nat B'!$A$4:$CI$60,BC$204,FALSE),"-")</f>
        <v>0</v>
      </c>
      <c r="BD19" s="36">
        <f>IFERROR(VLOOKUP($A19,'All Running Order Nat B'!$A$4:$CI$60,BD$204,FALSE),"-")</f>
        <v>0</v>
      </c>
      <c r="BE19" s="36">
        <f>IFERROR(VLOOKUP($A19,'All Running Order Nat B'!$A$4:$CI$60,BE$204,FALSE),"-")</f>
        <v>0</v>
      </c>
      <c r="BF19" s="38">
        <f>IFERROR(VLOOKUP($A19,'All Running Order Nat B'!$A$4:$CI$60,BF$204,FALSE),"-")</f>
        <v>0</v>
      </c>
      <c r="BG19" s="38">
        <f>IFERROR(VLOOKUP($A19,'All Running Order Nat B'!$A$4:$CI$60,BG$204,FALSE),"-")</f>
        <v>69</v>
      </c>
      <c r="BH19" s="5">
        <f>IFERROR(VLOOKUP($A19,'All Running Order Nat B'!$A$4:$CI$60,BH$204,FALSE),"-")</f>
        <v>17</v>
      </c>
      <c r="BI19" s="5">
        <f>IFERROR(VLOOKUP($A19,'All Running Order Nat B'!$A$4:$CI$60,BI$204,FALSE),"-")</f>
        <v>15</v>
      </c>
      <c r="BJ19" s="5">
        <f>IFERROR(VLOOKUP($A19,'All Running Order Nat B'!$A$4:$CI$60,BJ$204,FALSE),"-")</f>
        <v>14</v>
      </c>
      <c r="BK19" s="5">
        <f>IFERROR(VLOOKUP($A19,'All Running Order Nat B'!$A$4:$CI$60,BK$204,FALSE),"-")</f>
        <v>14</v>
      </c>
      <c r="BL19" s="5">
        <f>IFERROR(VLOOKUP($A19,'All Running Order Nat B'!$A$4:$CI$60,BL$204,FALSE),"-")</f>
        <v>17</v>
      </c>
      <c r="BM19" s="5">
        <f>IFERROR(VLOOKUP($A19,'All Running Order Nat B'!$A$4:$CI$60,BM$204,FALSE),"-")</f>
        <v>14</v>
      </c>
      <c r="BN19" s="5">
        <f>IFERROR(VLOOKUP($A19,'All Running Order Nat B'!$A$4:$CI$60,BN$204,FALSE),"-")</f>
        <v>14</v>
      </c>
      <c r="BO19" s="5">
        <f>IFERROR(VLOOKUP($A19,'All Running Order Nat B'!$A$4:$CI$60,BO$204,FALSE),"-")</f>
        <v>14</v>
      </c>
      <c r="BP19" s="3" t="str">
        <f>IFERROR(VLOOKUP($A19,'All Running Order Nat B'!$A$4:$CI$60,BP$204,FALSE),"-")</f>
        <v>-</v>
      </c>
      <c r="BQ19" s="3" t="str">
        <f>IFERROR(VLOOKUP($A19,'All Running Order Nat B'!$A$4:$CI$60,BQ$204,FALSE),"-")</f>
        <v/>
      </c>
      <c r="BR19" s="3">
        <f>IFERROR(VLOOKUP($A19,'All Running Order Nat B'!$A$4:$CI$60,BR$204,FALSE),"-")</f>
        <v>14</v>
      </c>
      <c r="BS19" s="3">
        <f>IFERROR(VLOOKUP($A19,'All Running Order Nat B'!$A$4:$CI$60,BS$204,FALSE),"-")</f>
        <v>12</v>
      </c>
      <c r="BT19" s="3" t="str">
        <f>IFERROR(VLOOKUP($A19,'All Running Order Nat B'!$A$4:$CI$60,BT$204,FALSE),"-")</f>
        <v>-</v>
      </c>
      <c r="BU19" s="3" t="str">
        <f>IFERROR(VLOOKUP($A19,'All Running Order Nat B'!$A$4:$CI$60,BU$204,FALSE),"-")</f>
        <v/>
      </c>
      <c r="BV19" s="3" t="str">
        <f>IFERROR(VLOOKUP($A19,'All Running Order Nat B'!$A$4:$CI$60,BV$204,FALSE),"-")</f>
        <v>-</v>
      </c>
      <c r="BW19" s="3" t="str">
        <f>IFERROR(VLOOKUP($A19,'All Running Order Nat B'!$A$4:$CI$60,BW$204,FALSE),"-")</f>
        <v/>
      </c>
      <c r="BX19" s="3" t="str">
        <f>IFERROR(VLOOKUP($A19,'All Running Order Nat B'!$A$4:$CI$60,BX$204,FALSE),"-")</f>
        <v>-</v>
      </c>
      <c r="BY19" s="3" t="str">
        <f>IFERROR(VLOOKUP($A19,'All Running Order Nat B'!$A$4:$CI$60,BY$204,FALSE),"-")</f>
        <v/>
      </c>
      <c r="BZ19" s="3" t="str">
        <f>IFERROR(VLOOKUP($A19,'All Running Order Nat B'!$A$4:$CI$60,BZ$204,FALSE),"-")</f>
        <v>-</v>
      </c>
      <c r="CA19" s="3" t="str">
        <f>IFERROR(VLOOKUP($A19,'All Running Order Nat B'!$A$4:$CI$60,CA$204,FALSE),"-")</f>
        <v/>
      </c>
      <c r="CB19" s="3" t="str">
        <f>IFERROR(VLOOKUP($A19,'All Running Order Nat B'!$A$4:$CI$60,CB$204,FALSE),"-")</f>
        <v>-</v>
      </c>
      <c r="CC19" s="3" t="str">
        <f>IFERROR(VLOOKUP($A19,'All Running Order Nat B'!$A$4:$CI$60,CC$204,FALSE),"-")</f>
        <v/>
      </c>
      <c r="CD19" s="3" t="str">
        <f>IFERROR(VLOOKUP($A19,'All Running Order Nat B'!$A$4:$CI$60,CD$204,FALSE),"-")</f>
        <v>-</v>
      </c>
      <c r="CE19" s="3" t="str">
        <f>IFERROR(VLOOKUP($A19,'All Running Order Nat B'!$A$4:$CI$60,CE$204,FALSE),"-")</f>
        <v/>
      </c>
      <c r="CF19" s="3" t="str">
        <f t="shared" si="4"/>
        <v>-</v>
      </c>
      <c r="CG19" s="3" t="str">
        <f t="shared" si="5"/>
        <v/>
      </c>
      <c r="CH19" s="5" t="str">
        <f>IFERROR(VLOOKUP($A19,'All Running Order Nat B'!$A$4:$CI$60,CH$204,FALSE),"-")</f>
        <v>12</v>
      </c>
      <c r="CI19">
        <v>12</v>
      </c>
    </row>
    <row r="20" spans="1:87" x14ac:dyDescent="0.3">
      <c r="A20" t="str">
        <f>CONCATENATE('Running Order'!$E$1007,"IRS",CI20)</f>
        <v>RedIRS13</v>
      </c>
      <c r="B20" s="13" t="str">
        <f>IFERROR(VLOOKUP($A20,'All Running Order Nat B'!$A$4:$CI$60,B$204,FALSE),"-")</f>
        <v>-</v>
      </c>
      <c r="C20" s="35" t="str">
        <f>IFERROR(VLOOKUP($A20,'All Running Order Nat B'!$A$4:$CI$60,C$204,FALSE),"-")</f>
        <v>-</v>
      </c>
      <c r="D20" s="35" t="str">
        <f>IFERROR(VLOOKUP($A20,'All Running Order Nat B'!$A$4:$CI$60,D$204,FALSE),"-")</f>
        <v>-</v>
      </c>
      <c r="E20" s="35" t="str">
        <f>IFERROR(VLOOKUP($A20,'All Running Order Nat B'!$A$4:$CI$60,E$204,FALSE),"-")</f>
        <v>-</v>
      </c>
      <c r="F20" s="35" t="str">
        <f>IFERROR(VLOOKUP($A20,'All Running Order Nat B'!$A$4:$CI$60,F$204,FALSE),"-")</f>
        <v>-</v>
      </c>
      <c r="G20" s="13" t="str">
        <f>IFERROR(VLOOKUP($A20,'All Running Order Nat B'!$A$4:$CI$60,G$204,FALSE),"-")</f>
        <v>-</v>
      </c>
      <c r="H20" s="12" t="str">
        <f>IFERROR(VLOOKUP($A20,'All Running Order Nat B'!$A$4:$CI$60,H$204,FALSE),"-")</f>
        <v>-</v>
      </c>
      <c r="I20" s="12" t="str">
        <f>IFERROR(VLOOKUP($A20,'All Running Order Nat B'!$A$4:$CI$60,I$204,FALSE),"-")</f>
        <v>-</v>
      </c>
      <c r="J20" s="12" t="str">
        <f>IFERROR(VLOOKUP($A20,'All Running Order Nat B'!$A$4:$CI$60,J$204,FALSE),"-")</f>
        <v>-</v>
      </c>
      <c r="K20" s="35" t="str">
        <f>IFERROR(VLOOKUP($A20,'All Running Order Nat B'!$A$4:$CI$60,K$204,FALSE),"-")</f>
        <v>-</v>
      </c>
      <c r="L20" s="12" t="str">
        <f>IFERROR(VLOOKUP($A20,'All Running Order Nat B'!$A$4:$CI$60,L$204,FALSE),"-")</f>
        <v>-</v>
      </c>
      <c r="M20" s="35" t="str">
        <f>IFERROR(VLOOKUP($A20,'All Running Order Nat B'!$A$4:$CI$60,M$204,FALSE),"-")</f>
        <v>-</v>
      </c>
      <c r="N20" s="35" t="str">
        <f>IFERROR(VLOOKUP($A20,'All Running Order Nat B'!$A$4:$CI$60,N$204,FALSE),"-")</f>
        <v>-</v>
      </c>
      <c r="O20" s="35" t="str">
        <f>IFERROR(VLOOKUP($A20,'All Running Order Nat B'!$A$4:$CI$60,O$204,FALSE),"-")</f>
        <v>-</v>
      </c>
      <c r="P20" s="35" t="str">
        <f>IFERROR(VLOOKUP($A20,'All Running Order Nat B'!$A$4:$CI$60,P$204,FALSE),"-")</f>
        <v>-</v>
      </c>
      <c r="Q20" s="35" t="str">
        <f>IFERROR(VLOOKUP($A20,'All Running Order Nat B'!$A$4:$CI$60,Q$204,FALSE),"-")</f>
        <v>-</v>
      </c>
      <c r="R20" s="35" t="str">
        <f>IFERROR(VLOOKUP($A20,'All Running Order Nat B'!$A$4:$CI$60,R$204,FALSE),"-")</f>
        <v>-</v>
      </c>
      <c r="S20" s="12" t="str">
        <f>IFERROR(VLOOKUP($A20,'All Running Order Nat B'!$A$4:$CI$60,S$204,FALSE),"-")</f>
        <v>-</v>
      </c>
      <c r="T20" s="35" t="str">
        <f>IFERROR(VLOOKUP($A20,'All Running Order Nat B'!$A$4:$CI$60,T$204,FALSE),"-")</f>
        <v>-</v>
      </c>
      <c r="U20" s="12" t="str">
        <f>IFERROR(VLOOKUP($A20,'All Running Order Nat B'!$A$4:$CI$60,U$204,FALSE),"-")</f>
        <v>-</v>
      </c>
      <c r="V20" s="35" t="str">
        <f>IFERROR(VLOOKUP($A20,'All Running Order Nat B'!$A$4:$CI$60,V$204,FALSE),"-")</f>
        <v>-</v>
      </c>
      <c r="W20" s="5" t="str">
        <f>IFERROR(VLOOKUP($A20,'All Running Order Nat B'!$A$4:$CI$60,W$204,FALSE),"-")</f>
        <v>-</v>
      </c>
      <c r="X20" s="12" t="str">
        <f>IFERROR(VLOOKUP($A20,'All Running Order Nat B'!$A$4:$CI$60,X$204,FALSE),"-")</f>
        <v>-</v>
      </c>
      <c r="Y20" s="12" t="str">
        <f>IFERROR(VLOOKUP($A20,'All Running Order Nat B'!$A$4:$CI$60,Y$204,FALSE),"-")</f>
        <v>-</v>
      </c>
      <c r="Z20" s="12" t="str">
        <f>IFERROR(VLOOKUP($A20,'All Running Order Nat B'!$A$4:$CI$60,Z$204,FALSE),"-")</f>
        <v>-</v>
      </c>
      <c r="AA20" s="12" t="str">
        <f>IFERROR(VLOOKUP($A20,'All Running Order Nat B'!$A$4:$CI$60,AA$204,FALSE),"-")</f>
        <v>-</v>
      </c>
      <c r="AB20" s="12" t="str">
        <f>IFERROR(VLOOKUP($A20,'All Running Order Nat B'!$A$4:$CI$60,AB$204,FALSE),"-")</f>
        <v>-</v>
      </c>
      <c r="AC20" s="12" t="str">
        <f>IFERROR(VLOOKUP($A20,'All Running Order Nat B'!$A$4:$CI$60,AC$204,FALSE),"-")</f>
        <v>-</v>
      </c>
      <c r="AD20" s="12" t="str">
        <f>IFERROR(VLOOKUP($A20,'All Running Order Nat B'!$A$4:$CI$60,AD$204,FALSE),"-")</f>
        <v>-</v>
      </c>
      <c r="AE20" s="12" t="str">
        <f>IFERROR(VLOOKUP($A20,'All Running Order Nat B'!$A$4:$CI$60,AE$204,FALSE),"-")</f>
        <v>-</v>
      </c>
      <c r="AF20" s="12" t="str">
        <f>IFERROR(VLOOKUP($A20,'All Running Order Nat B'!$A$4:$CI$60,AF$204,FALSE),"-")</f>
        <v>-</v>
      </c>
      <c r="AG20" s="12" t="str">
        <f>IFERROR(VLOOKUP($A20,'All Running Order Nat B'!$A$4:$CI$60,AG$204,FALSE),"-")</f>
        <v>-</v>
      </c>
      <c r="AH20" s="5" t="str">
        <f>IFERROR(VLOOKUP($A20,'All Running Order Nat B'!$A$4:$CI$60,AH$204,FALSE),"-")</f>
        <v>-</v>
      </c>
      <c r="AI20" s="5" t="str">
        <f>IFERROR(VLOOKUP($A20,'All Running Order Nat B'!$A$4:$CI$60,AI$204,FALSE),"-")</f>
        <v>-</v>
      </c>
      <c r="AJ20" s="12" t="str">
        <f>IFERROR(VLOOKUP($A20,'All Running Order Nat B'!$A$4:$CI$60,AJ$204,FALSE),"-")</f>
        <v>-</v>
      </c>
      <c r="AK20" s="12" t="str">
        <f>IFERROR(VLOOKUP($A20,'All Running Order Nat B'!$A$4:$CI$60,AK$204,FALSE),"-")</f>
        <v>-</v>
      </c>
      <c r="AL20" s="12" t="str">
        <f>IFERROR(VLOOKUP($A20,'All Running Order Nat B'!$A$4:$CI$60,AL$204,FALSE),"-")</f>
        <v>-</v>
      </c>
      <c r="AM20" s="12" t="str">
        <f>IFERROR(VLOOKUP($A20,'All Running Order Nat B'!$A$4:$CI$60,AM$204,FALSE),"-")</f>
        <v>-</v>
      </c>
      <c r="AN20" s="12" t="str">
        <f>IFERROR(VLOOKUP($A20,'All Running Order Nat B'!$A$4:$CI$60,AN$204,FALSE),"-")</f>
        <v>-</v>
      </c>
      <c r="AO20" s="12" t="str">
        <f>IFERROR(VLOOKUP($A20,'All Running Order Nat B'!$A$4:$CI$60,AO$204,FALSE),"-")</f>
        <v>-</v>
      </c>
      <c r="AP20" s="12" t="str">
        <f>IFERROR(VLOOKUP($A20,'All Running Order Nat B'!$A$4:$CI$60,AP$204,FALSE),"-")</f>
        <v>-</v>
      </c>
      <c r="AQ20" s="12" t="str">
        <f>IFERROR(VLOOKUP($A20,'All Running Order Nat B'!$A$4:$CI$60,AQ$204,FALSE),"-")</f>
        <v>-</v>
      </c>
      <c r="AR20" s="12" t="str">
        <f>IFERROR(VLOOKUP($A20,'All Running Order Nat B'!$A$4:$CI$60,AR$204,FALSE),"-")</f>
        <v>-</v>
      </c>
      <c r="AS20" s="12" t="str">
        <f>IFERROR(VLOOKUP($A20,'All Running Order Nat B'!$A$4:$CI$60,AS$204,FALSE),"-")</f>
        <v>-</v>
      </c>
      <c r="AT20" s="5" t="str">
        <f>IFERROR(VLOOKUP($A20,'All Running Order Nat B'!$A$4:$CI$60,AT$204,FALSE),"-")</f>
        <v>-</v>
      </c>
      <c r="AU20" s="5" t="str">
        <f>IFERROR(VLOOKUP($A20,'All Running Order Nat B'!$A$4:$CI$60,AU$204,FALSE),"-")</f>
        <v>-</v>
      </c>
      <c r="AV20" s="12" t="str">
        <f>IFERROR(VLOOKUP($A20,'All Running Order Nat B'!$A$4:$CI$60,AV$204,FALSE),"-")</f>
        <v>-</v>
      </c>
      <c r="AW20" s="12" t="str">
        <f>IFERROR(VLOOKUP($A20,'All Running Order Nat B'!$A$4:$CI$60,AW$204,FALSE),"-")</f>
        <v>-</v>
      </c>
      <c r="AX20" s="12" t="str">
        <f>IFERROR(VLOOKUP($A20,'All Running Order Nat B'!$A$4:$CI$60,AX$204,FALSE),"-")</f>
        <v>-</v>
      </c>
      <c r="AY20" s="12" t="str">
        <f>IFERROR(VLOOKUP($A20,'All Running Order Nat B'!$A$4:$CI$60,AY$204,FALSE),"-")</f>
        <v>-</v>
      </c>
      <c r="AZ20" s="12" t="str">
        <f>IFERROR(VLOOKUP($A20,'All Running Order Nat B'!$A$4:$CI$60,AZ$204,FALSE),"-")</f>
        <v>-</v>
      </c>
      <c r="BA20" s="12" t="str">
        <f>IFERROR(VLOOKUP($A20,'All Running Order Nat B'!$A$4:$CI$60,BA$204,FALSE),"-")</f>
        <v>-</v>
      </c>
      <c r="BB20" s="12" t="str">
        <f>IFERROR(VLOOKUP($A20,'All Running Order Nat B'!$A$4:$CI$60,BB$204,FALSE),"-")</f>
        <v>-</v>
      </c>
      <c r="BC20" s="12" t="str">
        <f>IFERROR(VLOOKUP($A20,'All Running Order Nat B'!$A$4:$CI$60,BC$204,FALSE),"-")</f>
        <v>-</v>
      </c>
      <c r="BD20" s="12" t="str">
        <f>IFERROR(VLOOKUP($A20,'All Running Order Nat B'!$A$4:$CI$60,BD$204,FALSE),"-")</f>
        <v>-</v>
      </c>
      <c r="BE20" s="12" t="str">
        <f>IFERROR(VLOOKUP($A20,'All Running Order Nat B'!$A$4:$CI$60,BE$204,FALSE),"-")</f>
        <v>-</v>
      </c>
      <c r="BF20" s="5" t="str">
        <f>IFERROR(VLOOKUP($A20,'All Running Order Nat B'!$A$4:$CI$60,BF$204,FALSE),"-")</f>
        <v>-</v>
      </c>
      <c r="BG20" s="5" t="str">
        <f>IFERROR(VLOOKUP($A20,'All Running Order Nat B'!$A$4:$CI$60,BG$204,FALSE),"-")</f>
        <v>-</v>
      </c>
      <c r="BH20" s="5" t="str">
        <f>IFERROR(VLOOKUP($A20,'All Running Order Nat B'!$A$4:$CI$60,BH$204,FALSE),"-")</f>
        <v>-</v>
      </c>
      <c r="BI20" s="5" t="str">
        <f>IFERROR(VLOOKUP($A20,'All Running Order Nat B'!$A$4:$CI$60,BI$204,FALSE),"-")</f>
        <v>-</v>
      </c>
      <c r="BJ20" s="5" t="str">
        <f>IFERROR(VLOOKUP($A20,'All Running Order Nat B'!$A$4:$CI$60,BJ$204,FALSE),"-")</f>
        <v>-</v>
      </c>
      <c r="BK20" s="5" t="str">
        <f>IFERROR(VLOOKUP($A20,'All Running Order Nat B'!$A$4:$CI$60,BK$204,FALSE),"-")</f>
        <v>-</v>
      </c>
      <c r="BL20" s="5" t="str">
        <f>IFERROR(VLOOKUP($A20,'All Running Order Nat B'!$A$4:$CI$60,BL$204,FALSE),"-")</f>
        <v>-</v>
      </c>
      <c r="BM20" s="5" t="str">
        <f>IFERROR(VLOOKUP($A20,'All Running Order Nat B'!$A$4:$CI$60,BM$204,FALSE),"-")</f>
        <v>-</v>
      </c>
      <c r="BN20" s="5" t="str">
        <f>IFERROR(VLOOKUP($A20,'All Running Order Nat B'!$A$4:$CI$60,BN$204,FALSE),"-")</f>
        <v>-</v>
      </c>
      <c r="BO20" s="5" t="str">
        <f>IFERROR(VLOOKUP($A20,'All Running Order Nat B'!$A$4:$CI$60,BO$204,FALSE),"-")</f>
        <v>-</v>
      </c>
      <c r="BP20" s="3" t="str">
        <f>IFERROR(VLOOKUP($A20,'All Running Order Nat B'!$A$4:$CI$60,BP$204,FALSE),"-")</f>
        <v>-</v>
      </c>
      <c r="BQ20" s="3" t="str">
        <f>IFERROR(VLOOKUP($A20,'All Running Order Nat B'!$A$4:$CI$60,BQ$204,FALSE),"-")</f>
        <v>-</v>
      </c>
      <c r="BR20" s="3" t="str">
        <f>IFERROR(VLOOKUP($A20,'All Running Order Nat B'!$A$4:$CI$60,BR$204,FALSE),"-")</f>
        <v>-</v>
      </c>
      <c r="BS20" s="3" t="str">
        <f>IFERROR(VLOOKUP($A20,'All Running Order Nat B'!$A$4:$CI$60,BS$204,FALSE),"-")</f>
        <v>-</v>
      </c>
      <c r="BT20" s="3" t="str">
        <f>IFERROR(VLOOKUP($A20,'All Running Order Nat B'!$A$4:$CI$60,BT$204,FALSE),"-")</f>
        <v>-</v>
      </c>
      <c r="BU20" s="3" t="str">
        <f>IFERROR(VLOOKUP($A20,'All Running Order Nat B'!$A$4:$CI$60,BU$204,FALSE),"-")</f>
        <v>-</v>
      </c>
      <c r="BV20" s="3" t="str">
        <f>IFERROR(VLOOKUP($A20,'All Running Order Nat B'!$A$4:$CI$60,BV$204,FALSE),"-")</f>
        <v>-</v>
      </c>
      <c r="BW20" s="3" t="str">
        <f>IFERROR(VLOOKUP($A20,'All Running Order Nat B'!$A$4:$CI$60,BW$204,FALSE),"-")</f>
        <v>-</v>
      </c>
      <c r="BX20" s="3" t="str">
        <f>IFERROR(VLOOKUP($A20,'All Running Order Nat B'!$A$4:$CI$60,BX$204,FALSE),"-")</f>
        <v>-</v>
      </c>
      <c r="BY20" s="3" t="str">
        <f>IFERROR(VLOOKUP($A20,'All Running Order Nat B'!$A$4:$CI$60,BY$204,FALSE),"-")</f>
        <v>-</v>
      </c>
      <c r="BZ20" s="3" t="str">
        <f>IFERROR(VLOOKUP($A20,'All Running Order Nat B'!$A$4:$CI$60,BZ$204,FALSE),"-")</f>
        <v>-</v>
      </c>
      <c r="CA20" s="3" t="str">
        <f>IFERROR(VLOOKUP($A20,'All Running Order Nat B'!$A$4:$CI$60,CA$204,FALSE),"-")</f>
        <v>-</v>
      </c>
      <c r="CB20" s="3" t="str">
        <f>IFERROR(VLOOKUP($A20,'All Running Order Nat B'!$A$4:$CI$60,CB$204,FALSE),"-")</f>
        <v>-</v>
      </c>
      <c r="CC20" s="3" t="str">
        <f>IFERROR(VLOOKUP($A20,'All Running Order Nat B'!$A$4:$CI$60,CC$204,FALSE),"-")</f>
        <v>-</v>
      </c>
      <c r="CD20" s="3" t="str">
        <f>IFERROR(VLOOKUP($A20,'All Running Order Nat B'!$A$4:$CI$60,CD$204,FALSE),"-")</f>
        <v>-</v>
      </c>
      <c r="CE20" s="3" t="str">
        <f>IFERROR(VLOOKUP($A20,'All Running Order Nat B'!$A$4:$CI$60,CE$204,FALSE),"-")</f>
        <v>-</v>
      </c>
      <c r="CF20" s="3" t="str">
        <f t="shared" si="4"/>
        <v>-</v>
      </c>
      <c r="CG20" s="3" t="str">
        <f t="shared" si="5"/>
        <v/>
      </c>
      <c r="CH20" s="5" t="str">
        <f>IFERROR(VLOOKUP($A20,'All Running Order Nat B'!$A$4:$CI$60,CH$204,FALSE),"-")</f>
        <v>-</v>
      </c>
      <c r="CI20">
        <v>13</v>
      </c>
    </row>
    <row r="21" spans="1:87" x14ac:dyDescent="0.3">
      <c r="A21" t="str">
        <f>CONCATENATE('Running Order'!$E$1007,"IRS",CI21)</f>
        <v>RedIRS14</v>
      </c>
      <c r="B21" s="37" t="str">
        <f>IFERROR(VLOOKUP($A21,'All Running Order Nat B'!$A$4:$CI$60,B$204,FALSE),"-")</f>
        <v>-</v>
      </c>
      <c r="C21" s="36" t="str">
        <f>IFERROR(VLOOKUP($A21,'All Running Order Nat B'!$A$4:$CI$60,C$204,FALSE),"-")</f>
        <v>-</v>
      </c>
      <c r="D21" s="36" t="str">
        <f>IFERROR(VLOOKUP($A21,'All Running Order Nat B'!$A$4:$CI$60,D$204,FALSE),"-")</f>
        <v>-</v>
      </c>
      <c r="E21" s="36" t="str">
        <f>IFERROR(VLOOKUP($A21,'All Running Order Nat B'!$A$4:$CI$60,E$204,FALSE),"-")</f>
        <v>-</v>
      </c>
      <c r="F21" s="36" t="str">
        <f>IFERROR(VLOOKUP($A21,'All Running Order Nat B'!$A$4:$CI$60,F$204,FALSE),"-")</f>
        <v>-</v>
      </c>
      <c r="G21" s="37" t="str">
        <f>IFERROR(VLOOKUP($A21,'All Running Order Nat B'!$A$4:$CI$60,G$204,FALSE),"-")</f>
        <v>-</v>
      </c>
      <c r="H21" s="36" t="str">
        <f>IFERROR(VLOOKUP($A21,'All Running Order Nat B'!$A$4:$CI$60,H$204,FALSE),"-")</f>
        <v>-</v>
      </c>
      <c r="I21" s="36" t="str">
        <f>IFERROR(VLOOKUP($A21,'All Running Order Nat B'!$A$4:$CI$60,I$204,FALSE),"-")</f>
        <v>-</v>
      </c>
      <c r="J21" s="36" t="str">
        <f>IFERROR(VLOOKUP($A21,'All Running Order Nat B'!$A$4:$CI$60,J$204,FALSE),"-")</f>
        <v>-</v>
      </c>
      <c r="K21" s="36" t="str">
        <f>IFERROR(VLOOKUP($A21,'All Running Order Nat B'!$A$4:$CI$60,K$204,FALSE),"-")</f>
        <v>-</v>
      </c>
      <c r="L21" s="36" t="str">
        <f>IFERROR(VLOOKUP($A21,'All Running Order Nat B'!$A$4:$CI$60,L$204,FALSE),"-")</f>
        <v>-</v>
      </c>
      <c r="M21" s="36" t="str">
        <f>IFERROR(VLOOKUP($A21,'All Running Order Nat B'!$A$4:$CI$60,M$204,FALSE),"-")</f>
        <v>-</v>
      </c>
      <c r="N21" s="36" t="str">
        <f>IFERROR(VLOOKUP($A21,'All Running Order Nat B'!$A$4:$CI$60,N$204,FALSE),"-")</f>
        <v>-</v>
      </c>
      <c r="O21" s="36" t="str">
        <f>IFERROR(VLOOKUP($A21,'All Running Order Nat B'!$A$4:$CI$60,O$204,FALSE),"-")</f>
        <v>-</v>
      </c>
      <c r="P21" s="36" t="str">
        <f>IFERROR(VLOOKUP($A21,'All Running Order Nat B'!$A$4:$CI$60,P$204,FALSE),"-")</f>
        <v>-</v>
      </c>
      <c r="Q21" s="36" t="str">
        <f>IFERROR(VLOOKUP($A21,'All Running Order Nat B'!$A$4:$CI$60,Q$204,FALSE),"-")</f>
        <v>-</v>
      </c>
      <c r="R21" s="36" t="str">
        <f>IFERROR(VLOOKUP($A21,'All Running Order Nat B'!$A$4:$CI$60,R$204,FALSE),"-")</f>
        <v>-</v>
      </c>
      <c r="S21" s="36" t="str">
        <f>IFERROR(VLOOKUP($A21,'All Running Order Nat B'!$A$4:$CI$60,S$204,FALSE),"-")</f>
        <v>-</v>
      </c>
      <c r="T21" s="36" t="str">
        <f>IFERROR(VLOOKUP($A21,'All Running Order Nat B'!$A$4:$CI$60,T$204,FALSE),"-")</f>
        <v>-</v>
      </c>
      <c r="U21" s="36" t="str">
        <f>IFERROR(VLOOKUP($A21,'All Running Order Nat B'!$A$4:$CI$60,U$204,FALSE),"-")</f>
        <v>-</v>
      </c>
      <c r="V21" s="36" t="str">
        <f>IFERROR(VLOOKUP($A21,'All Running Order Nat B'!$A$4:$CI$60,V$204,FALSE),"-")</f>
        <v>-</v>
      </c>
      <c r="W21" s="38" t="str">
        <f>IFERROR(VLOOKUP($A21,'All Running Order Nat B'!$A$4:$CI$60,W$204,FALSE),"-")</f>
        <v>-</v>
      </c>
      <c r="X21" s="36" t="str">
        <f>IFERROR(VLOOKUP($A21,'All Running Order Nat B'!$A$4:$CI$60,X$204,FALSE),"-")</f>
        <v>-</v>
      </c>
      <c r="Y21" s="36" t="str">
        <f>IFERROR(VLOOKUP($A21,'All Running Order Nat B'!$A$4:$CI$60,Y$204,FALSE),"-")</f>
        <v>-</v>
      </c>
      <c r="Z21" s="36" t="str">
        <f>IFERROR(VLOOKUP($A21,'All Running Order Nat B'!$A$4:$CI$60,Z$204,FALSE),"-")</f>
        <v>-</v>
      </c>
      <c r="AA21" s="36" t="str">
        <f>IFERROR(VLOOKUP($A21,'All Running Order Nat B'!$A$4:$CI$60,AA$204,FALSE),"-")</f>
        <v>-</v>
      </c>
      <c r="AB21" s="36" t="str">
        <f>IFERROR(VLOOKUP($A21,'All Running Order Nat B'!$A$4:$CI$60,AB$204,FALSE),"-")</f>
        <v>-</v>
      </c>
      <c r="AC21" s="36" t="str">
        <f>IFERROR(VLOOKUP($A21,'All Running Order Nat B'!$A$4:$CI$60,AC$204,FALSE),"-")</f>
        <v>-</v>
      </c>
      <c r="AD21" s="36" t="str">
        <f>IFERROR(VLOOKUP($A21,'All Running Order Nat B'!$A$4:$CI$60,AD$204,FALSE),"-")</f>
        <v>-</v>
      </c>
      <c r="AE21" s="36" t="str">
        <f>IFERROR(VLOOKUP($A21,'All Running Order Nat B'!$A$4:$CI$60,AE$204,FALSE),"-")</f>
        <v>-</v>
      </c>
      <c r="AF21" s="36" t="str">
        <f>IFERROR(VLOOKUP($A21,'All Running Order Nat B'!$A$4:$CI$60,AF$204,FALSE),"-")</f>
        <v>-</v>
      </c>
      <c r="AG21" s="36" t="str">
        <f>IFERROR(VLOOKUP($A21,'All Running Order Nat B'!$A$4:$CI$60,AG$204,FALSE),"-")</f>
        <v>-</v>
      </c>
      <c r="AH21" s="38" t="str">
        <f>IFERROR(VLOOKUP($A21,'All Running Order Nat B'!$A$4:$CI$60,AH$204,FALSE),"-")</f>
        <v>-</v>
      </c>
      <c r="AI21" s="38" t="str">
        <f>IFERROR(VLOOKUP($A21,'All Running Order Nat B'!$A$4:$CI$60,AI$204,FALSE),"-")</f>
        <v>-</v>
      </c>
      <c r="AJ21" s="36" t="str">
        <f>IFERROR(VLOOKUP($A21,'All Running Order Nat B'!$A$4:$CI$60,AJ$204,FALSE),"-")</f>
        <v>-</v>
      </c>
      <c r="AK21" s="36" t="str">
        <f>IFERROR(VLOOKUP($A21,'All Running Order Nat B'!$A$4:$CI$60,AK$204,FALSE),"-")</f>
        <v>-</v>
      </c>
      <c r="AL21" s="36" t="str">
        <f>IFERROR(VLOOKUP($A21,'All Running Order Nat B'!$A$4:$CI$60,AL$204,FALSE),"-")</f>
        <v>-</v>
      </c>
      <c r="AM21" s="36" t="str">
        <f>IFERROR(VLOOKUP($A21,'All Running Order Nat B'!$A$4:$CI$60,AM$204,FALSE),"-")</f>
        <v>-</v>
      </c>
      <c r="AN21" s="36" t="str">
        <f>IFERROR(VLOOKUP($A21,'All Running Order Nat B'!$A$4:$CI$60,AN$204,FALSE),"-")</f>
        <v>-</v>
      </c>
      <c r="AO21" s="36" t="str">
        <f>IFERROR(VLOOKUP($A21,'All Running Order Nat B'!$A$4:$CI$60,AO$204,FALSE),"-")</f>
        <v>-</v>
      </c>
      <c r="AP21" s="36" t="str">
        <f>IFERROR(VLOOKUP($A21,'All Running Order Nat B'!$A$4:$CI$60,AP$204,FALSE),"-")</f>
        <v>-</v>
      </c>
      <c r="AQ21" s="36" t="str">
        <f>IFERROR(VLOOKUP($A21,'All Running Order Nat B'!$A$4:$CI$60,AQ$204,FALSE),"-")</f>
        <v>-</v>
      </c>
      <c r="AR21" s="36" t="str">
        <f>IFERROR(VLOOKUP($A21,'All Running Order Nat B'!$A$4:$CI$60,AR$204,FALSE),"-")</f>
        <v>-</v>
      </c>
      <c r="AS21" s="36" t="str">
        <f>IFERROR(VLOOKUP($A21,'All Running Order Nat B'!$A$4:$CI$60,AS$204,FALSE),"-")</f>
        <v>-</v>
      </c>
      <c r="AT21" s="38" t="str">
        <f>IFERROR(VLOOKUP($A21,'All Running Order Nat B'!$A$4:$CI$60,AT$204,FALSE),"-")</f>
        <v>-</v>
      </c>
      <c r="AU21" s="38" t="str">
        <f>IFERROR(VLOOKUP($A21,'All Running Order Nat B'!$A$4:$CI$60,AU$204,FALSE),"-")</f>
        <v>-</v>
      </c>
      <c r="AV21" s="36" t="str">
        <f>IFERROR(VLOOKUP($A21,'All Running Order Nat B'!$A$4:$CI$60,AV$204,FALSE),"-")</f>
        <v>-</v>
      </c>
      <c r="AW21" s="36" t="str">
        <f>IFERROR(VLOOKUP($A21,'All Running Order Nat B'!$A$4:$CI$60,AW$204,FALSE),"-")</f>
        <v>-</v>
      </c>
      <c r="AX21" s="36" t="str">
        <f>IFERROR(VLOOKUP($A21,'All Running Order Nat B'!$A$4:$CI$60,AX$204,FALSE),"-")</f>
        <v>-</v>
      </c>
      <c r="AY21" s="36" t="str">
        <f>IFERROR(VLOOKUP($A21,'All Running Order Nat B'!$A$4:$CI$60,AY$204,FALSE),"-")</f>
        <v>-</v>
      </c>
      <c r="AZ21" s="36" t="str">
        <f>IFERROR(VLOOKUP($A21,'All Running Order Nat B'!$A$4:$CI$60,AZ$204,FALSE),"-")</f>
        <v>-</v>
      </c>
      <c r="BA21" s="36" t="str">
        <f>IFERROR(VLOOKUP($A21,'All Running Order Nat B'!$A$4:$CI$60,BA$204,FALSE),"-")</f>
        <v>-</v>
      </c>
      <c r="BB21" s="36" t="str">
        <f>IFERROR(VLOOKUP($A21,'All Running Order Nat B'!$A$4:$CI$60,BB$204,FALSE),"-")</f>
        <v>-</v>
      </c>
      <c r="BC21" s="36" t="str">
        <f>IFERROR(VLOOKUP($A21,'All Running Order Nat B'!$A$4:$CI$60,BC$204,FALSE),"-")</f>
        <v>-</v>
      </c>
      <c r="BD21" s="36" t="str">
        <f>IFERROR(VLOOKUP($A21,'All Running Order Nat B'!$A$4:$CI$60,BD$204,FALSE),"-")</f>
        <v>-</v>
      </c>
      <c r="BE21" s="36" t="str">
        <f>IFERROR(VLOOKUP($A21,'All Running Order Nat B'!$A$4:$CI$60,BE$204,FALSE),"-")</f>
        <v>-</v>
      </c>
      <c r="BF21" s="38" t="str">
        <f>IFERROR(VLOOKUP($A21,'All Running Order Nat B'!$A$4:$CI$60,BF$204,FALSE),"-")</f>
        <v>-</v>
      </c>
      <c r="BG21" s="38" t="str">
        <f>IFERROR(VLOOKUP($A21,'All Running Order Nat B'!$A$4:$CI$60,BG$204,FALSE),"-")</f>
        <v>-</v>
      </c>
      <c r="BH21" s="5" t="str">
        <f>IFERROR(VLOOKUP($A21,'All Running Order Nat B'!$A$4:$CI$60,BH$204,FALSE),"-")</f>
        <v>-</v>
      </c>
      <c r="BI21" s="5" t="str">
        <f>IFERROR(VLOOKUP($A21,'All Running Order Nat B'!$A$4:$CI$60,BI$204,FALSE),"-")</f>
        <v>-</v>
      </c>
      <c r="BJ21" s="5" t="str">
        <f>IFERROR(VLOOKUP($A21,'All Running Order Nat B'!$A$4:$CI$60,BJ$204,FALSE),"-")</f>
        <v>-</v>
      </c>
      <c r="BK21" s="5" t="str">
        <f>IFERROR(VLOOKUP($A21,'All Running Order Nat B'!$A$4:$CI$60,BK$204,FALSE),"-")</f>
        <v>-</v>
      </c>
      <c r="BL21" s="5" t="str">
        <f>IFERROR(VLOOKUP($A21,'All Running Order Nat B'!$A$4:$CI$60,BL$204,FALSE),"-")</f>
        <v>-</v>
      </c>
      <c r="BM21" s="5" t="str">
        <f>IFERROR(VLOOKUP($A21,'All Running Order Nat B'!$A$4:$CI$60,BM$204,FALSE),"-")</f>
        <v>-</v>
      </c>
      <c r="BN21" s="5" t="str">
        <f>IFERROR(VLOOKUP($A21,'All Running Order Nat B'!$A$4:$CI$60,BN$204,FALSE),"-")</f>
        <v>-</v>
      </c>
      <c r="BO21" s="5" t="str">
        <f>IFERROR(VLOOKUP($A21,'All Running Order Nat B'!$A$4:$CI$60,BO$204,FALSE),"-")</f>
        <v>-</v>
      </c>
      <c r="BP21" s="3" t="str">
        <f>IFERROR(VLOOKUP($A21,'All Running Order Nat B'!$A$4:$CI$60,BP$204,FALSE),"-")</f>
        <v>-</v>
      </c>
      <c r="BQ21" s="3" t="str">
        <f>IFERROR(VLOOKUP($A21,'All Running Order Nat B'!$A$4:$CI$60,BQ$204,FALSE),"-")</f>
        <v>-</v>
      </c>
      <c r="BR21" s="3" t="str">
        <f>IFERROR(VLOOKUP($A21,'All Running Order Nat B'!$A$4:$CI$60,BR$204,FALSE),"-")</f>
        <v>-</v>
      </c>
      <c r="BS21" s="3" t="str">
        <f>IFERROR(VLOOKUP($A21,'All Running Order Nat B'!$A$4:$CI$60,BS$204,FALSE),"-")</f>
        <v>-</v>
      </c>
      <c r="BT21" s="3" t="str">
        <f>IFERROR(VLOOKUP($A21,'All Running Order Nat B'!$A$4:$CI$60,BT$204,FALSE),"-")</f>
        <v>-</v>
      </c>
      <c r="BU21" s="3" t="str">
        <f>IFERROR(VLOOKUP($A21,'All Running Order Nat B'!$A$4:$CI$60,BU$204,FALSE),"-")</f>
        <v>-</v>
      </c>
      <c r="BV21" s="3" t="str">
        <f>IFERROR(VLOOKUP($A21,'All Running Order Nat B'!$A$4:$CI$60,BV$204,FALSE),"-")</f>
        <v>-</v>
      </c>
      <c r="BW21" s="3" t="str">
        <f>IFERROR(VLOOKUP($A21,'All Running Order Nat B'!$A$4:$CI$60,BW$204,FALSE),"-")</f>
        <v>-</v>
      </c>
      <c r="BX21" s="3" t="str">
        <f>IFERROR(VLOOKUP($A21,'All Running Order Nat B'!$A$4:$CI$60,BX$204,FALSE),"-")</f>
        <v>-</v>
      </c>
      <c r="BY21" s="3" t="str">
        <f>IFERROR(VLOOKUP($A21,'All Running Order Nat B'!$A$4:$CI$60,BY$204,FALSE),"-")</f>
        <v>-</v>
      </c>
      <c r="BZ21" s="3" t="str">
        <f>IFERROR(VLOOKUP($A21,'All Running Order Nat B'!$A$4:$CI$60,BZ$204,FALSE),"-")</f>
        <v>-</v>
      </c>
      <c r="CA21" s="3" t="str">
        <f>IFERROR(VLOOKUP($A21,'All Running Order Nat B'!$A$4:$CI$60,CA$204,FALSE),"-")</f>
        <v>-</v>
      </c>
      <c r="CB21" s="3" t="str">
        <f>IFERROR(VLOOKUP($A21,'All Running Order Nat B'!$A$4:$CI$60,CB$204,FALSE),"-")</f>
        <v>-</v>
      </c>
      <c r="CC21" s="3" t="str">
        <f>IFERROR(VLOOKUP($A21,'All Running Order Nat B'!$A$4:$CI$60,CC$204,FALSE),"-")</f>
        <v>-</v>
      </c>
      <c r="CD21" s="3" t="str">
        <f>IFERROR(VLOOKUP($A21,'All Running Order Nat B'!$A$4:$CI$60,CD$204,FALSE),"-")</f>
        <v>-</v>
      </c>
      <c r="CE21" s="3" t="str">
        <f>IFERROR(VLOOKUP($A21,'All Running Order Nat B'!$A$4:$CI$60,CE$204,FALSE),"-")</f>
        <v>-</v>
      </c>
      <c r="CF21" s="3" t="str">
        <f t="shared" si="4"/>
        <v>-</v>
      </c>
      <c r="CG21" s="3" t="str">
        <f t="shared" si="5"/>
        <v/>
      </c>
      <c r="CH21" s="5" t="str">
        <f>IFERROR(VLOOKUP($A21,'All Running Order Nat B'!$A$4:$CI$60,CH$204,FALSE),"-")</f>
        <v>-</v>
      </c>
      <c r="CI21">
        <v>14</v>
      </c>
    </row>
    <row r="22" spans="1:87" x14ac:dyDescent="0.3">
      <c r="A22" t="str">
        <f>CONCATENATE('Running Order'!$E$1007,"IRS",CI22)</f>
        <v>RedIRS15</v>
      </c>
      <c r="B22" s="13" t="str">
        <f>IFERROR(VLOOKUP($A22,'All Running Order Nat B'!$A$4:$CI$60,B$204,FALSE),"-")</f>
        <v>-</v>
      </c>
      <c r="C22" s="35" t="str">
        <f>IFERROR(VLOOKUP($A22,'All Running Order Nat B'!$A$4:$CI$60,C$204,FALSE),"-")</f>
        <v>-</v>
      </c>
      <c r="D22" s="35" t="str">
        <f>IFERROR(VLOOKUP($A22,'All Running Order Nat B'!$A$4:$CI$60,D$204,FALSE),"-")</f>
        <v>-</v>
      </c>
      <c r="E22" s="35" t="str">
        <f>IFERROR(VLOOKUP($A22,'All Running Order Nat B'!$A$4:$CI$60,E$204,FALSE),"-")</f>
        <v>-</v>
      </c>
      <c r="F22" s="35" t="str">
        <f>IFERROR(VLOOKUP($A22,'All Running Order Nat B'!$A$4:$CI$60,F$204,FALSE),"-")</f>
        <v>-</v>
      </c>
      <c r="G22" s="13" t="str">
        <f>IFERROR(VLOOKUP($A22,'All Running Order Nat B'!$A$4:$CI$60,G$204,FALSE),"-")</f>
        <v>-</v>
      </c>
      <c r="H22" s="12" t="str">
        <f>IFERROR(VLOOKUP($A22,'All Running Order Nat B'!$A$4:$CI$60,H$204,FALSE),"-")</f>
        <v>-</v>
      </c>
      <c r="I22" s="12" t="str">
        <f>IFERROR(VLOOKUP($A22,'All Running Order Nat B'!$A$4:$CI$60,I$204,FALSE),"-")</f>
        <v>-</v>
      </c>
      <c r="J22" s="12" t="str">
        <f>IFERROR(VLOOKUP($A22,'All Running Order Nat B'!$A$4:$CI$60,J$204,FALSE),"-")</f>
        <v>-</v>
      </c>
      <c r="K22" s="35" t="str">
        <f>IFERROR(VLOOKUP($A22,'All Running Order Nat B'!$A$4:$CI$60,K$204,FALSE),"-")</f>
        <v>-</v>
      </c>
      <c r="L22" s="12" t="str">
        <f>IFERROR(VLOOKUP($A22,'All Running Order Nat B'!$A$4:$CI$60,L$204,FALSE),"-")</f>
        <v>-</v>
      </c>
      <c r="M22" s="35" t="str">
        <f>IFERROR(VLOOKUP($A22,'All Running Order Nat B'!$A$4:$CI$60,M$204,FALSE),"-")</f>
        <v>-</v>
      </c>
      <c r="N22" s="35" t="str">
        <f>IFERROR(VLOOKUP($A22,'All Running Order Nat B'!$A$4:$CI$60,N$204,FALSE),"-")</f>
        <v>-</v>
      </c>
      <c r="O22" s="35" t="str">
        <f>IFERROR(VLOOKUP($A22,'All Running Order Nat B'!$A$4:$CI$60,O$204,FALSE),"-")</f>
        <v>-</v>
      </c>
      <c r="P22" s="35" t="str">
        <f>IFERROR(VLOOKUP($A22,'All Running Order Nat B'!$A$4:$CI$60,P$204,FALSE),"-")</f>
        <v>-</v>
      </c>
      <c r="Q22" s="35" t="str">
        <f>IFERROR(VLOOKUP($A22,'All Running Order Nat B'!$A$4:$CI$60,Q$204,FALSE),"-")</f>
        <v>-</v>
      </c>
      <c r="R22" s="35" t="str">
        <f>IFERROR(VLOOKUP($A22,'All Running Order Nat B'!$A$4:$CI$60,R$204,FALSE),"-")</f>
        <v>-</v>
      </c>
      <c r="S22" s="12" t="str">
        <f>IFERROR(VLOOKUP($A22,'All Running Order Nat B'!$A$4:$CI$60,S$204,FALSE),"-")</f>
        <v>-</v>
      </c>
      <c r="T22" s="35" t="str">
        <f>IFERROR(VLOOKUP($A22,'All Running Order Nat B'!$A$4:$CI$60,T$204,FALSE),"-")</f>
        <v>-</v>
      </c>
      <c r="U22" s="12" t="str">
        <f>IFERROR(VLOOKUP($A22,'All Running Order Nat B'!$A$4:$CI$60,U$204,FALSE),"-")</f>
        <v>-</v>
      </c>
      <c r="V22" s="35" t="str">
        <f>IFERROR(VLOOKUP($A22,'All Running Order Nat B'!$A$4:$CI$60,V$204,FALSE),"-")</f>
        <v>-</v>
      </c>
      <c r="W22" s="5" t="str">
        <f>IFERROR(VLOOKUP($A22,'All Running Order Nat B'!$A$4:$CI$60,W$204,FALSE),"-")</f>
        <v>-</v>
      </c>
      <c r="X22" s="12" t="str">
        <f>IFERROR(VLOOKUP($A22,'All Running Order Nat B'!$A$4:$CI$60,X$204,FALSE),"-")</f>
        <v>-</v>
      </c>
      <c r="Y22" s="12" t="str">
        <f>IFERROR(VLOOKUP($A22,'All Running Order Nat B'!$A$4:$CI$60,Y$204,FALSE),"-")</f>
        <v>-</v>
      </c>
      <c r="Z22" s="12" t="str">
        <f>IFERROR(VLOOKUP($A22,'All Running Order Nat B'!$A$4:$CI$60,Z$204,FALSE),"-")</f>
        <v>-</v>
      </c>
      <c r="AA22" s="12" t="str">
        <f>IFERROR(VLOOKUP($A22,'All Running Order Nat B'!$A$4:$CI$60,AA$204,FALSE),"-")</f>
        <v>-</v>
      </c>
      <c r="AB22" s="12" t="str">
        <f>IFERROR(VLOOKUP($A22,'All Running Order Nat B'!$A$4:$CI$60,AB$204,FALSE),"-")</f>
        <v>-</v>
      </c>
      <c r="AC22" s="12" t="str">
        <f>IFERROR(VLOOKUP($A22,'All Running Order Nat B'!$A$4:$CI$60,AC$204,FALSE),"-")</f>
        <v>-</v>
      </c>
      <c r="AD22" s="12" t="str">
        <f>IFERROR(VLOOKUP($A22,'All Running Order Nat B'!$A$4:$CI$60,AD$204,FALSE),"-")</f>
        <v>-</v>
      </c>
      <c r="AE22" s="12" t="str">
        <f>IFERROR(VLOOKUP($A22,'All Running Order Nat B'!$A$4:$CI$60,AE$204,FALSE),"-")</f>
        <v>-</v>
      </c>
      <c r="AF22" s="12" t="str">
        <f>IFERROR(VLOOKUP($A22,'All Running Order Nat B'!$A$4:$CI$60,AF$204,FALSE),"-")</f>
        <v>-</v>
      </c>
      <c r="AG22" s="12" t="str">
        <f>IFERROR(VLOOKUP($A22,'All Running Order Nat B'!$A$4:$CI$60,AG$204,FALSE),"-")</f>
        <v>-</v>
      </c>
      <c r="AH22" s="5" t="str">
        <f>IFERROR(VLOOKUP($A22,'All Running Order Nat B'!$A$4:$CI$60,AH$204,FALSE),"-")</f>
        <v>-</v>
      </c>
      <c r="AI22" s="5" t="str">
        <f>IFERROR(VLOOKUP($A22,'All Running Order Nat B'!$A$4:$CI$60,AI$204,FALSE),"-")</f>
        <v>-</v>
      </c>
      <c r="AJ22" s="12" t="str">
        <f>IFERROR(VLOOKUP($A22,'All Running Order Nat B'!$A$4:$CI$60,AJ$204,FALSE),"-")</f>
        <v>-</v>
      </c>
      <c r="AK22" s="12" t="str">
        <f>IFERROR(VLOOKUP($A22,'All Running Order Nat B'!$A$4:$CI$60,AK$204,FALSE),"-")</f>
        <v>-</v>
      </c>
      <c r="AL22" s="12" t="str">
        <f>IFERROR(VLOOKUP($A22,'All Running Order Nat B'!$A$4:$CI$60,AL$204,FALSE),"-")</f>
        <v>-</v>
      </c>
      <c r="AM22" s="12" t="str">
        <f>IFERROR(VLOOKUP($A22,'All Running Order Nat B'!$A$4:$CI$60,AM$204,FALSE),"-")</f>
        <v>-</v>
      </c>
      <c r="AN22" s="12" t="str">
        <f>IFERROR(VLOOKUP($A22,'All Running Order Nat B'!$A$4:$CI$60,AN$204,FALSE),"-")</f>
        <v>-</v>
      </c>
      <c r="AO22" s="12" t="str">
        <f>IFERROR(VLOOKUP($A22,'All Running Order Nat B'!$A$4:$CI$60,AO$204,FALSE),"-")</f>
        <v>-</v>
      </c>
      <c r="AP22" s="12" t="str">
        <f>IFERROR(VLOOKUP($A22,'All Running Order Nat B'!$A$4:$CI$60,AP$204,FALSE),"-")</f>
        <v>-</v>
      </c>
      <c r="AQ22" s="12" t="str">
        <f>IFERROR(VLOOKUP($A22,'All Running Order Nat B'!$A$4:$CI$60,AQ$204,FALSE),"-")</f>
        <v>-</v>
      </c>
      <c r="AR22" s="12" t="str">
        <f>IFERROR(VLOOKUP($A22,'All Running Order Nat B'!$A$4:$CI$60,AR$204,FALSE),"-")</f>
        <v>-</v>
      </c>
      <c r="AS22" s="12" t="str">
        <f>IFERROR(VLOOKUP($A22,'All Running Order Nat B'!$A$4:$CI$60,AS$204,FALSE),"-")</f>
        <v>-</v>
      </c>
      <c r="AT22" s="5" t="str">
        <f>IFERROR(VLOOKUP($A22,'All Running Order Nat B'!$A$4:$CI$60,AT$204,FALSE),"-")</f>
        <v>-</v>
      </c>
      <c r="AU22" s="5" t="str">
        <f>IFERROR(VLOOKUP($A22,'All Running Order Nat B'!$A$4:$CI$60,AU$204,FALSE),"-")</f>
        <v>-</v>
      </c>
      <c r="AV22" s="12" t="str">
        <f>IFERROR(VLOOKUP($A22,'All Running Order Nat B'!$A$4:$CI$60,AV$204,FALSE),"-")</f>
        <v>-</v>
      </c>
      <c r="AW22" s="12" t="str">
        <f>IFERROR(VLOOKUP($A22,'All Running Order Nat B'!$A$4:$CI$60,AW$204,FALSE),"-")</f>
        <v>-</v>
      </c>
      <c r="AX22" s="12" t="str">
        <f>IFERROR(VLOOKUP($A22,'All Running Order Nat B'!$A$4:$CI$60,AX$204,FALSE),"-")</f>
        <v>-</v>
      </c>
      <c r="AY22" s="12" t="str">
        <f>IFERROR(VLOOKUP($A22,'All Running Order Nat B'!$A$4:$CI$60,AY$204,FALSE),"-")</f>
        <v>-</v>
      </c>
      <c r="AZ22" s="12" t="str">
        <f>IFERROR(VLOOKUP($A22,'All Running Order Nat B'!$A$4:$CI$60,AZ$204,FALSE),"-")</f>
        <v>-</v>
      </c>
      <c r="BA22" s="12" t="str">
        <f>IFERROR(VLOOKUP($A22,'All Running Order Nat B'!$A$4:$CI$60,BA$204,FALSE),"-")</f>
        <v>-</v>
      </c>
      <c r="BB22" s="12" t="str">
        <f>IFERROR(VLOOKUP($A22,'All Running Order Nat B'!$A$4:$CI$60,BB$204,FALSE),"-")</f>
        <v>-</v>
      </c>
      <c r="BC22" s="12" t="str">
        <f>IFERROR(VLOOKUP($A22,'All Running Order Nat B'!$A$4:$CI$60,BC$204,FALSE),"-")</f>
        <v>-</v>
      </c>
      <c r="BD22" s="12" t="str">
        <f>IFERROR(VLOOKUP($A22,'All Running Order Nat B'!$A$4:$CI$60,BD$204,FALSE),"-")</f>
        <v>-</v>
      </c>
      <c r="BE22" s="12" t="str">
        <f>IFERROR(VLOOKUP($A22,'All Running Order Nat B'!$A$4:$CI$60,BE$204,FALSE),"-")</f>
        <v>-</v>
      </c>
      <c r="BF22" s="5" t="str">
        <f>IFERROR(VLOOKUP($A22,'All Running Order Nat B'!$A$4:$CI$60,BF$204,FALSE),"-")</f>
        <v>-</v>
      </c>
      <c r="BG22" s="5" t="str">
        <f>IFERROR(VLOOKUP($A22,'All Running Order Nat B'!$A$4:$CI$60,BG$204,FALSE),"-")</f>
        <v>-</v>
      </c>
      <c r="BH22" s="5" t="str">
        <f>IFERROR(VLOOKUP($A22,'All Running Order Nat B'!$A$4:$CI$60,BH$204,FALSE),"-")</f>
        <v>-</v>
      </c>
      <c r="BI22" s="5" t="str">
        <f>IFERROR(VLOOKUP($A22,'All Running Order Nat B'!$A$4:$CI$60,BI$204,FALSE),"-")</f>
        <v>-</v>
      </c>
      <c r="BJ22" s="5" t="str">
        <f>IFERROR(VLOOKUP($A22,'All Running Order Nat B'!$A$4:$CI$60,BJ$204,FALSE),"-")</f>
        <v>-</v>
      </c>
      <c r="BK22" s="5" t="str">
        <f>IFERROR(VLOOKUP($A22,'All Running Order Nat B'!$A$4:$CI$60,BK$204,FALSE),"-")</f>
        <v>-</v>
      </c>
      <c r="BL22" s="5" t="str">
        <f>IFERROR(VLOOKUP($A22,'All Running Order Nat B'!$A$4:$CI$60,BL$204,FALSE),"-")</f>
        <v>-</v>
      </c>
      <c r="BM22" s="5" t="str">
        <f>IFERROR(VLOOKUP($A22,'All Running Order Nat B'!$A$4:$CI$60,BM$204,FALSE),"-")</f>
        <v>-</v>
      </c>
      <c r="BN22" s="5" t="str">
        <f>IFERROR(VLOOKUP($A22,'All Running Order Nat B'!$A$4:$CI$60,BN$204,FALSE),"-")</f>
        <v>-</v>
      </c>
      <c r="BO22" s="5" t="str">
        <f>IFERROR(VLOOKUP($A22,'All Running Order Nat B'!$A$4:$CI$60,BO$204,FALSE),"-")</f>
        <v>-</v>
      </c>
      <c r="BP22" s="3" t="str">
        <f>IFERROR(VLOOKUP($A22,'All Running Order Nat B'!$A$4:$CI$60,BP$204,FALSE),"-")</f>
        <v>-</v>
      </c>
      <c r="BQ22" s="3" t="str">
        <f>IFERROR(VLOOKUP($A22,'All Running Order Nat B'!$A$4:$CI$60,BQ$204,FALSE),"-")</f>
        <v>-</v>
      </c>
      <c r="BR22" s="3" t="str">
        <f>IFERROR(VLOOKUP($A22,'All Running Order Nat B'!$A$4:$CI$60,BR$204,FALSE),"-")</f>
        <v>-</v>
      </c>
      <c r="BS22" s="3" t="str">
        <f>IFERROR(VLOOKUP($A22,'All Running Order Nat B'!$A$4:$CI$60,BS$204,FALSE),"-")</f>
        <v>-</v>
      </c>
      <c r="BT22" s="3" t="str">
        <f>IFERROR(VLOOKUP($A22,'All Running Order Nat B'!$A$4:$CI$60,BT$204,FALSE),"-")</f>
        <v>-</v>
      </c>
      <c r="BU22" s="3" t="str">
        <f>IFERROR(VLOOKUP($A22,'All Running Order Nat B'!$A$4:$CI$60,BU$204,FALSE),"-")</f>
        <v>-</v>
      </c>
      <c r="BV22" s="3" t="str">
        <f>IFERROR(VLOOKUP($A22,'All Running Order Nat B'!$A$4:$CI$60,BV$204,FALSE),"-")</f>
        <v>-</v>
      </c>
      <c r="BW22" s="3" t="str">
        <f>IFERROR(VLOOKUP($A22,'All Running Order Nat B'!$A$4:$CI$60,BW$204,FALSE),"-")</f>
        <v>-</v>
      </c>
      <c r="BX22" s="3" t="str">
        <f>IFERROR(VLOOKUP($A22,'All Running Order Nat B'!$A$4:$CI$60,BX$204,FALSE),"-")</f>
        <v>-</v>
      </c>
      <c r="BY22" s="3" t="str">
        <f>IFERROR(VLOOKUP($A22,'All Running Order Nat B'!$A$4:$CI$60,BY$204,FALSE),"-")</f>
        <v>-</v>
      </c>
      <c r="BZ22" s="3" t="str">
        <f>IFERROR(VLOOKUP($A22,'All Running Order Nat B'!$A$4:$CI$60,BZ$204,FALSE),"-")</f>
        <v>-</v>
      </c>
      <c r="CA22" s="3" t="str">
        <f>IFERROR(VLOOKUP($A22,'All Running Order Nat B'!$A$4:$CI$60,CA$204,FALSE),"-")</f>
        <v>-</v>
      </c>
      <c r="CB22" s="3" t="str">
        <f>IFERROR(VLOOKUP($A22,'All Running Order Nat B'!$A$4:$CI$60,CB$204,FALSE),"-")</f>
        <v>-</v>
      </c>
      <c r="CC22" s="3" t="str">
        <f>IFERROR(VLOOKUP($A22,'All Running Order Nat B'!$A$4:$CI$60,CC$204,FALSE),"-")</f>
        <v>-</v>
      </c>
      <c r="CD22" s="3" t="str">
        <f>IFERROR(VLOOKUP($A22,'All Running Order Nat B'!$A$4:$CI$60,CD$204,FALSE),"-")</f>
        <v>-</v>
      </c>
      <c r="CE22" s="3" t="str">
        <f>IFERROR(VLOOKUP($A22,'All Running Order Nat B'!$A$4:$CI$60,CE$204,FALSE),"-")</f>
        <v>-</v>
      </c>
      <c r="CF22" s="3" t="str">
        <f t="shared" si="4"/>
        <v>-</v>
      </c>
      <c r="CG22" s="3" t="str">
        <f t="shared" si="5"/>
        <v/>
      </c>
      <c r="CH22" s="5" t="str">
        <f>IFERROR(VLOOKUP($A22,'All Running Order Nat B'!$A$4:$CI$60,CH$204,FALSE),"-")</f>
        <v>-</v>
      </c>
      <c r="CI22">
        <v>15</v>
      </c>
    </row>
    <row r="23" spans="1:87" x14ac:dyDescent="0.3">
      <c r="A23" t="str">
        <f>CONCATENATE('Running Order'!$E$1007,"IRS",CI23)</f>
        <v>RedIRS16</v>
      </c>
      <c r="B23" s="37" t="str">
        <f>IFERROR(VLOOKUP($A23,'All Running Order Nat B'!$A$4:$CI$60,B$204,FALSE),"-")</f>
        <v>-</v>
      </c>
      <c r="C23" s="36" t="str">
        <f>IFERROR(VLOOKUP($A23,'All Running Order Nat B'!$A$4:$CI$60,C$204,FALSE),"-")</f>
        <v>-</v>
      </c>
      <c r="D23" s="36" t="str">
        <f>IFERROR(VLOOKUP($A23,'All Running Order Nat B'!$A$4:$CI$60,D$204,FALSE),"-")</f>
        <v>-</v>
      </c>
      <c r="E23" s="36" t="str">
        <f>IFERROR(VLOOKUP($A23,'All Running Order Nat B'!$A$4:$CI$60,E$204,FALSE),"-")</f>
        <v>-</v>
      </c>
      <c r="F23" s="36" t="str">
        <f>IFERROR(VLOOKUP($A23,'All Running Order Nat B'!$A$4:$CI$60,F$204,FALSE),"-")</f>
        <v>-</v>
      </c>
      <c r="G23" s="37" t="str">
        <f>IFERROR(VLOOKUP($A23,'All Running Order Nat B'!$A$4:$CI$60,G$204,FALSE),"-")</f>
        <v>-</v>
      </c>
      <c r="H23" s="36" t="str">
        <f>IFERROR(VLOOKUP($A23,'All Running Order Nat B'!$A$4:$CI$60,H$204,FALSE),"-")</f>
        <v>-</v>
      </c>
      <c r="I23" s="36" t="str">
        <f>IFERROR(VLOOKUP($A23,'All Running Order Nat B'!$A$4:$CI$60,I$204,FALSE),"-")</f>
        <v>-</v>
      </c>
      <c r="J23" s="36" t="str">
        <f>IFERROR(VLOOKUP($A23,'All Running Order Nat B'!$A$4:$CI$60,J$204,FALSE),"-")</f>
        <v>-</v>
      </c>
      <c r="K23" s="36" t="str">
        <f>IFERROR(VLOOKUP($A23,'All Running Order Nat B'!$A$4:$CI$60,K$204,FALSE),"-")</f>
        <v>-</v>
      </c>
      <c r="L23" s="36" t="str">
        <f>IFERROR(VLOOKUP($A23,'All Running Order Nat B'!$A$4:$CI$60,L$204,FALSE),"-")</f>
        <v>-</v>
      </c>
      <c r="M23" s="36" t="str">
        <f>IFERROR(VLOOKUP($A23,'All Running Order Nat B'!$A$4:$CI$60,M$204,FALSE),"-")</f>
        <v>-</v>
      </c>
      <c r="N23" s="36" t="str">
        <f>IFERROR(VLOOKUP($A23,'All Running Order Nat B'!$A$4:$CI$60,N$204,FALSE),"-")</f>
        <v>-</v>
      </c>
      <c r="O23" s="36" t="str">
        <f>IFERROR(VLOOKUP($A23,'All Running Order Nat B'!$A$4:$CI$60,O$204,FALSE),"-")</f>
        <v>-</v>
      </c>
      <c r="P23" s="36" t="str">
        <f>IFERROR(VLOOKUP($A23,'All Running Order Nat B'!$A$4:$CI$60,P$204,FALSE),"-")</f>
        <v>-</v>
      </c>
      <c r="Q23" s="36" t="str">
        <f>IFERROR(VLOOKUP($A23,'All Running Order Nat B'!$A$4:$CI$60,Q$204,FALSE),"-")</f>
        <v>-</v>
      </c>
      <c r="R23" s="36" t="str">
        <f>IFERROR(VLOOKUP($A23,'All Running Order Nat B'!$A$4:$CI$60,R$204,FALSE),"-")</f>
        <v>-</v>
      </c>
      <c r="S23" s="36" t="str">
        <f>IFERROR(VLOOKUP($A23,'All Running Order Nat B'!$A$4:$CI$60,S$204,FALSE),"-")</f>
        <v>-</v>
      </c>
      <c r="T23" s="36" t="str">
        <f>IFERROR(VLOOKUP($A23,'All Running Order Nat B'!$A$4:$CI$60,T$204,FALSE),"-")</f>
        <v>-</v>
      </c>
      <c r="U23" s="36" t="str">
        <f>IFERROR(VLOOKUP($A23,'All Running Order Nat B'!$A$4:$CI$60,U$204,FALSE),"-")</f>
        <v>-</v>
      </c>
      <c r="V23" s="36" t="str">
        <f>IFERROR(VLOOKUP($A23,'All Running Order Nat B'!$A$4:$CI$60,V$204,FALSE),"-")</f>
        <v>-</v>
      </c>
      <c r="W23" s="38" t="str">
        <f>IFERROR(VLOOKUP($A23,'All Running Order Nat B'!$A$4:$CI$60,W$204,FALSE),"-")</f>
        <v>-</v>
      </c>
      <c r="X23" s="36" t="str">
        <f>IFERROR(VLOOKUP($A23,'All Running Order Nat B'!$A$4:$CI$60,X$204,FALSE),"-")</f>
        <v>-</v>
      </c>
      <c r="Y23" s="36" t="str">
        <f>IFERROR(VLOOKUP($A23,'All Running Order Nat B'!$A$4:$CI$60,Y$204,FALSE),"-")</f>
        <v>-</v>
      </c>
      <c r="Z23" s="36" t="str">
        <f>IFERROR(VLOOKUP($A23,'All Running Order Nat B'!$A$4:$CI$60,Z$204,FALSE),"-")</f>
        <v>-</v>
      </c>
      <c r="AA23" s="36" t="str">
        <f>IFERROR(VLOOKUP($A23,'All Running Order Nat B'!$A$4:$CI$60,AA$204,FALSE),"-")</f>
        <v>-</v>
      </c>
      <c r="AB23" s="36" t="str">
        <f>IFERROR(VLOOKUP($A23,'All Running Order Nat B'!$A$4:$CI$60,AB$204,FALSE),"-")</f>
        <v>-</v>
      </c>
      <c r="AC23" s="36" t="str">
        <f>IFERROR(VLOOKUP($A23,'All Running Order Nat B'!$A$4:$CI$60,AC$204,FALSE),"-")</f>
        <v>-</v>
      </c>
      <c r="AD23" s="36" t="str">
        <f>IFERROR(VLOOKUP($A23,'All Running Order Nat B'!$A$4:$CI$60,AD$204,FALSE),"-")</f>
        <v>-</v>
      </c>
      <c r="AE23" s="36" t="str">
        <f>IFERROR(VLOOKUP($A23,'All Running Order Nat B'!$A$4:$CI$60,AE$204,FALSE),"-")</f>
        <v>-</v>
      </c>
      <c r="AF23" s="36" t="str">
        <f>IFERROR(VLOOKUP($A23,'All Running Order Nat B'!$A$4:$CI$60,AF$204,FALSE),"-")</f>
        <v>-</v>
      </c>
      <c r="AG23" s="36" t="str">
        <f>IFERROR(VLOOKUP($A23,'All Running Order Nat B'!$A$4:$CI$60,AG$204,FALSE),"-")</f>
        <v>-</v>
      </c>
      <c r="AH23" s="38" t="str">
        <f>IFERROR(VLOOKUP($A23,'All Running Order Nat B'!$A$4:$CI$60,AH$204,FALSE),"-")</f>
        <v>-</v>
      </c>
      <c r="AI23" s="38" t="str">
        <f>IFERROR(VLOOKUP($A23,'All Running Order Nat B'!$A$4:$CI$60,AI$204,FALSE),"-")</f>
        <v>-</v>
      </c>
      <c r="AJ23" s="36" t="str">
        <f>IFERROR(VLOOKUP($A23,'All Running Order Nat B'!$A$4:$CI$60,AJ$204,FALSE),"-")</f>
        <v>-</v>
      </c>
      <c r="AK23" s="36" t="str">
        <f>IFERROR(VLOOKUP($A23,'All Running Order Nat B'!$A$4:$CI$60,AK$204,FALSE),"-")</f>
        <v>-</v>
      </c>
      <c r="AL23" s="36" t="str">
        <f>IFERROR(VLOOKUP($A23,'All Running Order Nat B'!$A$4:$CI$60,AL$204,FALSE),"-")</f>
        <v>-</v>
      </c>
      <c r="AM23" s="36" t="str">
        <f>IFERROR(VLOOKUP($A23,'All Running Order Nat B'!$A$4:$CI$60,AM$204,FALSE),"-")</f>
        <v>-</v>
      </c>
      <c r="AN23" s="36" t="str">
        <f>IFERROR(VLOOKUP($A23,'All Running Order Nat B'!$A$4:$CI$60,AN$204,FALSE),"-")</f>
        <v>-</v>
      </c>
      <c r="AO23" s="36" t="str">
        <f>IFERROR(VLOOKUP($A23,'All Running Order Nat B'!$A$4:$CI$60,AO$204,FALSE),"-")</f>
        <v>-</v>
      </c>
      <c r="AP23" s="36" t="str">
        <f>IFERROR(VLOOKUP($A23,'All Running Order Nat B'!$A$4:$CI$60,AP$204,FALSE),"-")</f>
        <v>-</v>
      </c>
      <c r="AQ23" s="36" t="str">
        <f>IFERROR(VLOOKUP($A23,'All Running Order Nat B'!$A$4:$CI$60,AQ$204,FALSE),"-")</f>
        <v>-</v>
      </c>
      <c r="AR23" s="36" t="str">
        <f>IFERROR(VLOOKUP($A23,'All Running Order Nat B'!$A$4:$CI$60,AR$204,FALSE),"-")</f>
        <v>-</v>
      </c>
      <c r="AS23" s="36" t="str">
        <f>IFERROR(VLOOKUP($A23,'All Running Order Nat B'!$A$4:$CI$60,AS$204,FALSE),"-")</f>
        <v>-</v>
      </c>
      <c r="AT23" s="38" t="str">
        <f>IFERROR(VLOOKUP($A23,'All Running Order Nat B'!$A$4:$CI$60,AT$204,FALSE),"-")</f>
        <v>-</v>
      </c>
      <c r="AU23" s="38" t="str">
        <f>IFERROR(VLOOKUP($A23,'All Running Order Nat B'!$A$4:$CI$60,AU$204,FALSE),"-")</f>
        <v>-</v>
      </c>
      <c r="AV23" s="36" t="str">
        <f>IFERROR(VLOOKUP($A23,'All Running Order Nat B'!$A$4:$CI$60,AV$204,FALSE),"-")</f>
        <v>-</v>
      </c>
      <c r="AW23" s="36" t="str">
        <f>IFERROR(VLOOKUP($A23,'All Running Order Nat B'!$A$4:$CI$60,AW$204,FALSE),"-")</f>
        <v>-</v>
      </c>
      <c r="AX23" s="36" t="str">
        <f>IFERROR(VLOOKUP($A23,'All Running Order Nat B'!$A$4:$CI$60,AX$204,FALSE),"-")</f>
        <v>-</v>
      </c>
      <c r="AY23" s="36" t="str">
        <f>IFERROR(VLOOKUP($A23,'All Running Order Nat B'!$A$4:$CI$60,AY$204,FALSE),"-")</f>
        <v>-</v>
      </c>
      <c r="AZ23" s="36" t="str">
        <f>IFERROR(VLOOKUP($A23,'All Running Order Nat B'!$A$4:$CI$60,AZ$204,FALSE),"-")</f>
        <v>-</v>
      </c>
      <c r="BA23" s="36" t="str">
        <f>IFERROR(VLOOKUP($A23,'All Running Order Nat B'!$A$4:$CI$60,BA$204,FALSE),"-")</f>
        <v>-</v>
      </c>
      <c r="BB23" s="36" t="str">
        <f>IFERROR(VLOOKUP($A23,'All Running Order Nat B'!$A$4:$CI$60,BB$204,FALSE),"-")</f>
        <v>-</v>
      </c>
      <c r="BC23" s="36" t="str">
        <f>IFERROR(VLOOKUP($A23,'All Running Order Nat B'!$A$4:$CI$60,BC$204,FALSE),"-")</f>
        <v>-</v>
      </c>
      <c r="BD23" s="36" t="str">
        <f>IFERROR(VLOOKUP($A23,'All Running Order Nat B'!$A$4:$CI$60,BD$204,FALSE),"-")</f>
        <v>-</v>
      </c>
      <c r="BE23" s="36" t="str">
        <f>IFERROR(VLOOKUP($A23,'All Running Order Nat B'!$A$4:$CI$60,BE$204,FALSE),"-")</f>
        <v>-</v>
      </c>
      <c r="BF23" s="38" t="str">
        <f>IFERROR(VLOOKUP($A23,'All Running Order Nat B'!$A$4:$CI$60,BF$204,FALSE),"-")</f>
        <v>-</v>
      </c>
      <c r="BG23" s="38" t="str">
        <f>IFERROR(VLOOKUP($A23,'All Running Order Nat B'!$A$4:$CI$60,BG$204,FALSE),"-")</f>
        <v>-</v>
      </c>
      <c r="BH23" s="5" t="str">
        <f>IFERROR(VLOOKUP($A23,'All Running Order Nat B'!$A$4:$CI$60,BH$204,FALSE),"-")</f>
        <v>-</v>
      </c>
      <c r="BI23" s="5" t="str">
        <f>IFERROR(VLOOKUP($A23,'All Running Order Nat B'!$A$4:$CI$60,BI$204,FALSE),"-")</f>
        <v>-</v>
      </c>
      <c r="BJ23" s="5" t="str">
        <f>IFERROR(VLOOKUP($A23,'All Running Order Nat B'!$A$4:$CI$60,BJ$204,FALSE),"-")</f>
        <v>-</v>
      </c>
      <c r="BK23" s="5" t="str">
        <f>IFERROR(VLOOKUP($A23,'All Running Order Nat B'!$A$4:$CI$60,BK$204,FALSE),"-")</f>
        <v>-</v>
      </c>
      <c r="BL23" s="5" t="str">
        <f>IFERROR(VLOOKUP($A23,'All Running Order Nat B'!$A$4:$CI$60,BL$204,FALSE),"-")</f>
        <v>-</v>
      </c>
      <c r="BM23" s="5" t="str">
        <f>IFERROR(VLOOKUP($A23,'All Running Order Nat B'!$A$4:$CI$60,BM$204,FALSE),"-")</f>
        <v>-</v>
      </c>
      <c r="BN23" s="5" t="str">
        <f>IFERROR(VLOOKUP($A23,'All Running Order Nat B'!$A$4:$CI$60,BN$204,FALSE),"-")</f>
        <v>-</v>
      </c>
      <c r="BO23" s="5" t="str">
        <f>IFERROR(VLOOKUP($A23,'All Running Order Nat B'!$A$4:$CI$60,BO$204,FALSE),"-")</f>
        <v>-</v>
      </c>
      <c r="BP23" s="3" t="str">
        <f>IFERROR(VLOOKUP($A23,'All Running Order Nat B'!$A$4:$CI$60,BP$204,FALSE),"-")</f>
        <v>-</v>
      </c>
      <c r="BQ23" s="3" t="str">
        <f>IFERROR(VLOOKUP($A23,'All Running Order Nat B'!$A$4:$CI$60,BQ$204,FALSE),"-")</f>
        <v>-</v>
      </c>
      <c r="BR23" s="3" t="str">
        <f>IFERROR(VLOOKUP($A23,'All Running Order Nat B'!$A$4:$CI$60,BR$204,FALSE),"-")</f>
        <v>-</v>
      </c>
      <c r="BS23" s="3" t="str">
        <f>IFERROR(VLOOKUP($A23,'All Running Order Nat B'!$A$4:$CI$60,BS$204,FALSE),"-")</f>
        <v>-</v>
      </c>
      <c r="BT23" s="3" t="str">
        <f>IFERROR(VLOOKUP($A23,'All Running Order Nat B'!$A$4:$CI$60,BT$204,FALSE),"-")</f>
        <v>-</v>
      </c>
      <c r="BU23" s="3" t="str">
        <f>IFERROR(VLOOKUP($A23,'All Running Order Nat B'!$A$4:$CI$60,BU$204,FALSE),"-")</f>
        <v>-</v>
      </c>
      <c r="BV23" s="3" t="str">
        <f>IFERROR(VLOOKUP($A23,'All Running Order Nat B'!$A$4:$CI$60,BV$204,FALSE),"-")</f>
        <v>-</v>
      </c>
      <c r="BW23" s="3" t="str">
        <f>IFERROR(VLOOKUP($A23,'All Running Order Nat B'!$A$4:$CI$60,BW$204,FALSE),"-")</f>
        <v>-</v>
      </c>
      <c r="BX23" s="3" t="str">
        <f>IFERROR(VLOOKUP($A23,'All Running Order Nat B'!$A$4:$CI$60,BX$204,FALSE),"-")</f>
        <v>-</v>
      </c>
      <c r="BY23" s="3" t="str">
        <f>IFERROR(VLOOKUP($A23,'All Running Order Nat B'!$A$4:$CI$60,BY$204,FALSE),"-")</f>
        <v>-</v>
      </c>
      <c r="BZ23" s="3" t="str">
        <f>IFERROR(VLOOKUP($A23,'All Running Order Nat B'!$A$4:$CI$60,BZ$204,FALSE),"-")</f>
        <v>-</v>
      </c>
      <c r="CA23" s="3" t="str">
        <f>IFERROR(VLOOKUP($A23,'All Running Order Nat B'!$A$4:$CI$60,CA$204,FALSE),"-")</f>
        <v>-</v>
      </c>
      <c r="CB23" s="3" t="str">
        <f>IFERROR(VLOOKUP($A23,'All Running Order Nat B'!$A$4:$CI$60,CB$204,FALSE),"-")</f>
        <v>-</v>
      </c>
      <c r="CC23" s="3" t="str">
        <f>IFERROR(VLOOKUP($A23,'All Running Order Nat B'!$A$4:$CI$60,CC$204,FALSE),"-")</f>
        <v>-</v>
      </c>
      <c r="CD23" s="3" t="str">
        <f>IFERROR(VLOOKUP($A23,'All Running Order Nat B'!$A$4:$CI$60,CD$204,FALSE),"-")</f>
        <v>-</v>
      </c>
      <c r="CE23" s="3" t="str">
        <f>IFERROR(VLOOKUP($A23,'All Running Order Nat B'!$A$4:$CI$60,CE$204,FALSE),"-")</f>
        <v>-</v>
      </c>
      <c r="CF23" s="3" t="str">
        <f t="shared" si="4"/>
        <v>-</v>
      </c>
      <c r="CG23" s="3" t="str">
        <f t="shared" si="5"/>
        <v/>
      </c>
      <c r="CH23" s="5" t="str">
        <f>IFERROR(VLOOKUP($A23,'All Running Order Nat B'!$A$4:$CI$60,CH$204,FALSE),"-")</f>
        <v>-</v>
      </c>
      <c r="CI23">
        <v>16</v>
      </c>
    </row>
    <row r="24" spans="1:87" x14ac:dyDescent="0.3">
      <c r="A24" t="str">
        <f>CONCATENATE('Running Order'!$E$1007,"IRS",CI24)</f>
        <v>RedIRS17</v>
      </c>
      <c r="B24" s="13" t="str">
        <f>IFERROR(VLOOKUP($A24,'All Running Order Nat B'!$A$4:$CI$60,B$204,FALSE),"-")</f>
        <v>-</v>
      </c>
      <c r="C24" s="35" t="str">
        <f>IFERROR(VLOOKUP($A24,'All Running Order Nat B'!$A$4:$CI$60,C$204,FALSE),"-")</f>
        <v>-</v>
      </c>
      <c r="D24" s="35" t="str">
        <f>IFERROR(VLOOKUP($A24,'All Running Order Nat B'!$A$4:$CI$60,D$204,FALSE),"-")</f>
        <v>-</v>
      </c>
      <c r="E24" s="35" t="str">
        <f>IFERROR(VLOOKUP($A24,'All Running Order Nat B'!$A$4:$CI$60,E$204,FALSE),"-")</f>
        <v>-</v>
      </c>
      <c r="F24" s="35" t="str">
        <f>IFERROR(VLOOKUP($A24,'All Running Order Nat B'!$A$4:$CI$60,F$204,FALSE),"-")</f>
        <v>-</v>
      </c>
      <c r="G24" s="13" t="str">
        <f>IFERROR(VLOOKUP($A24,'All Running Order Nat B'!$A$4:$CI$60,G$204,FALSE),"-")</f>
        <v>-</v>
      </c>
      <c r="H24" s="12" t="str">
        <f>IFERROR(VLOOKUP($A24,'All Running Order Nat B'!$A$4:$CI$60,H$204,FALSE),"-")</f>
        <v>-</v>
      </c>
      <c r="I24" s="12" t="str">
        <f>IFERROR(VLOOKUP($A24,'All Running Order Nat B'!$A$4:$CI$60,I$204,FALSE),"-")</f>
        <v>-</v>
      </c>
      <c r="J24" s="12" t="str">
        <f>IFERROR(VLOOKUP($A24,'All Running Order Nat B'!$A$4:$CI$60,J$204,FALSE),"-")</f>
        <v>-</v>
      </c>
      <c r="K24" s="35" t="str">
        <f>IFERROR(VLOOKUP($A24,'All Running Order Nat B'!$A$4:$CI$60,K$204,FALSE),"-")</f>
        <v>-</v>
      </c>
      <c r="L24" s="12" t="str">
        <f>IFERROR(VLOOKUP($A24,'All Running Order Nat B'!$A$4:$CI$60,L$204,FALSE),"-")</f>
        <v>-</v>
      </c>
      <c r="M24" s="35" t="str">
        <f>IFERROR(VLOOKUP($A24,'All Running Order Nat B'!$A$4:$CI$60,M$204,FALSE),"-")</f>
        <v>-</v>
      </c>
      <c r="N24" s="35" t="str">
        <f>IFERROR(VLOOKUP($A24,'All Running Order Nat B'!$A$4:$CI$60,N$204,FALSE),"-")</f>
        <v>-</v>
      </c>
      <c r="O24" s="35" t="str">
        <f>IFERROR(VLOOKUP($A24,'All Running Order Nat B'!$A$4:$CI$60,O$204,FALSE),"-")</f>
        <v>-</v>
      </c>
      <c r="P24" s="35" t="str">
        <f>IFERROR(VLOOKUP($A24,'All Running Order Nat B'!$A$4:$CI$60,P$204,FALSE),"-")</f>
        <v>-</v>
      </c>
      <c r="Q24" s="35" t="str">
        <f>IFERROR(VLOOKUP($A24,'All Running Order Nat B'!$A$4:$CI$60,Q$204,FALSE),"-")</f>
        <v>-</v>
      </c>
      <c r="R24" s="35" t="str">
        <f>IFERROR(VLOOKUP($A24,'All Running Order Nat B'!$A$4:$CI$60,R$204,FALSE),"-")</f>
        <v>-</v>
      </c>
      <c r="S24" s="12" t="str">
        <f>IFERROR(VLOOKUP($A24,'All Running Order Nat B'!$A$4:$CI$60,S$204,FALSE),"-")</f>
        <v>-</v>
      </c>
      <c r="T24" s="35" t="str">
        <f>IFERROR(VLOOKUP($A24,'All Running Order Nat B'!$A$4:$CI$60,T$204,FALSE),"-")</f>
        <v>-</v>
      </c>
      <c r="U24" s="12" t="str">
        <f>IFERROR(VLOOKUP($A24,'All Running Order Nat B'!$A$4:$CI$60,U$204,FALSE),"-")</f>
        <v>-</v>
      </c>
      <c r="V24" s="35" t="str">
        <f>IFERROR(VLOOKUP($A24,'All Running Order Nat B'!$A$4:$CI$60,V$204,FALSE),"-")</f>
        <v>-</v>
      </c>
      <c r="W24" s="5" t="str">
        <f>IFERROR(VLOOKUP($A24,'All Running Order Nat B'!$A$4:$CI$60,W$204,FALSE),"-")</f>
        <v>-</v>
      </c>
      <c r="X24" s="12" t="str">
        <f>IFERROR(VLOOKUP($A24,'All Running Order Nat B'!$A$4:$CI$60,X$204,FALSE),"-")</f>
        <v>-</v>
      </c>
      <c r="Y24" s="12" t="str">
        <f>IFERROR(VLOOKUP($A24,'All Running Order Nat B'!$A$4:$CI$60,Y$204,FALSE),"-")</f>
        <v>-</v>
      </c>
      <c r="Z24" s="12" t="str">
        <f>IFERROR(VLOOKUP($A24,'All Running Order Nat B'!$A$4:$CI$60,Z$204,FALSE),"-")</f>
        <v>-</v>
      </c>
      <c r="AA24" s="12" t="str">
        <f>IFERROR(VLOOKUP($A24,'All Running Order Nat B'!$A$4:$CI$60,AA$204,FALSE),"-")</f>
        <v>-</v>
      </c>
      <c r="AB24" s="12" t="str">
        <f>IFERROR(VLOOKUP($A24,'All Running Order Nat B'!$A$4:$CI$60,AB$204,FALSE),"-")</f>
        <v>-</v>
      </c>
      <c r="AC24" s="12" t="str">
        <f>IFERROR(VLOOKUP($A24,'All Running Order Nat B'!$A$4:$CI$60,AC$204,FALSE),"-")</f>
        <v>-</v>
      </c>
      <c r="AD24" s="12" t="str">
        <f>IFERROR(VLOOKUP($A24,'All Running Order Nat B'!$A$4:$CI$60,AD$204,FALSE),"-")</f>
        <v>-</v>
      </c>
      <c r="AE24" s="12" t="str">
        <f>IFERROR(VLOOKUP($A24,'All Running Order Nat B'!$A$4:$CI$60,AE$204,FALSE),"-")</f>
        <v>-</v>
      </c>
      <c r="AF24" s="12" t="str">
        <f>IFERROR(VLOOKUP($A24,'All Running Order Nat B'!$A$4:$CI$60,AF$204,FALSE),"-")</f>
        <v>-</v>
      </c>
      <c r="AG24" s="12" t="str">
        <f>IFERROR(VLOOKUP($A24,'All Running Order Nat B'!$A$4:$CI$60,AG$204,FALSE),"-")</f>
        <v>-</v>
      </c>
      <c r="AH24" s="5" t="str">
        <f>IFERROR(VLOOKUP($A24,'All Running Order Nat B'!$A$4:$CI$60,AH$204,FALSE),"-")</f>
        <v>-</v>
      </c>
      <c r="AI24" s="5" t="str">
        <f>IFERROR(VLOOKUP($A24,'All Running Order Nat B'!$A$4:$CI$60,AI$204,FALSE),"-")</f>
        <v>-</v>
      </c>
      <c r="AJ24" s="12" t="str">
        <f>IFERROR(VLOOKUP($A24,'All Running Order Nat B'!$A$4:$CI$60,AJ$204,FALSE),"-")</f>
        <v>-</v>
      </c>
      <c r="AK24" s="12" t="str">
        <f>IFERROR(VLOOKUP($A24,'All Running Order Nat B'!$A$4:$CI$60,AK$204,FALSE),"-")</f>
        <v>-</v>
      </c>
      <c r="AL24" s="12" t="str">
        <f>IFERROR(VLOOKUP($A24,'All Running Order Nat B'!$A$4:$CI$60,AL$204,FALSE),"-")</f>
        <v>-</v>
      </c>
      <c r="AM24" s="12" t="str">
        <f>IFERROR(VLOOKUP($A24,'All Running Order Nat B'!$A$4:$CI$60,AM$204,FALSE),"-")</f>
        <v>-</v>
      </c>
      <c r="AN24" s="12" t="str">
        <f>IFERROR(VLOOKUP($A24,'All Running Order Nat B'!$A$4:$CI$60,AN$204,FALSE),"-")</f>
        <v>-</v>
      </c>
      <c r="AO24" s="12" t="str">
        <f>IFERROR(VLOOKUP($A24,'All Running Order Nat B'!$A$4:$CI$60,AO$204,FALSE),"-")</f>
        <v>-</v>
      </c>
      <c r="AP24" s="12" t="str">
        <f>IFERROR(VLOOKUP($A24,'All Running Order Nat B'!$A$4:$CI$60,AP$204,FALSE),"-")</f>
        <v>-</v>
      </c>
      <c r="AQ24" s="12" t="str">
        <f>IFERROR(VLOOKUP($A24,'All Running Order Nat B'!$A$4:$CI$60,AQ$204,FALSE),"-")</f>
        <v>-</v>
      </c>
      <c r="AR24" s="12" t="str">
        <f>IFERROR(VLOOKUP($A24,'All Running Order Nat B'!$A$4:$CI$60,AR$204,FALSE),"-")</f>
        <v>-</v>
      </c>
      <c r="AS24" s="12" t="str">
        <f>IFERROR(VLOOKUP($A24,'All Running Order Nat B'!$A$4:$CI$60,AS$204,FALSE),"-")</f>
        <v>-</v>
      </c>
      <c r="AT24" s="5" t="str">
        <f>IFERROR(VLOOKUP($A24,'All Running Order Nat B'!$A$4:$CI$60,AT$204,FALSE),"-")</f>
        <v>-</v>
      </c>
      <c r="AU24" s="5" t="str">
        <f>IFERROR(VLOOKUP($A24,'All Running Order Nat B'!$A$4:$CI$60,AU$204,FALSE),"-")</f>
        <v>-</v>
      </c>
      <c r="AV24" s="12" t="str">
        <f>IFERROR(VLOOKUP($A24,'All Running Order Nat B'!$A$4:$CI$60,AV$204,FALSE),"-")</f>
        <v>-</v>
      </c>
      <c r="AW24" s="12" t="str">
        <f>IFERROR(VLOOKUP($A24,'All Running Order Nat B'!$A$4:$CI$60,AW$204,FALSE),"-")</f>
        <v>-</v>
      </c>
      <c r="AX24" s="12" t="str">
        <f>IFERROR(VLOOKUP($A24,'All Running Order Nat B'!$A$4:$CI$60,AX$204,FALSE),"-")</f>
        <v>-</v>
      </c>
      <c r="AY24" s="12" t="str">
        <f>IFERROR(VLOOKUP($A24,'All Running Order Nat B'!$A$4:$CI$60,AY$204,FALSE),"-")</f>
        <v>-</v>
      </c>
      <c r="AZ24" s="12" t="str">
        <f>IFERROR(VLOOKUP($A24,'All Running Order Nat B'!$A$4:$CI$60,AZ$204,FALSE),"-")</f>
        <v>-</v>
      </c>
      <c r="BA24" s="12" t="str">
        <f>IFERROR(VLOOKUP($A24,'All Running Order Nat B'!$A$4:$CI$60,BA$204,FALSE),"-")</f>
        <v>-</v>
      </c>
      <c r="BB24" s="12" t="str">
        <f>IFERROR(VLOOKUP($A24,'All Running Order Nat B'!$A$4:$CI$60,BB$204,FALSE),"-")</f>
        <v>-</v>
      </c>
      <c r="BC24" s="12" t="str">
        <f>IFERROR(VLOOKUP($A24,'All Running Order Nat B'!$A$4:$CI$60,BC$204,FALSE),"-")</f>
        <v>-</v>
      </c>
      <c r="BD24" s="12" t="str">
        <f>IFERROR(VLOOKUP($A24,'All Running Order Nat B'!$A$4:$CI$60,BD$204,FALSE),"-")</f>
        <v>-</v>
      </c>
      <c r="BE24" s="12" t="str">
        <f>IFERROR(VLOOKUP($A24,'All Running Order Nat B'!$A$4:$CI$60,BE$204,FALSE),"-")</f>
        <v>-</v>
      </c>
      <c r="BF24" s="5" t="str">
        <f>IFERROR(VLOOKUP($A24,'All Running Order Nat B'!$A$4:$CI$60,BF$204,FALSE),"-")</f>
        <v>-</v>
      </c>
      <c r="BG24" s="5" t="str">
        <f>IFERROR(VLOOKUP($A24,'All Running Order Nat B'!$A$4:$CI$60,BG$204,FALSE),"-")</f>
        <v>-</v>
      </c>
      <c r="BH24" s="5" t="str">
        <f>IFERROR(VLOOKUP($A24,'All Running Order Nat B'!$A$4:$CI$60,BH$204,FALSE),"-")</f>
        <v>-</v>
      </c>
      <c r="BI24" s="5" t="str">
        <f>IFERROR(VLOOKUP($A24,'All Running Order Nat B'!$A$4:$CI$60,BI$204,FALSE),"-")</f>
        <v>-</v>
      </c>
      <c r="BJ24" s="5" t="str">
        <f>IFERROR(VLOOKUP($A24,'All Running Order Nat B'!$A$4:$CI$60,BJ$204,FALSE),"-")</f>
        <v>-</v>
      </c>
      <c r="BK24" s="5" t="str">
        <f>IFERROR(VLOOKUP($A24,'All Running Order Nat B'!$A$4:$CI$60,BK$204,FALSE),"-")</f>
        <v>-</v>
      </c>
      <c r="BL24" s="5" t="str">
        <f>IFERROR(VLOOKUP($A24,'All Running Order Nat B'!$A$4:$CI$60,BL$204,FALSE),"-")</f>
        <v>-</v>
      </c>
      <c r="BM24" s="5" t="str">
        <f>IFERROR(VLOOKUP($A24,'All Running Order Nat B'!$A$4:$CI$60,BM$204,FALSE),"-")</f>
        <v>-</v>
      </c>
      <c r="BN24" s="5" t="str">
        <f>IFERROR(VLOOKUP($A24,'All Running Order Nat B'!$A$4:$CI$60,BN$204,FALSE),"-")</f>
        <v>-</v>
      </c>
      <c r="BO24" s="5" t="str">
        <f>IFERROR(VLOOKUP($A24,'All Running Order Nat B'!$A$4:$CI$60,BO$204,FALSE),"-")</f>
        <v>-</v>
      </c>
      <c r="BP24" s="3" t="str">
        <f>IFERROR(VLOOKUP($A24,'All Running Order Nat B'!$A$4:$CI$60,BP$204,FALSE),"-")</f>
        <v>-</v>
      </c>
      <c r="BQ24" s="3" t="str">
        <f>IFERROR(VLOOKUP($A24,'All Running Order Nat B'!$A$4:$CI$60,BQ$204,FALSE),"-")</f>
        <v>-</v>
      </c>
      <c r="BR24" s="3" t="str">
        <f>IFERROR(VLOOKUP($A24,'All Running Order Nat B'!$A$4:$CI$60,BR$204,FALSE),"-")</f>
        <v>-</v>
      </c>
      <c r="BS24" s="3" t="str">
        <f>IFERROR(VLOOKUP($A24,'All Running Order Nat B'!$A$4:$CI$60,BS$204,FALSE),"-")</f>
        <v>-</v>
      </c>
      <c r="BT24" s="3" t="str">
        <f>IFERROR(VLOOKUP($A24,'All Running Order Nat B'!$A$4:$CI$60,BT$204,FALSE),"-")</f>
        <v>-</v>
      </c>
      <c r="BU24" s="3" t="str">
        <f>IFERROR(VLOOKUP($A24,'All Running Order Nat B'!$A$4:$CI$60,BU$204,FALSE),"-")</f>
        <v>-</v>
      </c>
      <c r="BV24" s="3" t="str">
        <f>IFERROR(VLOOKUP($A24,'All Running Order Nat B'!$A$4:$CI$60,BV$204,FALSE),"-")</f>
        <v>-</v>
      </c>
      <c r="BW24" s="3" t="str">
        <f>IFERROR(VLOOKUP($A24,'All Running Order Nat B'!$A$4:$CI$60,BW$204,FALSE),"-")</f>
        <v>-</v>
      </c>
      <c r="BX24" s="3" t="str">
        <f>IFERROR(VLOOKUP($A24,'All Running Order Nat B'!$A$4:$CI$60,BX$204,FALSE),"-")</f>
        <v>-</v>
      </c>
      <c r="BY24" s="3" t="str">
        <f>IFERROR(VLOOKUP($A24,'All Running Order Nat B'!$A$4:$CI$60,BY$204,FALSE),"-")</f>
        <v>-</v>
      </c>
      <c r="BZ24" s="3" t="str">
        <f>IFERROR(VLOOKUP($A24,'All Running Order Nat B'!$A$4:$CI$60,BZ$204,FALSE),"-")</f>
        <v>-</v>
      </c>
      <c r="CA24" s="3" t="str">
        <f>IFERROR(VLOOKUP($A24,'All Running Order Nat B'!$A$4:$CI$60,CA$204,FALSE),"-")</f>
        <v>-</v>
      </c>
      <c r="CB24" s="3" t="str">
        <f>IFERROR(VLOOKUP($A24,'All Running Order Nat B'!$A$4:$CI$60,CB$204,FALSE),"-")</f>
        <v>-</v>
      </c>
      <c r="CC24" s="3" t="str">
        <f>IFERROR(VLOOKUP($A24,'All Running Order Nat B'!$A$4:$CI$60,CC$204,FALSE),"-")</f>
        <v>-</v>
      </c>
      <c r="CD24" s="3" t="str">
        <f>IFERROR(VLOOKUP($A24,'All Running Order Nat B'!$A$4:$CI$60,CD$204,FALSE),"-")</f>
        <v>-</v>
      </c>
      <c r="CE24" s="3" t="str">
        <f>IFERROR(VLOOKUP($A24,'All Running Order Nat B'!$A$4:$CI$60,CE$204,FALSE),"-")</f>
        <v>-</v>
      </c>
      <c r="CF24" s="3" t="str">
        <f t="shared" si="4"/>
        <v>-</v>
      </c>
      <c r="CG24" s="3" t="str">
        <f t="shared" si="5"/>
        <v/>
      </c>
      <c r="CH24" s="5" t="str">
        <f>IFERROR(VLOOKUP($A24,'All Running Order Nat B'!$A$4:$CI$60,CH$204,FALSE),"-")</f>
        <v>-</v>
      </c>
      <c r="CI24">
        <v>17</v>
      </c>
    </row>
    <row r="25" spans="1:87" x14ac:dyDescent="0.3">
      <c r="A25" t="str">
        <f>CONCATENATE('Running Order'!$E$1007,"IRS",CI25)</f>
        <v>RedIRS18</v>
      </c>
      <c r="B25" s="37" t="str">
        <f>IFERROR(VLOOKUP($A25,'All Running Order Nat B'!$A$4:$CI$60,B$204,FALSE),"-")</f>
        <v>-</v>
      </c>
      <c r="C25" s="36" t="str">
        <f>IFERROR(VLOOKUP($A25,'All Running Order Nat B'!$A$4:$CI$60,C$204,FALSE),"-")</f>
        <v>-</v>
      </c>
      <c r="D25" s="36" t="str">
        <f>IFERROR(VLOOKUP($A25,'All Running Order Nat B'!$A$4:$CI$60,D$204,FALSE),"-")</f>
        <v>-</v>
      </c>
      <c r="E25" s="36" t="str">
        <f>IFERROR(VLOOKUP($A25,'All Running Order Nat B'!$A$4:$CI$60,E$204,FALSE),"-")</f>
        <v>-</v>
      </c>
      <c r="F25" s="36" t="str">
        <f>IFERROR(VLOOKUP($A25,'All Running Order Nat B'!$A$4:$CI$60,F$204,FALSE),"-")</f>
        <v>-</v>
      </c>
      <c r="G25" s="37" t="str">
        <f>IFERROR(VLOOKUP($A25,'All Running Order Nat B'!$A$4:$CI$60,G$204,FALSE),"-")</f>
        <v>-</v>
      </c>
      <c r="H25" s="36" t="str">
        <f>IFERROR(VLOOKUP($A25,'All Running Order Nat B'!$A$4:$CI$60,H$204,FALSE),"-")</f>
        <v>-</v>
      </c>
      <c r="I25" s="36" t="str">
        <f>IFERROR(VLOOKUP($A25,'All Running Order Nat B'!$A$4:$CI$60,I$204,FALSE),"-")</f>
        <v>-</v>
      </c>
      <c r="J25" s="36" t="str">
        <f>IFERROR(VLOOKUP($A25,'All Running Order Nat B'!$A$4:$CI$60,J$204,FALSE),"-")</f>
        <v>-</v>
      </c>
      <c r="K25" s="36" t="str">
        <f>IFERROR(VLOOKUP($A25,'All Running Order Nat B'!$A$4:$CI$60,K$204,FALSE),"-")</f>
        <v>-</v>
      </c>
      <c r="L25" s="36" t="str">
        <f>IFERROR(VLOOKUP($A25,'All Running Order Nat B'!$A$4:$CI$60,L$204,FALSE),"-")</f>
        <v>-</v>
      </c>
      <c r="M25" s="36" t="str">
        <f>IFERROR(VLOOKUP($A25,'All Running Order Nat B'!$A$4:$CI$60,M$204,FALSE),"-")</f>
        <v>-</v>
      </c>
      <c r="N25" s="36" t="str">
        <f>IFERROR(VLOOKUP($A25,'All Running Order Nat B'!$A$4:$CI$60,N$204,FALSE),"-")</f>
        <v>-</v>
      </c>
      <c r="O25" s="36" t="str">
        <f>IFERROR(VLOOKUP($A25,'All Running Order Nat B'!$A$4:$CI$60,O$204,FALSE),"-")</f>
        <v>-</v>
      </c>
      <c r="P25" s="36" t="str">
        <f>IFERROR(VLOOKUP($A25,'All Running Order Nat B'!$A$4:$CI$60,P$204,FALSE),"-")</f>
        <v>-</v>
      </c>
      <c r="Q25" s="36" t="str">
        <f>IFERROR(VLOOKUP($A25,'All Running Order Nat B'!$A$4:$CI$60,Q$204,FALSE),"-")</f>
        <v>-</v>
      </c>
      <c r="R25" s="36" t="str">
        <f>IFERROR(VLOOKUP($A25,'All Running Order Nat B'!$A$4:$CI$60,R$204,FALSE),"-")</f>
        <v>-</v>
      </c>
      <c r="S25" s="36" t="str">
        <f>IFERROR(VLOOKUP($A25,'All Running Order Nat B'!$A$4:$CI$60,S$204,FALSE),"-")</f>
        <v>-</v>
      </c>
      <c r="T25" s="36" t="str">
        <f>IFERROR(VLOOKUP($A25,'All Running Order Nat B'!$A$4:$CI$60,T$204,FALSE),"-")</f>
        <v>-</v>
      </c>
      <c r="U25" s="36" t="str">
        <f>IFERROR(VLOOKUP($A25,'All Running Order Nat B'!$A$4:$CI$60,U$204,FALSE),"-")</f>
        <v>-</v>
      </c>
      <c r="V25" s="36" t="str">
        <f>IFERROR(VLOOKUP($A25,'All Running Order Nat B'!$A$4:$CI$60,V$204,FALSE),"-")</f>
        <v>-</v>
      </c>
      <c r="W25" s="38" t="str">
        <f>IFERROR(VLOOKUP($A25,'All Running Order Nat B'!$A$4:$CI$60,W$204,FALSE),"-")</f>
        <v>-</v>
      </c>
      <c r="X25" s="36" t="str">
        <f>IFERROR(VLOOKUP($A25,'All Running Order Nat B'!$A$4:$CI$60,X$204,FALSE),"-")</f>
        <v>-</v>
      </c>
      <c r="Y25" s="36" t="str">
        <f>IFERROR(VLOOKUP($A25,'All Running Order Nat B'!$A$4:$CI$60,Y$204,FALSE),"-")</f>
        <v>-</v>
      </c>
      <c r="Z25" s="36" t="str">
        <f>IFERROR(VLOOKUP($A25,'All Running Order Nat B'!$A$4:$CI$60,Z$204,FALSE),"-")</f>
        <v>-</v>
      </c>
      <c r="AA25" s="36" t="str">
        <f>IFERROR(VLOOKUP($A25,'All Running Order Nat B'!$A$4:$CI$60,AA$204,FALSE),"-")</f>
        <v>-</v>
      </c>
      <c r="AB25" s="36" t="str">
        <f>IFERROR(VLOOKUP($A25,'All Running Order Nat B'!$A$4:$CI$60,AB$204,FALSE),"-")</f>
        <v>-</v>
      </c>
      <c r="AC25" s="36" t="str">
        <f>IFERROR(VLOOKUP($A25,'All Running Order Nat B'!$A$4:$CI$60,AC$204,FALSE),"-")</f>
        <v>-</v>
      </c>
      <c r="AD25" s="36" t="str">
        <f>IFERROR(VLOOKUP($A25,'All Running Order Nat B'!$A$4:$CI$60,AD$204,FALSE),"-")</f>
        <v>-</v>
      </c>
      <c r="AE25" s="36" t="str">
        <f>IFERROR(VLOOKUP($A25,'All Running Order Nat B'!$A$4:$CI$60,AE$204,FALSE),"-")</f>
        <v>-</v>
      </c>
      <c r="AF25" s="36" t="str">
        <f>IFERROR(VLOOKUP($A25,'All Running Order Nat B'!$A$4:$CI$60,AF$204,FALSE),"-")</f>
        <v>-</v>
      </c>
      <c r="AG25" s="36" t="str">
        <f>IFERROR(VLOOKUP($A25,'All Running Order Nat B'!$A$4:$CI$60,AG$204,FALSE),"-")</f>
        <v>-</v>
      </c>
      <c r="AH25" s="38" t="str">
        <f>IFERROR(VLOOKUP($A25,'All Running Order Nat B'!$A$4:$CI$60,AH$204,FALSE),"-")</f>
        <v>-</v>
      </c>
      <c r="AI25" s="38" t="str">
        <f>IFERROR(VLOOKUP($A25,'All Running Order Nat B'!$A$4:$CI$60,AI$204,FALSE),"-")</f>
        <v>-</v>
      </c>
      <c r="AJ25" s="36" t="str">
        <f>IFERROR(VLOOKUP($A25,'All Running Order Nat B'!$A$4:$CI$60,AJ$204,FALSE),"-")</f>
        <v>-</v>
      </c>
      <c r="AK25" s="36" t="str">
        <f>IFERROR(VLOOKUP($A25,'All Running Order Nat B'!$A$4:$CI$60,AK$204,FALSE),"-")</f>
        <v>-</v>
      </c>
      <c r="AL25" s="36" t="str">
        <f>IFERROR(VLOOKUP($A25,'All Running Order Nat B'!$A$4:$CI$60,AL$204,FALSE),"-")</f>
        <v>-</v>
      </c>
      <c r="AM25" s="36" t="str">
        <f>IFERROR(VLOOKUP($A25,'All Running Order Nat B'!$A$4:$CI$60,AM$204,FALSE),"-")</f>
        <v>-</v>
      </c>
      <c r="AN25" s="36" t="str">
        <f>IFERROR(VLOOKUP($A25,'All Running Order Nat B'!$A$4:$CI$60,AN$204,FALSE),"-")</f>
        <v>-</v>
      </c>
      <c r="AO25" s="36" t="str">
        <f>IFERROR(VLOOKUP($A25,'All Running Order Nat B'!$A$4:$CI$60,AO$204,FALSE),"-")</f>
        <v>-</v>
      </c>
      <c r="AP25" s="36" t="str">
        <f>IFERROR(VLOOKUP($A25,'All Running Order Nat B'!$A$4:$CI$60,AP$204,FALSE),"-")</f>
        <v>-</v>
      </c>
      <c r="AQ25" s="36" t="str">
        <f>IFERROR(VLOOKUP($A25,'All Running Order Nat B'!$A$4:$CI$60,AQ$204,FALSE),"-")</f>
        <v>-</v>
      </c>
      <c r="AR25" s="36" t="str">
        <f>IFERROR(VLOOKUP($A25,'All Running Order Nat B'!$A$4:$CI$60,AR$204,FALSE),"-")</f>
        <v>-</v>
      </c>
      <c r="AS25" s="36" t="str">
        <f>IFERROR(VLOOKUP($A25,'All Running Order Nat B'!$A$4:$CI$60,AS$204,FALSE),"-")</f>
        <v>-</v>
      </c>
      <c r="AT25" s="38" t="str">
        <f>IFERROR(VLOOKUP($A25,'All Running Order Nat B'!$A$4:$CI$60,AT$204,FALSE),"-")</f>
        <v>-</v>
      </c>
      <c r="AU25" s="38" t="str">
        <f>IFERROR(VLOOKUP($A25,'All Running Order Nat B'!$A$4:$CI$60,AU$204,FALSE),"-")</f>
        <v>-</v>
      </c>
      <c r="AV25" s="36" t="str">
        <f>IFERROR(VLOOKUP($A25,'All Running Order Nat B'!$A$4:$CI$60,AV$204,FALSE),"-")</f>
        <v>-</v>
      </c>
      <c r="AW25" s="36" t="str">
        <f>IFERROR(VLOOKUP($A25,'All Running Order Nat B'!$A$4:$CI$60,AW$204,FALSE),"-")</f>
        <v>-</v>
      </c>
      <c r="AX25" s="36" t="str">
        <f>IFERROR(VLOOKUP($A25,'All Running Order Nat B'!$A$4:$CI$60,AX$204,FALSE),"-")</f>
        <v>-</v>
      </c>
      <c r="AY25" s="36" t="str">
        <f>IFERROR(VLOOKUP($A25,'All Running Order Nat B'!$A$4:$CI$60,AY$204,FALSE),"-")</f>
        <v>-</v>
      </c>
      <c r="AZ25" s="36" t="str">
        <f>IFERROR(VLOOKUP($A25,'All Running Order Nat B'!$A$4:$CI$60,AZ$204,FALSE),"-")</f>
        <v>-</v>
      </c>
      <c r="BA25" s="36" t="str">
        <f>IFERROR(VLOOKUP($A25,'All Running Order Nat B'!$A$4:$CI$60,BA$204,FALSE),"-")</f>
        <v>-</v>
      </c>
      <c r="BB25" s="36" t="str">
        <f>IFERROR(VLOOKUP($A25,'All Running Order Nat B'!$A$4:$CI$60,BB$204,FALSE),"-")</f>
        <v>-</v>
      </c>
      <c r="BC25" s="36" t="str">
        <f>IFERROR(VLOOKUP($A25,'All Running Order Nat B'!$A$4:$CI$60,BC$204,FALSE),"-")</f>
        <v>-</v>
      </c>
      <c r="BD25" s="36" t="str">
        <f>IFERROR(VLOOKUP($A25,'All Running Order Nat B'!$A$4:$CI$60,BD$204,FALSE),"-")</f>
        <v>-</v>
      </c>
      <c r="BE25" s="36" t="str">
        <f>IFERROR(VLOOKUP($A25,'All Running Order Nat B'!$A$4:$CI$60,BE$204,FALSE),"-")</f>
        <v>-</v>
      </c>
      <c r="BF25" s="38" t="str">
        <f>IFERROR(VLOOKUP($A25,'All Running Order Nat B'!$A$4:$CI$60,BF$204,FALSE),"-")</f>
        <v>-</v>
      </c>
      <c r="BG25" s="38" t="str">
        <f>IFERROR(VLOOKUP($A25,'All Running Order Nat B'!$A$4:$CI$60,BG$204,FALSE),"-")</f>
        <v>-</v>
      </c>
      <c r="BH25" s="5" t="str">
        <f>IFERROR(VLOOKUP($A25,'All Running Order Nat B'!$A$4:$CI$60,BH$204,FALSE),"-")</f>
        <v>-</v>
      </c>
      <c r="BI25" s="5" t="str">
        <f>IFERROR(VLOOKUP($A25,'All Running Order Nat B'!$A$4:$CI$60,BI$204,FALSE),"-")</f>
        <v>-</v>
      </c>
      <c r="BJ25" s="5" t="str">
        <f>IFERROR(VLOOKUP($A25,'All Running Order Nat B'!$A$4:$CI$60,BJ$204,FALSE),"-")</f>
        <v>-</v>
      </c>
      <c r="BK25" s="5" t="str">
        <f>IFERROR(VLOOKUP($A25,'All Running Order Nat B'!$A$4:$CI$60,BK$204,FALSE),"-")</f>
        <v>-</v>
      </c>
      <c r="BL25" s="5" t="str">
        <f>IFERROR(VLOOKUP($A25,'All Running Order Nat B'!$A$4:$CI$60,BL$204,FALSE),"-")</f>
        <v>-</v>
      </c>
      <c r="BM25" s="5" t="str">
        <f>IFERROR(VLOOKUP($A25,'All Running Order Nat B'!$A$4:$CI$60,BM$204,FALSE),"-")</f>
        <v>-</v>
      </c>
      <c r="BN25" s="5" t="str">
        <f>IFERROR(VLOOKUP($A25,'All Running Order Nat B'!$A$4:$CI$60,BN$204,FALSE),"-")</f>
        <v>-</v>
      </c>
      <c r="BO25" s="5" t="str">
        <f>IFERROR(VLOOKUP($A25,'All Running Order Nat B'!$A$4:$CI$60,BO$204,FALSE),"-")</f>
        <v>-</v>
      </c>
      <c r="BP25" s="3" t="str">
        <f>IFERROR(VLOOKUP($A25,'All Running Order Nat B'!$A$4:$CI$60,BP$204,FALSE),"-")</f>
        <v>-</v>
      </c>
      <c r="BQ25" s="3" t="str">
        <f>IFERROR(VLOOKUP($A25,'All Running Order Nat B'!$A$4:$CI$60,BQ$204,FALSE),"-")</f>
        <v>-</v>
      </c>
      <c r="BR25" s="3" t="str">
        <f>IFERROR(VLOOKUP($A25,'All Running Order Nat B'!$A$4:$CI$60,BR$204,FALSE),"-")</f>
        <v>-</v>
      </c>
      <c r="BS25" s="3" t="str">
        <f>IFERROR(VLOOKUP($A25,'All Running Order Nat B'!$A$4:$CI$60,BS$204,FALSE),"-")</f>
        <v>-</v>
      </c>
      <c r="BT25" s="3" t="str">
        <f>IFERROR(VLOOKUP($A25,'All Running Order Nat B'!$A$4:$CI$60,BT$204,FALSE),"-")</f>
        <v>-</v>
      </c>
      <c r="BU25" s="3" t="str">
        <f>IFERROR(VLOOKUP($A25,'All Running Order Nat B'!$A$4:$CI$60,BU$204,FALSE),"-")</f>
        <v>-</v>
      </c>
      <c r="BV25" s="3" t="str">
        <f>IFERROR(VLOOKUP($A25,'All Running Order Nat B'!$A$4:$CI$60,BV$204,FALSE),"-")</f>
        <v>-</v>
      </c>
      <c r="BW25" s="3" t="str">
        <f>IFERROR(VLOOKUP($A25,'All Running Order Nat B'!$A$4:$CI$60,BW$204,FALSE),"-")</f>
        <v>-</v>
      </c>
      <c r="BX25" s="3" t="str">
        <f>IFERROR(VLOOKUP($A25,'All Running Order Nat B'!$A$4:$CI$60,BX$204,FALSE),"-")</f>
        <v>-</v>
      </c>
      <c r="BY25" s="3" t="str">
        <f>IFERROR(VLOOKUP($A25,'All Running Order Nat B'!$A$4:$CI$60,BY$204,FALSE),"-")</f>
        <v>-</v>
      </c>
      <c r="BZ25" s="3" t="str">
        <f>IFERROR(VLOOKUP($A25,'All Running Order Nat B'!$A$4:$CI$60,BZ$204,FALSE),"-")</f>
        <v>-</v>
      </c>
      <c r="CA25" s="3" t="str">
        <f>IFERROR(VLOOKUP($A25,'All Running Order Nat B'!$A$4:$CI$60,CA$204,FALSE),"-")</f>
        <v>-</v>
      </c>
      <c r="CB25" s="3" t="str">
        <f>IFERROR(VLOOKUP($A25,'All Running Order Nat B'!$A$4:$CI$60,CB$204,FALSE),"-")</f>
        <v>-</v>
      </c>
      <c r="CC25" s="3" t="str">
        <f>IFERROR(VLOOKUP($A25,'All Running Order Nat B'!$A$4:$CI$60,CC$204,FALSE),"-")</f>
        <v>-</v>
      </c>
      <c r="CD25" s="3" t="str">
        <f>IFERROR(VLOOKUP($A25,'All Running Order Nat B'!$A$4:$CI$60,CD$204,FALSE),"-")</f>
        <v>-</v>
      </c>
      <c r="CE25" s="3" t="str">
        <f>IFERROR(VLOOKUP($A25,'All Running Order Nat B'!$A$4:$CI$60,CE$204,FALSE),"-")</f>
        <v>-</v>
      </c>
      <c r="CF25" s="3" t="str">
        <f t="shared" si="4"/>
        <v>-</v>
      </c>
      <c r="CG25" s="3" t="str">
        <f t="shared" si="5"/>
        <v/>
      </c>
      <c r="CH25" s="5" t="str">
        <f>IFERROR(VLOOKUP($A25,'All Running Order Nat B'!$A$4:$CI$60,CH$204,FALSE),"-")</f>
        <v>-</v>
      </c>
      <c r="CI25">
        <v>18</v>
      </c>
    </row>
    <row r="26" spans="1:87" x14ac:dyDescent="0.3">
      <c r="A26" t="str">
        <f>CONCATENATE('Running Order'!$E$1007,"IRS",CI26)</f>
        <v>RedIRS19</v>
      </c>
      <c r="B26" s="13" t="str">
        <f>IFERROR(VLOOKUP($A26,'All Running Order Nat B'!$A$4:$CI$60,B$204,FALSE),"-")</f>
        <v>-</v>
      </c>
      <c r="C26" s="35" t="str">
        <f>IFERROR(VLOOKUP($A26,'All Running Order Nat B'!$A$4:$CI$60,C$204,FALSE),"-")</f>
        <v>-</v>
      </c>
      <c r="D26" s="35" t="str">
        <f>IFERROR(VLOOKUP($A26,'All Running Order Nat B'!$A$4:$CI$60,D$204,FALSE),"-")</f>
        <v>-</v>
      </c>
      <c r="E26" s="35" t="str">
        <f>IFERROR(VLOOKUP($A26,'All Running Order Nat B'!$A$4:$CI$60,E$204,FALSE),"-")</f>
        <v>-</v>
      </c>
      <c r="F26" s="35" t="str">
        <f>IFERROR(VLOOKUP($A26,'All Running Order Nat B'!$A$4:$CI$60,F$204,FALSE),"-")</f>
        <v>-</v>
      </c>
      <c r="G26" s="13" t="str">
        <f>IFERROR(VLOOKUP($A26,'All Running Order Nat B'!$A$4:$CI$60,G$204,FALSE),"-")</f>
        <v>-</v>
      </c>
      <c r="H26" s="12" t="str">
        <f>IFERROR(VLOOKUP($A26,'All Running Order Nat B'!$A$4:$CI$60,H$204,FALSE),"-")</f>
        <v>-</v>
      </c>
      <c r="I26" s="12" t="str">
        <f>IFERROR(VLOOKUP($A26,'All Running Order Nat B'!$A$4:$CI$60,I$204,FALSE),"-")</f>
        <v>-</v>
      </c>
      <c r="J26" s="12" t="str">
        <f>IFERROR(VLOOKUP($A26,'All Running Order Nat B'!$A$4:$CI$60,J$204,FALSE),"-")</f>
        <v>-</v>
      </c>
      <c r="K26" s="35" t="str">
        <f>IFERROR(VLOOKUP($A26,'All Running Order Nat B'!$A$4:$CI$60,K$204,FALSE),"-")</f>
        <v>-</v>
      </c>
      <c r="L26" s="12" t="str">
        <f>IFERROR(VLOOKUP($A26,'All Running Order Nat B'!$A$4:$CI$60,L$204,FALSE),"-")</f>
        <v>-</v>
      </c>
      <c r="M26" s="35" t="str">
        <f>IFERROR(VLOOKUP($A26,'All Running Order Nat B'!$A$4:$CI$60,M$204,FALSE),"-")</f>
        <v>-</v>
      </c>
      <c r="N26" s="35" t="str">
        <f>IFERROR(VLOOKUP($A26,'All Running Order Nat B'!$A$4:$CI$60,N$204,FALSE),"-")</f>
        <v>-</v>
      </c>
      <c r="O26" s="35" t="str">
        <f>IFERROR(VLOOKUP($A26,'All Running Order Nat B'!$A$4:$CI$60,O$204,FALSE),"-")</f>
        <v>-</v>
      </c>
      <c r="P26" s="35" t="str">
        <f>IFERROR(VLOOKUP($A26,'All Running Order Nat B'!$A$4:$CI$60,P$204,FALSE),"-")</f>
        <v>-</v>
      </c>
      <c r="Q26" s="35" t="str">
        <f>IFERROR(VLOOKUP($A26,'All Running Order Nat B'!$A$4:$CI$60,Q$204,FALSE),"-")</f>
        <v>-</v>
      </c>
      <c r="R26" s="35" t="str">
        <f>IFERROR(VLOOKUP($A26,'All Running Order Nat B'!$A$4:$CI$60,R$204,FALSE),"-")</f>
        <v>-</v>
      </c>
      <c r="S26" s="12" t="str">
        <f>IFERROR(VLOOKUP($A26,'All Running Order Nat B'!$A$4:$CI$60,S$204,FALSE),"-")</f>
        <v>-</v>
      </c>
      <c r="T26" s="35" t="str">
        <f>IFERROR(VLOOKUP($A26,'All Running Order Nat B'!$A$4:$CI$60,T$204,FALSE),"-")</f>
        <v>-</v>
      </c>
      <c r="U26" s="12" t="str">
        <f>IFERROR(VLOOKUP($A26,'All Running Order Nat B'!$A$4:$CI$60,U$204,FALSE),"-")</f>
        <v>-</v>
      </c>
      <c r="V26" s="35" t="str">
        <f>IFERROR(VLOOKUP($A26,'All Running Order Nat B'!$A$4:$CI$60,V$204,FALSE),"-")</f>
        <v>-</v>
      </c>
      <c r="W26" s="5" t="str">
        <f>IFERROR(VLOOKUP($A26,'All Running Order Nat B'!$A$4:$CI$60,W$204,FALSE),"-")</f>
        <v>-</v>
      </c>
      <c r="X26" s="12" t="str">
        <f>IFERROR(VLOOKUP($A26,'All Running Order Nat B'!$A$4:$CI$60,X$204,FALSE),"-")</f>
        <v>-</v>
      </c>
      <c r="Y26" s="12" t="str">
        <f>IFERROR(VLOOKUP($A26,'All Running Order Nat B'!$A$4:$CI$60,Y$204,FALSE),"-")</f>
        <v>-</v>
      </c>
      <c r="Z26" s="12" t="str">
        <f>IFERROR(VLOOKUP($A26,'All Running Order Nat B'!$A$4:$CI$60,Z$204,FALSE),"-")</f>
        <v>-</v>
      </c>
      <c r="AA26" s="12" t="str">
        <f>IFERROR(VLOOKUP($A26,'All Running Order Nat B'!$A$4:$CI$60,AA$204,FALSE),"-")</f>
        <v>-</v>
      </c>
      <c r="AB26" s="12" t="str">
        <f>IFERROR(VLOOKUP($A26,'All Running Order Nat B'!$A$4:$CI$60,AB$204,FALSE),"-")</f>
        <v>-</v>
      </c>
      <c r="AC26" s="12" t="str">
        <f>IFERROR(VLOOKUP($A26,'All Running Order Nat B'!$A$4:$CI$60,AC$204,FALSE),"-")</f>
        <v>-</v>
      </c>
      <c r="AD26" s="12" t="str">
        <f>IFERROR(VLOOKUP($A26,'All Running Order Nat B'!$A$4:$CI$60,AD$204,FALSE),"-")</f>
        <v>-</v>
      </c>
      <c r="AE26" s="12" t="str">
        <f>IFERROR(VLOOKUP($A26,'All Running Order Nat B'!$A$4:$CI$60,AE$204,FALSE),"-")</f>
        <v>-</v>
      </c>
      <c r="AF26" s="12" t="str">
        <f>IFERROR(VLOOKUP($A26,'All Running Order Nat B'!$A$4:$CI$60,AF$204,FALSE),"-")</f>
        <v>-</v>
      </c>
      <c r="AG26" s="12" t="str">
        <f>IFERROR(VLOOKUP($A26,'All Running Order Nat B'!$A$4:$CI$60,AG$204,FALSE),"-")</f>
        <v>-</v>
      </c>
      <c r="AH26" s="5" t="str">
        <f>IFERROR(VLOOKUP($A26,'All Running Order Nat B'!$A$4:$CI$60,AH$204,FALSE),"-")</f>
        <v>-</v>
      </c>
      <c r="AI26" s="5" t="str">
        <f>IFERROR(VLOOKUP($A26,'All Running Order Nat B'!$A$4:$CI$60,AI$204,FALSE),"-")</f>
        <v>-</v>
      </c>
      <c r="AJ26" s="12" t="str">
        <f>IFERROR(VLOOKUP($A26,'All Running Order Nat B'!$A$4:$CI$60,AJ$204,FALSE),"-")</f>
        <v>-</v>
      </c>
      <c r="AK26" s="12" t="str">
        <f>IFERROR(VLOOKUP($A26,'All Running Order Nat B'!$A$4:$CI$60,AK$204,FALSE),"-")</f>
        <v>-</v>
      </c>
      <c r="AL26" s="12" t="str">
        <f>IFERROR(VLOOKUP($A26,'All Running Order Nat B'!$A$4:$CI$60,AL$204,FALSE),"-")</f>
        <v>-</v>
      </c>
      <c r="AM26" s="12" t="str">
        <f>IFERROR(VLOOKUP($A26,'All Running Order Nat B'!$A$4:$CI$60,AM$204,FALSE),"-")</f>
        <v>-</v>
      </c>
      <c r="AN26" s="12" t="str">
        <f>IFERROR(VLOOKUP($A26,'All Running Order Nat B'!$A$4:$CI$60,AN$204,FALSE),"-")</f>
        <v>-</v>
      </c>
      <c r="AO26" s="12" t="str">
        <f>IFERROR(VLOOKUP($A26,'All Running Order Nat B'!$A$4:$CI$60,AO$204,FALSE),"-")</f>
        <v>-</v>
      </c>
      <c r="AP26" s="12" t="str">
        <f>IFERROR(VLOOKUP($A26,'All Running Order Nat B'!$A$4:$CI$60,AP$204,FALSE),"-")</f>
        <v>-</v>
      </c>
      <c r="AQ26" s="12" t="str">
        <f>IFERROR(VLOOKUP($A26,'All Running Order Nat B'!$A$4:$CI$60,AQ$204,FALSE),"-")</f>
        <v>-</v>
      </c>
      <c r="AR26" s="12" t="str">
        <f>IFERROR(VLOOKUP($A26,'All Running Order Nat B'!$A$4:$CI$60,AR$204,FALSE),"-")</f>
        <v>-</v>
      </c>
      <c r="AS26" s="12" t="str">
        <f>IFERROR(VLOOKUP($A26,'All Running Order Nat B'!$A$4:$CI$60,AS$204,FALSE),"-")</f>
        <v>-</v>
      </c>
      <c r="AT26" s="5" t="str">
        <f>IFERROR(VLOOKUP($A26,'All Running Order Nat B'!$A$4:$CI$60,AT$204,FALSE),"-")</f>
        <v>-</v>
      </c>
      <c r="AU26" s="5" t="str">
        <f>IFERROR(VLOOKUP($A26,'All Running Order Nat B'!$A$4:$CI$60,AU$204,FALSE),"-")</f>
        <v>-</v>
      </c>
      <c r="AV26" s="12" t="str">
        <f>IFERROR(VLOOKUP($A26,'All Running Order Nat B'!$A$4:$CI$60,AV$204,FALSE),"-")</f>
        <v>-</v>
      </c>
      <c r="AW26" s="12" t="str">
        <f>IFERROR(VLOOKUP($A26,'All Running Order Nat B'!$A$4:$CI$60,AW$204,FALSE),"-")</f>
        <v>-</v>
      </c>
      <c r="AX26" s="12" t="str">
        <f>IFERROR(VLOOKUP($A26,'All Running Order Nat B'!$A$4:$CI$60,AX$204,FALSE),"-")</f>
        <v>-</v>
      </c>
      <c r="AY26" s="12" t="str">
        <f>IFERROR(VLOOKUP($A26,'All Running Order Nat B'!$A$4:$CI$60,AY$204,FALSE),"-")</f>
        <v>-</v>
      </c>
      <c r="AZ26" s="12" t="str">
        <f>IFERROR(VLOOKUP($A26,'All Running Order Nat B'!$A$4:$CI$60,AZ$204,FALSE),"-")</f>
        <v>-</v>
      </c>
      <c r="BA26" s="12" t="str">
        <f>IFERROR(VLOOKUP($A26,'All Running Order Nat B'!$A$4:$CI$60,BA$204,FALSE),"-")</f>
        <v>-</v>
      </c>
      <c r="BB26" s="12" t="str">
        <f>IFERROR(VLOOKUP($A26,'All Running Order Nat B'!$A$4:$CI$60,BB$204,FALSE),"-")</f>
        <v>-</v>
      </c>
      <c r="BC26" s="12" t="str">
        <f>IFERROR(VLOOKUP($A26,'All Running Order Nat B'!$A$4:$CI$60,BC$204,FALSE),"-")</f>
        <v>-</v>
      </c>
      <c r="BD26" s="12" t="str">
        <f>IFERROR(VLOOKUP($A26,'All Running Order Nat B'!$A$4:$CI$60,BD$204,FALSE),"-")</f>
        <v>-</v>
      </c>
      <c r="BE26" s="12" t="str">
        <f>IFERROR(VLOOKUP($A26,'All Running Order Nat B'!$A$4:$CI$60,BE$204,FALSE),"-")</f>
        <v>-</v>
      </c>
      <c r="BF26" s="5" t="str">
        <f>IFERROR(VLOOKUP($A26,'All Running Order Nat B'!$A$4:$CI$60,BF$204,FALSE),"-")</f>
        <v>-</v>
      </c>
      <c r="BG26" s="5" t="str">
        <f>IFERROR(VLOOKUP($A26,'All Running Order Nat B'!$A$4:$CI$60,BG$204,FALSE),"-")</f>
        <v>-</v>
      </c>
      <c r="BH26" s="5" t="str">
        <f>IFERROR(VLOOKUP($A26,'All Running Order Nat B'!$A$4:$CI$60,BH$204,FALSE),"-")</f>
        <v>-</v>
      </c>
      <c r="BI26" s="5" t="str">
        <f>IFERROR(VLOOKUP($A26,'All Running Order Nat B'!$A$4:$CI$60,BI$204,FALSE),"-")</f>
        <v>-</v>
      </c>
      <c r="BJ26" s="5" t="str">
        <f>IFERROR(VLOOKUP($A26,'All Running Order Nat B'!$A$4:$CI$60,BJ$204,FALSE),"-")</f>
        <v>-</v>
      </c>
      <c r="BK26" s="5" t="str">
        <f>IFERROR(VLOOKUP($A26,'All Running Order Nat B'!$A$4:$CI$60,BK$204,FALSE),"-")</f>
        <v>-</v>
      </c>
      <c r="BL26" s="5" t="str">
        <f>IFERROR(VLOOKUP($A26,'All Running Order Nat B'!$A$4:$CI$60,BL$204,FALSE),"-")</f>
        <v>-</v>
      </c>
      <c r="BM26" s="5" t="str">
        <f>IFERROR(VLOOKUP($A26,'All Running Order Nat B'!$A$4:$CI$60,BM$204,FALSE),"-")</f>
        <v>-</v>
      </c>
      <c r="BN26" s="5" t="str">
        <f>IFERROR(VLOOKUP($A26,'All Running Order Nat B'!$A$4:$CI$60,BN$204,FALSE),"-")</f>
        <v>-</v>
      </c>
      <c r="BO26" s="5" t="str">
        <f>IFERROR(VLOOKUP($A26,'All Running Order Nat B'!$A$4:$CI$60,BO$204,FALSE),"-")</f>
        <v>-</v>
      </c>
      <c r="BP26" s="3" t="str">
        <f>IFERROR(VLOOKUP($A26,'All Running Order Nat B'!$A$4:$CI$60,BP$204,FALSE),"-")</f>
        <v>-</v>
      </c>
      <c r="BQ26" s="3" t="str">
        <f>IFERROR(VLOOKUP($A26,'All Running Order Nat B'!$A$4:$CI$60,BQ$204,FALSE),"-")</f>
        <v>-</v>
      </c>
      <c r="BR26" s="3" t="str">
        <f>IFERROR(VLOOKUP($A26,'All Running Order Nat B'!$A$4:$CI$60,BR$204,FALSE),"-")</f>
        <v>-</v>
      </c>
      <c r="BS26" s="3" t="str">
        <f>IFERROR(VLOOKUP($A26,'All Running Order Nat B'!$A$4:$CI$60,BS$204,FALSE),"-")</f>
        <v>-</v>
      </c>
      <c r="BT26" s="3" t="str">
        <f>IFERROR(VLOOKUP($A26,'All Running Order Nat B'!$A$4:$CI$60,BT$204,FALSE),"-")</f>
        <v>-</v>
      </c>
      <c r="BU26" s="3" t="str">
        <f>IFERROR(VLOOKUP($A26,'All Running Order Nat B'!$A$4:$CI$60,BU$204,FALSE),"-")</f>
        <v>-</v>
      </c>
      <c r="BV26" s="3" t="str">
        <f>IFERROR(VLOOKUP($A26,'All Running Order Nat B'!$A$4:$CI$60,BV$204,FALSE),"-")</f>
        <v>-</v>
      </c>
      <c r="BW26" s="3" t="str">
        <f>IFERROR(VLOOKUP($A26,'All Running Order Nat B'!$A$4:$CI$60,BW$204,FALSE),"-")</f>
        <v>-</v>
      </c>
      <c r="BX26" s="3" t="str">
        <f>IFERROR(VLOOKUP($A26,'All Running Order Nat B'!$A$4:$CI$60,BX$204,FALSE),"-")</f>
        <v>-</v>
      </c>
      <c r="BY26" s="3" t="str">
        <f>IFERROR(VLOOKUP($A26,'All Running Order Nat B'!$A$4:$CI$60,BY$204,FALSE),"-")</f>
        <v>-</v>
      </c>
      <c r="BZ26" s="3" t="str">
        <f>IFERROR(VLOOKUP($A26,'All Running Order Nat B'!$A$4:$CI$60,BZ$204,FALSE),"-")</f>
        <v>-</v>
      </c>
      <c r="CA26" s="3" t="str">
        <f>IFERROR(VLOOKUP($A26,'All Running Order Nat B'!$A$4:$CI$60,CA$204,FALSE),"-")</f>
        <v>-</v>
      </c>
      <c r="CB26" s="3" t="str">
        <f>IFERROR(VLOOKUP($A26,'All Running Order Nat B'!$A$4:$CI$60,CB$204,FALSE),"-")</f>
        <v>-</v>
      </c>
      <c r="CC26" s="3" t="str">
        <f>IFERROR(VLOOKUP($A26,'All Running Order Nat B'!$A$4:$CI$60,CC$204,FALSE),"-")</f>
        <v>-</v>
      </c>
      <c r="CD26" s="3" t="str">
        <f>IFERROR(VLOOKUP($A26,'All Running Order Nat B'!$A$4:$CI$60,CD$204,FALSE),"-")</f>
        <v>-</v>
      </c>
      <c r="CE26" s="3" t="str">
        <f>IFERROR(VLOOKUP($A26,'All Running Order Nat B'!$A$4:$CI$60,CE$204,FALSE),"-")</f>
        <v>-</v>
      </c>
      <c r="CF26" s="3" t="str">
        <f t="shared" si="4"/>
        <v>-</v>
      </c>
      <c r="CG26" s="3" t="str">
        <f t="shared" si="5"/>
        <v/>
      </c>
      <c r="CH26" s="5" t="str">
        <f>IFERROR(VLOOKUP($A26,'All Running Order Nat B'!$A$4:$CI$60,CH$204,FALSE),"-")</f>
        <v>-</v>
      </c>
      <c r="CI26">
        <v>19</v>
      </c>
    </row>
    <row r="27" spans="1:87" x14ac:dyDescent="0.3">
      <c r="A27" t="str">
        <f>CONCATENATE('Running Order'!$E$1007,"IRS",CI27)</f>
        <v>RedIRS20</v>
      </c>
      <c r="B27" s="37" t="str">
        <f>IFERROR(VLOOKUP($A27,'All Running Order Nat B'!$A$4:$CI$60,B$204,FALSE),"-")</f>
        <v>-</v>
      </c>
      <c r="C27" s="36" t="str">
        <f>IFERROR(VLOOKUP($A27,'All Running Order Nat B'!$A$4:$CI$60,C$204,FALSE),"-")</f>
        <v>-</v>
      </c>
      <c r="D27" s="36" t="str">
        <f>IFERROR(VLOOKUP($A27,'All Running Order Nat B'!$A$4:$CI$60,D$204,FALSE),"-")</f>
        <v>-</v>
      </c>
      <c r="E27" s="36" t="str">
        <f>IFERROR(VLOOKUP($A27,'All Running Order Nat B'!$A$4:$CI$60,E$204,FALSE),"-")</f>
        <v>-</v>
      </c>
      <c r="F27" s="36" t="str">
        <f>IFERROR(VLOOKUP($A27,'All Running Order Nat B'!$A$4:$CI$60,F$204,FALSE),"-")</f>
        <v>-</v>
      </c>
      <c r="G27" s="37" t="str">
        <f>IFERROR(VLOOKUP($A27,'All Running Order Nat B'!$A$4:$CI$60,G$204,FALSE),"-")</f>
        <v>-</v>
      </c>
      <c r="H27" s="36" t="str">
        <f>IFERROR(VLOOKUP($A27,'All Running Order Nat B'!$A$4:$CI$60,H$204,FALSE),"-")</f>
        <v>-</v>
      </c>
      <c r="I27" s="36" t="str">
        <f>IFERROR(VLOOKUP($A27,'All Running Order Nat B'!$A$4:$CI$60,I$204,FALSE),"-")</f>
        <v>-</v>
      </c>
      <c r="J27" s="36" t="str">
        <f>IFERROR(VLOOKUP($A27,'All Running Order Nat B'!$A$4:$CI$60,J$204,FALSE),"-")</f>
        <v>-</v>
      </c>
      <c r="K27" s="36" t="str">
        <f>IFERROR(VLOOKUP($A27,'All Running Order Nat B'!$A$4:$CI$60,K$204,FALSE),"-")</f>
        <v>-</v>
      </c>
      <c r="L27" s="36" t="str">
        <f>IFERROR(VLOOKUP($A27,'All Running Order Nat B'!$A$4:$CI$60,L$204,FALSE),"-")</f>
        <v>-</v>
      </c>
      <c r="M27" s="36" t="str">
        <f>IFERROR(VLOOKUP($A27,'All Running Order Nat B'!$A$4:$CI$60,M$204,FALSE),"-")</f>
        <v>-</v>
      </c>
      <c r="N27" s="36" t="str">
        <f>IFERROR(VLOOKUP($A27,'All Running Order Nat B'!$A$4:$CI$60,N$204,FALSE),"-")</f>
        <v>-</v>
      </c>
      <c r="O27" s="36" t="str">
        <f>IFERROR(VLOOKUP($A27,'All Running Order Nat B'!$A$4:$CI$60,O$204,FALSE),"-")</f>
        <v>-</v>
      </c>
      <c r="P27" s="36" t="str">
        <f>IFERROR(VLOOKUP($A27,'All Running Order Nat B'!$A$4:$CI$60,P$204,FALSE),"-")</f>
        <v>-</v>
      </c>
      <c r="Q27" s="36" t="str">
        <f>IFERROR(VLOOKUP($A27,'All Running Order Nat B'!$A$4:$CI$60,Q$204,FALSE),"-")</f>
        <v>-</v>
      </c>
      <c r="R27" s="36" t="str">
        <f>IFERROR(VLOOKUP($A27,'All Running Order Nat B'!$A$4:$CI$60,R$204,FALSE),"-")</f>
        <v>-</v>
      </c>
      <c r="S27" s="36" t="str">
        <f>IFERROR(VLOOKUP($A27,'All Running Order Nat B'!$A$4:$CI$60,S$204,FALSE),"-")</f>
        <v>-</v>
      </c>
      <c r="T27" s="36" t="str">
        <f>IFERROR(VLOOKUP($A27,'All Running Order Nat B'!$A$4:$CI$60,T$204,FALSE),"-")</f>
        <v>-</v>
      </c>
      <c r="U27" s="36" t="str">
        <f>IFERROR(VLOOKUP($A27,'All Running Order Nat B'!$A$4:$CI$60,U$204,FALSE),"-")</f>
        <v>-</v>
      </c>
      <c r="V27" s="36" t="str">
        <f>IFERROR(VLOOKUP($A27,'All Running Order Nat B'!$A$4:$CI$60,V$204,FALSE),"-")</f>
        <v>-</v>
      </c>
      <c r="W27" s="38" t="str">
        <f>IFERROR(VLOOKUP($A27,'All Running Order Nat B'!$A$4:$CI$60,W$204,FALSE),"-")</f>
        <v>-</v>
      </c>
      <c r="X27" s="36" t="str">
        <f>IFERROR(VLOOKUP($A27,'All Running Order Nat B'!$A$4:$CI$60,X$204,FALSE),"-")</f>
        <v>-</v>
      </c>
      <c r="Y27" s="36" t="str">
        <f>IFERROR(VLOOKUP($A27,'All Running Order Nat B'!$A$4:$CI$60,Y$204,FALSE),"-")</f>
        <v>-</v>
      </c>
      <c r="Z27" s="36" t="str">
        <f>IFERROR(VLOOKUP($A27,'All Running Order Nat B'!$A$4:$CI$60,Z$204,FALSE),"-")</f>
        <v>-</v>
      </c>
      <c r="AA27" s="36" t="str">
        <f>IFERROR(VLOOKUP($A27,'All Running Order Nat B'!$A$4:$CI$60,AA$204,FALSE),"-")</f>
        <v>-</v>
      </c>
      <c r="AB27" s="36" t="str">
        <f>IFERROR(VLOOKUP($A27,'All Running Order Nat B'!$A$4:$CI$60,AB$204,FALSE),"-")</f>
        <v>-</v>
      </c>
      <c r="AC27" s="36" t="str">
        <f>IFERROR(VLOOKUP($A27,'All Running Order Nat B'!$A$4:$CI$60,AC$204,FALSE),"-")</f>
        <v>-</v>
      </c>
      <c r="AD27" s="36" t="str">
        <f>IFERROR(VLOOKUP($A27,'All Running Order Nat B'!$A$4:$CI$60,AD$204,FALSE),"-")</f>
        <v>-</v>
      </c>
      <c r="AE27" s="36" t="str">
        <f>IFERROR(VLOOKUP($A27,'All Running Order Nat B'!$A$4:$CI$60,AE$204,FALSE),"-")</f>
        <v>-</v>
      </c>
      <c r="AF27" s="36" t="str">
        <f>IFERROR(VLOOKUP($A27,'All Running Order Nat B'!$A$4:$CI$60,AF$204,FALSE),"-")</f>
        <v>-</v>
      </c>
      <c r="AG27" s="36" t="str">
        <f>IFERROR(VLOOKUP($A27,'All Running Order Nat B'!$A$4:$CI$60,AG$204,FALSE),"-")</f>
        <v>-</v>
      </c>
      <c r="AH27" s="38" t="str">
        <f>IFERROR(VLOOKUP($A27,'All Running Order Nat B'!$A$4:$CI$60,AH$204,FALSE),"-")</f>
        <v>-</v>
      </c>
      <c r="AI27" s="38" t="str">
        <f>IFERROR(VLOOKUP($A27,'All Running Order Nat B'!$A$4:$CI$60,AI$204,FALSE),"-")</f>
        <v>-</v>
      </c>
      <c r="AJ27" s="36" t="str">
        <f>IFERROR(VLOOKUP($A27,'All Running Order Nat B'!$A$4:$CI$60,AJ$204,FALSE),"-")</f>
        <v>-</v>
      </c>
      <c r="AK27" s="36" t="str">
        <f>IFERROR(VLOOKUP($A27,'All Running Order Nat B'!$A$4:$CI$60,AK$204,FALSE),"-")</f>
        <v>-</v>
      </c>
      <c r="AL27" s="36" t="str">
        <f>IFERROR(VLOOKUP($A27,'All Running Order Nat B'!$A$4:$CI$60,AL$204,FALSE),"-")</f>
        <v>-</v>
      </c>
      <c r="AM27" s="36" t="str">
        <f>IFERROR(VLOOKUP($A27,'All Running Order Nat B'!$A$4:$CI$60,AM$204,FALSE),"-")</f>
        <v>-</v>
      </c>
      <c r="AN27" s="36" t="str">
        <f>IFERROR(VLOOKUP($A27,'All Running Order Nat B'!$A$4:$CI$60,AN$204,FALSE),"-")</f>
        <v>-</v>
      </c>
      <c r="AO27" s="36" t="str">
        <f>IFERROR(VLOOKUP($A27,'All Running Order Nat B'!$A$4:$CI$60,AO$204,FALSE),"-")</f>
        <v>-</v>
      </c>
      <c r="AP27" s="36" t="str">
        <f>IFERROR(VLOOKUP($A27,'All Running Order Nat B'!$A$4:$CI$60,AP$204,FALSE),"-")</f>
        <v>-</v>
      </c>
      <c r="AQ27" s="36" t="str">
        <f>IFERROR(VLOOKUP($A27,'All Running Order Nat B'!$A$4:$CI$60,AQ$204,FALSE),"-")</f>
        <v>-</v>
      </c>
      <c r="AR27" s="36" t="str">
        <f>IFERROR(VLOOKUP($A27,'All Running Order Nat B'!$A$4:$CI$60,AR$204,FALSE),"-")</f>
        <v>-</v>
      </c>
      <c r="AS27" s="36" t="str">
        <f>IFERROR(VLOOKUP($A27,'All Running Order Nat B'!$A$4:$CI$60,AS$204,FALSE),"-")</f>
        <v>-</v>
      </c>
      <c r="AT27" s="38" t="str">
        <f>IFERROR(VLOOKUP($A27,'All Running Order Nat B'!$A$4:$CI$60,AT$204,FALSE),"-")</f>
        <v>-</v>
      </c>
      <c r="AU27" s="38" t="str">
        <f>IFERROR(VLOOKUP($A27,'All Running Order Nat B'!$A$4:$CI$60,AU$204,FALSE),"-")</f>
        <v>-</v>
      </c>
      <c r="AV27" s="36" t="str">
        <f>IFERROR(VLOOKUP($A27,'All Running Order Nat B'!$A$4:$CI$60,AV$204,FALSE),"-")</f>
        <v>-</v>
      </c>
      <c r="AW27" s="36" t="str">
        <f>IFERROR(VLOOKUP($A27,'All Running Order Nat B'!$A$4:$CI$60,AW$204,FALSE),"-")</f>
        <v>-</v>
      </c>
      <c r="AX27" s="36" t="str">
        <f>IFERROR(VLOOKUP($A27,'All Running Order Nat B'!$A$4:$CI$60,AX$204,FALSE),"-")</f>
        <v>-</v>
      </c>
      <c r="AY27" s="36" t="str">
        <f>IFERROR(VLOOKUP($A27,'All Running Order Nat B'!$A$4:$CI$60,AY$204,FALSE),"-")</f>
        <v>-</v>
      </c>
      <c r="AZ27" s="36" t="str">
        <f>IFERROR(VLOOKUP($A27,'All Running Order Nat B'!$A$4:$CI$60,AZ$204,FALSE),"-")</f>
        <v>-</v>
      </c>
      <c r="BA27" s="36" t="str">
        <f>IFERROR(VLOOKUP($A27,'All Running Order Nat B'!$A$4:$CI$60,BA$204,FALSE),"-")</f>
        <v>-</v>
      </c>
      <c r="BB27" s="36" t="str">
        <f>IFERROR(VLOOKUP($A27,'All Running Order Nat B'!$A$4:$CI$60,BB$204,FALSE),"-")</f>
        <v>-</v>
      </c>
      <c r="BC27" s="36" t="str">
        <f>IFERROR(VLOOKUP($A27,'All Running Order Nat B'!$A$4:$CI$60,BC$204,FALSE),"-")</f>
        <v>-</v>
      </c>
      <c r="BD27" s="36" t="str">
        <f>IFERROR(VLOOKUP($A27,'All Running Order Nat B'!$A$4:$CI$60,BD$204,FALSE),"-")</f>
        <v>-</v>
      </c>
      <c r="BE27" s="36" t="str">
        <f>IFERROR(VLOOKUP($A27,'All Running Order Nat B'!$A$4:$CI$60,BE$204,FALSE),"-")</f>
        <v>-</v>
      </c>
      <c r="BF27" s="38" t="str">
        <f>IFERROR(VLOOKUP($A27,'All Running Order Nat B'!$A$4:$CI$60,BF$204,FALSE),"-")</f>
        <v>-</v>
      </c>
      <c r="BG27" s="38" t="str">
        <f>IFERROR(VLOOKUP($A27,'All Running Order Nat B'!$A$4:$CI$60,BG$204,FALSE),"-")</f>
        <v>-</v>
      </c>
      <c r="BH27" s="5" t="str">
        <f>IFERROR(VLOOKUP($A27,'All Running Order Nat B'!$A$4:$CI$60,BH$204,FALSE),"-")</f>
        <v>-</v>
      </c>
      <c r="BI27" s="5" t="str">
        <f>IFERROR(VLOOKUP($A27,'All Running Order Nat B'!$A$4:$CI$60,BI$204,FALSE),"-")</f>
        <v>-</v>
      </c>
      <c r="BJ27" s="5" t="str">
        <f>IFERROR(VLOOKUP($A27,'All Running Order Nat B'!$A$4:$CI$60,BJ$204,FALSE),"-")</f>
        <v>-</v>
      </c>
      <c r="BK27" s="5" t="str">
        <f>IFERROR(VLOOKUP($A27,'All Running Order Nat B'!$A$4:$CI$60,BK$204,FALSE),"-")</f>
        <v>-</v>
      </c>
      <c r="BL27" s="5" t="str">
        <f>IFERROR(VLOOKUP($A27,'All Running Order Nat B'!$A$4:$CI$60,BL$204,FALSE),"-")</f>
        <v>-</v>
      </c>
      <c r="BM27" s="5" t="str">
        <f>IFERROR(VLOOKUP($A27,'All Running Order Nat B'!$A$4:$CI$60,BM$204,FALSE),"-")</f>
        <v>-</v>
      </c>
      <c r="BN27" s="5" t="str">
        <f>IFERROR(VLOOKUP($A27,'All Running Order Nat B'!$A$4:$CI$60,BN$204,FALSE),"-")</f>
        <v>-</v>
      </c>
      <c r="BO27" s="5" t="str">
        <f>IFERROR(VLOOKUP($A27,'All Running Order Nat B'!$A$4:$CI$60,BO$204,FALSE),"-")</f>
        <v>-</v>
      </c>
      <c r="BP27" s="3" t="str">
        <f>IFERROR(VLOOKUP($A27,'All Running Order Nat B'!$A$4:$CI$60,BP$204,FALSE),"-")</f>
        <v>-</v>
      </c>
      <c r="BQ27" s="3" t="str">
        <f>IFERROR(VLOOKUP($A27,'All Running Order Nat B'!$A$4:$CI$60,BQ$204,FALSE),"-")</f>
        <v>-</v>
      </c>
      <c r="BR27" s="3" t="str">
        <f>IFERROR(VLOOKUP($A27,'All Running Order Nat B'!$A$4:$CI$60,BR$204,FALSE),"-")</f>
        <v>-</v>
      </c>
      <c r="BS27" s="3" t="str">
        <f>IFERROR(VLOOKUP($A27,'All Running Order Nat B'!$A$4:$CI$60,BS$204,FALSE),"-")</f>
        <v>-</v>
      </c>
      <c r="BT27" s="3" t="str">
        <f>IFERROR(VLOOKUP($A27,'All Running Order Nat B'!$A$4:$CI$60,BT$204,FALSE),"-")</f>
        <v>-</v>
      </c>
      <c r="BU27" s="3" t="str">
        <f>IFERROR(VLOOKUP($A27,'All Running Order Nat B'!$A$4:$CI$60,BU$204,FALSE),"-")</f>
        <v>-</v>
      </c>
      <c r="BV27" s="3" t="str">
        <f>IFERROR(VLOOKUP($A27,'All Running Order Nat B'!$A$4:$CI$60,BV$204,FALSE),"-")</f>
        <v>-</v>
      </c>
      <c r="BW27" s="3" t="str">
        <f>IFERROR(VLOOKUP($A27,'All Running Order Nat B'!$A$4:$CI$60,BW$204,FALSE),"-")</f>
        <v>-</v>
      </c>
      <c r="BX27" s="3" t="str">
        <f>IFERROR(VLOOKUP($A27,'All Running Order Nat B'!$A$4:$CI$60,BX$204,FALSE),"-")</f>
        <v>-</v>
      </c>
      <c r="BY27" s="3" t="str">
        <f>IFERROR(VLOOKUP($A27,'All Running Order Nat B'!$A$4:$CI$60,BY$204,FALSE),"-")</f>
        <v>-</v>
      </c>
      <c r="BZ27" s="3" t="str">
        <f>IFERROR(VLOOKUP($A27,'All Running Order Nat B'!$A$4:$CI$60,BZ$204,FALSE),"-")</f>
        <v>-</v>
      </c>
      <c r="CA27" s="3" t="str">
        <f>IFERROR(VLOOKUP($A27,'All Running Order Nat B'!$A$4:$CI$60,CA$204,FALSE),"-")</f>
        <v>-</v>
      </c>
      <c r="CB27" s="3" t="str">
        <f>IFERROR(VLOOKUP($A27,'All Running Order Nat B'!$A$4:$CI$60,CB$204,FALSE),"-")</f>
        <v>-</v>
      </c>
      <c r="CC27" s="3" t="str">
        <f>IFERROR(VLOOKUP($A27,'All Running Order Nat B'!$A$4:$CI$60,CC$204,FALSE),"-")</f>
        <v>-</v>
      </c>
      <c r="CD27" s="3" t="str">
        <f>IFERROR(VLOOKUP($A27,'All Running Order Nat B'!$A$4:$CI$60,CD$204,FALSE),"-")</f>
        <v>-</v>
      </c>
      <c r="CE27" s="3" t="str">
        <f>IFERROR(VLOOKUP($A27,'All Running Order Nat B'!$A$4:$CI$60,CE$204,FALSE),"-")</f>
        <v>-</v>
      </c>
      <c r="CF27" s="3" t="str">
        <f t="shared" si="4"/>
        <v>-</v>
      </c>
      <c r="CG27" s="3" t="str">
        <f t="shared" si="5"/>
        <v/>
      </c>
      <c r="CH27" s="5" t="str">
        <f>IFERROR(VLOOKUP($A27,'All Running Order Nat B'!$A$4:$CI$60,CH$204,FALSE),"-")</f>
        <v>-</v>
      </c>
      <c r="CI27">
        <v>20</v>
      </c>
    </row>
    <row r="28" spans="1:87" x14ac:dyDescent="0.3">
      <c r="A28" t="str">
        <f>CONCATENATE('Running Order'!$E$1007,"IRS",CI28)</f>
        <v>RedIRS21</v>
      </c>
      <c r="B28" s="13" t="str">
        <f>IFERROR(VLOOKUP($A28,'All Running Order Nat B'!$A$4:$CI$60,B$204,FALSE),"-")</f>
        <v>-</v>
      </c>
      <c r="C28" s="35" t="str">
        <f>IFERROR(VLOOKUP($A28,'All Running Order Nat B'!$A$4:$CI$60,C$204,FALSE),"-")</f>
        <v>-</v>
      </c>
      <c r="D28" s="35" t="str">
        <f>IFERROR(VLOOKUP($A28,'All Running Order Nat B'!$A$4:$CI$60,D$204,FALSE),"-")</f>
        <v>-</v>
      </c>
      <c r="E28" s="35" t="str">
        <f>IFERROR(VLOOKUP($A28,'All Running Order Nat B'!$A$4:$CI$60,E$204,FALSE),"-")</f>
        <v>-</v>
      </c>
      <c r="F28" s="35" t="str">
        <f>IFERROR(VLOOKUP($A28,'All Running Order Nat B'!$A$4:$CI$60,F$204,FALSE),"-")</f>
        <v>-</v>
      </c>
      <c r="G28" s="13" t="str">
        <f>IFERROR(VLOOKUP($A28,'All Running Order Nat B'!$A$4:$CI$60,G$204,FALSE),"-")</f>
        <v>-</v>
      </c>
      <c r="H28" s="12" t="str">
        <f>IFERROR(VLOOKUP($A28,'All Running Order Nat B'!$A$4:$CI$60,H$204,FALSE),"-")</f>
        <v>-</v>
      </c>
      <c r="I28" s="12" t="str">
        <f>IFERROR(VLOOKUP($A28,'All Running Order Nat B'!$A$4:$CI$60,I$204,FALSE),"-")</f>
        <v>-</v>
      </c>
      <c r="J28" s="12" t="str">
        <f>IFERROR(VLOOKUP($A28,'All Running Order Nat B'!$A$4:$CI$60,J$204,FALSE),"-")</f>
        <v>-</v>
      </c>
      <c r="K28" s="35" t="str">
        <f>IFERROR(VLOOKUP($A28,'All Running Order Nat B'!$A$4:$CI$60,K$204,FALSE),"-")</f>
        <v>-</v>
      </c>
      <c r="L28" s="12" t="str">
        <f>IFERROR(VLOOKUP($A28,'All Running Order Nat B'!$A$4:$CI$60,L$204,FALSE),"-")</f>
        <v>-</v>
      </c>
      <c r="M28" s="35" t="str">
        <f>IFERROR(VLOOKUP($A28,'All Running Order Nat B'!$A$4:$CI$60,M$204,FALSE),"-")</f>
        <v>-</v>
      </c>
      <c r="N28" s="35" t="str">
        <f>IFERROR(VLOOKUP($A28,'All Running Order Nat B'!$A$4:$CI$60,N$204,FALSE),"-")</f>
        <v>-</v>
      </c>
      <c r="O28" s="35" t="str">
        <f>IFERROR(VLOOKUP($A28,'All Running Order Nat B'!$A$4:$CI$60,O$204,FALSE),"-")</f>
        <v>-</v>
      </c>
      <c r="P28" s="35" t="str">
        <f>IFERROR(VLOOKUP($A28,'All Running Order Nat B'!$A$4:$CI$60,P$204,FALSE),"-")</f>
        <v>-</v>
      </c>
      <c r="Q28" s="35" t="str">
        <f>IFERROR(VLOOKUP($A28,'All Running Order Nat B'!$A$4:$CI$60,Q$204,FALSE),"-")</f>
        <v>-</v>
      </c>
      <c r="R28" s="35" t="str">
        <f>IFERROR(VLOOKUP($A28,'All Running Order Nat B'!$A$4:$CI$60,R$204,FALSE),"-")</f>
        <v>-</v>
      </c>
      <c r="S28" s="12" t="str">
        <f>IFERROR(VLOOKUP($A28,'All Running Order Nat B'!$A$4:$CI$60,S$204,FALSE),"-")</f>
        <v>-</v>
      </c>
      <c r="T28" s="35" t="str">
        <f>IFERROR(VLOOKUP($A28,'All Running Order Nat B'!$A$4:$CI$60,T$204,FALSE),"-")</f>
        <v>-</v>
      </c>
      <c r="U28" s="12" t="str">
        <f>IFERROR(VLOOKUP($A28,'All Running Order Nat B'!$A$4:$CI$60,U$204,FALSE),"-")</f>
        <v>-</v>
      </c>
      <c r="V28" s="35" t="str">
        <f>IFERROR(VLOOKUP($A28,'All Running Order Nat B'!$A$4:$CI$60,V$204,FALSE),"-")</f>
        <v>-</v>
      </c>
      <c r="W28" s="5" t="str">
        <f>IFERROR(VLOOKUP($A28,'All Running Order Nat B'!$A$4:$CI$60,W$204,FALSE),"-")</f>
        <v>-</v>
      </c>
      <c r="X28" s="12" t="str">
        <f>IFERROR(VLOOKUP($A28,'All Running Order Nat B'!$A$4:$CI$60,X$204,FALSE),"-")</f>
        <v>-</v>
      </c>
      <c r="Y28" s="12" t="str">
        <f>IFERROR(VLOOKUP($A28,'All Running Order Nat B'!$A$4:$CI$60,Y$204,FALSE),"-")</f>
        <v>-</v>
      </c>
      <c r="Z28" s="12" t="str">
        <f>IFERROR(VLOOKUP($A28,'All Running Order Nat B'!$A$4:$CI$60,Z$204,FALSE),"-")</f>
        <v>-</v>
      </c>
      <c r="AA28" s="12" t="str">
        <f>IFERROR(VLOOKUP($A28,'All Running Order Nat B'!$A$4:$CI$60,AA$204,FALSE),"-")</f>
        <v>-</v>
      </c>
      <c r="AB28" s="12" t="str">
        <f>IFERROR(VLOOKUP($A28,'All Running Order Nat B'!$A$4:$CI$60,AB$204,FALSE),"-")</f>
        <v>-</v>
      </c>
      <c r="AC28" s="12" t="str">
        <f>IFERROR(VLOOKUP($A28,'All Running Order Nat B'!$A$4:$CI$60,AC$204,FALSE),"-")</f>
        <v>-</v>
      </c>
      <c r="AD28" s="12" t="str">
        <f>IFERROR(VLOOKUP($A28,'All Running Order Nat B'!$A$4:$CI$60,AD$204,FALSE),"-")</f>
        <v>-</v>
      </c>
      <c r="AE28" s="12" t="str">
        <f>IFERROR(VLOOKUP($A28,'All Running Order Nat B'!$A$4:$CI$60,AE$204,FALSE),"-")</f>
        <v>-</v>
      </c>
      <c r="AF28" s="12" t="str">
        <f>IFERROR(VLOOKUP($A28,'All Running Order Nat B'!$A$4:$CI$60,AF$204,FALSE),"-")</f>
        <v>-</v>
      </c>
      <c r="AG28" s="12" t="str">
        <f>IFERROR(VLOOKUP($A28,'All Running Order Nat B'!$A$4:$CI$60,AG$204,FALSE),"-")</f>
        <v>-</v>
      </c>
      <c r="AH28" s="5" t="str">
        <f>IFERROR(VLOOKUP($A28,'All Running Order Nat B'!$A$4:$CI$60,AH$204,FALSE),"-")</f>
        <v>-</v>
      </c>
      <c r="AI28" s="5" t="str">
        <f>IFERROR(VLOOKUP($A28,'All Running Order Nat B'!$A$4:$CI$60,AI$204,FALSE),"-")</f>
        <v>-</v>
      </c>
      <c r="AJ28" s="12" t="str">
        <f>IFERROR(VLOOKUP($A28,'All Running Order Nat B'!$A$4:$CI$60,AJ$204,FALSE),"-")</f>
        <v>-</v>
      </c>
      <c r="AK28" s="12" t="str">
        <f>IFERROR(VLOOKUP($A28,'All Running Order Nat B'!$A$4:$CI$60,AK$204,FALSE),"-")</f>
        <v>-</v>
      </c>
      <c r="AL28" s="12" t="str">
        <f>IFERROR(VLOOKUP($A28,'All Running Order Nat B'!$A$4:$CI$60,AL$204,FALSE),"-")</f>
        <v>-</v>
      </c>
      <c r="AM28" s="12" t="str">
        <f>IFERROR(VLOOKUP($A28,'All Running Order Nat B'!$A$4:$CI$60,AM$204,FALSE),"-")</f>
        <v>-</v>
      </c>
      <c r="AN28" s="12" t="str">
        <f>IFERROR(VLOOKUP($A28,'All Running Order Nat B'!$A$4:$CI$60,AN$204,FALSE),"-")</f>
        <v>-</v>
      </c>
      <c r="AO28" s="12" t="str">
        <f>IFERROR(VLOOKUP($A28,'All Running Order Nat B'!$A$4:$CI$60,AO$204,FALSE),"-")</f>
        <v>-</v>
      </c>
      <c r="AP28" s="12" t="str">
        <f>IFERROR(VLOOKUP($A28,'All Running Order Nat B'!$A$4:$CI$60,AP$204,FALSE),"-")</f>
        <v>-</v>
      </c>
      <c r="AQ28" s="12" t="str">
        <f>IFERROR(VLOOKUP($A28,'All Running Order Nat B'!$A$4:$CI$60,AQ$204,FALSE),"-")</f>
        <v>-</v>
      </c>
      <c r="AR28" s="12" t="str">
        <f>IFERROR(VLOOKUP($A28,'All Running Order Nat B'!$A$4:$CI$60,AR$204,FALSE),"-")</f>
        <v>-</v>
      </c>
      <c r="AS28" s="12" t="str">
        <f>IFERROR(VLOOKUP($A28,'All Running Order Nat B'!$A$4:$CI$60,AS$204,FALSE),"-")</f>
        <v>-</v>
      </c>
      <c r="AT28" s="5" t="str">
        <f>IFERROR(VLOOKUP($A28,'All Running Order Nat B'!$A$4:$CI$60,AT$204,FALSE),"-")</f>
        <v>-</v>
      </c>
      <c r="AU28" s="5" t="str">
        <f>IFERROR(VLOOKUP($A28,'All Running Order Nat B'!$A$4:$CI$60,AU$204,FALSE),"-")</f>
        <v>-</v>
      </c>
      <c r="AV28" s="12" t="str">
        <f>IFERROR(VLOOKUP($A28,'All Running Order Nat B'!$A$4:$CI$60,AV$204,FALSE),"-")</f>
        <v>-</v>
      </c>
      <c r="AW28" s="12" t="str">
        <f>IFERROR(VLOOKUP($A28,'All Running Order Nat B'!$A$4:$CI$60,AW$204,FALSE),"-")</f>
        <v>-</v>
      </c>
      <c r="AX28" s="12" t="str">
        <f>IFERROR(VLOOKUP($A28,'All Running Order Nat B'!$A$4:$CI$60,AX$204,FALSE),"-")</f>
        <v>-</v>
      </c>
      <c r="AY28" s="12" t="str">
        <f>IFERROR(VLOOKUP($A28,'All Running Order Nat B'!$A$4:$CI$60,AY$204,FALSE),"-")</f>
        <v>-</v>
      </c>
      <c r="AZ28" s="12" t="str">
        <f>IFERROR(VLOOKUP($A28,'All Running Order Nat B'!$A$4:$CI$60,AZ$204,FALSE),"-")</f>
        <v>-</v>
      </c>
      <c r="BA28" s="12" t="str">
        <f>IFERROR(VLOOKUP($A28,'All Running Order Nat B'!$A$4:$CI$60,BA$204,FALSE),"-")</f>
        <v>-</v>
      </c>
      <c r="BB28" s="12" t="str">
        <f>IFERROR(VLOOKUP($A28,'All Running Order Nat B'!$A$4:$CI$60,BB$204,FALSE),"-")</f>
        <v>-</v>
      </c>
      <c r="BC28" s="12" t="str">
        <f>IFERROR(VLOOKUP($A28,'All Running Order Nat B'!$A$4:$CI$60,BC$204,FALSE),"-")</f>
        <v>-</v>
      </c>
      <c r="BD28" s="12" t="str">
        <f>IFERROR(VLOOKUP($A28,'All Running Order Nat B'!$A$4:$CI$60,BD$204,FALSE),"-")</f>
        <v>-</v>
      </c>
      <c r="BE28" s="12" t="str">
        <f>IFERROR(VLOOKUP($A28,'All Running Order Nat B'!$A$4:$CI$60,BE$204,FALSE),"-")</f>
        <v>-</v>
      </c>
      <c r="BF28" s="5" t="str">
        <f>IFERROR(VLOOKUP($A28,'All Running Order Nat B'!$A$4:$CI$60,BF$204,FALSE),"-")</f>
        <v>-</v>
      </c>
      <c r="BG28" s="5" t="str">
        <f>IFERROR(VLOOKUP($A28,'All Running Order Nat B'!$A$4:$CI$60,BG$204,FALSE),"-")</f>
        <v>-</v>
      </c>
      <c r="BH28" s="5" t="str">
        <f>IFERROR(VLOOKUP($A28,'All Running Order Nat B'!$A$4:$CI$60,BH$204,FALSE),"-")</f>
        <v>-</v>
      </c>
      <c r="BI28" s="5" t="str">
        <f>IFERROR(VLOOKUP($A28,'All Running Order Nat B'!$A$4:$CI$60,BI$204,FALSE),"-")</f>
        <v>-</v>
      </c>
      <c r="BJ28" s="5" t="str">
        <f>IFERROR(VLOOKUP($A28,'All Running Order Nat B'!$A$4:$CI$60,BJ$204,FALSE),"-")</f>
        <v>-</v>
      </c>
      <c r="BK28" s="5" t="str">
        <f>IFERROR(VLOOKUP($A28,'All Running Order Nat B'!$A$4:$CI$60,BK$204,FALSE),"-")</f>
        <v>-</v>
      </c>
      <c r="BL28" s="5" t="str">
        <f>IFERROR(VLOOKUP($A28,'All Running Order Nat B'!$A$4:$CI$60,BL$204,FALSE),"-")</f>
        <v>-</v>
      </c>
      <c r="BM28" s="5" t="str">
        <f>IFERROR(VLOOKUP($A28,'All Running Order Nat B'!$A$4:$CI$60,BM$204,FALSE),"-")</f>
        <v>-</v>
      </c>
      <c r="BN28" s="5" t="str">
        <f>IFERROR(VLOOKUP($A28,'All Running Order Nat B'!$A$4:$CI$60,BN$204,FALSE),"-")</f>
        <v>-</v>
      </c>
      <c r="BO28" s="5" t="str">
        <f>IFERROR(VLOOKUP($A28,'All Running Order Nat B'!$A$4:$CI$60,BO$204,FALSE),"-")</f>
        <v>-</v>
      </c>
      <c r="BP28" s="3" t="str">
        <f>IFERROR(VLOOKUP($A28,'All Running Order Nat B'!$A$4:$CI$60,BP$204,FALSE),"-")</f>
        <v>-</v>
      </c>
      <c r="BQ28" s="3" t="str">
        <f>IFERROR(VLOOKUP($A28,'All Running Order Nat B'!$A$4:$CI$60,BQ$204,FALSE),"-")</f>
        <v>-</v>
      </c>
      <c r="BR28" s="3" t="str">
        <f>IFERROR(VLOOKUP($A28,'All Running Order Nat B'!$A$4:$CI$60,BR$204,FALSE),"-")</f>
        <v>-</v>
      </c>
      <c r="BS28" s="3" t="str">
        <f>IFERROR(VLOOKUP($A28,'All Running Order Nat B'!$A$4:$CI$60,BS$204,FALSE),"-")</f>
        <v>-</v>
      </c>
      <c r="BT28" s="3" t="str">
        <f>IFERROR(VLOOKUP($A28,'All Running Order Nat B'!$A$4:$CI$60,BT$204,FALSE),"-")</f>
        <v>-</v>
      </c>
      <c r="BU28" s="3" t="str">
        <f>IFERROR(VLOOKUP($A28,'All Running Order Nat B'!$A$4:$CI$60,BU$204,FALSE),"-")</f>
        <v>-</v>
      </c>
      <c r="BV28" s="3" t="str">
        <f>IFERROR(VLOOKUP($A28,'All Running Order Nat B'!$A$4:$CI$60,BV$204,FALSE),"-")</f>
        <v>-</v>
      </c>
      <c r="BW28" s="3" t="str">
        <f>IFERROR(VLOOKUP($A28,'All Running Order Nat B'!$A$4:$CI$60,BW$204,FALSE),"-")</f>
        <v>-</v>
      </c>
      <c r="BX28" s="3" t="str">
        <f>IFERROR(VLOOKUP($A28,'All Running Order Nat B'!$A$4:$CI$60,BX$204,FALSE),"-")</f>
        <v>-</v>
      </c>
      <c r="BY28" s="3" t="str">
        <f>IFERROR(VLOOKUP($A28,'All Running Order Nat B'!$A$4:$CI$60,BY$204,FALSE),"-")</f>
        <v>-</v>
      </c>
      <c r="BZ28" s="3" t="str">
        <f>IFERROR(VLOOKUP($A28,'All Running Order Nat B'!$A$4:$CI$60,BZ$204,FALSE),"-")</f>
        <v>-</v>
      </c>
      <c r="CA28" s="3" t="str">
        <f>IFERROR(VLOOKUP($A28,'All Running Order Nat B'!$A$4:$CI$60,CA$204,FALSE),"-")</f>
        <v>-</v>
      </c>
      <c r="CB28" s="3" t="str">
        <f>IFERROR(VLOOKUP($A28,'All Running Order Nat B'!$A$4:$CI$60,CB$204,FALSE),"-")</f>
        <v>-</v>
      </c>
      <c r="CC28" s="3" t="str">
        <f>IFERROR(VLOOKUP($A28,'All Running Order Nat B'!$A$4:$CI$60,CC$204,FALSE),"-")</f>
        <v>-</v>
      </c>
      <c r="CD28" s="3" t="str">
        <f>IFERROR(VLOOKUP($A28,'All Running Order Nat B'!$A$4:$CI$60,CD$204,FALSE),"-")</f>
        <v>-</v>
      </c>
      <c r="CE28" s="3" t="str">
        <f>IFERROR(VLOOKUP($A28,'All Running Order Nat B'!$A$4:$CI$60,CE$204,FALSE),"-")</f>
        <v>-</v>
      </c>
      <c r="CF28" s="3" t="str">
        <f t="shared" si="4"/>
        <v>-</v>
      </c>
      <c r="CG28" s="3" t="str">
        <f t="shared" si="5"/>
        <v/>
      </c>
      <c r="CH28" s="5" t="str">
        <f>IFERROR(VLOOKUP($A28,'All Running Order Nat B'!$A$4:$CI$60,CH$204,FALSE),"-")</f>
        <v>-</v>
      </c>
      <c r="CI28">
        <v>21</v>
      </c>
    </row>
    <row r="29" spans="1:87" x14ac:dyDescent="0.3">
      <c r="A29" t="str">
        <f>CONCATENATE('Running Order'!$E$1007,"IRS",CI29)</f>
        <v>RedIRS22</v>
      </c>
      <c r="B29" s="37" t="str">
        <f>IFERROR(VLOOKUP($A29,'All Running Order Nat B'!$A$4:$CI$60,B$204,FALSE),"-")</f>
        <v>-</v>
      </c>
      <c r="C29" s="36" t="str">
        <f>IFERROR(VLOOKUP($A29,'All Running Order Nat B'!$A$4:$CI$60,C$204,FALSE),"-")</f>
        <v>-</v>
      </c>
      <c r="D29" s="36" t="str">
        <f>IFERROR(VLOOKUP($A29,'All Running Order Nat B'!$A$4:$CI$60,D$204,FALSE),"-")</f>
        <v>-</v>
      </c>
      <c r="E29" s="36" t="str">
        <f>IFERROR(VLOOKUP($A29,'All Running Order Nat B'!$A$4:$CI$60,E$204,FALSE),"-")</f>
        <v>-</v>
      </c>
      <c r="F29" s="36" t="str">
        <f>IFERROR(VLOOKUP($A29,'All Running Order Nat B'!$A$4:$CI$60,F$204,FALSE),"-")</f>
        <v>-</v>
      </c>
      <c r="G29" s="37" t="str">
        <f>IFERROR(VLOOKUP($A29,'All Running Order Nat B'!$A$4:$CI$60,G$204,FALSE),"-")</f>
        <v>-</v>
      </c>
      <c r="H29" s="36" t="str">
        <f>IFERROR(VLOOKUP($A29,'All Running Order Nat B'!$A$4:$CI$60,H$204,FALSE),"-")</f>
        <v>-</v>
      </c>
      <c r="I29" s="36" t="str">
        <f>IFERROR(VLOOKUP($A29,'All Running Order Nat B'!$A$4:$CI$60,I$204,FALSE),"-")</f>
        <v>-</v>
      </c>
      <c r="J29" s="36" t="str">
        <f>IFERROR(VLOOKUP($A29,'All Running Order Nat B'!$A$4:$CI$60,J$204,FALSE),"-")</f>
        <v>-</v>
      </c>
      <c r="K29" s="36" t="str">
        <f>IFERROR(VLOOKUP($A29,'All Running Order Nat B'!$A$4:$CI$60,K$204,FALSE),"-")</f>
        <v>-</v>
      </c>
      <c r="L29" s="36" t="str">
        <f>IFERROR(VLOOKUP($A29,'All Running Order Nat B'!$A$4:$CI$60,L$204,FALSE),"-")</f>
        <v>-</v>
      </c>
      <c r="M29" s="36" t="str">
        <f>IFERROR(VLOOKUP($A29,'All Running Order Nat B'!$A$4:$CI$60,M$204,FALSE),"-")</f>
        <v>-</v>
      </c>
      <c r="N29" s="36" t="str">
        <f>IFERROR(VLOOKUP($A29,'All Running Order Nat B'!$A$4:$CI$60,N$204,FALSE),"-")</f>
        <v>-</v>
      </c>
      <c r="O29" s="36" t="str">
        <f>IFERROR(VLOOKUP($A29,'All Running Order Nat B'!$A$4:$CI$60,O$204,FALSE),"-")</f>
        <v>-</v>
      </c>
      <c r="P29" s="36" t="str">
        <f>IFERROR(VLOOKUP($A29,'All Running Order Nat B'!$A$4:$CI$60,P$204,FALSE),"-")</f>
        <v>-</v>
      </c>
      <c r="Q29" s="36" t="str">
        <f>IFERROR(VLOOKUP($A29,'All Running Order Nat B'!$A$4:$CI$60,Q$204,FALSE),"-")</f>
        <v>-</v>
      </c>
      <c r="R29" s="36" t="str">
        <f>IFERROR(VLOOKUP($A29,'All Running Order Nat B'!$A$4:$CI$60,R$204,FALSE),"-")</f>
        <v>-</v>
      </c>
      <c r="S29" s="36" t="str">
        <f>IFERROR(VLOOKUP($A29,'All Running Order Nat B'!$A$4:$CI$60,S$204,FALSE),"-")</f>
        <v>-</v>
      </c>
      <c r="T29" s="36" t="str">
        <f>IFERROR(VLOOKUP($A29,'All Running Order Nat B'!$A$4:$CI$60,T$204,FALSE),"-")</f>
        <v>-</v>
      </c>
      <c r="U29" s="36" t="str">
        <f>IFERROR(VLOOKUP($A29,'All Running Order Nat B'!$A$4:$CI$60,U$204,FALSE),"-")</f>
        <v>-</v>
      </c>
      <c r="V29" s="36" t="str">
        <f>IFERROR(VLOOKUP($A29,'All Running Order Nat B'!$A$4:$CI$60,V$204,FALSE),"-")</f>
        <v>-</v>
      </c>
      <c r="W29" s="38" t="str">
        <f>IFERROR(VLOOKUP($A29,'All Running Order Nat B'!$A$4:$CI$60,W$204,FALSE),"-")</f>
        <v>-</v>
      </c>
      <c r="X29" s="36" t="str">
        <f>IFERROR(VLOOKUP($A29,'All Running Order Nat B'!$A$4:$CI$60,X$204,FALSE),"-")</f>
        <v>-</v>
      </c>
      <c r="Y29" s="36" t="str">
        <f>IFERROR(VLOOKUP($A29,'All Running Order Nat B'!$A$4:$CI$60,Y$204,FALSE),"-")</f>
        <v>-</v>
      </c>
      <c r="Z29" s="36" t="str">
        <f>IFERROR(VLOOKUP($A29,'All Running Order Nat B'!$A$4:$CI$60,Z$204,FALSE),"-")</f>
        <v>-</v>
      </c>
      <c r="AA29" s="36" t="str">
        <f>IFERROR(VLOOKUP($A29,'All Running Order Nat B'!$A$4:$CI$60,AA$204,FALSE),"-")</f>
        <v>-</v>
      </c>
      <c r="AB29" s="36" t="str">
        <f>IFERROR(VLOOKUP($A29,'All Running Order Nat B'!$A$4:$CI$60,AB$204,FALSE),"-")</f>
        <v>-</v>
      </c>
      <c r="AC29" s="36" t="str">
        <f>IFERROR(VLOOKUP($A29,'All Running Order Nat B'!$A$4:$CI$60,AC$204,FALSE),"-")</f>
        <v>-</v>
      </c>
      <c r="AD29" s="36" t="str">
        <f>IFERROR(VLOOKUP($A29,'All Running Order Nat B'!$A$4:$CI$60,AD$204,FALSE),"-")</f>
        <v>-</v>
      </c>
      <c r="AE29" s="36" t="str">
        <f>IFERROR(VLOOKUP($A29,'All Running Order Nat B'!$A$4:$CI$60,AE$204,FALSE),"-")</f>
        <v>-</v>
      </c>
      <c r="AF29" s="36" t="str">
        <f>IFERROR(VLOOKUP($A29,'All Running Order Nat B'!$A$4:$CI$60,AF$204,FALSE),"-")</f>
        <v>-</v>
      </c>
      <c r="AG29" s="36" t="str">
        <f>IFERROR(VLOOKUP($A29,'All Running Order Nat B'!$A$4:$CI$60,AG$204,FALSE),"-")</f>
        <v>-</v>
      </c>
      <c r="AH29" s="38" t="str">
        <f>IFERROR(VLOOKUP($A29,'All Running Order Nat B'!$A$4:$CI$60,AH$204,FALSE),"-")</f>
        <v>-</v>
      </c>
      <c r="AI29" s="38" t="str">
        <f>IFERROR(VLOOKUP($A29,'All Running Order Nat B'!$A$4:$CI$60,AI$204,FALSE),"-")</f>
        <v>-</v>
      </c>
      <c r="AJ29" s="36" t="str">
        <f>IFERROR(VLOOKUP($A29,'All Running Order Nat B'!$A$4:$CI$60,AJ$204,FALSE),"-")</f>
        <v>-</v>
      </c>
      <c r="AK29" s="36" t="str">
        <f>IFERROR(VLOOKUP($A29,'All Running Order Nat B'!$A$4:$CI$60,AK$204,FALSE),"-")</f>
        <v>-</v>
      </c>
      <c r="AL29" s="36" t="str">
        <f>IFERROR(VLOOKUP($A29,'All Running Order Nat B'!$A$4:$CI$60,AL$204,FALSE),"-")</f>
        <v>-</v>
      </c>
      <c r="AM29" s="36" t="str">
        <f>IFERROR(VLOOKUP($A29,'All Running Order Nat B'!$A$4:$CI$60,AM$204,FALSE),"-")</f>
        <v>-</v>
      </c>
      <c r="AN29" s="36" t="str">
        <f>IFERROR(VLOOKUP($A29,'All Running Order Nat B'!$A$4:$CI$60,AN$204,FALSE),"-")</f>
        <v>-</v>
      </c>
      <c r="AO29" s="36" t="str">
        <f>IFERROR(VLOOKUP($A29,'All Running Order Nat B'!$A$4:$CI$60,AO$204,FALSE),"-")</f>
        <v>-</v>
      </c>
      <c r="AP29" s="36" t="str">
        <f>IFERROR(VLOOKUP($A29,'All Running Order Nat B'!$A$4:$CI$60,AP$204,FALSE),"-")</f>
        <v>-</v>
      </c>
      <c r="AQ29" s="36" t="str">
        <f>IFERROR(VLOOKUP($A29,'All Running Order Nat B'!$A$4:$CI$60,AQ$204,FALSE),"-")</f>
        <v>-</v>
      </c>
      <c r="AR29" s="36" t="str">
        <f>IFERROR(VLOOKUP($A29,'All Running Order Nat B'!$A$4:$CI$60,AR$204,FALSE),"-")</f>
        <v>-</v>
      </c>
      <c r="AS29" s="36" t="str">
        <f>IFERROR(VLOOKUP($A29,'All Running Order Nat B'!$A$4:$CI$60,AS$204,FALSE),"-")</f>
        <v>-</v>
      </c>
      <c r="AT29" s="38" t="str">
        <f>IFERROR(VLOOKUP($A29,'All Running Order Nat B'!$A$4:$CI$60,AT$204,FALSE),"-")</f>
        <v>-</v>
      </c>
      <c r="AU29" s="38" t="str">
        <f>IFERROR(VLOOKUP($A29,'All Running Order Nat B'!$A$4:$CI$60,AU$204,FALSE),"-")</f>
        <v>-</v>
      </c>
      <c r="AV29" s="36" t="str">
        <f>IFERROR(VLOOKUP($A29,'All Running Order Nat B'!$A$4:$CI$60,AV$204,FALSE),"-")</f>
        <v>-</v>
      </c>
      <c r="AW29" s="36" t="str">
        <f>IFERROR(VLOOKUP($A29,'All Running Order Nat B'!$A$4:$CI$60,AW$204,FALSE),"-")</f>
        <v>-</v>
      </c>
      <c r="AX29" s="36" t="str">
        <f>IFERROR(VLOOKUP($A29,'All Running Order Nat B'!$A$4:$CI$60,AX$204,FALSE),"-")</f>
        <v>-</v>
      </c>
      <c r="AY29" s="36" t="str">
        <f>IFERROR(VLOOKUP($A29,'All Running Order Nat B'!$A$4:$CI$60,AY$204,FALSE),"-")</f>
        <v>-</v>
      </c>
      <c r="AZ29" s="36" t="str">
        <f>IFERROR(VLOOKUP($A29,'All Running Order Nat B'!$A$4:$CI$60,AZ$204,FALSE),"-")</f>
        <v>-</v>
      </c>
      <c r="BA29" s="36" t="str">
        <f>IFERROR(VLOOKUP($A29,'All Running Order Nat B'!$A$4:$CI$60,BA$204,FALSE),"-")</f>
        <v>-</v>
      </c>
      <c r="BB29" s="36" t="str">
        <f>IFERROR(VLOOKUP($A29,'All Running Order Nat B'!$A$4:$CI$60,BB$204,FALSE),"-")</f>
        <v>-</v>
      </c>
      <c r="BC29" s="36" t="str">
        <f>IFERROR(VLOOKUP($A29,'All Running Order Nat B'!$A$4:$CI$60,BC$204,FALSE),"-")</f>
        <v>-</v>
      </c>
      <c r="BD29" s="36" t="str">
        <f>IFERROR(VLOOKUP($A29,'All Running Order Nat B'!$A$4:$CI$60,BD$204,FALSE),"-")</f>
        <v>-</v>
      </c>
      <c r="BE29" s="36" t="str">
        <f>IFERROR(VLOOKUP($A29,'All Running Order Nat B'!$A$4:$CI$60,BE$204,FALSE),"-")</f>
        <v>-</v>
      </c>
      <c r="BF29" s="38" t="str">
        <f>IFERROR(VLOOKUP($A29,'All Running Order Nat B'!$A$4:$CI$60,BF$204,FALSE),"-")</f>
        <v>-</v>
      </c>
      <c r="BG29" s="38" t="str">
        <f>IFERROR(VLOOKUP($A29,'All Running Order Nat B'!$A$4:$CI$60,BG$204,FALSE),"-")</f>
        <v>-</v>
      </c>
      <c r="BH29" s="5" t="str">
        <f>IFERROR(VLOOKUP($A29,'All Running Order Nat B'!$A$4:$CI$60,BH$204,FALSE),"-")</f>
        <v>-</v>
      </c>
      <c r="BI29" s="5" t="str">
        <f>IFERROR(VLOOKUP($A29,'All Running Order Nat B'!$A$4:$CI$60,BI$204,FALSE),"-")</f>
        <v>-</v>
      </c>
      <c r="BJ29" s="5" t="str">
        <f>IFERROR(VLOOKUP($A29,'All Running Order Nat B'!$A$4:$CI$60,BJ$204,FALSE),"-")</f>
        <v>-</v>
      </c>
      <c r="BK29" s="5" t="str">
        <f>IFERROR(VLOOKUP($A29,'All Running Order Nat B'!$A$4:$CI$60,BK$204,FALSE),"-")</f>
        <v>-</v>
      </c>
      <c r="BL29" s="5" t="str">
        <f>IFERROR(VLOOKUP($A29,'All Running Order Nat B'!$A$4:$CI$60,BL$204,FALSE),"-")</f>
        <v>-</v>
      </c>
      <c r="BM29" s="5" t="str">
        <f>IFERROR(VLOOKUP($A29,'All Running Order Nat B'!$A$4:$CI$60,BM$204,FALSE),"-")</f>
        <v>-</v>
      </c>
      <c r="BN29" s="5" t="str">
        <f>IFERROR(VLOOKUP($A29,'All Running Order Nat B'!$A$4:$CI$60,BN$204,FALSE),"-")</f>
        <v>-</v>
      </c>
      <c r="BO29" s="5" t="str">
        <f>IFERROR(VLOOKUP($A29,'All Running Order Nat B'!$A$4:$CI$60,BO$204,FALSE),"-")</f>
        <v>-</v>
      </c>
      <c r="BP29" s="3" t="str">
        <f>IFERROR(VLOOKUP($A29,'All Running Order Nat B'!$A$4:$CI$60,BP$204,FALSE),"-")</f>
        <v>-</v>
      </c>
      <c r="BQ29" s="3" t="str">
        <f>IFERROR(VLOOKUP($A29,'All Running Order Nat B'!$A$4:$CI$60,BQ$204,FALSE),"-")</f>
        <v>-</v>
      </c>
      <c r="BR29" s="3" t="str">
        <f>IFERROR(VLOOKUP($A29,'All Running Order Nat B'!$A$4:$CI$60,BR$204,FALSE),"-")</f>
        <v>-</v>
      </c>
      <c r="BS29" s="3" t="str">
        <f>IFERROR(VLOOKUP($A29,'All Running Order Nat B'!$A$4:$CI$60,BS$204,FALSE),"-")</f>
        <v>-</v>
      </c>
      <c r="BT29" s="3" t="str">
        <f>IFERROR(VLOOKUP($A29,'All Running Order Nat B'!$A$4:$CI$60,BT$204,FALSE),"-")</f>
        <v>-</v>
      </c>
      <c r="BU29" s="3" t="str">
        <f>IFERROR(VLOOKUP($A29,'All Running Order Nat B'!$A$4:$CI$60,BU$204,FALSE),"-")</f>
        <v>-</v>
      </c>
      <c r="BV29" s="3" t="str">
        <f>IFERROR(VLOOKUP($A29,'All Running Order Nat B'!$A$4:$CI$60,BV$204,FALSE),"-")</f>
        <v>-</v>
      </c>
      <c r="BW29" s="3" t="str">
        <f>IFERROR(VLOOKUP($A29,'All Running Order Nat B'!$A$4:$CI$60,BW$204,FALSE),"-")</f>
        <v>-</v>
      </c>
      <c r="BX29" s="3" t="str">
        <f>IFERROR(VLOOKUP($A29,'All Running Order Nat B'!$A$4:$CI$60,BX$204,FALSE),"-")</f>
        <v>-</v>
      </c>
      <c r="BY29" s="3" t="str">
        <f>IFERROR(VLOOKUP($A29,'All Running Order Nat B'!$A$4:$CI$60,BY$204,FALSE),"-")</f>
        <v>-</v>
      </c>
      <c r="BZ29" s="3" t="str">
        <f>IFERROR(VLOOKUP($A29,'All Running Order Nat B'!$A$4:$CI$60,BZ$204,FALSE),"-")</f>
        <v>-</v>
      </c>
      <c r="CA29" s="3" t="str">
        <f>IFERROR(VLOOKUP($A29,'All Running Order Nat B'!$A$4:$CI$60,CA$204,FALSE),"-")</f>
        <v>-</v>
      </c>
      <c r="CB29" s="3" t="str">
        <f>IFERROR(VLOOKUP($A29,'All Running Order Nat B'!$A$4:$CI$60,CB$204,FALSE),"-")</f>
        <v>-</v>
      </c>
      <c r="CC29" s="3" t="str">
        <f>IFERROR(VLOOKUP($A29,'All Running Order Nat B'!$A$4:$CI$60,CC$204,FALSE),"-")</f>
        <v>-</v>
      </c>
      <c r="CD29" s="3" t="str">
        <f>IFERROR(VLOOKUP($A29,'All Running Order Nat B'!$A$4:$CI$60,CD$204,FALSE),"-")</f>
        <v>-</v>
      </c>
      <c r="CE29" s="3" t="str">
        <f>IFERROR(VLOOKUP($A29,'All Running Order Nat B'!$A$4:$CI$60,CE$204,FALSE),"-")</f>
        <v>-</v>
      </c>
      <c r="CF29" s="3" t="str">
        <f t="shared" si="4"/>
        <v>-</v>
      </c>
      <c r="CG29" s="3" t="str">
        <f t="shared" si="5"/>
        <v/>
      </c>
      <c r="CH29" s="5" t="str">
        <f>IFERROR(VLOOKUP($A29,'All Running Order Nat B'!$A$4:$CI$60,CH$204,FALSE),"-")</f>
        <v>-</v>
      </c>
      <c r="CI29">
        <v>22</v>
      </c>
    </row>
    <row r="30" spans="1:87" x14ac:dyDescent="0.3">
      <c r="A30" t="str">
        <f>CONCATENATE('Running Order'!$E$1007,"IRS",CI30)</f>
        <v>RedIRS23</v>
      </c>
      <c r="B30" s="13" t="str">
        <f>IFERROR(VLOOKUP($A30,'All Running Order Nat B'!$A$4:$CI$60,B$204,FALSE),"-")</f>
        <v>-</v>
      </c>
      <c r="C30" s="35" t="str">
        <f>IFERROR(VLOOKUP($A30,'All Running Order Nat B'!$A$4:$CI$60,C$204,FALSE),"-")</f>
        <v>-</v>
      </c>
      <c r="D30" s="35" t="str">
        <f>IFERROR(VLOOKUP($A30,'All Running Order Nat B'!$A$4:$CI$60,D$204,FALSE),"-")</f>
        <v>-</v>
      </c>
      <c r="E30" s="35" t="str">
        <f>IFERROR(VLOOKUP($A30,'All Running Order Nat B'!$A$4:$CI$60,E$204,FALSE),"-")</f>
        <v>-</v>
      </c>
      <c r="F30" s="35" t="str">
        <f>IFERROR(VLOOKUP($A30,'All Running Order Nat B'!$A$4:$CI$60,F$204,FALSE),"-")</f>
        <v>-</v>
      </c>
      <c r="G30" s="13" t="str">
        <f>IFERROR(VLOOKUP($A30,'All Running Order Nat B'!$A$4:$CI$60,G$204,FALSE),"-")</f>
        <v>-</v>
      </c>
      <c r="H30" s="12" t="str">
        <f>IFERROR(VLOOKUP($A30,'All Running Order Nat B'!$A$4:$CI$60,H$204,FALSE),"-")</f>
        <v>-</v>
      </c>
      <c r="I30" s="12" t="str">
        <f>IFERROR(VLOOKUP($A30,'All Running Order Nat B'!$A$4:$CI$60,I$204,FALSE),"-")</f>
        <v>-</v>
      </c>
      <c r="J30" s="12" t="str">
        <f>IFERROR(VLOOKUP($A30,'All Running Order Nat B'!$A$4:$CI$60,J$204,FALSE),"-")</f>
        <v>-</v>
      </c>
      <c r="K30" s="35" t="str">
        <f>IFERROR(VLOOKUP($A30,'All Running Order Nat B'!$A$4:$CI$60,K$204,FALSE),"-")</f>
        <v>-</v>
      </c>
      <c r="L30" s="12" t="str">
        <f>IFERROR(VLOOKUP($A30,'All Running Order Nat B'!$A$4:$CI$60,L$204,FALSE),"-")</f>
        <v>-</v>
      </c>
      <c r="M30" s="35" t="str">
        <f>IFERROR(VLOOKUP($A30,'All Running Order Nat B'!$A$4:$CI$60,M$204,FALSE),"-")</f>
        <v>-</v>
      </c>
      <c r="N30" s="35" t="str">
        <f>IFERROR(VLOOKUP($A30,'All Running Order Nat B'!$A$4:$CI$60,N$204,FALSE),"-")</f>
        <v>-</v>
      </c>
      <c r="O30" s="35" t="str">
        <f>IFERROR(VLOOKUP($A30,'All Running Order Nat B'!$A$4:$CI$60,O$204,FALSE),"-")</f>
        <v>-</v>
      </c>
      <c r="P30" s="35" t="str">
        <f>IFERROR(VLOOKUP($A30,'All Running Order Nat B'!$A$4:$CI$60,P$204,FALSE),"-")</f>
        <v>-</v>
      </c>
      <c r="Q30" s="35" t="str">
        <f>IFERROR(VLOOKUP($A30,'All Running Order Nat B'!$A$4:$CI$60,Q$204,FALSE),"-")</f>
        <v>-</v>
      </c>
      <c r="R30" s="35" t="str">
        <f>IFERROR(VLOOKUP($A30,'All Running Order Nat B'!$A$4:$CI$60,R$204,FALSE),"-")</f>
        <v>-</v>
      </c>
      <c r="S30" s="12" t="str">
        <f>IFERROR(VLOOKUP($A30,'All Running Order Nat B'!$A$4:$CI$60,S$204,FALSE),"-")</f>
        <v>-</v>
      </c>
      <c r="T30" s="35" t="str">
        <f>IFERROR(VLOOKUP($A30,'All Running Order Nat B'!$A$4:$CI$60,T$204,FALSE),"-")</f>
        <v>-</v>
      </c>
      <c r="U30" s="12" t="str">
        <f>IFERROR(VLOOKUP($A30,'All Running Order Nat B'!$A$4:$CI$60,U$204,FALSE),"-")</f>
        <v>-</v>
      </c>
      <c r="V30" s="35" t="str">
        <f>IFERROR(VLOOKUP($A30,'All Running Order Nat B'!$A$4:$CI$60,V$204,FALSE),"-")</f>
        <v>-</v>
      </c>
      <c r="W30" s="5" t="str">
        <f>IFERROR(VLOOKUP($A30,'All Running Order Nat B'!$A$4:$CI$60,W$204,FALSE),"-")</f>
        <v>-</v>
      </c>
      <c r="X30" s="12" t="str">
        <f>IFERROR(VLOOKUP($A30,'All Running Order Nat B'!$A$4:$CI$60,X$204,FALSE),"-")</f>
        <v>-</v>
      </c>
      <c r="Y30" s="12" t="str">
        <f>IFERROR(VLOOKUP($A30,'All Running Order Nat B'!$A$4:$CI$60,Y$204,FALSE),"-")</f>
        <v>-</v>
      </c>
      <c r="Z30" s="12" t="str">
        <f>IFERROR(VLOOKUP($A30,'All Running Order Nat B'!$A$4:$CI$60,Z$204,FALSE),"-")</f>
        <v>-</v>
      </c>
      <c r="AA30" s="12" t="str">
        <f>IFERROR(VLOOKUP($A30,'All Running Order Nat B'!$A$4:$CI$60,AA$204,FALSE),"-")</f>
        <v>-</v>
      </c>
      <c r="AB30" s="12" t="str">
        <f>IFERROR(VLOOKUP($A30,'All Running Order Nat B'!$A$4:$CI$60,AB$204,FALSE),"-")</f>
        <v>-</v>
      </c>
      <c r="AC30" s="12" t="str">
        <f>IFERROR(VLOOKUP($A30,'All Running Order Nat B'!$A$4:$CI$60,AC$204,FALSE),"-")</f>
        <v>-</v>
      </c>
      <c r="AD30" s="12" t="str">
        <f>IFERROR(VLOOKUP($A30,'All Running Order Nat B'!$A$4:$CI$60,AD$204,FALSE),"-")</f>
        <v>-</v>
      </c>
      <c r="AE30" s="12" t="str">
        <f>IFERROR(VLOOKUP($A30,'All Running Order Nat B'!$A$4:$CI$60,AE$204,FALSE),"-")</f>
        <v>-</v>
      </c>
      <c r="AF30" s="12" t="str">
        <f>IFERROR(VLOOKUP($A30,'All Running Order Nat B'!$A$4:$CI$60,AF$204,FALSE),"-")</f>
        <v>-</v>
      </c>
      <c r="AG30" s="12" t="str">
        <f>IFERROR(VLOOKUP($A30,'All Running Order Nat B'!$A$4:$CI$60,AG$204,FALSE),"-")</f>
        <v>-</v>
      </c>
      <c r="AH30" s="5" t="str">
        <f>IFERROR(VLOOKUP($A30,'All Running Order Nat B'!$A$4:$CI$60,AH$204,FALSE),"-")</f>
        <v>-</v>
      </c>
      <c r="AI30" s="5" t="str">
        <f>IFERROR(VLOOKUP($A30,'All Running Order Nat B'!$A$4:$CI$60,AI$204,FALSE),"-")</f>
        <v>-</v>
      </c>
      <c r="AJ30" s="12" t="str">
        <f>IFERROR(VLOOKUP($A30,'All Running Order Nat B'!$A$4:$CI$60,AJ$204,FALSE),"-")</f>
        <v>-</v>
      </c>
      <c r="AK30" s="12" t="str">
        <f>IFERROR(VLOOKUP($A30,'All Running Order Nat B'!$A$4:$CI$60,AK$204,FALSE),"-")</f>
        <v>-</v>
      </c>
      <c r="AL30" s="12" t="str">
        <f>IFERROR(VLOOKUP($A30,'All Running Order Nat B'!$A$4:$CI$60,AL$204,FALSE),"-")</f>
        <v>-</v>
      </c>
      <c r="AM30" s="12" t="str">
        <f>IFERROR(VLOOKUP($A30,'All Running Order Nat B'!$A$4:$CI$60,AM$204,FALSE),"-")</f>
        <v>-</v>
      </c>
      <c r="AN30" s="12" t="str">
        <f>IFERROR(VLOOKUP($A30,'All Running Order Nat B'!$A$4:$CI$60,AN$204,FALSE),"-")</f>
        <v>-</v>
      </c>
      <c r="AO30" s="12" t="str">
        <f>IFERROR(VLOOKUP($A30,'All Running Order Nat B'!$A$4:$CI$60,AO$204,FALSE),"-")</f>
        <v>-</v>
      </c>
      <c r="AP30" s="12" t="str">
        <f>IFERROR(VLOOKUP($A30,'All Running Order Nat B'!$A$4:$CI$60,AP$204,FALSE),"-")</f>
        <v>-</v>
      </c>
      <c r="AQ30" s="12" t="str">
        <f>IFERROR(VLOOKUP($A30,'All Running Order Nat B'!$A$4:$CI$60,AQ$204,FALSE),"-")</f>
        <v>-</v>
      </c>
      <c r="AR30" s="12" t="str">
        <f>IFERROR(VLOOKUP($A30,'All Running Order Nat B'!$A$4:$CI$60,AR$204,FALSE),"-")</f>
        <v>-</v>
      </c>
      <c r="AS30" s="12" t="str">
        <f>IFERROR(VLOOKUP($A30,'All Running Order Nat B'!$A$4:$CI$60,AS$204,FALSE),"-")</f>
        <v>-</v>
      </c>
      <c r="AT30" s="5" t="str">
        <f>IFERROR(VLOOKUP($A30,'All Running Order Nat B'!$A$4:$CI$60,AT$204,FALSE),"-")</f>
        <v>-</v>
      </c>
      <c r="AU30" s="5" t="str">
        <f>IFERROR(VLOOKUP($A30,'All Running Order Nat B'!$A$4:$CI$60,AU$204,FALSE),"-")</f>
        <v>-</v>
      </c>
      <c r="AV30" s="12" t="str">
        <f>IFERROR(VLOOKUP($A30,'All Running Order Nat B'!$A$4:$CI$60,AV$204,FALSE),"-")</f>
        <v>-</v>
      </c>
      <c r="AW30" s="12" t="str">
        <f>IFERROR(VLOOKUP($A30,'All Running Order Nat B'!$A$4:$CI$60,AW$204,FALSE),"-")</f>
        <v>-</v>
      </c>
      <c r="AX30" s="12" t="str">
        <f>IFERROR(VLOOKUP($A30,'All Running Order Nat B'!$A$4:$CI$60,AX$204,FALSE),"-")</f>
        <v>-</v>
      </c>
      <c r="AY30" s="12" t="str">
        <f>IFERROR(VLOOKUP($A30,'All Running Order Nat B'!$A$4:$CI$60,AY$204,FALSE),"-")</f>
        <v>-</v>
      </c>
      <c r="AZ30" s="12" t="str">
        <f>IFERROR(VLOOKUP($A30,'All Running Order Nat B'!$A$4:$CI$60,AZ$204,FALSE),"-")</f>
        <v>-</v>
      </c>
      <c r="BA30" s="12" t="str">
        <f>IFERROR(VLOOKUP($A30,'All Running Order Nat B'!$A$4:$CI$60,BA$204,FALSE),"-")</f>
        <v>-</v>
      </c>
      <c r="BB30" s="12" t="str">
        <f>IFERROR(VLOOKUP($A30,'All Running Order Nat B'!$A$4:$CI$60,BB$204,FALSE),"-")</f>
        <v>-</v>
      </c>
      <c r="BC30" s="12" t="str">
        <f>IFERROR(VLOOKUP($A30,'All Running Order Nat B'!$A$4:$CI$60,BC$204,FALSE),"-")</f>
        <v>-</v>
      </c>
      <c r="BD30" s="12" t="str">
        <f>IFERROR(VLOOKUP($A30,'All Running Order Nat B'!$A$4:$CI$60,BD$204,FALSE),"-")</f>
        <v>-</v>
      </c>
      <c r="BE30" s="12" t="str">
        <f>IFERROR(VLOOKUP($A30,'All Running Order Nat B'!$A$4:$CI$60,BE$204,FALSE),"-")</f>
        <v>-</v>
      </c>
      <c r="BF30" s="5" t="str">
        <f>IFERROR(VLOOKUP($A30,'All Running Order Nat B'!$A$4:$CI$60,BF$204,FALSE),"-")</f>
        <v>-</v>
      </c>
      <c r="BG30" s="5" t="str">
        <f>IFERROR(VLOOKUP($A30,'All Running Order Nat B'!$A$4:$CI$60,BG$204,FALSE),"-")</f>
        <v>-</v>
      </c>
      <c r="BH30" s="5" t="str">
        <f>IFERROR(VLOOKUP($A30,'All Running Order Nat B'!$A$4:$CI$60,BH$204,FALSE),"-")</f>
        <v>-</v>
      </c>
      <c r="BI30" s="5" t="str">
        <f>IFERROR(VLOOKUP($A30,'All Running Order Nat B'!$A$4:$CI$60,BI$204,FALSE),"-")</f>
        <v>-</v>
      </c>
      <c r="BJ30" s="5" t="str">
        <f>IFERROR(VLOOKUP($A30,'All Running Order Nat B'!$A$4:$CI$60,BJ$204,FALSE),"-")</f>
        <v>-</v>
      </c>
      <c r="BK30" s="5" t="str">
        <f>IFERROR(VLOOKUP($A30,'All Running Order Nat B'!$A$4:$CI$60,BK$204,FALSE),"-")</f>
        <v>-</v>
      </c>
      <c r="BL30" s="5" t="str">
        <f>IFERROR(VLOOKUP($A30,'All Running Order Nat B'!$A$4:$CI$60,BL$204,FALSE),"-")</f>
        <v>-</v>
      </c>
      <c r="BM30" s="5" t="str">
        <f>IFERROR(VLOOKUP($A30,'All Running Order Nat B'!$A$4:$CI$60,BM$204,FALSE),"-")</f>
        <v>-</v>
      </c>
      <c r="BN30" s="5" t="str">
        <f>IFERROR(VLOOKUP($A30,'All Running Order Nat B'!$A$4:$CI$60,BN$204,FALSE),"-")</f>
        <v>-</v>
      </c>
      <c r="BO30" s="5" t="str">
        <f>IFERROR(VLOOKUP($A30,'All Running Order Nat B'!$A$4:$CI$60,BO$204,FALSE),"-")</f>
        <v>-</v>
      </c>
      <c r="BP30" s="3" t="str">
        <f>IFERROR(VLOOKUP($A30,'All Running Order Nat B'!$A$4:$CI$60,BP$204,FALSE),"-")</f>
        <v>-</v>
      </c>
      <c r="BQ30" s="3" t="str">
        <f>IFERROR(VLOOKUP($A30,'All Running Order Nat B'!$A$4:$CI$60,BQ$204,FALSE),"-")</f>
        <v>-</v>
      </c>
      <c r="BR30" s="3" t="str">
        <f>IFERROR(VLOOKUP($A30,'All Running Order Nat B'!$A$4:$CI$60,BR$204,FALSE),"-")</f>
        <v>-</v>
      </c>
      <c r="BS30" s="3" t="str">
        <f>IFERROR(VLOOKUP($A30,'All Running Order Nat B'!$A$4:$CI$60,BS$204,FALSE),"-")</f>
        <v>-</v>
      </c>
      <c r="BT30" s="3" t="str">
        <f>IFERROR(VLOOKUP($A30,'All Running Order Nat B'!$A$4:$CI$60,BT$204,FALSE),"-")</f>
        <v>-</v>
      </c>
      <c r="BU30" s="3" t="str">
        <f>IFERROR(VLOOKUP($A30,'All Running Order Nat B'!$A$4:$CI$60,BU$204,FALSE),"-")</f>
        <v>-</v>
      </c>
      <c r="BV30" s="3" t="str">
        <f>IFERROR(VLOOKUP($A30,'All Running Order Nat B'!$A$4:$CI$60,BV$204,FALSE),"-")</f>
        <v>-</v>
      </c>
      <c r="BW30" s="3" t="str">
        <f>IFERROR(VLOOKUP($A30,'All Running Order Nat B'!$A$4:$CI$60,BW$204,FALSE),"-")</f>
        <v>-</v>
      </c>
      <c r="BX30" s="3" t="str">
        <f>IFERROR(VLOOKUP($A30,'All Running Order Nat B'!$A$4:$CI$60,BX$204,FALSE),"-")</f>
        <v>-</v>
      </c>
      <c r="BY30" s="3" t="str">
        <f>IFERROR(VLOOKUP($A30,'All Running Order Nat B'!$A$4:$CI$60,BY$204,FALSE),"-")</f>
        <v>-</v>
      </c>
      <c r="BZ30" s="3" t="str">
        <f>IFERROR(VLOOKUP($A30,'All Running Order Nat B'!$A$4:$CI$60,BZ$204,FALSE),"-")</f>
        <v>-</v>
      </c>
      <c r="CA30" s="3" t="str">
        <f>IFERROR(VLOOKUP($A30,'All Running Order Nat B'!$A$4:$CI$60,CA$204,FALSE),"-")</f>
        <v>-</v>
      </c>
      <c r="CB30" s="3" t="str">
        <f>IFERROR(VLOOKUP($A30,'All Running Order Nat B'!$A$4:$CI$60,CB$204,FALSE),"-")</f>
        <v>-</v>
      </c>
      <c r="CC30" s="3" t="str">
        <f>IFERROR(VLOOKUP($A30,'All Running Order Nat B'!$A$4:$CI$60,CC$204,FALSE),"-")</f>
        <v>-</v>
      </c>
      <c r="CD30" s="3" t="str">
        <f>IFERROR(VLOOKUP($A30,'All Running Order Nat B'!$A$4:$CI$60,CD$204,FALSE),"-")</f>
        <v>-</v>
      </c>
      <c r="CE30" s="3" t="str">
        <f>IFERROR(VLOOKUP($A30,'All Running Order Nat B'!$A$4:$CI$60,CE$204,FALSE),"-")</f>
        <v>-</v>
      </c>
      <c r="CF30" s="3" t="str">
        <f t="shared" si="4"/>
        <v>-</v>
      </c>
      <c r="CG30" s="3" t="str">
        <f t="shared" si="5"/>
        <v/>
      </c>
      <c r="CH30" s="5" t="str">
        <f>IFERROR(VLOOKUP($A30,'All Running Order Nat B'!$A$4:$CI$60,CH$204,FALSE),"-")</f>
        <v>-</v>
      </c>
      <c r="CI30">
        <v>23</v>
      </c>
    </row>
    <row r="31" spans="1:87" x14ac:dyDescent="0.3">
      <c r="A31" t="str">
        <f>CONCATENATE('Running Order'!$E$1007,"IRS",CI31)</f>
        <v>RedIRS24</v>
      </c>
      <c r="B31" s="37" t="str">
        <f>IFERROR(VLOOKUP($A31,'All Running Order Nat B'!$A$4:$CI$60,B$204,FALSE),"-")</f>
        <v>-</v>
      </c>
      <c r="C31" s="36" t="str">
        <f>IFERROR(VLOOKUP($A31,'All Running Order Nat B'!$A$4:$CI$60,C$204,FALSE),"-")</f>
        <v>-</v>
      </c>
      <c r="D31" s="36" t="str">
        <f>IFERROR(VLOOKUP($A31,'All Running Order Nat B'!$A$4:$CI$60,D$204,FALSE),"-")</f>
        <v>-</v>
      </c>
      <c r="E31" s="36" t="str">
        <f>IFERROR(VLOOKUP($A31,'All Running Order Nat B'!$A$4:$CI$60,E$204,FALSE),"-")</f>
        <v>-</v>
      </c>
      <c r="F31" s="36" t="str">
        <f>IFERROR(VLOOKUP($A31,'All Running Order Nat B'!$A$4:$CI$60,F$204,FALSE),"-")</f>
        <v>-</v>
      </c>
      <c r="G31" s="37" t="str">
        <f>IFERROR(VLOOKUP($A31,'All Running Order Nat B'!$A$4:$CI$60,G$204,FALSE),"-")</f>
        <v>-</v>
      </c>
      <c r="H31" s="36" t="str">
        <f>IFERROR(VLOOKUP($A31,'All Running Order Nat B'!$A$4:$CI$60,H$204,FALSE),"-")</f>
        <v>-</v>
      </c>
      <c r="I31" s="36" t="str">
        <f>IFERROR(VLOOKUP($A31,'All Running Order Nat B'!$A$4:$CI$60,I$204,FALSE),"-")</f>
        <v>-</v>
      </c>
      <c r="J31" s="36" t="str">
        <f>IFERROR(VLOOKUP($A31,'All Running Order Nat B'!$A$4:$CI$60,J$204,FALSE),"-")</f>
        <v>-</v>
      </c>
      <c r="K31" s="36" t="str">
        <f>IFERROR(VLOOKUP($A31,'All Running Order Nat B'!$A$4:$CI$60,K$204,FALSE),"-")</f>
        <v>-</v>
      </c>
      <c r="L31" s="36" t="str">
        <f>IFERROR(VLOOKUP($A31,'All Running Order Nat B'!$A$4:$CI$60,L$204,FALSE),"-")</f>
        <v>-</v>
      </c>
      <c r="M31" s="36" t="str">
        <f>IFERROR(VLOOKUP($A31,'All Running Order Nat B'!$A$4:$CI$60,M$204,FALSE),"-")</f>
        <v>-</v>
      </c>
      <c r="N31" s="36" t="str">
        <f>IFERROR(VLOOKUP($A31,'All Running Order Nat B'!$A$4:$CI$60,N$204,FALSE),"-")</f>
        <v>-</v>
      </c>
      <c r="O31" s="36" t="str">
        <f>IFERROR(VLOOKUP($A31,'All Running Order Nat B'!$A$4:$CI$60,O$204,FALSE),"-")</f>
        <v>-</v>
      </c>
      <c r="P31" s="36" t="str">
        <f>IFERROR(VLOOKUP($A31,'All Running Order Nat B'!$A$4:$CI$60,P$204,FALSE),"-")</f>
        <v>-</v>
      </c>
      <c r="Q31" s="36" t="str">
        <f>IFERROR(VLOOKUP($A31,'All Running Order Nat B'!$A$4:$CI$60,Q$204,FALSE),"-")</f>
        <v>-</v>
      </c>
      <c r="R31" s="36" t="str">
        <f>IFERROR(VLOOKUP($A31,'All Running Order Nat B'!$A$4:$CI$60,R$204,FALSE),"-")</f>
        <v>-</v>
      </c>
      <c r="S31" s="36" t="str">
        <f>IFERROR(VLOOKUP($A31,'All Running Order Nat B'!$A$4:$CI$60,S$204,FALSE),"-")</f>
        <v>-</v>
      </c>
      <c r="T31" s="36" t="str">
        <f>IFERROR(VLOOKUP($A31,'All Running Order Nat B'!$A$4:$CI$60,T$204,FALSE),"-")</f>
        <v>-</v>
      </c>
      <c r="U31" s="36" t="str">
        <f>IFERROR(VLOOKUP($A31,'All Running Order Nat B'!$A$4:$CI$60,U$204,FALSE),"-")</f>
        <v>-</v>
      </c>
      <c r="V31" s="36" t="str">
        <f>IFERROR(VLOOKUP($A31,'All Running Order Nat B'!$A$4:$CI$60,V$204,FALSE),"-")</f>
        <v>-</v>
      </c>
      <c r="W31" s="38" t="str">
        <f>IFERROR(VLOOKUP($A31,'All Running Order Nat B'!$A$4:$CI$60,W$204,FALSE),"-")</f>
        <v>-</v>
      </c>
      <c r="X31" s="36" t="str">
        <f>IFERROR(VLOOKUP($A31,'All Running Order Nat B'!$A$4:$CI$60,X$204,FALSE),"-")</f>
        <v>-</v>
      </c>
      <c r="Y31" s="36" t="str">
        <f>IFERROR(VLOOKUP($A31,'All Running Order Nat B'!$A$4:$CI$60,Y$204,FALSE),"-")</f>
        <v>-</v>
      </c>
      <c r="Z31" s="36" t="str">
        <f>IFERROR(VLOOKUP($A31,'All Running Order Nat B'!$A$4:$CI$60,Z$204,FALSE),"-")</f>
        <v>-</v>
      </c>
      <c r="AA31" s="36" t="str">
        <f>IFERROR(VLOOKUP($A31,'All Running Order Nat B'!$A$4:$CI$60,AA$204,FALSE),"-")</f>
        <v>-</v>
      </c>
      <c r="AB31" s="36" t="str">
        <f>IFERROR(VLOOKUP($A31,'All Running Order Nat B'!$A$4:$CI$60,AB$204,FALSE),"-")</f>
        <v>-</v>
      </c>
      <c r="AC31" s="36" t="str">
        <f>IFERROR(VLOOKUP($A31,'All Running Order Nat B'!$A$4:$CI$60,AC$204,FALSE),"-")</f>
        <v>-</v>
      </c>
      <c r="AD31" s="36" t="str">
        <f>IFERROR(VLOOKUP($A31,'All Running Order Nat B'!$A$4:$CI$60,AD$204,FALSE),"-")</f>
        <v>-</v>
      </c>
      <c r="AE31" s="36" t="str">
        <f>IFERROR(VLOOKUP($A31,'All Running Order Nat B'!$A$4:$CI$60,AE$204,FALSE),"-")</f>
        <v>-</v>
      </c>
      <c r="AF31" s="36" t="str">
        <f>IFERROR(VLOOKUP($A31,'All Running Order Nat B'!$A$4:$CI$60,AF$204,FALSE),"-")</f>
        <v>-</v>
      </c>
      <c r="AG31" s="36" t="str">
        <f>IFERROR(VLOOKUP($A31,'All Running Order Nat B'!$A$4:$CI$60,AG$204,FALSE),"-")</f>
        <v>-</v>
      </c>
      <c r="AH31" s="38" t="str">
        <f>IFERROR(VLOOKUP($A31,'All Running Order Nat B'!$A$4:$CI$60,AH$204,FALSE),"-")</f>
        <v>-</v>
      </c>
      <c r="AI31" s="38" t="str">
        <f>IFERROR(VLOOKUP($A31,'All Running Order Nat B'!$A$4:$CI$60,AI$204,FALSE),"-")</f>
        <v>-</v>
      </c>
      <c r="AJ31" s="36" t="str">
        <f>IFERROR(VLOOKUP($A31,'All Running Order Nat B'!$A$4:$CI$60,AJ$204,FALSE),"-")</f>
        <v>-</v>
      </c>
      <c r="AK31" s="36" t="str">
        <f>IFERROR(VLOOKUP($A31,'All Running Order Nat B'!$A$4:$CI$60,AK$204,FALSE),"-")</f>
        <v>-</v>
      </c>
      <c r="AL31" s="36" t="str">
        <f>IFERROR(VLOOKUP($A31,'All Running Order Nat B'!$A$4:$CI$60,AL$204,FALSE),"-")</f>
        <v>-</v>
      </c>
      <c r="AM31" s="36" t="str">
        <f>IFERROR(VLOOKUP($A31,'All Running Order Nat B'!$A$4:$CI$60,AM$204,FALSE),"-")</f>
        <v>-</v>
      </c>
      <c r="AN31" s="36" t="str">
        <f>IFERROR(VLOOKUP($A31,'All Running Order Nat B'!$A$4:$CI$60,AN$204,FALSE),"-")</f>
        <v>-</v>
      </c>
      <c r="AO31" s="36" t="str">
        <f>IFERROR(VLOOKUP($A31,'All Running Order Nat B'!$A$4:$CI$60,AO$204,FALSE),"-")</f>
        <v>-</v>
      </c>
      <c r="AP31" s="36" t="str">
        <f>IFERROR(VLOOKUP($A31,'All Running Order Nat B'!$A$4:$CI$60,AP$204,FALSE),"-")</f>
        <v>-</v>
      </c>
      <c r="AQ31" s="36" t="str">
        <f>IFERROR(VLOOKUP($A31,'All Running Order Nat B'!$A$4:$CI$60,AQ$204,FALSE),"-")</f>
        <v>-</v>
      </c>
      <c r="AR31" s="36" t="str">
        <f>IFERROR(VLOOKUP($A31,'All Running Order Nat B'!$A$4:$CI$60,AR$204,FALSE),"-")</f>
        <v>-</v>
      </c>
      <c r="AS31" s="36" t="str">
        <f>IFERROR(VLOOKUP($A31,'All Running Order Nat B'!$A$4:$CI$60,AS$204,FALSE),"-")</f>
        <v>-</v>
      </c>
      <c r="AT31" s="38" t="str">
        <f>IFERROR(VLOOKUP($A31,'All Running Order Nat B'!$A$4:$CI$60,AT$204,FALSE),"-")</f>
        <v>-</v>
      </c>
      <c r="AU31" s="38" t="str">
        <f>IFERROR(VLOOKUP($A31,'All Running Order Nat B'!$A$4:$CI$60,AU$204,FALSE),"-")</f>
        <v>-</v>
      </c>
      <c r="AV31" s="36" t="str">
        <f>IFERROR(VLOOKUP($A31,'All Running Order Nat B'!$A$4:$CI$60,AV$204,FALSE),"-")</f>
        <v>-</v>
      </c>
      <c r="AW31" s="36" t="str">
        <f>IFERROR(VLOOKUP($A31,'All Running Order Nat B'!$A$4:$CI$60,AW$204,FALSE),"-")</f>
        <v>-</v>
      </c>
      <c r="AX31" s="36" t="str">
        <f>IFERROR(VLOOKUP($A31,'All Running Order Nat B'!$A$4:$CI$60,AX$204,FALSE),"-")</f>
        <v>-</v>
      </c>
      <c r="AY31" s="36" t="str">
        <f>IFERROR(VLOOKUP($A31,'All Running Order Nat B'!$A$4:$CI$60,AY$204,FALSE),"-")</f>
        <v>-</v>
      </c>
      <c r="AZ31" s="36" t="str">
        <f>IFERROR(VLOOKUP($A31,'All Running Order Nat B'!$A$4:$CI$60,AZ$204,FALSE),"-")</f>
        <v>-</v>
      </c>
      <c r="BA31" s="36" t="str">
        <f>IFERROR(VLOOKUP($A31,'All Running Order Nat B'!$A$4:$CI$60,BA$204,FALSE),"-")</f>
        <v>-</v>
      </c>
      <c r="BB31" s="36" t="str">
        <f>IFERROR(VLOOKUP($A31,'All Running Order Nat B'!$A$4:$CI$60,BB$204,FALSE),"-")</f>
        <v>-</v>
      </c>
      <c r="BC31" s="36" t="str">
        <f>IFERROR(VLOOKUP($A31,'All Running Order Nat B'!$A$4:$CI$60,BC$204,FALSE),"-")</f>
        <v>-</v>
      </c>
      <c r="BD31" s="36" t="str">
        <f>IFERROR(VLOOKUP($A31,'All Running Order Nat B'!$A$4:$CI$60,BD$204,FALSE),"-")</f>
        <v>-</v>
      </c>
      <c r="BE31" s="36" t="str">
        <f>IFERROR(VLOOKUP($A31,'All Running Order Nat B'!$A$4:$CI$60,BE$204,FALSE),"-")</f>
        <v>-</v>
      </c>
      <c r="BF31" s="38" t="str">
        <f>IFERROR(VLOOKUP($A31,'All Running Order Nat B'!$A$4:$CI$60,BF$204,FALSE),"-")</f>
        <v>-</v>
      </c>
      <c r="BG31" s="38" t="str">
        <f>IFERROR(VLOOKUP($A31,'All Running Order Nat B'!$A$4:$CI$60,BG$204,FALSE),"-")</f>
        <v>-</v>
      </c>
      <c r="BH31" s="5" t="str">
        <f>IFERROR(VLOOKUP($A31,'All Running Order Nat B'!$A$4:$CI$60,BH$204,FALSE),"-")</f>
        <v>-</v>
      </c>
      <c r="BI31" s="5" t="str">
        <f>IFERROR(VLOOKUP($A31,'All Running Order Nat B'!$A$4:$CI$60,BI$204,FALSE),"-")</f>
        <v>-</v>
      </c>
      <c r="BJ31" s="5" t="str">
        <f>IFERROR(VLOOKUP($A31,'All Running Order Nat B'!$A$4:$CI$60,BJ$204,FALSE),"-")</f>
        <v>-</v>
      </c>
      <c r="BK31" s="5" t="str">
        <f>IFERROR(VLOOKUP($A31,'All Running Order Nat B'!$A$4:$CI$60,BK$204,FALSE),"-")</f>
        <v>-</v>
      </c>
      <c r="BL31" s="5" t="str">
        <f>IFERROR(VLOOKUP($A31,'All Running Order Nat B'!$A$4:$CI$60,BL$204,FALSE),"-")</f>
        <v>-</v>
      </c>
      <c r="BM31" s="5" t="str">
        <f>IFERROR(VLOOKUP($A31,'All Running Order Nat B'!$A$4:$CI$60,BM$204,FALSE),"-")</f>
        <v>-</v>
      </c>
      <c r="BN31" s="5" t="str">
        <f>IFERROR(VLOOKUP($A31,'All Running Order Nat B'!$A$4:$CI$60,BN$204,FALSE),"-")</f>
        <v>-</v>
      </c>
      <c r="BO31" s="5" t="str">
        <f>IFERROR(VLOOKUP($A31,'All Running Order Nat B'!$A$4:$CI$60,BO$204,FALSE),"-")</f>
        <v>-</v>
      </c>
      <c r="BP31" s="3" t="str">
        <f>IFERROR(VLOOKUP($A31,'All Running Order Nat B'!$A$4:$CI$60,BP$204,FALSE),"-")</f>
        <v>-</v>
      </c>
      <c r="BQ31" s="3" t="str">
        <f>IFERROR(VLOOKUP($A31,'All Running Order Nat B'!$A$4:$CI$60,BQ$204,FALSE),"-")</f>
        <v>-</v>
      </c>
      <c r="BR31" s="3" t="str">
        <f>IFERROR(VLOOKUP($A31,'All Running Order Nat B'!$A$4:$CI$60,BR$204,FALSE),"-")</f>
        <v>-</v>
      </c>
      <c r="BS31" s="3" t="str">
        <f>IFERROR(VLOOKUP($A31,'All Running Order Nat B'!$A$4:$CI$60,BS$204,FALSE),"-")</f>
        <v>-</v>
      </c>
      <c r="BT31" s="3" t="str">
        <f>IFERROR(VLOOKUP($A31,'All Running Order Nat B'!$A$4:$CI$60,BT$204,FALSE),"-")</f>
        <v>-</v>
      </c>
      <c r="BU31" s="3" t="str">
        <f>IFERROR(VLOOKUP($A31,'All Running Order Nat B'!$A$4:$CI$60,BU$204,FALSE),"-")</f>
        <v>-</v>
      </c>
      <c r="BV31" s="3" t="str">
        <f>IFERROR(VLOOKUP($A31,'All Running Order Nat B'!$A$4:$CI$60,BV$204,FALSE),"-")</f>
        <v>-</v>
      </c>
      <c r="BW31" s="3" t="str">
        <f>IFERROR(VLOOKUP($A31,'All Running Order Nat B'!$A$4:$CI$60,BW$204,FALSE),"-")</f>
        <v>-</v>
      </c>
      <c r="BX31" s="3" t="str">
        <f>IFERROR(VLOOKUP($A31,'All Running Order Nat B'!$A$4:$CI$60,BX$204,FALSE),"-")</f>
        <v>-</v>
      </c>
      <c r="BY31" s="3" t="str">
        <f>IFERROR(VLOOKUP($A31,'All Running Order Nat B'!$A$4:$CI$60,BY$204,FALSE),"-")</f>
        <v>-</v>
      </c>
      <c r="BZ31" s="3" t="str">
        <f>IFERROR(VLOOKUP($A31,'All Running Order Nat B'!$A$4:$CI$60,BZ$204,FALSE),"-")</f>
        <v>-</v>
      </c>
      <c r="CA31" s="3" t="str">
        <f>IFERROR(VLOOKUP($A31,'All Running Order Nat B'!$A$4:$CI$60,CA$204,FALSE),"-")</f>
        <v>-</v>
      </c>
      <c r="CB31" s="3" t="str">
        <f>IFERROR(VLOOKUP($A31,'All Running Order Nat B'!$A$4:$CI$60,CB$204,FALSE),"-")</f>
        <v>-</v>
      </c>
      <c r="CC31" s="3" t="str">
        <f>IFERROR(VLOOKUP($A31,'All Running Order Nat B'!$A$4:$CI$60,CC$204,FALSE),"-")</f>
        <v>-</v>
      </c>
      <c r="CD31" s="3" t="str">
        <f>IFERROR(VLOOKUP($A31,'All Running Order Nat B'!$A$4:$CI$60,CD$204,FALSE),"-")</f>
        <v>-</v>
      </c>
      <c r="CE31" s="3" t="str">
        <f>IFERROR(VLOOKUP($A31,'All Running Order Nat B'!$A$4:$CI$60,CE$204,FALSE),"-")</f>
        <v>-</v>
      </c>
      <c r="CF31" s="3" t="str">
        <f t="shared" si="4"/>
        <v>-</v>
      </c>
      <c r="CG31" s="3" t="str">
        <f t="shared" si="5"/>
        <v/>
      </c>
      <c r="CH31" s="5" t="str">
        <f>IFERROR(VLOOKUP($A31,'All Running Order Nat B'!$A$4:$CI$60,CH$204,FALSE),"-")</f>
        <v>-</v>
      </c>
      <c r="CI31">
        <v>24</v>
      </c>
    </row>
    <row r="32" spans="1:87" x14ac:dyDescent="0.3">
      <c r="B32" s="13" t="s">
        <v>167</v>
      </c>
      <c r="C32" s="13"/>
      <c r="D32" s="13"/>
      <c r="E32" s="13"/>
      <c r="F32" s="13"/>
      <c r="G32" s="13"/>
      <c r="H32" s="12"/>
      <c r="I32" s="12"/>
      <c r="J32" s="12"/>
      <c r="K32" s="12"/>
      <c r="L32" s="12"/>
      <c r="M32" s="12"/>
      <c r="N32" s="12"/>
      <c r="O32" s="12"/>
      <c r="P32" s="12"/>
      <c r="Q32" s="12"/>
      <c r="R32" s="12"/>
      <c r="S32" s="12"/>
      <c r="T32" s="12"/>
      <c r="U32" s="12"/>
      <c r="V32" s="12"/>
      <c r="W32" s="5"/>
      <c r="X32" s="12"/>
      <c r="Y32" s="12"/>
      <c r="Z32" s="12"/>
      <c r="AA32" s="12"/>
      <c r="AB32" s="12"/>
      <c r="AC32" s="12"/>
      <c r="AD32" s="12"/>
      <c r="AE32" s="12"/>
      <c r="AF32" s="12"/>
      <c r="AG32" s="12"/>
      <c r="AH32" s="5"/>
      <c r="AI32" s="5"/>
      <c r="AJ32" s="12"/>
      <c r="AK32" s="12"/>
      <c r="AL32" s="12"/>
      <c r="AM32" s="12"/>
      <c r="AN32" s="12"/>
      <c r="AO32" s="12"/>
      <c r="AP32" s="12"/>
      <c r="AQ32" s="12"/>
      <c r="AR32" s="12"/>
      <c r="AS32" s="12"/>
      <c r="AT32" s="5"/>
      <c r="AU32" s="5"/>
      <c r="AV32" s="5"/>
      <c r="AW32" s="5"/>
      <c r="AX32" s="5"/>
      <c r="AY32" s="5"/>
      <c r="AZ32" s="5"/>
      <c r="BA32" s="5"/>
      <c r="BB32" s="5"/>
      <c r="BC32" s="5"/>
      <c r="BD32" s="5"/>
      <c r="BE32" s="5"/>
      <c r="BF32" s="5"/>
      <c r="BG32" s="5"/>
      <c r="BH32" s="5"/>
      <c r="BI32" s="5"/>
      <c r="BJ32" s="5"/>
      <c r="BK32" s="5"/>
      <c r="BL32" s="5"/>
      <c r="BM32" s="5"/>
      <c r="BN32" s="5"/>
      <c r="BO32" s="5"/>
      <c r="BP32" s="3"/>
      <c r="BQ32" s="3"/>
      <c r="BR32" s="3"/>
      <c r="BS32" s="3"/>
      <c r="BT32" s="3"/>
      <c r="BU32" s="3"/>
      <c r="BV32" s="3"/>
      <c r="BW32" s="3"/>
      <c r="BX32" s="3"/>
      <c r="BY32" s="3"/>
      <c r="BZ32" s="3"/>
      <c r="CA32" s="3"/>
      <c r="CB32" s="3"/>
      <c r="CC32" s="3"/>
      <c r="CD32" s="3"/>
      <c r="CE32" s="3"/>
      <c r="CF32" s="3"/>
      <c r="CG32" s="3"/>
      <c r="CH32" s="5"/>
    </row>
    <row r="33" spans="1:87" x14ac:dyDescent="0.3">
      <c r="A33" t="str">
        <f>CONCATENATE('Running Order'!$E$1007,"Live",CI33)</f>
        <v>RedLive1</v>
      </c>
      <c r="B33" s="13">
        <f>IFERROR(VLOOKUP($A33,'All Running Order Nat B'!$A$4:$CI$60,B$204,FALSE),"-")</f>
        <v>2</v>
      </c>
      <c r="C33" s="35" t="str">
        <f>IFERROR(VLOOKUP($A33,'All Running Order Nat B'!$A$4:$CI$60,C$204,FALSE),"-")</f>
        <v>Arthur Carroll</v>
      </c>
      <c r="D33" s="35" t="str">
        <f>IFERROR(VLOOKUP($A33,'All Running Order Nat B'!$A$4:$CI$60,D$204,FALSE),"-")</f>
        <v>Penelope Collier</v>
      </c>
      <c r="E33" s="35" t="str">
        <f>IFERROR(VLOOKUP($A33,'All Running Order Nat B'!$A$4:$CI$60,E$204,FALSE),"-")</f>
        <v>Sherpa</v>
      </c>
      <c r="F33" s="35">
        <f>IFERROR(VLOOKUP($A33,'All Running Order Nat B'!$A$4:$CI$60,F$204,FALSE),"-")</f>
        <v>1350</v>
      </c>
      <c r="G33" s="13" t="str">
        <f>IFERROR(VLOOKUP($A33,'All Running Order Nat B'!$A$4:$CI$60,G$204,FALSE),"-")</f>
        <v>Live</v>
      </c>
      <c r="H33" s="12">
        <f>IFERROR(VLOOKUP($A33,'All Running Order Nat B'!$A$4:$CI$60,H$204,FALSE),"-")</f>
        <v>8</v>
      </c>
      <c r="I33" s="12">
        <f>IFERROR(VLOOKUP($A33,'All Running Order Nat B'!$A$4:$CI$60,I$204,FALSE),"-")</f>
        <v>0</v>
      </c>
      <c r="J33" s="12">
        <f>IFERROR(VLOOKUP($A33,'All Running Order Nat B'!$A$4:$CI$60,J$204,FALSE),"-")</f>
        <v>0</v>
      </c>
      <c r="K33" s="35" t="str">
        <f>IFERROR(VLOOKUP($A33,'All Running Order Nat B'!$A$4:$CI$60,K$204,FALSE),"-")</f>
        <v>Ret/NS</v>
      </c>
      <c r="L33" s="12" t="str">
        <f>IFERROR(VLOOKUP($A33,'All Running Order Nat B'!$A$4:$CI$60,L$204,FALSE),"-")</f>
        <v>Red</v>
      </c>
      <c r="M33" s="35">
        <f>IFERROR(VLOOKUP($A33,'All Running Order Nat B'!$A$4:$CI$60,M$204,FALSE),"-")</f>
        <v>5</v>
      </c>
      <c r="N33" s="35">
        <f>IFERROR(VLOOKUP($A33,'All Running Order Nat B'!$A$4:$CI$60,N$204,FALSE),"-")</f>
        <v>5</v>
      </c>
      <c r="O33" s="35">
        <f>IFERROR(VLOOKUP($A33,'All Running Order Nat B'!$A$4:$CI$60,O$204,FALSE),"-")</f>
        <v>4</v>
      </c>
      <c r="P33" s="35">
        <f>IFERROR(VLOOKUP($A33,'All Running Order Nat B'!$A$4:$CI$60,P$204,FALSE),"-")</f>
        <v>1</v>
      </c>
      <c r="Q33" s="35">
        <f>IFERROR(VLOOKUP($A33,'All Running Order Nat B'!$A$4:$CI$60,Q$204,FALSE),"-")</f>
        <v>4</v>
      </c>
      <c r="R33" s="35">
        <f>IFERROR(VLOOKUP($A33,'All Running Order Nat B'!$A$4:$CI$60,R$204,FALSE),"-")</f>
        <v>4</v>
      </c>
      <c r="S33" s="12">
        <f>IFERROR(VLOOKUP($A33,'All Running Order Nat B'!$A$4:$CI$60,S$204,FALSE),"-")</f>
        <v>7</v>
      </c>
      <c r="T33" s="35">
        <f>IFERROR(VLOOKUP($A33,'All Running Order Nat B'!$A$4:$CI$60,T$204,FALSE),"-")</f>
        <v>5</v>
      </c>
      <c r="U33" s="12">
        <f>IFERROR(VLOOKUP($A33,'All Running Order Nat B'!$A$4:$CI$60,U$204,FALSE),"-")</f>
        <v>0</v>
      </c>
      <c r="V33" s="35">
        <f>IFERROR(VLOOKUP($A33,'All Running Order Nat B'!$A$4:$CI$60,V$204,FALSE),"-")</f>
        <v>0</v>
      </c>
      <c r="W33" s="5">
        <f>IFERROR(VLOOKUP($A33,'All Running Order Nat B'!$A$4:$CI$60,W$204,FALSE),"-")</f>
        <v>1000</v>
      </c>
      <c r="X33" s="12">
        <f>IFERROR(VLOOKUP($A33,'All Running Order Nat B'!$A$4:$CI$60,X$204,FALSE),"-")</f>
        <v>2</v>
      </c>
      <c r="Y33" s="12">
        <f>IFERROR(VLOOKUP($A33,'All Running Order Nat B'!$A$4:$CI$60,Y$204,FALSE),"-")</f>
        <v>3</v>
      </c>
      <c r="Z33" s="12">
        <f>IFERROR(VLOOKUP($A33,'All Running Order Nat B'!$A$4:$CI$60,Z$204,FALSE),"-")</f>
        <v>3</v>
      </c>
      <c r="AA33" s="12">
        <f>IFERROR(VLOOKUP($A33,'All Running Order Nat B'!$A$4:$CI$60,AA$204,FALSE),"-")</f>
        <v>5</v>
      </c>
      <c r="AB33" s="12">
        <f>IFERROR(VLOOKUP($A33,'All Running Order Nat B'!$A$4:$CI$60,AB$204,FALSE),"-")</f>
        <v>5</v>
      </c>
      <c r="AC33" s="12">
        <f>IFERROR(VLOOKUP($A33,'All Running Order Nat B'!$A$4:$CI$60,AC$204,FALSE),"-")</f>
        <v>1</v>
      </c>
      <c r="AD33" s="12">
        <f>IFERROR(VLOOKUP($A33,'All Running Order Nat B'!$A$4:$CI$60,AD$204,FALSE),"-")</f>
        <v>7</v>
      </c>
      <c r="AE33" s="12">
        <f>IFERROR(VLOOKUP($A33,'All Running Order Nat B'!$A$4:$CI$60,AE$204,FALSE),"-")</f>
        <v>0</v>
      </c>
      <c r="AF33" s="12">
        <f>IFERROR(VLOOKUP($A33,'All Running Order Nat B'!$A$4:$CI$60,AF$204,FALSE),"-")</f>
        <v>0</v>
      </c>
      <c r="AG33" s="12">
        <f>IFERROR(VLOOKUP($A33,'All Running Order Nat B'!$A$4:$CI$60,AG$204,FALSE),"-")</f>
        <v>0</v>
      </c>
      <c r="AH33" s="5">
        <f>IFERROR(VLOOKUP($A33,'All Running Order Nat B'!$A$4:$CI$60,AH$204,FALSE),"-")</f>
        <v>1000</v>
      </c>
      <c r="AI33" s="5">
        <f>IFERROR(VLOOKUP($A33,'All Running Order Nat B'!$A$4:$CI$60,AI$204,FALSE),"-")</f>
        <v>2000</v>
      </c>
      <c r="AJ33" s="12">
        <f>IFERROR(VLOOKUP($A33,'All Running Order Nat B'!$A$4:$CI$60,AJ$204,FALSE),"-")</f>
        <v>0</v>
      </c>
      <c r="AK33" s="12">
        <f>IFERROR(VLOOKUP($A33,'All Running Order Nat B'!$A$4:$CI$60,AK$204,FALSE),"-")</f>
        <v>0</v>
      </c>
      <c r="AL33" s="12">
        <f>IFERROR(VLOOKUP($A33,'All Running Order Nat B'!$A$4:$CI$60,AL$204,FALSE),"-")</f>
        <v>0</v>
      </c>
      <c r="AM33" s="12">
        <f>IFERROR(VLOOKUP($A33,'All Running Order Nat B'!$A$4:$CI$60,AM$204,FALSE),"-")</f>
        <v>0</v>
      </c>
      <c r="AN33" s="12">
        <f>IFERROR(VLOOKUP($A33,'All Running Order Nat B'!$A$4:$CI$60,AN$204,FALSE),"-")</f>
        <v>0</v>
      </c>
      <c r="AO33" s="12">
        <f>IFERROR(VLOOKUP($A33,'All Running Order Nat B'!$A$4:$CI$60,AO$204,FALSE),"-")</f>
        <v>0</v>
      </c>
      <c r="AP33" s="12">
        <f>IFERROR(VLOOKUP($A33,'All Running Order Nat B'!$A$4:$CI$60,AP$204,FALSE),"-")</f>
        <v>0</v>
      </c>
      <c r="AQ33" s="12">
        <f>IFERROR(VLOOKUP($A33,'All Running Order Nat B'!$A$4:$CI$60,AQ$204,FALSE),"-")</f>
        <v>0</v>
      </c>
      <c r="AR33" s="12">
        <f>IFERROR(VLOOKUP($A33,'All Running Order Nat B'!$A$4:$CI$60,AR$204,FALSE),"-")</f>
        <v>0</v>
      </c>
      <c r="AS33" s="12">
        <f>IFERROR(VLOOKUP($A33,'All Running Order Nat B'!$A$4:$CI$60,AS$204,FALSE),"-")</f>
        <v>0</v>
      </c>
      <c r="AT33" s="5">
        <f>IFERROR(VLOOKUP($A33,'All Running Order Nat B'!$A$4:$CI$60,AT$204,FALSE),"-")</f>
        <v>1000</v>
      </c>
      <c r="AU33" s="5">
        <f>IFERROR(VLOOKUP($A33,'All Running Order Nat B'!$A$4:$CI$60,AU$204,FALSE),"-")</f>
        <v>3000</v>
      </c>
      <c r="AV33" s="12">
        <f>IFERROR(VLOOKUP($A33,'All Running Order Nat B'!$A$4:$CI$60,AV$204,FALSE),"-")</f>
        <v>0</v>
      </c>
      <c r="AW33" s="12">
        <f>IFERROR(VLOOKUP($A33,'All Running Order Nat B'!$A$4:$CI$60,AW$204,FALSE),"-")</f>
        <v>0</v>
      </c>
      <c r="AX33" s="12">
        <f>IFERROR(VLOOKUP($A33,'All Running Order Nat B'!$A$4:$CI$60,AX$204,FALSE),"-")</f>
        <v>0</v>
      </c>
      <c r="AY33" s="12">
        <f>IFERROR(VLOOKUP($A33,'All Running Order Nat B'!$A$4:$CI$60,AY$204,FALSE),"-")</f>
        <v>0</v>
      </c>
      <c r="AZ33" s="12">
        <f>IFERROR(VLOOKUP($A33,'All Running Order Nat B'!$A$4:$CI$60,AZ$204,FALSE),"-")</f>
        <v>0</v>
      </c>
      <c r="BA33" s="12">
        <f>IFERROR(VLOOKUP($A33,'All Running Order Nat B'!$A$4:$CI$60,BA$204,FALSE),"-")</f>
        <v>0</v>
      </c>
      <c r="BB33" s="12">
        <f>IFERROR(VLOOKUP($A33,'All Running Order Nat B'!$A$4:$CI$60,BB$204,FALSE),"-")</f>
        <v>0</v>
      </c>
      <c r="BC33" s="12">
        <f>IFERROR(VLOOKUP($A33,'All Running Order Nat B'!$A$4:$CI$60,BC$204,FALSE),"-")</f>
        <v>0</v>
      </c>
      <c r="BD33" s="12">
        <f>IFERROR(VLOOKUP($A33,'All Running Order Nat B'!$A$4:$CI$60,BD$204,FALSE),"-")</f>
        <v>0</v>
      </c>
      <c r="BE33" s="12">
        <f>IFERROR(VLOOKUP($A33,'All Running Order Nat B'!$A$4:$CI$60,BE$204,FALSE),"-")</f>
        <v>0</v>
      </c>
      <c r="BF33" s="5">
        <f>IFERROR(VLOOKUP($A33,'All Running Order Nat B'!$A$4:$CI$60,BF$204,FALSE),"-")</f>
        <v>1000</v>
      </c>
      <c r="BG33" s="5">
        <f>IFERROR(VLOOKUP($A33,'All Running Order Nat B'!$A$4:$CI$60,BG$204,FALSE),"-")</f>
        <v>4000</v>
      </c>
      <c r="BH33" s="5">
        <f>IFERROR(VLOOKUP($A33,'All Running Order Nat B'!$A$4:$CI$60,BH$204,FALSE),"-")</f>
        <v>56</v>
      </c>
      <c r="BI33" s="5">
        <f>IFERROR(VLOOKUP($A33,'All Running Order Nat B'!$A$4:$CI$60,BI$204,FALSE),"-")</f>
        <v>56</v>
      </c>
      <c r="BJ33" s="5">
        <f>IFERROR(VLOOKUP($A33,'All Running Order Nat B'!$A$4:$CI$60,BJ$204,FALSE),"-")</f>
        <v>56</v>
      </c>
      <c r="BK33" s="5">
        <f>IFERROR(VLOOKUP($A33,'All Running Order Nat B'!$A$4:$CI$60,BK$204,FALSE),"-")</f>
        <v>56</v>
      </c>
      <c r="BL33" s="5">
        <f>IFERROR(VLOOKUP($A33,'All Running Order Nat B'!$A$4:$CI$60,BL$204,FALSE),"-")</f>
        <v>56</v>
      </c>
      <c r="BM33" s="5">
        <f>IFERROR(VLOOKUP($A33,'All Running Order Nat B'!$A$4:$CI$60,BM$204,FALSE),"-")</f>
        <v>56</v>
      </c>
      <c r="BN33" s="5">
        <f>IFERROR(VLOOKUP($A33,'All Running Order Nat B'!$A$4:$CI$60,BN$204,FALSE),"-")</f>
        <v>56</v>
      </c>
      <c r="BO33" s="5">
        <f>IFERROR(VLOOKUP($A33,'All Running Order Nat B'!$A$4:$CI$60,BO$204,FALSE),"-")</f>
        <v>56</v>
      </c>
      <c r="BP33" s="3">
        <f>IFERROR(VLOOKUP($A33,'All Running Order Nat B'!$A$4:$CI$60,BP$204,FALSE),"-")</f>
        <v>56</v>
      </c>
      <c r="BQ33" s="3">
        <f>IFERROR(VLOOKUP($A33,'All Running Order Nat B'!$A$4:$CI$60,BQ$204,FALSE),"-")</f>
        <v>1</v>
      </c>
      <c r="BR33" s="3" t="str">
        <f>IFERROR(VLOOKUP($A33,'All Running Order Nat B'!$A$4:$CI$60,BR$204,FALSE),"-")</f>
        <v>-</v>
      </c>
      <c r="BS33" s="3" t="str">
        <f>IFERROR(VLOOKUP($A33,'All Running Order Nat B'!$A$4:$CI$60,BS$204,FALSE),"-")</f>
        <v/>
      </c>
      <c r="BT33" s="3" t="str">
        <f>IFERROR(VLOOKUP($A33,'All Running Order Nat B'!$A$4:$CI$60,BT$204,FALSE),"-")</f>
        <v>-</v>
      </c>
      <c r="BU33" s="3" t="str">
        <f>IFERROR(VLOOKUP($A33,'All Running Order Nat B'!$A$4:$CI$60,BU$204,FALSE),"-")</f>
        <v/>
      </c>
      <c r="BV33" s="3" t="str">
        <f>IFERROR(VLOOKUP($A33,'All Running Order Nat B'!$A$4:$CI$60,BV$204,FALSE),"-")</f>
        <v>-</v>
      </c>
      <c r="BW33" s="3" t="str">
        <f>IFERROR(VLOOKUP($A33,'All Running Order Nat B'!$A$4:$CI$60,BW$204,FALSE),"-")</f>
        <v/>
      </c>
      <c r="BX33" s="3" t="str">
        <f>IFERROR(VLOOKUP($A33,'All Running Order Nat B'!$A$4:$CI$60,BX$204,FALSE),"-")</f>
        <v>-</v>
      </c>
      <c r="BY33" s="3" t="str">
        <f>IFERROR(VLOOKUP($A33,'All Running Order Nat B'!$A$4:$CI$60,BY$204,FALSE),"-")</f>
        <v/>
      </c>
      <c r="BZ33" s="3" t="str">
        <f>IFERROR(VLOOKUP($A33,'All Running Order Nat B'!$A$4:$CI$60,BZ$204,FALSE),"-")</f>
        <v>-</v>
      </c>
      <c r="CA33" s="3" t="str">
        <f>IFERROR(VLOOKUP($A33,'All Running Order Nat B'!$A$4:$CI$60,CA$204,FALSE),"-")</f>
        <v/>
      </c>
      <c r="CB33" s="3" t="str">
        <f>IFERROR(VLOOKUP($A33,'All Running Order Nat B'!$A$4:$CI$60,CB$204,FALSE),"-")</f>
        <v>-</v>
      </c>
      <c r="CC33" s="3" t="str">
        <f>IFERROR(VLOOKUP($A33,'All Running Order Nat B'!$A$4:$CI$60,CC$204,FALSE),"-")</f>
        <v/>
      </c>
      <c r="CD33" s="3">
        <f>IFERROR(VLOOKUP($A33,'All Running Order Nat B'!$A$4:$CI$60,CD$204,FALSE),"-")</f>
        <v>56</v>
      </c>
      <c r="CE33" s="3">
        <f>IFERROR(VLOOKUP($A33,'All Running Order Nat B'!$A$4:$CI$60,CE$204,FALSE),"-")</f>
        <v>11</v>
      </c>
      <c r="CF33" s="3" t="str">
        <f t="shared" si="4"/>
        <v>-</v>
      </c>
      <c r="CG33" s="3" t="str">
        <f t="shared" si="5"/>
        <v/>
      </c>
      <c r="CH33" s="5" t="str">
        <f>IFERROR(VLOOKUP($A33,'All Running Order Nat B'!$A$4:$CI$60,CH$204,FALSE),"-")</f>
        <v>1</v>
      </c>
      <c r="CI33">
        <v>1</v>
      </c>
    </row>
    <row r="34" spans="1:87" x14ac:dyDescent="0.3">
      <c r="A34" t="str">
        <f>CONCATENATE('Running Order'!$E$1007,"Live",CI34)</f>
        <v>RedLive2</v>
      </c>
      <c r="B34" s="37" t="str">
        <f>IFERROR(VLOOKUP($A34,'All Running Order Nat B'!$A$4:$CI$60,B$204,FALSE),"-")</f>
        <v>-</v>
      </c>
      <c r="C34" s="36" t="str">
        <f>IFERROR(VLOOKUP($A34,'All Running Order Nat B'!$A$4:$CI$60,C$204,FALSE),"-")</f>
        <v>-</v>
      </c>
      <c r="D34" s="36" t="str">
        <f>IFERROR(VLOOKUP($A34,'All Running Order Nat B'!$A$4:$CI$60,D$204,FALSE),"-")</f>
        <v>-</v>
      </c>
      <c r="E34" s="36" t="str">
        <f>IFERROR(VLOOKUP($A34,'All Running Order Nat B'!$A$4:$CI$60,E$204,FALSE),"-")</f>
        <v>-</v>
      </c>
      <c r="F34" s="36" t="str">
        <f>IFERROR(VLOOKUP($A34,'All Running Order Nat B'!$A$4:$CI$60,F$204,FALSE),"-")</f>
        <v>-</v>
      </c>
      <c r="G34" s="37" t="str">
        <f>IFERROR(VLOOKUP($A34,'All Running Order Nat B'!$A$4:$CI$60,G$204,FALSE),"-")</f>
        <v>-</v>
      </c>
      <c r="H34" s="36" t="str">
        <f>IFERROR(VLOOKUP($A34,'All Running Order Nat B'!$A$4:$CI$60,H$204,FALSE),"-")</f>
        <v>-</v>
      </c>
      <c r="I34" s="36" t="str">
        <f>IFERROR(VLOOKUP($A34,'All Running Order Nat B'!$A$4:$CI$60,I$204,FALSE),"-")</f>
        <v>-</v>
      </c>
      <c r="J34" s="36" t="str">
        <f>IFERROR(VLOOKUP($A34,'All Running Order Nat B'!$A$4:$CI$60,J$204,FALSE),"-")</f>
        <v>-</v>
      </c>
      <c r="K34" s="36" t="str">
        <f>IFERROR(VLOOKUP($A34,'All Running Order Nat B'!$A$4:$CI$60,K$204,FALSE),"-")</f>
        <v>-</v>
      </c>
      <c r="L34" s="36" t="str">
        <f>IFERROR(VLOOKUP($A34,'All Running Order Nat B'!$A$4:$CI$60,L$204,FALSE),"-")</f>
        <v>-</v>
      </c>
      <c r="M34" s="36" t="str">
        <f>IFERROR(VLOOKUP($A34,'All Running Order Nat B'!$A$4:$CI$60,M$204,FALSE),"-")</f>
        <v>-</v>
      </c>
      <c r="N34" s="36" t="str">
        <f>IFERROR(VLOOKUP($A34,'All Running Order Nat B'!$A$4:$CI$60,N$204,FALSE),"-")</f>
        <v>-</v>
      </c>
      <c r="O34" s="36" t="str">
        <f>IFERROR(VLOOKUP($A34,'All Running Order Nat B'!$A$4:$CI$60,O$204,FALSE),"-")</f>
        <v>-</v>
      </c>
      <c r="P34" s="36" t="str">
        <f>IFERROR(VLOOKUP($A34,'All Running Order Nat B'!$A$4:$CI$60,P$204,FALSE),"-")</f>
        <v>-</v>
      </c>
      <c r="Q34" s="36" t="str">
        <f>IFERROR(VLOOKUP($A34,'All Running Order Nat B'!$A$4:$CI$60,Q$204,FALSE),"-")</f>
        <v>-</v>
      </c>
      <c r="R34" s="36" t="str">
        <f>IFERROR(VLOOKUP($A34,'All Running Order Nat B'!$A$4:$CI$60,R$204,FALSE),"-")</f>
        <v>-</v>
      </c>
      <c r="S34" s="36" t="str">
        <f>IFERROR(VLOOKUP($A34,'All Running Order Nat B'!$A$4:$CI$60,S$204,FALSE),"-")</f>
        <v>-</v>
      </c>
      <c r="T34" s="36" t="str">
        <f>IFERROR(VLOOKUP($A34,'All Running Order Nat B'!$A$4:$CI$60,T$204,FALSE),"-")</f>
        <v>-</v>
      </c>
      <c r="U34" s="36" t="str">
        <f>IFERROR(VLOOKUP($A34,'All Running Order Nat B'!$A$4:$CI$60,U$204,FALSE),"-")</f>
        <v>-</v>
      </c>
      <c r="V34" s="36" t="str">
        <f>IFERROR(VLOOKUP($A34,'All Running Order Nat B'!$A$4:$CI$60,V$204,FALSE),"-")</f>
        <v>-</v>
      </c>
      <c r="W34" s="38" t="str">
        <f>IFERROR(VLOOKUP($A34,'All Running Order Nat B'!$A$4:$CI$60,W$204,FALSE),"-")</f>
        <v>-</v>
      </c>
      <c r="X34" s="36" t="str">
        <f>IFERROR(VLOOKUP($A34,'All Running Order Nat B'!$A$4:$CI$60,X$204,FALSE),"-")</f>
        <v>-</v>
      </c>
      <c r="Y34" s="36" t="str">
        <f>IFERROR(VLOOKUP($A34,'All Running Order Nat B'!$A$4:$CI$60,Y$204,FALSE),"-")</f>
        <v>-</v>
      </c>
      <c r="Z34" s="36" t="str">
        <f>IFERROR(VLOOKUP($A34,'All Running Order Nat B'!$A$4:$CI$60,Z$204,FALSE),"-")</f>
        <v>-</v>
      </c>
      <c r="AA34" s="36" t="str">
        <f>IFERROR(VLOOKUP($A34,'All Running Order Nat B'!$A$4:$CI$60,AA$204,FALSE),"-")</f>
        <v>-</v>
      </c>
      <c r="AB34" s="36" t="str">
        <f>IFERROR(VLOOKUP($A34,'All Running Order Nat B'!$A$4:$CI$60,AB$204,FALSE),"-")</f>
        <v>-</v>
      </c>
      <c r="AC34" s="36" t="str">
        <f>IFERROR(VLOOKUP($A34,'All Running Order Nat B'!$A$4:$CI$60,AC$204,FALSE),"-")</f>
        <v>-</v>
      </c>
      <c r="AD34" s="36" t="str">
        <f>IFERROR(VLOOKUP($A34,'All Running Order Nat B'!$A$4:$CI$60,AD$204,FALSE),"-")</f>
        <v>-</v>
      </c>
      <c r="AE34" s="36" t="str">
        <f>IFERROR(VLOOKUP($A34,'All Running Order Nat B'!$A$4:$CI$60,AE$204,FALSE),"-")</f>
        <v>-</v>
      </c>
      <c r="AF34" s="36" t="str">
        <f>IFERROR(VLOOKUP($A34,'All Running Order Nat B'!$A$4:$CI$60,AF$204,FALSE),"-")</f>
        <v>-</v>
      </c>
      <c r="AG34" s="36" t="str">
        <f>IFERROR(VLOOKUP($A34,'All Running Order Nat B'!$A$4:$CI$60,AG$204,FALSE),"-")</f>
        <v>-</v>
      </c>
      <c r="AH34" s="38" t="str">
        <f>IFERROR(VLOOKUP($A34,'All Running Order Nat B'!$A$4:$CI$60,AH$204,FALSE),"-")</f>
        <v>-</v>
      </c>
      <c r="AI34" s="38" t="str">
        <f>IFERROR(VLOOKUP($A34,'All Running Order Nat B'!$A$4:$CI$60,AI$204,FALSE),"-")</f>
        <v>-</v>
      </c>
      <c r="AJ34" s="36" t="str">
        <f>IFERROR(VLOOKUP($A34,'All Running Order Nat B'!$A$4:$CI$60,AJ$204,FALSE),"-")</f>
        <v>-</v>
      </c>
      <c r="AK34" s="36" t="str">
        <f>IFERROR(VLOOKUP($A34,'All Running Order Nat B'!$A$4:$CI$60,AK$204,FALSE),"-")</f>
        <v>-</v>
      </c>
      <c r="AL34" s="36" t="str">
        <f>IFERROR(VLOOKUP($A34,'All Running Order Nat B'!$A$4:$CI$60,AL$204,FALSE),"-")</f>
        <v>-</v>
      </c>
      <c r="AM34" s="36" t="str">
        <f>IFERROR(VLOOKUP($A34,'All Running Order Nat B'!$A$4:$CI$60,AM$204,FALSE),"-")</f>
        <v>-</v>
      </c>
      <c r="AN34" s="36" t="str">
        <f>IFERROR(VLOOKUP($A34,'All Running Order Nat B'!$A$4:$CI$60,AN$204,FALSE),"-")</f>
        <v>-</v>
      </c>
      <c r="AO34" s="36" t="str">
        <f>IFERROR(VLOOKUP($A34,'All Running Order Nat B'!$A$4:$CI$60,AO$204,FALSE),"-")</f>
        <v>-</v>
      </c>
      <c r="AP34" s="36" t="str">
        <f>IFERROR(VLOOKUP($A34,'All Running Order Nat B'!$A$4:$CI$60,AP$204,FALSE),"-")</f>
        <v>-</v>
      </c>
      <c r="AQ34" s="36" t="str">
        <f>IFERROR(VLOOKUP($A34,'All Running Order Nat B'!$A$4:$CI$60,AQ$204,FALSE),"-")</f>
        <v>-</v>
      </c>
      <c r="AR34" s="36" t="str">
        <f>IFERROR(VLOOKUP($A34,'All Running Order Nat B'!$A$4:$CI$60,AR$204,FALSE),"-")</f>
        <v>-</v>
      </c>
      <c r="AS34" s="36" t="str">
        <f>IFERROR(VLOOKUP($A34,'All Running Order Nat B'!$A$4:$CI$60,AS$204,FALSE),"-")</f>
        <v>-</v>
      </c>
      <c r="AT34" s="38" t="str">
        <f>IFERROR(VLOOKUP($A34,'All Running Order Nat B'!$A$4:$CI$60,AT$204,FALSE),"-")</f>
        <v>-</v>
      </c>
      <c r="AU34" s="38" t="str">
        <f>IFERROR(VLOOKUP($A34,'All Running Order Nat B'!$A$4:$CI$60,AU$204,FALSE),"-")</f>
        <v>-</v>
      </c>
      <c r="AV34" s="36" t="str">
        <f>IFERROR(VLOOKUP($A34,'All Running Order Nat B'!$A$4:$CI$60,AV$204,FALSE),"-")</f>
        <v>-</v>
      </c>
      <c r="AW34" s="36" t="str">
        <f>IFERROR(VLOOKUP($A34,'All Running Order Nat B'!$A$4:$CI$60,AW$204,FALSE),"-")</f>
        <v>-</v>
      </c>
      <c r="AX34" s="36" t="str">
        <f>IFERROR(VLOOKUP($A34,'All Running Order Nat B'!$A$4:$CI$60,AX$204,FALSE),"-")</f>
        <v>-</v>
      </c>
      <c r="AY34" s="36" t="str">
        <f>IFERROR(VLOOKUP($A34,'All Running Order Nat B'!$A$4:$CI$60,AY$204,FALSE),"-")</f>
        <v>-</v>
      </c>
      <c r="AZ34" s="36" t="str">
        <f>IFERROR(VLOOKUP($A34,'All Running Order Nat B'!$A$4:$CI$60,AZ$204,FALSE),"-")</f>
        <v>-</v>
      </c>
      <c r="BA34" s="36" t="str">
        <f>IFERROR(VLOOKUP($A34,'All Running Order Nat B'!$A$4:$CI$60,BA$204,FALSE),"-")</f>
        <v>-</v>
      </c>
      <c r="BB34" s="36" t="str">
        <f>IFERROR(VLOOKUP($A34,'All Running Order Nat B'!$A$4:$CI$60,BB$204,FALSE),"-")</f>
        <v>-</v>
      </c>
      <c r="BC34" s="36" t="str">
        <f>IFERROR(VLOOKUP($A34,'All Running Order Nat B'!$A$4:$CI$60,BC$204,FALSE),"-")</f>
        <v>-</v>
      </c>
      <c r="BD34" s="36" t="str">
        <f>IFERROR(VLOOKUP($A34,'All Running Order Nat B'!$A$4:$CI$60,BD$204,FALSE),"-")</f>
        <v>-</v>
      </c>
      <c r="BE34" s="36" t="str">
        <f>IFERROR(VLOOKUP($A34,'All Running Order Nat B'!$A$4:$CI$60,BE$204,FALSE),"-")</f>
        <v>-</v>
      </c>
      <c r="BF34" s="38" t="str">
        <f>IFERROR(VLOOKUP($A34,'All Running Order Nat B'!$A$4:$CI$60,BF$204,FALSE),"-")</f>
        <v>-</v>
      </c>
      <c r="BG34" s="38" t="str">
        <f>IFERROR(VLOOKUP($A34,'All Running Order Nat B'!$A$4:$CI$60,BG$204,FALSE),"-")</f>
        <v>-</v>
      </c>
      <c r="BH34" s="5" t="str">
        <f>IFERROR(VLOOKUP($A34,'All Running Order Nat B'!$A$4:$CI$60,BH$204,FALSE),"-")</f>
        <v>-</v>
      </c>
      <c r="BI34" s="5" t="str">
        <f>IFERROR(VLOOKUP($A34,'All Running Order Nat B'!$A$4:$CI$60,BI$204,FALSE),"-")</f>
        <v>-</v>
      </c>
      <c r="BJ34" s="5" t="str">
        <f>IFERROR(VLOOKUP($A34,'All Running Order Nat B'!$A$4:$CI$60,BJ$204,FALSE),"-")</f>
        <v>-</v>
      </c>
      <c r="BK34" s="5" t="str">
        <f>IFERROR(VLOOKUP($A34,'All Running Order Nat B'!$A$4:$CI$60,BK$204,FALSE),"-")</f>
        <v>-</v>
      </c>
      <c r="BL34" s="5" t="str">
        <f>IFERROR(VLOOKUP($A34,'All Running Order Nat B'!$A$4:$CI$60,BL$204,FALSE),"-")</f>
        <v>-</v>
      </c>
      <c r="BM34" s="5" t="str">
        <f>IFERROR(VLOOKUP($A34,'All Running Order Nat B'!$A$4:$CI$60,BM$204,FALSE),"-")</f>
        <v>-</v>
      </c>
      <c r="BN34" s="5" t="str">
        <f>IFERROR(VLOOKUP($A34,'All Running Order Nat B'!$A$4:$CI$60,BN$204,FALSE),"-")</f>
        <v>-</v>
      </c>
      <c r="BO34" s="5" t="str">
        <f>IFERROR(VLOOKUP($A34,'All Running Order Nat B'!$A$4:$CI$60,BO$204,FALSE),"-")</f>
        <v>-</v>
      </c>
      <c r="BP34" s="3" t="str">
        <f>IFERROR(VLOOKUP($A34,'All Running Order Nat B'!$A$4:$CI$60,BP$204,FALSE),"-")</f>
        <v>-</v>
      </c>
      <c r="BQ34" s="3" t="str">
        <f>IFERROR(VLOOKUP($A34,'All Running Order Nat B'!$A$4:$CI$60,BQ$204,FALSE),"-")</f>
        <v>-</v>
      </c>
      <c r="BR34" s="3" t="str">
        <f>IFERROR(VLOOKUP($A34,'All Running Order Nat B'!$A$4:$CI$60,BR$204,FALSE),"-")</f>
        <v>-</v>
      </c>
      <c r="BS34" s="3" t="str">
        <f>IFERROR(VLOOKUP($A34,'All Running Order Nat B'!$A$4:$CI$60,BS$204,FALSE),"-")</f>
        <v>-</v>
      </c>
      <c r="BT34" s="3" t="str">
        <f>IFERROR(VLOOKUP($A34,'All Running Order Nat B'!$A$4:$CI$60,BT$204,FALSE),"-")</f>
        <v>-</v>
      </c>
      <c r="BU34" s="3" t="str">
        <f>IFERROR(VLOOKUP($A34,'All Running Order Nat B'!$A$4:$CI$60,BU$204,FALSE),"-")</f>
        <v>-</v>
      </c>
      <c r="BV34" s="3" t="str">
        <f>IFERROR(VLOOKUP($A34,'All Running Order Nat B'!$A$4:$CI$60,BV$204,FALSE),"-")</f>
        <v>-</v>
      </c>
      <c r="BW34" s="3" t="str">
        <f>IFERROR(VLOOKUP($A34,'All Running Order Nat B'!$A$4:$CI$60,BW$204,FALSE),"-")</f>
        <v>-</v>
      </c>
      <c r="BX34" s="3" t="str">
        <f>IFERROR(VLOOKUP($A34,'All Running Order Nat B'!$A$4:$CI$60,BX$204,FALSE),"-")</f>
        <v>-</v>
      </c>
      <c r="BY34" s="3" t="str">
        <f>IFERROR(VLOOKUP($A34,'All Running Order Nat B'!$A$4:$CI$60,BY$204,FALSE),"-")</f>
        <v>-</v>
      </c>
      <c r="BZ34" s="3" t="str">
        <f>IFERROR(VLOOKUP($A34,'All Running Order Nat B'!$A$4:$CI$60,BZ$204,FALSE),"-")</f>
        <v>-</v>
      </c>
      <c r="CA34" s="3" t="str">
        <f>IFERROR(VLOOKUP($A34,'All Running Order Nat B'!$A$4:$CI$60,CA$204,FALSE),"-")</f>
        <v>-</v>
      </c>
      <c r="CB34" s="3" t="str">
        <f>IFERROR(VLOOKUP($A34,'All Running Order Nat B'!$A$4:$CI$60,CB$204,FALSE),"-")</f>
        <v>-</v>
      </c>
      <c r="CC34" s="3" t="str">
        <f>IFERROR(VLOOKUP($A34,'All Running Order Nat B'!$A$4:$CI$60,CC$204,FALSE),"-")</f>
        <v>-</v>
      </c>
      <c r="CD34" s="3" t="str">
        <f>IFERROR(VLOOKUP($A34,'All Running Order Nat B'!$A$4:$CI$60,CD$204,FALSE),"-")</f>
        <v>-</v>
      </c>
      <c r="CE34" s="3" t="str">
        <f>IFERROR(VLOOKUP($A34,'All Running Order Nat B'!$A$4:$CI$60,CE$204,FALSE),"-")</f>
        <v>-</v>
      </c>
      <c r="CF34" s="3" t="str">
        <f t="shared" si="4"/>
        <v>-</v>
      </c>
      <c r="CG34" s="3" t="str">
        <f t="shared" si="5"/>
        <v/>
      </c>
      <c r="CH34" s="5" t="str">
        <f>IFERROR(VLOOKUP($A34,'All Running Order Nat B'!$A$4:$CI$60,CH$204,FALSE),"-")</f>
        <v>-</v>
      </c>
      <c r="CI34">
        <v>2</v>
      </c>
    </row>
    <row r="35" spans="1:87" x14ac:dyDescent="0.3">
      <c r="A35" t="str">
        <f>CONCATENATE('Running Order'!$E$1007,"Live",CI35)</f>
        <v>RedLive3</v>
      </c>
      <c r="B35" s="13" t="str">
        <f>IFERROR(VLOOKUP($A35,'All Running Order Nat B'!$A$4:$CI$60,B$204,FALSE),"-")</f>
        <v>-</v>
      </c>
      <c r="C35" s="35" t="str">
        <f>IFERROR(VLOOKUP($A35,'All Running Order Nat B'!$A$4:$CI$60,C$204,FALSE),"-")</f>
        <v>-</v>
      </c>
      <c r="D35" s="35" t="str">
        <f>IFERROR(VLOOKUP($A35,'All Running Order Nat B'!$A$4:$CI$60,D$204,FALSE),"-")</f>
        <v>-</v>
      </c>
      <c r="E35" s="35" t="str">
        <f>IFERROR(VLOOKUP($A35,'All Running Order Nat B'!$A$4:$CI$60,E$204,FALSE),"-")</f>
        <v>-</v>
      </c>
      <c r="F35" s="35" t="str">
        <f>IFERROR(VLOOKUP($A35,'All Running Order Nat B'!$A$4:$CI$60,F$204,FALSE),"-")</f>
        <v>-</v>
      </c>
      <c r="G35" s="13" t="str">
        <f>IFERROR(VLOOKUP($A35,'All Running Order Nat B'!$A$4:$CI$60,G$204,FALSE),"-")</f>
        <v>-</v>
      </c>
      <c r="H35" s="12" t="str">
        <f>IFERROR(VLOOKUP($A35,'All Running Order Nat B'!$A$4:$CI$60,H$204,FALSE),"-")</f>
        <v>-</v>
      </c>
      <c r="I35" s="12" t="str">
        <f>IFERROR(VLOOKUP($A35,'All Running Order Nat B'!$A$4:$CI$60,I$204,FALSE),"-")</f>
        <v>-</v>
      </c>
      <c r="J35" s="12" t="str">
        <f>IFERROR(VLOOKUP($A35,'All Running Order Nat B'!$A$4:$CI$60,J$204,FALSE),"-")</f>
        <v>-</v>
      </c>
      <c r="K35" s="35" t="str">
        <f>IFERROR(VLOOKUP($A35,'All Running Order Nat B'!$A$4:$CI$60,K$204,FALSE),"-")</f>
        <v>-</v>
      </c>
      <c r="L35" s="12" t="str">
        <f>IFERROR(VLOOKUP($A35,'All Running Order Nat B'!$A$4:$CI$60,L$204,FALSE),"-")</f>
        <v>-</v>
      </c>
      <c r="M35" s="35" t="str">
        <f>IFERROR(VLOOKUP($A35,'All Running Order Nat B'!$A$4:$CI$60,M$204,FALSE),"-")</f>
        <v>-</v>
      </c>
      <c r="N35" s="35" t="str">
        <f>IFERROR(VLOOKUP($A35,'All Running Order Nat B'!$A$4:$CI$60,N$204,FALSE),"-")</f>
        <v>-</v>
      </c>
      <c r="O35" s="35" t="str">
        <f>IFERROR(VLOOKUP($A35,'All Running Order Nat B'!$A$4:$CI$60,O$204,FALSE),"-")</f>
        <v>-</v>
      </c>
      <c r="P35" s="35" t="str">
        <f>IFERROR(VLOOKUP($A35,'All Running Order Nat B'!$A$4:$CI$60,P$204,FALSE),"-")</f>
        <v>-</v>
      </c>
      <c r="Q35" s="35" t="str">
        <f>IFERROR(VLOOKUP($A35,'All Running Order Nat B'!$A$4:$CI$60,Q$204,FALSE),"-")</f>
        <v>-</v>
      </c>
      <c r="R35" s="35" t="str">
        <f>IFERROR(VLOOKUP($A35,'All Running Order Nat B'!$A$4:$CI$60,R$204,FALSE),"-")</f>
        <v>-</v>
      </c>
      <c r="S35" s="12" t="str">
        <f>IFERROR(VLOOKUP($A35,'All Running Order Nat B'!$A$4:$CI$60,S$204,FALSE),"-")</f>
        <v>-</v>
      </c>
      <c r="T35" s="35" t="str">
        <f>IFERROR(VLOOKUP($A35,'All Running Order Nat B'!$A$4:$CI$60,T$204,FALSE),"-")</f>
        <v>-</v>
      </c>
      <c r="U35" s="12" t="str">
        <f>IFERROR(VLOOKUP($A35,'All Running Order Nat B'!$A$4:$CI$60,U$204,FALSE),"-")</f>
        <v>-</v>
      </c>
      <c r="V35" s="35" t="str">
        <f>IFERROR(VLOOKUP($A35,'All Running Order Nat B'!$A$4:$CI$60,V$204,FALSE),"-")</f>
        <v>-</v>
      </c>
      <c r="W35" s="5" t="str">
        <f>IFERROR(VLOOKUP($A35,'All Running Order Nat B'!$A$4:$CI$60,W$204,FALSE),"-")</f>
        <v>-</v>
      </c>
      <c r="X35" s="12" t="str">
        <f>IFERROR(VLOOKUP($A35,'All Running Order Nat B'!$A$4:$CI$60,X$204,FALSE),"-")</f>
        <v>-</v>
      </c>
      <c r="Y35" s="12" t="str">
        <f>IFERROR(VLOOKUP($A35,'All Running Order Nat B'!$A$4:$CI$60,Y$204,FALSE),"-")</f>
        <v>-</v>
      </c>
      <c r="Z35" s="12" t="str">
        <f>IFERROR(VLOOKUP($A35,'All Running Order Nat B'!$A$4:$CI$60,Z$204,FALSE),"-")</f>
        <v>-</v>
      </c>
      <c r="AA35" s="12" t="str">
        <f>IFERROR(VLOOKUP($A35,'All Running Order Nat B'!$A$4:$CI$60,AA$204,FALSE),"-")</f>
        <v>-</v>
      </c>
      <c r="AB35" s="12" t="str">
        <f>IFERROR(VLOOKUP($A35,'All Running Order Nat B'!$A$4:$CI$60,AB$204,FALSE),"-")</f>
        <v>-</v>
      </c>
      <c r="AC35" s="12" t="str">
        <f>IFERROR(VLOOKUP($A35,'All Running Order Nat B'!$A$4:$CI$60,AC$204,FALSE),"-")</f>
        <v>-</v>
      </c>
      <c r="AD35" s="12" t="str">
        <f>IFERROR(VLOOKUP($A35,'All Running Order Nat B'!$A$4:$CI$60,AD$204,FALSE),"-")</f>
        <v>-</v>
      </c>
      <c r="AE35" s="12" t="str">
        <f>IFERROR(VLOOKUP($A35,'All Running Order Nat B'!$A$4:$CI$60,AE$204,FALSE),"-")</f>
        <v>-</v>
      </c>
      <c r="AF35" s="12" t="str">
        <f>IFERROR(VLOOKUP($A35,'All Running Order Nat B'!$A$4:$CI$60,AF$204,FALSE),"-")</f>
        <v>-</v>
      </c>
      <c r="AG35" s="12" t="str">
        <f>IFERROR(VLOOKUP($A35,'All Running Order Nat B'!$A$4:$CI$60,AG$204,FALSE),"-")</f>
        <v>-</v>
      </c>
      <c r="AH35" s="5" t="str">
        <f>IFERROR(VLOOKUP($A35,'All Running Order Nat B'!$A$4:$CI$60,AH$204,FALSE),"-")</f>
        <v>-</v>
      </c>
      <c r="AI35" s="5" t="str">
        <f>IFERROR(VLOOKUP($A35,'All Running Order Nat B'!$A$4:$CI$60,AI$204,FALSE),"-")</f>
        <v>-</v>
      </c>
      <c r="AJ35" s="12" t="str">
        <f>IFERROR(VLOOKUP($A35,'All Running Order Nat B'!$A$4:$CI$60,AJ$204,FALSE),"-")</f>
        <v>-</v>
      </c>
      <c r="AK35" s="12" t="str">
        <f>IFERROR(VLOOKUP($A35,'All Running Order Nat B'!$A$4:$CI$60,AK$204,FALSE),"-")</f>
        <v>-</v>
      </c>
      <c r="AL35" s="12" t="str">
        <f>IFERROR(VLOOKUP($A35,'All Running Order Nat B'!$A$4:$CI$60,AL$204,FALSE),"-")</f>
        <v>-</v>
      </c>
      <c r="AM35" s="12" t="str">
        <f>IFERROR(VLOOKUP($A35,'All Running Order Nat B'!$A$4:$CI$60,AM$204,FALSE),"-")</f>
        <v>-</v>
      </c>
      <c r="AN35" s="12" t="str">
        <f>IFERROR(VLOOKUP($A35,'All Running Order Nat B'!$A$4:$CI$60,AN$204,FALSE),"-")</f>
        <v>-</v>
      </c>
      <c r="AO35" s="12" t="str">
        <f>IFERROR(VLOOKUP($A35,'All Running Order Nat B'!$A$4:$CI$60,AO$204,FALSE),"-")</f>
        <v>-</v>
      </c>
      <c r="AP35" s="12" t="str">
        <f>IFERROR(VLOOKUP($A35,'All Running Order Nat B'!$A$4:$CI$60,AP$204,FALSE),"-")</f>
        <v>-</v>
      </c>
      <c r="AQ35" s="12" t="str">
        <f>IFERROR(VLOOKUP($A35,'All Running Order Nat B'!$A$4:$CI$60,AQ$204,FALSE),"-")</f>
        <v>-</v>
      </c>
      <c r="AR35" s="12" t="str">
        <f>IFERROR(VLOOKUP($A35,'All Running Order Nat B'!$A$4:$CI$60,AR$204,FALSE),"-")</f>
        <v>-</v>
      </c>
      <c r="AS35" s="12" t="str">
        <f>IFERROR(VLOOKUP($A35,'All Running Order Nat B'!$A$4:$CI$60,AS$204,FALSE),"-")</f>
        <v>-</v>
      </c>
      <c r="AT35" s="5" t="str">
        <f>IFERROR(VLOOKUP($A35,'All Running Order Nat B'!$A$4:$CI$60,AT$204,FALSE),"-")</f>
        <v>-</v>
      </c>
      <c r="AU35" s="5" t="str">
        <f>IFERROR(VLOOKUP($A35,'All Running Order Nat B'!$A$4:$CI$60,AU$204,FALSE),"-")</f>
        <v>-</v>
      </c>
      <c r="AV35" s="12" t="str">
        <f>IFERROR(VLOOKUP($A35,'All Running Order Nat B'!$A$4:$CI$60,AV$204,FALSE),"-")</f>
        <v>-</v>
      </c>
      <c r="AW35" s="12" t="str">
        <f>IFERROR(VLOOKUP($A35,'All Running Order Nat B'!$A$4:$CI$60,AW$204,FALSE),"-")</f>
        <v>-</v>
      </c>
      <c r="AX35" s="12" t="str">
        <f>IFERROR(VLOOKUP($A35,'All Running Order Nat B'!$A$4:$CI$60,AX$204,FALSE),"-")</f>
        <v>-</v>
      </c>
      <c r="AY35" s="12" t="str">
        <f>IFERROR(VLOOKUP($A35,'All Running Order Nat B'!$A$4:$CI$60,AY$204,FALSE),"-")</f>
        <v>-</v>
      </c>
      <c r="AZ35" s="12" t="str">
        <f>IFERROR(VLOOKUP($A35,'All Running Order Nat B'!$A$4:$CI$60,AZ$204,FALSE),"-")</f>
        <v>-</v>
      </c>
      <c r="BA35" s="12" t="str">
        <f>IFERROR(VLOOKUP($A35,'All Running Order Nat B'!$A$4:$CI$60,BA$204,FALSE),"-")</f>
        <v>-</v>
      </c>
      <c r="BB35" s="12" t="str">
        <f>IFERROR(VLOOKUP($A35,'All Running Order Nat B'!$A$4:$CI$60,BB$204,FALSE),"-")</f>
        <v>-</v>
      </c>
      <c r="BC35" s="12" t="str">
        <f>IFERROR(VLOOKUP($A35,'All Running Order Nat B'!$A$4:$CI$60,BC$204,FALSE),"-")</f>
        <v>-</v>
      </c>
      <c r="BD35" s="12" t="str">
        <f>IFERROR(VLOOKUP($A35,'All Running Order Nat B'!$A$4:$CI$60,BD$204,FALSE),"-")</f>
        <v>-</v>
      </c>
      <c r="BE35" s="12" t="str">
        <f>IFERROR(VLOOKUP($A35,'All Running Order Nat B'!$A$4:$CI$60,BE$204,FALSE),"-")</f>
        <v>-</v>
      </c>
      <c r="BF35" s="5" t="str">
        <f>IFERROR(VLOOKUP($A35,'All Running Order Nat B'!$A$4:$CI$60,BF$204,FALSE),"-")</f>
        <v>-</v>
      </c>
      <c r="BG35" s="5" t="str">
        <f>IFERROR(VLOOKUP($A35,'All Running Order Nat B'!$A$4:$CI$60,BG$204,FALSE),"-")</f>
        <v>-</v>
      </c>
      <c r="BH35" s="5" t="str">
        <f>IFERROR(VLOOKUP($A35,'All Running Order Nat B'!$A$4:$CI$60,BH$204,FALSE),"-")</f>
        <v>-</v>
      </c>
      <c r="BI35" s="5" t="str">
        <f>IFERROR(VLOOKUP($A35,'All Running Order Nat B'!$A$4:$CI$60,BI$204,FALSE),"-")</f>
        <v>-</v>
      </c>
      <c r="BJ35" s="5" t="str">
        <f>IFERROR(VLOOKUP($A35,'All Running Order Nat B'!$A$4:$CI$60,BJ$204,FALSE),"-")</f>
        <v>-</v>
      </c>
      <c r="BK35" s="5" t="str">
        <f>IFERROR(VLOOKUP($A35,'All Running Order Nat B'!$A$4:$CI$60,BK$204,FALSE),"-")</f>
        <v>-</v>
      </c>
      <c r="BL35" s="5" t="str">
        <f>IFERROR(VLOOKUP($A35,'All Running Order Nat B'!$A$4:$CI$60,BL$204,FALSE),"-")</f>
        <v>-</v>
      </c>
      <c r="BM35" s="5" t="str">
        <f>IFERROR(VLOOKUP($A35,'All Running Order Nat B'!$A$4:$CI$60,BM$204,FALSE),"-")</f>
        <v>-</v>
      </c>
      <c r="BN35" s="5" t="str">
        <f>IFERROR(VLOOKUP($A35,'All Running Order Nat B'!$A$4:$CI$60,BN$204,FALSE),"-")</f>
        <v>-</v>
      </c>
      <c r="BO35" s="5" t="str">
        <f>IFERROR(VLOOKUP($A35,'All Running Order Nat B'!$A$4:$CI$60,BO$204,FALSE),"-")</f>
        <v>-</v>
      </c>
      <c r="BP35" s="3" t="str">
        <f>IFERROR(VLOOKUP($A35,'All Running Order Nat B'!$A$4:$CI$60,BP$204,FALSE),"-")</f>
        <v>-</v>
      </c>
      <c r="BQ35" s="3" t="str">
        <f>IFERROR(VLOOKUP($A35,'All Running Order Nat B'!$A$4:$CI$60,BQ$204,FALSE),"-")</f>
        <v>-</v>
      </c>
      <c r="BR35" s="3" t="str">
        <f>IFERROR(VLOOKUP($A35,'All Running Order Nat B'!$A$4:$CI$60,BR$204,FALSE),"-")</f>
        <v>-</v>
      </c>
      <c r="BS35" s="3" t="str">
        <f>IFERROR(VLOOKUP($A35,'All Running Order Nat B'!$A$4:$CI$60,BS$204,FALSE),"-")</f>
        <v>-</v>
      </c>
      <c r="BT35" s="3" t="str">
        <f>IFERROR(VLOOKUP($A35,'All Running Order Nat B'!$A$4:$CI$60,BT$204,FALSE),"-")</f>
        <v>-</v>
      </c>
      <c r="BU35" s="3" t="str">
        <f>IFERROR(VLOOKUP($A35,'All Running Order Nat B'!$A$4:$CI$60,BU$204,FALSE),"-")</f>
        <v>-</v>
      </c>
      <c r="BV35" s="3" t="str">
        <f>IFERROR(VLOOKUP($A35,'All Running Order Nat B'!$A$4:$CI$60,BV$204,FALSE),"-")</f>
        <v>-</v>
      </c>
      <c r="BW35" s="3" t="str">
        <f>IFERROR(VLOOKUP($A35,'All Running Order Nat B'!$A$4:$CI$60,BW$204,FALSE),"-")</f>
        <v>-</v>
      </c>
      <c r="BX35" s="3" t="str">
        <f>IFERROR(VLOOKUP($A35,'All Running Order Nat B'!$A$4:$CI$60,BX$204,FALSE),"-")</f>
        <v>-</v>
      </c>
      <c r="BY35" s="3" t="str">
        <f>IFERROR(VLOOKUP($A35,'All Running Order Nat B'!$A$4:$CI$60,BY$204,FALSE),"-")</f>
        <v>-</v>
      </c>
      <c r="BZ35" s="3" t="str">
        <f>IFERROR(VLOOKUP($A35,'All Running Order Nat B'!$A$4:$CI$60,BZ$204,FALSE),"-")</f>
        <v>-</v>
      </c>
      <c r="CA35" s="3" t="str">
        <f>IFERROR(VLOOKUP($A35,'All Running Order Nat B'!$A$4:$CI$60,CA$204,FALSE),"-")</f>
        <v>-</v>
      </c>
      <c r="CB35" s="3" t="str">
        <f>IFERROR(VLOOKUP($A35,'All Running Order Nat B'!$A$4:$CI$60,CB$204,FALSE),"-")</f>
        <v>-</v>
      </c>
      <c r="CC35" s="3" t="str">
        <f>IFERROR(VLOOKUP($A35,'All Running Order Nat B'!$A$4:$CI$60,CC$204,FALSE),"-")</f>
        <v>-</v>
      </c>
      <c r="CD35" s="3" t="str">
        <f>IFERROR(VLOOKUP($A35,'All Running Order Nat B'!$A$4:$CI$60,CD$204,FALSE),"-")</f>
        <v>-</v>
      </c>
      <c r="CE35" s="3" t="str">
        <f>IFERROR(VLOOKUP($A35,'All Running Order Nat B'!$A$4:$CI$60,CE$204,FALSE),"-")</f>
        <v>-</v>
      </c>
      <c r="CF35" s="3" t="str">
        <f t="shared" si="4"/>
        <v>-</v>
      </c>
      <c r="CG35" s="3" t="str">
        <f t="shared" si="5"/>
        <v/>
      </c>
      <c r="CH35" s="5" t="str">
        <f>IFERROR(VLOOKUP($A35,'All Running Order Nat B'!$A$4:$CI$60,CH$204,FALSE),"-")</f>
        <v>-</v>
      </c>
      <c r="CI35">
        <v>3</v>
      </c>
    </row>
    <row r="36" spans="1:87" x14ac:dyDescent="0.3">
      <c r="A36" t="str">
        <f>CONCATENATE('Running Order'!$E$1007,"Live",CI36)</f>
        <v>RedLive4</v>
      </c>
      <c r="B36" s="37" t="str">
        <f>IFERROR(VLOOKUP($A36,'All Running Order Nat B'!$A$4:$CI$60,B$204,FALSE),"-")</f>
        <v>-</v>
      </c>
      <c r="C36" s="36" t="str">
        <f>IFERROR(VLOOKUP($A36,'All Running Order Nat B'!$A$4:$CI$60,C$204,FALSE),"-")</f>
        <v>-</v>
      </c>
      <c r="D36" s="36" t="str">
        <f>IFERROR(VLOOKUP($A36,'All Running Order Nat B'!$A$4:$CI$60,D$204,FALSE),"-")</f>
        <v>-</v>
      </c>
      <c r="E36" s="36" t="str">
        <f>IFERROR(VLOOKUP($A36,'All Running Order Nat B'!$A$4:$CI$60,E$204,FALSE),"-")</f>
        <v>-</v>
      </c>
      <c r="F36" s="36" t="str">
        <f>IFERROR(VLOOKUP($A36,'All Running Order Nat B'!$A$4:$CI$60,F$204,FALSE),"-")</f>
        <v>-</v>
      </c>
      <c r="G36" s="37" t="str">
        <f>IFERROR(VLOOKUP($A36,'All Running Order Nat B'!$A$4:$CI$60,G$204,FALSE),"-")</f>
        <v>-</v>
      </c>
      <c r="H36" s="36" t="str">
        <f>IFERROR(VLOOKUP($A36,'All Running Order Nat B'!$A$4:$CI$60,H$204,FALSE),"-")</f>
        <v>-</v>
      </c>
      <c r="I36" s="36" t="str">
        <f>IFERROR(VLOOKUP($A36,'All Running Order Nat B'!$A$4:$CI$60,I$204,FALSE),"-")</f>
        <v>-</v>
      </c>
      <c r="J36" s="36" t="str">
        <f>IFERROR(VLOOKUP($A36,'All Running Order Nat B'!$A$4:$CI$60,J$204,FALSE),"-")</f>
        <v>-</v>
      </c>
      <c r="K36" s="36" t="str">
        <f>IFERROR(VLOOKUP($A36,'All Running Order Nat B'!$A$4:$CI$60,K$204,FALSE),"-")</f>
        <v>-</v>
      </c>
      <c r="L36" s="36" t="str">
        <f>IFERROR(VLOOKUP($A36,'All Running Order Nat B'!$A$4:$CI$60,L$204,FALSE),"-")</f>
        <v>-</v>
      </c>
      <c r="M36" s="36" t="str">
        <f>IFERROR(VLOOKUP($A36,'All Running Order Nat B'!$A$4:$CI$60,M$204,FALSE),"-")</f>
        <v>-</v>
      </c>
      <c r="N36" s="36" t="str">
        <f>IFERROR(VLOOKUP($A36,'All Running Order Nat B'!$A$4:$CI$60,N$204,FALSE),"-")</f>
        <v>-</v>
      </c>
      <c r="O36" s="36" t="str">
        <f>IFERROR(VLOOKUP($A36,'All Running Order Nat B'!$A$4:$CI$60,O$204,FALSE),"-")</f>
        <v>-</v>
      </c>
      <c r="P36" s="36" t="str">
        <f>IFERROR(VLOOKUP($A36,'All Running Order Nat B'!$A$4:$CI$60,P$204,FALSE),"-")</f>
        <v>-</v>
      </c>
      <c r="Q36" s="36" t="str">
        <f>IFERROR(VLOOKUP($A36,'All Running Order Nat B'!$A$4:$CI$60,Q$204,FALSE),"-")</f>
        <v>-</v>
      </c>
      <c r="R36" s="36" t="str">
        <f>IFERROR(VLOOKUP($A36,'All Running Order Nat B'!$A$4:$CI$60,R$204,FALSE),"-")</f>
        <v>-</v>
      </c>
      <c r="S36" s="36" t="str">
        <f>IFERROR(VLOOKUP($A36,'All Running Order Nat B'!$A$4:$CI$60,S$204,FALSE),"-")</f>
        <v>-</v>
      </c>
      <c r="T36" s="36" t="str">
        <f>IFERROR(VLOOKUP($A36,'All Running Order Nat B'!$A$4:$CI$60,T$204,FALSE),"-")</f>
        <v>-</v>
      </c>
      <c r="U36" s="36" t="str">
        <f>IFERROR(VLOOKUP($A36,'All Running Order Nat B'!$A$4:$CI$60,U$204,FALSE),"-")</f>
        <v>-</v>
      </c>
      <c r="V36" s="36" t="str">
        <f>IFERROR(VLOOKUP($A36,'All Running Order Nat B'!$A$4:$CI$60,V$204,FALSE),"-")</f>
        <v>-</v>
      </c>
      <c r="W36" s="38" t="str">
        <f>IFERROR(VLOOKUP($A36,'All Running Order Nat B'!$A$4:$CI$60,W$204,FALSE),"-")</f>
        <v>-</v>
      </c>
      <c r="X36" s="36" t="str">
        <f>IFERROR(VLOOKUP($A36,'All Running Order Nat B'!$A$4:$CI$60,X$204,FALSE),"-")</f>
        <v>-</v>
      </c>
      <c r="Y36" s="36" t="str">
        <f>IFERROR(VLOOKUP($A36,'All Running Order Nat B'!$A$4:$CI$60,Y$204,FALSE),"-")</f>
        <v>-</v>
      </c>
      <c r="Z36" s="36" t="str">
        <f>IFERROR(VLOOKUP($A36,'All Running Order Nat B'!$A$4:$CI$60,Z$204,FALSE),"-")</f>
        <v>-</v>
      </c>
      <c r="AA36" s="36" t="str">
        <f>IFERROR(VLOOKUP($A36,'All Running Order Nat B'!$A$4:$CI$60,AA$204,FALSE),"-")</f>
        <v>-</v>
      </c>
      <c r="AB36" s="36" t="str">
        <f>IFERROR(VLOOKUP($A36,'All Running Order Nat B'!$A$4:$CI$60,AB$204,FALSE),"-")</f>
        <v>-</v>
      </c>
      <c r="AC36" s="36" t="str">
        <f>IFERROR(VLOOKUP($A36,'All Running Order Nat B'!$A$4:$CI$60,AC$204,FALSE),"-")</f>
        <v>-</v>
      </c>
      <c r="AD36" s="36" t="str">
        <f>IFERROR(VLOOKUP($A36,'All Running Order Nat B'!$A$4:$CI$60,AD$204,FALSE),"-")</f>
        <v>-</v>
      </c>
      <c r="AE36" s="36" t="str">
        <f>IFERROR(VLOOKUP($A36,'All Running Order Nat B'!$A$4:$CI$60,AE$204,FALSE),"-")</f>
        <v>-</v>
      </c>
      <c r="AF36" s="36" t="str">
        <f>IFERROR(VLOOKUP($A36,'All Running Order Nat B'!$A$4:$CI$60,AF$204,FALSE),"-")</f>
        <v>-</v>
      </c>
      <c r="AG36" s="36" t="str">
        <f>IFERROR(VLOOKUP($A36,'All Running Order Nat B'!$A$4:$CI$60,AG$204,FALSE),"-")</f>
        <v>-</v>
      </c>
      <c r="AH36" s="38" t="str">
        <f>IFERROR(VLOOKUP($A36,'All Running Order Nat B'!$A$4:$CI$60,AH$204,FALSE),"-")</f>
        <v>-</v>
      </c>
      <c r="AI36" s="38" t="str">
        <f>IFERROR(VLOOKUP($A36,'All Running Order Nat B'!$A$4:$CI$60,AI$204,FALSE),"-")</f>
        <v>-</v>
      </c>
      <c r="AJ36" s="36" t="str">
        <f>IFERROR(VLOOKUP($A36,'All Running Order Nat B'!$A$4:$CI$60,AJ$204,FALSE),"-")</f>
        <v>-</v>
      </c>
      <c r="AK36" s="36" t="str">
        <f>IFERROR(VLOOKUP($A36,'All Running Order Nat B'!$A$4:$CI$60,AK$204,FALSE),"-")</f>
        <v>-</v>
      </c>
      <c r="AL36" s="36" t="str">
        <f>IFERROR(VLOOKUP($A36,'All Running Order Nat B'!$A$4:$CI$60,AL$204,FALSE),"-")</f>
        <v>-</v>
      </c>
      <c r="AM36" s="36" t="str">
        <f>IFERROR(VLOOKUP($A36,'All Running Order Nat B'!$A$4:$CI$60,AM$204,FALSE),"-")</f>
        <v>-</v>
      </c>
      <c r="AN36" s="36" t="str">
        <f>IFERROR(VLOOKUP($A36,'All Running Order Nat B'!$A$4:$CI$60,AN$204,FALSE),"-")</f>
        <v>-</v>
      </c>
      <c r="AO36" s="36" t="str">
        <f>IFERROR(VLOOKUP($A36,'All Running Order Nat B'!$A$4:$CI$60,AO$204,FALSE),"-")</f>
        <v>-</v>
      </c>
      <c r="AP36" s="36" t="str">
        <f>IFERROR(VLOOKUP($A36,'All Running Order Nat B'!$A$4:$CI$60,AP$204,FALSE),"-")</f>
        <v>-</v>
      </c>
      <c r="AQ36" s="36" t="str">
        <f>IFERROR(VLOOKUP($A36,'All Running Order Nat B'!$A$4:$CI$60,AQ$204,FALSE),"-")</f>
        <v>-</v>
      </c>
      <c r="AR36" s="36" t="str">
        <f>IFERROR(VLOOKUP($A36,'All Running Order Nat B'!$A$4:$CI$60,AR$204,FALSE),"-")</f>
        <v>-</v>
      </c>
      <c r="AS36" s="36" t="str">
        <f>IFERROR(VLOOKUP($A36,'All Running Order Nat B'!$A$4:$CI$60,AS$204,FALSE),"-")</f>
        <v>-</v>
      </c>
      <c r="AT36" s="38" t="str">
        <f>IFERROR(VLOOKUP($A36,'All Running Order Nat B'!$A$4:$CI$60,AT$204,FALSE),"-")</f>
        <v>-</v>
      </c>
      <c r="AU36" s="38" t="str">
        <f>IFERROR(VLOOKUP($A36,'All Running Order Nat B'!$A$4:$CI$60,AU$204,FALSE),"-")</f>
        <v>-</v>
      </c>
      <c r="AV36" s="36" t="str">
        <f>IFERROR(VLOOKUP($A36,'All Running Order Nat B'!$A$4:$CI$60,AV$204,FALSE),"-")</f>
        <v>-</v>
      </c>
      <c r="AW36" s="36" t="str">
        <f>IFERROR(VLOOKUP($A36,'All Running Order Nat B'!$A$4:$CI$60,AW$204,FALSE),"-")</f>
        <v>-</v>
      </c>
      <c r="AX36" s="36" t="str">
        <f>IFERROR(VLOOKUP($A36,'All Running Order Nat B'!$A$4:$CI$60,AX$204,FALSE),"-")</f>
        <v>-</v>
      </c>
      <c r="AY36" s="36" t="str">
        <f>IFERROR(VLOOKUP($A36,'All Running Order Nat B'!$A$4:$CI$60,AY$204,FALSE),"-")</f>
        <v>-</v>
      </c>
      <c r="AZ36" s="36" t="str">
        <f>IFERROR(VLOOKUP($A36,'All Running Order Nat B'!$A$4:$CI$60,AZ$204,FALSE),"-")</f>
        <v>-</v>
      </c>
      <c r="BA36" s="36" t="str">
        <f>IFERROR(VLOOKUP($A36,'All Running Order Nat B'!$A$4:$CI$60,BA$204,FALSE),"-")</f>
        <v>-</v>
      </c>
      <c r="BB36" s="36" t="str">
        <f>IFERROR(VLOOKUP($A36,'All Running Order Nat B'!$A$4:$CI$60,BB$204,FALSE),"-")</f>
        <v>-</v>
      </c>
      <c r="BC36" s="36" t="str">
        <f>IFERROR(VLOOKUP($A36,'All Running Order Nat B'!$A$4:$CI$60,BC$204,FALSE),"-")</f>
        <v>-</v>
      </c>
      <c r="BD36" s="36" t="str">
        <f>IFERROR(VLOOKUP($A36,'All Running Order Nat B'!$A$4:$CI$60,BD$204,FALSE),"-")</f>
        <v>-</v>
      </c>
      <c r="BE36" s="36" t="str">
        <f>IFERROR(VLOOKUP($A36,'All Running Order Nat B'!$A$4:$CI$60,BE$204,FALSE),"-")</f>
        <v>-</v>
      </c>
      <c r="BF36" s="38" t="str">
        <f>IFERROR(VLOOKUP($A36,'All Running Order Nat B'!$A$4:$CI$60,BF$204,FALSE),"-")</f>
        <v>-</v>
      </c>
      <c r="BG36" s="38" t="str">
        <f>IFERROR(VLOOKUP($A36,'All Running Order Nat B'!$A$4:$CI$60,BG$204,FALSE),"-")</f>
        <v>-</v>
      </c>
      <c r="BH36" s="5" t="str">
        <f>IFERROR(VLOOKUP($A36,'All Running Order Nat B'!$A$4:$CI$60,BH$204,FALSE),"-")</f>
        <v>-</v>
      </c>
      <c r="BI36" s="5" t="str">
        <f>IFERROR(VLOOKUP($A36,'All Running Order Nat B'!$A$4:$CI$60,BI$204,FALSE),"-")</f>
        <v>-</v>
      </c>
      <c r="BJ36" s="5" t="str">
        <f>IFERROR(VLOOKUP($A36,'All Running Order Nat B'!$A$4:$CI$60,BJ$204,FALSE),"-")</f>
        <v>-</v>
      </c>
      <c r="BK36" s="5" t="str">
        <f>IFERROR(VLOOKUP($A36,'All Running Order Nat B'!$A$4:$CI$60,BK$204,FALSE),"-")</f>
        <v>-</v>
      </c>
      <c r="BL36" s="5" t="str">
        <f>IFERROR(VLOOKUP($A36,'All Running Order Nat B'!$A$4:$CI$60,BL$204,FALSE),"-")</f>
        <v>-</v>
      </c>
      <c r="BM36" s="5" t="str">
        <f>IFERROR(VLOOKUP($A36,'All Running Order Nat B'!$A$4:$CI$60,BM$204,FALSE),"-")</f>
        <v>-</v>
      </c>
      <c r="BN36" s="5" t="str">
        <f>IFERROR(VLOOKUP($A36,'All Running Order Nat B'!$A$4:$CI$60,BN$204,FALSE),"-")</f>
        <v>-</v>
      </c>
      <c r="BO36" s="5" t="str">
        <f>IFERROR(VLOOKUP($A36,'All Running Order Nat B'!$A$4:$CI$60,BO$204,FALSE),"-")</f>
        <v>-</v>
      </c>
      <c r="BP36" s="3" t="str">
        <f>IFERROR(VLOOKUP($A36,'All Running Order Nat B'!$A$4:$CI$60,BP$204,FALSE),"-")</f>
        <v>-</v>
      </c>
      <c r="BQ36" s="3" t="str">
        <f>IFERROR(VLOOKUP($A36,'All Running Order Nat B'!$A$4:$CI$60,BQ$204,FALSE),"-")</f>
        <v>-</v>
      </c>
      <c r="BR36" s="3" t="str">
        <f>IFERROR(VLOOKUP($A36,'All Running Order Nat B'!$A$4:$CI$60,BR$204,FALSE),"-")</f>
        <v>-</v>
      </c>
      <c r="BS36" s="3" t="str">
        <f>IFERROR(VLOOKUP($A36,'All Running Order Nat B'!$A$4:$CI$60,BS$204,FALSE),"-")</f>
        <v>-</v>
      </c>
      <c r="BT36" s="3" t="str">
        <f>IFERROR(VLOOKUP($A36,'All Running Order Nat B'!$A$4:$CI$60,BT$204,FALSE),"-")</f>
        <v>-</v>
      </c>
      <c r="BU36" s="3" t="str">
        <f>IFERROR(VLOOKUP($A36,'All Running Order Nat B'!$A$4:$CI$60,BU$204,FALSE),"-")</f>
        <v>-</v>
      </c>
      <c r="BV36" s="3" t="str">
        <f>IFERROR(VLOOKUP($A36,'All Running Order Nat B'!$A$4:$CI$60,BV$204,FALSE),"-")</f>
        <v>-</v>
      </c>
      <c r="BW36" s="3" t="str">
        <f>IFERROR(VLOOKUP($A36,'All Running Order Nat B'!$A$4:$CI$60,BW$204,FALSE),"-")</f>
        <v>-</v>
      </c>
      <c r="BX36" s="3" t="str">
        <f>IFERROR(VLOOKUP($A36,'All Running Order Nat B'!$A$4:$CI$60,BX$204,FALSE),"-")</f>
        <v>-</v>
      </c>
      <c r="BY36" s="3" t="str">
        <f>IFERROR(VLOOKUP($A36,'All Running Order Nat B'!$A$4:$CI$60,BY$204,FALSE),"-")</f>
        <v>-</v>
      </c>
      <c r="BZ36" s="3" t="str">
        <f>IFERROR(VLOOKUP($A36,'All Running Order Nat B'!$A$4:$CI$60,BZ$204,FALSE),"-")</f>
        <v>-</v>
      </c>
      <c r="CA36" s="3" t="str">
        <f>IFERROR(VLOOKUP($A36,'All Running Order Nat B'!$A$4:$CI$60,CA$204,FALSE),"-")</f>
        <v>-</v>
      </c>
      <c r="CB36" s="3" t="str">
        <f>IFERROR(VLOOKUP($A36,'All Running Order Nat B'!$A$4:$CI$60,CB$204,FALSE),"-")</f>
        <v>-</v>
      </c>
      <c r="CC36" s="3" t="str">
        <f>IFERROR(VLOOKUP($A36,'All Running Order Nat B'!$A$4:$CI$60,CC$204,FALSE),"-")</f>
        <v>-</v>
      </c>
      <c r="CD36" s="3" t="str">
        <f>IFERROR(VLOOKUP($A36,'All Running Order Nat B'!$A$4:$CI$60,CD$204,FALSE),"-")</f>
        <v>-</v>
      </c>
      <c r="CE36" s="3" t="str">
        <f>IFERROR(VLOOKUP($A36,'All Running Order Nat B'!$A$4:$CI$60,CE$204,FALSE),"-")</f>
        <v>-</v>
      </c>
      <c r="CF36" s="3" t="str">
        <f t="shared" si="4"/>
        <v>-</v>
      </c>
      <c r="CG36" s="3" t="str">
        <f t="shared" si="5"/>
        <v/>
      </c>
      <c r="CH36" s="5" t="str">
        <f>IFERROR(VLOOKUP($A36,'All Running Order Nat B'!$A$4:$CI$60,CH$204,FALSE),"-")</f>
        <v>-</v>
      </c>
      <c r="CI36">
        <v>4</v>
      </c>
    </row>
    <row r="37" spans="1:87" x14ac:dyDescent="0.3">
      <c r="A37" t="str">
        <f>CONCATENATE('Running Order'!$E$1007,"Live",CI37)</f>
        <v>RedLive5</v>
      </c>
      <c r="B37" s="13" t="str">
        <f>IFERROR(VLOOKUP($A37,'All Running Order Nat B'!$A$4:$CI$60,B$204,FALSE),"-")</f>
        <v>-</v>
      </c>
      <c r="C37" s="35" t="str">
        <f>IFERROR(VLOOKUP($A37,'All Running Order Nat B'!$A$4:$CI$60,C$204,FALSE),"-")</f>
        <v>-</v>
      </c>
      <c r="D37" s="35" t="str">
        <f>IFERROR(VLOOKUP($A37,'All Running Order Nat B'!$A$4:$CI$60,D$204,FALSE),"-")</f>
        <v>-</v>
      </c>
      <c r="E37" s="35" t="str">
        <f>IFERROR(VLOOKUP($A37,'All Running Order Nat B'!$A$4:$CI$60,E$204,FALSE),"-")</f>
        <v>-</v>
      </c>
      <c r="F37" s="35" t="str">
        <f>IFERROR(VLOOKUP($A37,'All Running Order Nat B'!$A$4:$CI$60,F$204,FALSE),"-")</f>
        <v>-</v>
      </c>
      <c r="G37" s="13" t="str">
        <f>IFERROR(VLOOKUP($A37,'All Running Order Nat B'!$A$4:$CI$60,G$204,FALSE),"-")</f>
        <v>-</v>
      </c>
      <c r="H37" s="12" t="str">
        <f>IFERROR(VLOOKUP($A37,'All Running Order Nat B'!$A$4:$CI$60,H$204,FALSE),"-")</f>
        <v>-</v>
      </c>
      <c r="I37" s="12" t="str">
        <f>IFERROR(VLOOKUP($A37,'All Running Order Nat B'!$A$4:$CI$60,I$204,FALSE),"-")</f>
        <v>-</v>
      </c>
      <c r="J37" s="12" t="str">
        <f>IFERROR(VLOOKUP($A37,'All Running Order Nat B'!$A$4:$CI$60,J$204,FALSE),"-")</f>
        <v>-</v>
      </c>
      <c r="K37" s="35" t="str">
        <f>IFERROR(VLOOKUP($A37,'All Running Order Nat B'!$A$4:$CI$60,K$204,FALSE),"-")</f>
        <v>-</v>
      </c>
      <c r="L37" s="12" t="str">
        <f>IFERROR(VLOOKUP($A37,'All Running Order Nat B'!$A$4:$CI$60,L$204,FALSE),"-")</f>
        <v>-</v>
      </c>
      <c r="M37" s="35" t="str">
        <f>IFERROR(VLOOKUP($A37,'All Running Order Nat B'!$A$4:$CI$60,M$204,FALSE),"-")</f>
        <v>-</v>
      </c>
      <c r="N37" s="35" t="str">
        <f>IFERROR(VLOOKUP($A37,'All Running Order Nat B'!$A$4:$CI$60,N$204,FALSE),"-")</f>
        <v>-</v>
      </c>
      <c r="O37" s="35" t="str">
        <f>IFERROR(VLOOKUP($A37,'All Running Order Nat B'!$A$4:$CI$60,O$204,FALSE),"-")</f>
        <v>-</v>
      </c>
      <c r="P37" s="35" t="str">
        <f>IFERROR(VLOOKUP($A37,'All Running Order Nat B'!$A$4:$CI$60,P$204,FALSE),"-")</f>
        <v>-</v>
      </c>
      <c r="Q37" s="35" t="str">
        <f>IFERROR(VLOOKUP($A37,'All Running Order Nat B'!$A$4:$CI$60,Q$204,FALSE),"-")</f>
        <v>-</v>
      </c>
      <c r="R37" s="35" t="str">
        <f>IFERROR(VLOOKUP($A37,'All Running Order Nat B'!$A$4:$CI$60,R$204,FALSE),"-")</f>
        <v>-</v>
      </c>
      <c r="S37" s="12" t="str">
        <f>IFERROR(VLOOKUP($A37,'All Running Order Nat B'!$A$4:$CI$60,S$204,FALSE),"-")</f>
        <v>-</v>
      </c>
      <c r="T37" s="35" t="str">
        <f>IFERROR(VLOOKUP($A37,'All Running Order Nat B'!$A$4:$CI$60,T$204,FALSE),"-")</f>
        <v>-</v>
      </c>
      <c r="U37" s="12" t="str">
        <f>IFERROR(VLOOKUP($A37,'All Running Order Nat B'!$A$4:$CI$60,U$204,FALSE),"-")</f>
        <v>-</v>
      </c>
      <c r="V37" s="35" t="str">
        <f>IFERROR(VLOOKUP($A37,'All Running Order Nat B'!$A$4:$CI$60,V$204,FALSE),"-")</f>
        <v>-</v>
      </c>
      <c r="W37" s="5" t="str">
        <f>IFERROR(VLOOKUP($A37,'All Running Order Nat B'!$A$4:$CI$60,W$204,FALSE),"-")</f>
        <v>-</v>
      </c>
      <c r="X37" s="12" t="str">
        <f>IFERROR(VLOOKUP($A37,'All Running Order Nat B'!$A$4:$CI$60,X$204,FALSE),"-")</f>
        <v>-</v>
      </c>
      <c r="Y37" s="12" t="str">
        <f>IFERROR(VLOOKUP($A37,'All Running Order Nat B'!$A$4:$CI$60,Y$204,FALSE),"-")</f>
        <v>-</v>
      </c>
      <c r="Z37" s="12" t="str">
        <f>IFERROR(VLOOKUP($A37,'All Running Order Nat B'!$A$4:$CI$60,Z$204,FALSE),"-")</f>
        <v>-</v>
      </c>
      <c r="AA37" s="12" t="str">
        <f>IFERROR(VLOOKUP($A37,'All Running Order Nat B'!$A$4:$CI$60,AA$204,FALSE),"-")</f>
        <v>-</v>
      </c>
      <c r="AB37" s="12" t="str">
        <f>IFERROR(VLOOKUP($A37,'All Running Order Nat B'!$A$4:$CI$60,AB$204,FALSE),"-")</f>
        <v>-</v>
      </c>
      <c r="AC37" s="12" t="str">
        <f>IFERROR(VLOOKUP($A37,'All Running Order Nat B'!$A$4:$CI$60,AC$204,FALSE),"-")</f>
        <v>-</v>
      </c>
      <c r="AD37" s="12" t="str">
        <f>IFERROR(VLOOKUP($A37,'All Running Order Nat B'!$A$4:$CI$60,AD$204,FALSE),"-")</f>
        <v>-</v>
      </c>
      <c r="AE37" s="12" t="str">
        <f>IFERROR(VLOOKUP($A37,'All Running Order Nat B'!$A$4:$CI$60,AE$204,FALSE),"-")</f>
        <v>-</v>
      </c>
      <c r="AF37" s="12" t="str">
        <f>IFERROR(VLOOKUP($A37,'All Running Order Nat B'!$A$4:$CI$60,AF$204,FALSE),"-")</f>
        <v>-</v>
      </c>
      <c r="AG37" s="12" t="str">
        <f>IFERROR(VLOOKUP($A37,'All Running Order Nat B'!$A$4:$CI$60,AG$204,FALSE),"-")</f>
        <v>-</v>
      </c>
      <c r="AH37" s="5" t="str">
        <f>IFERROR(VLOOKUP($A37,'All Running Order Nat B'!$A$4:$CI$60,AH$204,FALSE),"-")</f>
        <v>-</v>
      </c>
      <c r="AI37" s="5" t="str">
        <f>IFERROR(VLOOKUP($A37,'All Running Order Nat B'!$A$4:$CI$60,AI$204,FALSE),"-")</f>
        <v>-</v>
      </c>
      <c r="AJ37" s="12" t="str">
        <f>IFERROR(VLOOKUP($A37,'All Running Order Nat B'!$A$4:$CI$60,AJ$204,FALSE),"-")</f>
        <v>-</v>
      </c>
      <c r="AK37" s="12" t="str">
        <f>IFERROR(VLOOKUP($A37,'All Running Order Nat B'!$A$4:$CI$60,AK$204,FALSE),"-")</f>
        <v>-</v>
      </c>
      <c r="AL37" s="12" t="str">
        <f>IFERROR(VLOOKUP($A37,'All Running Order Nat B'!$A$4:$CI$60,AL$204,FALSE),"-")</f>
        <v>-</v>
      </c>
      <c r="AM37" s="12" t="str">
        <f>IFERROR(VLOOKUP($A37,'All Running Order Nat B'!$A$4:$CI$60,AM$204,FALSE),"-")</f>
        <v>-</v>
      </c>
      <c r="AN37" s="12" t="str">
        <f>IFERROR(VLOOKUP($A37,'All Running Order Nat B'!$A$4:$CI$60,AN$204,FALSE),"-")</f>
        <v>-</v>
      </c>
      <c r="AO37" s="12" t="str">
        <f>IFERROR(VLOOKUP($A37,'All Running Order Nat B'!$A$4:$CI$60,AO$204,FALSE),"-")</f>
        <v>-</v>
      </c>
      <c r="AP37" s="12" t="str">
        <f>IFERROR(VLOOKUP($A37,'All Running Order Nat B'!$A$4:$CI$60,AP$204,FALSE),"-")</f>
        <v>-</v>
      </c>
      <c r="AQ37" s="12" t="str">
        <f>IFERROR(VLOOKUP($A37,'All Running Order Nat B'!$A$4:$CI$60,AQ$204,FALSE),"-")</f>
        <v>-</v>
      </c>
      <c r="AR37" s="12" t="str">
        <f>IFERROR(VLOOKUP($A37,'All Running Order Nat B'!$A$4:$CI$60,AR$204,FALSE),"-")</f>
        <v>-</v>
      </c>
      <c r="AS37" s="12" t="str">
        <f>IFERROR(VLOOKUP($A37,'All Running Order Nat B'!$A$4:$CI$60,AS$204,FALSE),"-")</f>
        <v>-</v>
      </c>
      <c r="AT37" s="5" t="str">
        <f>IFERROR(VLOOKUP($A37,'All Running Order Nat B'!$A$4:$CI$60,AT$204,FALSE),"-")</f>
        <v>-</v>
      </c>
      <c r="AU37" s="5" t="str">
        <f>IFERROR(VLOOKUP($A37,'All Running Order Nat B'!$A$4:$CI$60,AU$204,FALSE),"-")</f>
        <v>-</v>
      </c>
      <c r="AV37" s="12" t="str">
        <f>IFERROR(VLOOKUP($A37,'All Running Order Nat B'!$A$4:$CI$60,AV$204,FALSE),"-")</f>
        <v>-</v>
      </c>
      <c r="AW37" s="12" t="str">
        <f>IFERROR(VLOOKUP($A37,'All Running Order Nat B'!$A$4:$CI$60,AW$204,FALSE),"-")</f>
        <v>-</v>
      </c>
      <c r="AX37" s="12" t="str">
        <f>IFERROR(VLOOKUP($A37,'All Running Order Nat B'!$A$4:$CI$60,AX$204,FALSE),"-")</f>
        <v>-</v>
      </c>
      <c r="AY37" s="12" t="str">
        <f>IFERROR(VLOOKUP($A37,'All Running Order Nat B'!$A$4:$CI$60,AY$204,FALSE),"-")</f>
        <v>-</v>
      </c>
      <c r="AZ37" s="12" t="str">
        <f>IFERROR(VLOOKUP($A37,'All Running Order Nat B'!$A$4:$CI$60,AZ$204,FALSE),"-")</f>
        <v>-</v>
      </c>
      <c r="BA37" s="12" t="str">
        <f>IFERROR(VLOOKUP($A37,'All Running Order Nat B'!$A$4:$CI$60,BA$204,FALSE),"-")</f>
        <v>-</v>
      </c>
      <c r="BB37" s="12" t="str">
        <f>IFERROR(VLOOKUP($A37,'All Running Order Nat B'!$A$4:$CI$60,BB$204,FALSE),"-")</f>
        <v>-</v>
      </c>
      <c r="BC37" s="12" t="str">
        <f>IFERROR(VLOOKUP($A37,'All Running Order Nat B'!$A$4:$CI$60,BC$204,FALSE),"-")</f>
        <v>-</v>
      </c>
      <c r="BD37" s="12" t="str">
        <f>IFERROR(VLOOKUP($A37,'All Running Order Nat B'!$A$4:$CI$60,BD$204,FALSE),"-")</f>
        <v>-</v>
      </c>
      <c r="BE37" s="12" t="str">
        <f>IFERROR(VLOOKUP($A37,'All Running Order Nat B'!$A$4:$CI$60,BE$204,FALSE),"-")</f>
        <v>-</v>
      </c>
      <c r="BF37" s="5" t="str">
        <f>IFERROR(VLOOKUP($A37,'All Running Order Nat B'!$A$4:$CI$60,BF$204,FALSE),"-")</f>
        <v>-</v>
      </c>
      <c r="BG37" s="5" t="str">
        <f>IFERROR(VLOOKUP($A37,'All Running Order Nat B'!$A$4:$CI$60,BG$204,FALSE),"-")</f>
        <v>-</v>
      </c>
      <c r="BH37" s="5" t="str">
        <f>IFERROR(VLOOKUP($A37,'All Running Order Nat B'!$A$4:$CI$60,BH$204,FALSE),"-")</f>
        <v>-</v>
      </c>
      <c r="BI37" s="5" t="str">
        <f>IFERROR(VLOOKUP($A37,'All Running Order Nat B'!$A$4:$CI$60,BI$204,FALSE),"-")</f>
        <v>-</v>
      </c>
      <c r="BJ37" s="5" t="str">
        <f>IFERROR(VLOOKUP($A37,'All Running Order Nat B'!$A$4:$CI$60,BJ$204,FALSE),"-")</f>
        <v>-</v>
      </c>
      <c r="BK37" s="5" t="str">
        <f>IFERROR(VLOOKUP($A37,'All Running Order Nat B'!$A$4:$CI$60,BK$204,FALSE),"-")</f>
        <v>-</v>
      </c>
      <c r="BL37" s="5" t="str">
        <f>IFERROR(VLOOKUP($A37,'All Running Order Nat B'!$A$4:$CI$60,BL$204,FALSE),"-")</f>
        <v>-</v>
      </c>
      <c r="BM37" s="5" t="str">
        <f>IFERROR(VLOOKUP($A37,'All Running Order Nat B'!$A$4:$CI$60,BM$204,FALSE),"-")</f>
        <v>-</v>
      </c>
      <c r="BN37" s="5" t="str">
        <f>IFERROR(VLOOKUP($A37,'All Running Order Nat B'!$A$4:$CI$60,BN$204,FALSE),"-")</f>
        <v>-</v>
      </c>
      <c r="BO37" s="5" t="str">
        <f>IFERROR(VLOOKUP($A37,'All Running Order Nat B'!$A$4:$CI$60,BO$204,FALSE),"-")</f>
        <v>-</v>
      </c>
      <c r="BP37" s="3" t="str">
        <f>IFERROR(VLOOKUP($A37,'All Running Order Nat B'!$A$4:$CI$60,BP$204,FALSE),"-")</f>
        <v>-</v>
      </c>
      <c r="BQ37" s="3" t="str">
        <f>IFERROR(VLOOKUP($A37,'All Running Order Nat B'!$A$4:$CI$60,BQ$204,FALSE),"-")</f>
        <v>-</v>
      </c>
      <c r="BR37" s="3" t="str">
        <f>IFERROR(VLOOKUP($A37,'All Running Order Nat B'!$A$4:$CI$60,BR$204,FALSE),"-")</f>
        <v>-</v>
      </c>
      <c r="BS37" s="3" t="str">
        <f>IFERROR(VLOOKUP($A37,'All Running Order Nat B'!$A$4:$CI$60,BS$204,FALSE),"-")</f>
        <v>-</v>
      </c>
      <c r="BT37" s="3" t="str">
        <f>IFERROR(VLOOKUP($A37,'All Running Order Nat B'!$A$4:$CI$60,BT$204,FALSE),"-")</f>
        <v>-</v>
      </c>
      <c r="BU37" s="3" t="str">
        <f>IFERROR(VLOOKUP($A37,'All Running Order Nat B'!$A$4:$CI$60,BU$204,FALSE),"-")</f>
        <v>-</v>
      </c>
      <c r="BV37" s="3" t="str">
        <f>IFERROR(VLOOKUP($A37,'All Running Order Nat B'!$A$4:$CI$60,BV$204,FALSE),"-")</f>
        <v>-</v>
      </c>
      <c r="BW37" s="3" t="str">
        <f>IFERROR(VLOOKUP($A37,'All Running Order Nat B'!$A$4:$CI$60,BW$204,FALSE),"-")</f>
        <v>-</v>
      </c>
      <c r="BX37" s="3" t="str">
        <f>IFERROR(VLOOKUP($A37,'All Running Order Nat B'!$A$4:$CI$60,BX$204,FALSE),"-")</f>
        <v>-</v>
      </c>
      <c r="BY37" s="3" t="str">
        <f>IFERROR(VLOOKUP($A37,'All Running Order Nat B'!$A$4:$CI$60,BY$204,FALSE),"-")</f>
        <v>-</v>
      </c>
      <c r="BZ37" s="3" t="str">
        <f>IFERROR(VLOOKUP($A37,'All Running Order Nat B'!$A$4:$CI$60,BZ$204,FALSE),"-")</f>
        <v>-</v>
      </c>
      <c r="CA37" s="3" t="str">
        <f>IFERROR(VLOOKUP($A37,'All Running Order Nat B'!$A$4:$CI$60,CA$204,FALSE),"-")</f>
        <v>-</v>
      </c>
      <c r="CB37" s="3" t="str">
        <f>IFERROR(VLOOKUP($A37,'All Running Order Nat B'!$A$4:$CI$60,CB$204,FALSE),"-")</f>
        <v>-</v>
      </c>
      <c r="CC37" s="3" t="str">
        <f>IFERROR(VLOOKUP($A37,'All Running Order Nat B'!$A$4:$CI$60,CC$204,FALSE),"-")</f>
        <v>-</v>
      </c>
      <c r="CD37" s="3" t="str">
        <f>IFERROR(VLOOKUP($A37,'All Running Order Nat B'!$A$4:$CI$60,CD$204,FALSE),"-")</f>
        <v>-</v>
      </c>
      <c r="CE37" s="3" t="str">
        <f>IFERROR(VLOOKUP($A37,'All Running Order Nat B'!$A$4:$CI$60,CE$204,FALSE),"-")</f>
        <v>-</v>
      </c>
      <c r="CF37" s="3" t="str">
        <f t="shared" si="4"/>
        <v>-</v>
      </c>
      <c r="CG37" s="3" t="str">
        <f t="shared" si="5"/>
        <v/>
      </c>
      <c r="CH37" s="5" t="str">
        <f>IFERROR(VLOOKUP($A37,'All Running Order Nat B'!$A$4:$CI$60,CH$204,FALSE),"-")</f>
        <v>-</v>
      </c>
      <c r="CI37">
        <v>5</v>
      </c>
    </row>
    <row r="38" spans="1:87" x14ac:dyDescent="0.3">
      <c r="A38" t="str">
        <f>CONCATENATE('Running Order'!$E$1007,"Live",CI38)</f>
        <v>RedLive6</v>
      </c>
      <c r="B38" s="37" t="str">
        <f>IFERROR(VLOOKUP($A38,'All Running Order Nat B'!$A$4:$CI$60,B$204,FALSE),"-")</f>
        <v>-</v>
      </c>
      <c r="C38" s="36" t="str">
        <f>IFERROR(VLOOKUP($A38,'All Running Order Nat B'!$A$4:$CI$60,C$204,FALSE),"-")</f>
        <v>-</v>
      </c>
      <c r="D38" s="36" t="str">
        <f>IFERROR(VLOOKUP($A38,'All Running Order Nat B'!$A$4:$CI$60,D$204,FALSE),"-")</f>
        <v>-</v>
      </c>
      <c r="E38" s="36" t="str">
        <f>IFERROR(VLOOKUP($A38,'All Running Order Nat B'!$A$4:$CI$60,E$204,FALSE),"-")</f>
        <v>-</v>
      </c>
      <c r="F38" s="36" t="str">
        <f>IFERROR(VLOOKUP($A38,'All Running Order Nat B'!$A$4:$CI$60,F$204,FALSE),"-")</f>
        <v>-</v>
      </c>
      <c r="G38" s="37" t="str">
        <f>IFERROR(VLOOKUP($A38,'All Running Order Nat B'!$A$4:$CI$60,G$204,FALSE),"-")</f>
        <v>-</v>
      </c>
      <c r="H38" s="36" t="str">
        <f>IFERROR(VLOOKUP($A38,'All Running Order Nat B'!$A$4:$CI$60,H$204,FALSE),"-")</f>
        <v>-</v>
      </c>
      <c r="I38" s="36" t="str">
        <f>IFERROR(VLOOKUP($A38,'All Running Order Nat B'!$A$4:$CI$60,I$204,FALSE),"-")</f>
        <v>-</v>
      </c>
      <c r="J38" s="36" t="str">
        <f>IFERROR(VLOOKUP($A38,'All Running Order Nat B'!$A$4:$CI$60,J$204,FALSE),"-")</f>
        <v>-</v>
      </c>
      <c r="K38" s="36" t="str">
        <f>IFERROR(VLOOKUP($A38,'All Running Order Nat B'!$A$4:$CI$60,K$204,FALSE),"-")</f>
        <v>-</v>
      </c>
      <c r="L38" s="36" t="str">
        <f>IFERROR(VLOOKUP($A38,'All Running Order Nat B'!$A$4:$CI$60,L$204,FALSE),"-")</f>
        <v>-</v>
      </c>
      <c r="M38" s="36" t="str">
        <f>IFERROR(VLOOKUP($A38,'All Running Order Nat B'!$A$4:$CI$60,M$204,FALSE),"-")</f>
        <v>-</v>
      </c>
      <c r="N38" s="36" t="str">
        <f>IFERROR(VLOOKUP($A38,'All Running Order Nat B'!$A$4:$CI$60,N$204,FALSE),"-")</f>
        <v>-</v>
      </c>
      <c r="O38" s="36" t="str">
        <f>IFERROR(VLOOKUP($A38,'All Running Order Nat B'!$A$4:$CI$60,O$204,FALSE),"-")</f>
        <v>-</v>
      </c>
      <c r="P38" s="36" t="str">
        <f>IFERROR(VLOOKUP($A38,'All Running Order Nat B'!$A$4:$CI$60,P$204,FALSE),"-")</f>
        <v>-</v>
      </c>
      <c r="Q38" s="36" t="str">
        <f>IFERROR(VLOOKUP($A38,'All Running Order Nat B'!$A$4:$CI$60,Q$204,FALSE),"-")</f>
        <v>-</v>
      </c>
      <c r="R38" s="36" t="str">
        <f>IFERROR(VLOOKUP($A38,'All Running Order Nat B'!$A$4:$CI$60,R$204,FALSE),"-")</f>
        <v>-</v>
      </c>
      <c r="S38" s="36" t="str">
        <f>IFERROR(VLOOKUP($A38,'All Running Order Nat B'!$A$4:$CI$60,S$204,FALSE),"-")</f>
        <v>-</v>
      </c>
      <c r="T38" s="36" t="str">
        <f>IFERROR(VLOOKUP($A38,'All Running Order Nat B'!$A$4:$CI$60,T$204,FALSE),"-")</f>
        <v>-</v>
      </c>
      <c r="U38" s="36" t="str">
        <f>IFERROR(VLOOKUP($A38,'All Running Order Nat B'!$A$4:$CI$60,U$204,FALSE),"-")</f>
        <v>-</v>
      </c>
      <c r="V38" s="36" t="str">
        <f>IFERROR(VLOOKUP($A38,'All Running Order Nat B'!$A$4:$CI$60,V$204,FALSE),"-")</f>
        <v>-</v>
      </c>
      <c r="W38" s="38" t="str">
        <f>IFERROR(VLOOKUP($A38,'All Running Order Nat B'!$A$4:$CI$60,W$204,FALSE),"-")</f>
        <v>-</v>
      </c>
      <c r="X38" s="36" t="str">
        <f>IFERROR(VLOOKUP($A38,'All Running Order Nat B'!$A$4:$CI$60,X$204,FALSE),"-")</f>
        <v>-</v>
      </c>
      <c r="Y38" s="36" t="str">
        <f>IFERROR(VLOOKUP($A38,'All Running Order Nat B'!$A$4:$CI$60,Y$204,FALSE),"-")</f>
        <v>-</v>
      </c>
      <c r="Z38" s="36" t="str">
        <f>IFERROR(VLOOKUP($A38,'All Running Order Nat B'!$A$4:$CI$60,Z$204,FALSE),"-")</f>
        <v>-</v>
      </c>
      <c r="AA38" s="36" t="str">
        <f>IFERROR(VLOOKUP($A38,'All Running Order Nat B'!$A$4:$CI$60,AA$204,FALSE),"-")</f>
        <v>-</v>
      </c>
      <c r="AB38" s="36" t="str">
        <f>IFERROR(VLOOKUP($A38,'All Running Order Nat B'!$A$4:$CI$60,AB$204,FALSE),"-")</f>
        <v>-</v>
      </c>
      <c r="AC38" s="36" t="str">
        <f>IFERROR(VLOOKUP($A38,'All Running Order Nat B'!$A$4:$CI$60,AC$204,FALSE),"-")</f>
        <v>-</v>
      </c>
      <c r="AD38" s="36" t="str">
        <f>IFERROR(VLOOKUP($A38,'All Running Order Nat B'!$A$4:$CI$60,AD$204,FALSE),"-")</f>
        <v>-</v>
      </c>
      <c r="AE38" s="36" t="str">
        <f>IFERROR(VLOOKUP($A38,'All Running Order Nat B'!$A$4:$CI$60,AE$204,FALSE),"-")</f>
        <v>-</v>
      </c>
      <c r="AF38" s="36" t="str">
        <f>IFERROR(VLOOKUP($A38,'All Running Order Nat B'!$A$4:$CI$60,AF$204,FALSE),"-")</f>
        <v>-</v>
      </c>
      <c r="AG38" s="36" t="str">
        <f>IFERROR(VLOOKUP($A38,'All Running Order Nat B'!$A$4:$CI$60,AG$204,FALSE),"-")</f>
        <v>-</v>
      </c>
      <c r="AH38" s="38" t="str">
        <f>IFERROR(VLOOKUP($A38,'All Running Order Nat B'!$A$4:$CI$60,AH$204,FALSE),"-")</f>
        <v>-</v>
      </c>
      <c r="AI38" s="38" t="str">
        <f>IFERROR(VLOOKUP($A38,'All Running Order Nat B'!$A$4:$CI$60,AI$204,FALSE),"-")</f>
        <v>-</v>
      </c>
      <c r="AJ38" s="36" t="str">
        <f>IFERROR(VLOOKUP($A38,'All Running Order Nat B'!$A$4:$CI$60,AJ$204,FALSE),"-")</f>
        <v>-</v>
      </c>
      <c r="AK38" s="36" t="str">
        <f>IFERROR(VLOOKUP($A38,'All Running Order Nat B'!$A$4:$CI$60,AK$204,FALSE),"-")</f>
        <v>-</v>
      </c>
      <c r="AL38" s="36" t="str">
        <f>IFERROR(VLOOKUP($A38,'All Running Order Nat B'!$A$4:$CI$60,AL$204,FALSE),"-")</f>
        <v>-</v>
      </c>
      <c r="AM38" s="36" t="str">
        <f>IFERROR(VLOOKUP($A38,'All Running Order Nat B'!$A$4:$CI$60,AM$204,FALSE),"-")</f>
        <v>-</v>
      </c>
      <c r="AN38" s="36" t="str">
        <f>IFERROR(VLOOKUP($A38,'All Running Order Nat B'!$A$4:$CI$60,AN$204,FALSE),"-")</f>
        <v>-</v>
      </c>
      <c r="AO38" s="36" t="str">
        <f>IFERROR(VLOOKUP($A38,'All Running Order Nat B'!$A$4:$CI$60,AO$204,FALSE),"-")</f>
        <v>-</v>
      </c>
      <c r="AP38" s="36" t="str">
        <f>IFERROR(VLOOKUP($A38,'All Running Order Nat B'!$A$4:$CI$60,AP$204,FALSE),"-")</f>
        <v>-</v>
      </c>
      <c r="AQ38" s="36" t="str">
        <f>IFERROR(VLOOKUP($A38,'All Running Order Nat B'!$A$4:$CI$60,AQ$204,FALSE),"-")</f>
        <v>-</v>
      </c>
      <c r="AR38" s="36" t="str">
        <f>IFERROR(VLOOKUP($A38,'All Running Order Nat B'!$A$4:$CI$60,AR$204,FALSE),"-")</f>
        <v>-</v>
      </c>
      <c r="AS38" s="36" t="str">
        <f>IFERROR(VLOOKUP($A38,'All Running Order Nat B'!$A$4:$CI$60,AS$204,FALSE),"-")</f>
        <v>-</v>
      </c>
      <c r="AT38" s="38" t="str">
        <f>IFERROR(VLOOKUP($A38,'All Running Order Nat B'!$A$4:$CI$60,AT$204,FALSE),"-")</f>
        <v>-</v>
      </c>
      <c r="AU38" s="38" t="str">
        <f>IFERROR(VLOOKUP($A38,'All Running Order Nat B'!$A$4:$CI$60,AU$204,FALSE),"-")</f>
        <v>-</v>
      </c>
      <c r="AV38" s="36" t="str">
        <f>IFERROR(VLOOKUP($A38,'All Running Order Nat B'!$A$4:$CI$60,AV$204,FALSE),"-")</f>
        <v>-</v>
      </c>
      <c r="AW38" s="36" t="str">
        <f>IFERROR(VLOOKUP($A38,'All Running Order Nat B'!$A$4:$CI$60,AW$204,FALSE),"-")</f>
        <v>-</v>
      </c>
      <c r="AX38" s="36" t="str">
        <f>IFERROR(VLOOKUP($A38,'All Running Order Nat B'!$A$4:$CI$60,AX$204,FALSE),"-")</f>
        <v>-</v>
      </c>
      <c r="AY38" s="36" t="str">
        <f>IFERROR(VLOOKUP($A38,'All Running Order Nat B'!$A$4:$CI$60,AY$204,FALSE),"-")</f>
        <v>-</v>
      </c>
      <c r="AZ38" s="36" t="str">
        <f>IFERROR(VLOOKUP($A38,'All Running Order Nat B'!$A$4:$CI$60,AZ$204,FALSE),"-")</f>
        <v>-</v>
      </c>
      <c r="BA38" s="36" t="str">
        <f>IFERROR(VLOOKUP($A38,'All Running Order Nat B'!$A$4:$CI$60,BA$204,FALSE),"-")</f>
        <v>-</v>
      </c>
      <c r="BB38" s="36" t="str">
        <f>IFERROR(VLOOKUP($A38,'All Running Order Nat B'!$A$4:$CI$60,BB$204,FALSE),"-")</f>
        <v>-</v>
      </c>
      <c r="BC38" s="36" t="str">
        <f>IFERROR(VLOOKUP($A38,'All Running Order Nat B'!$A$4:$CI$60,BC$204,FALSE),"-")</f>
        <v>-</v>
      </c>
      <c r="BD38" s="36" t="str">
        <f>IFERROR(VLOOKUP($A38,'All Running Order Nat B'!$A$4:$CI$60,BD$204,FALSE),"-")</f>
        <v>-</v>
      </c>
      <c r="BE38" s="36" t="str">
        <f>IFERROR(VLOOKUP($A38,'All Running Order Nat B'!$A$4:$CI$60,BE$204,FALSE),"-")</f>
        <v>-</v>
      </c>
      <c r="BF38" s="38" t="str">
        <f>IFERROR(VLOOKUP($A38,'All Running Order Nat B'!$A$4:$CI$60,BF$204,FALSE),"-")</f>
        <v>-</v>
      </c>
      <c r="BG38" s="38" t="str">
        <f>IFERROR(VLOOKUP($A38,'All Running Order Nat B'!$A$4:$CI$60,BG$204,FALSE),"-")</f>
        <v>-</v>
      </c>
      <c r="BH38" s="5" t="str">
        <f>IFERROR(VLOOKUP($A38,'All Running Order Nat B'!$A$4:$CI$60,BH$204,FALSE),"-")</f>
        <v>-</v>
      </c>
      <c r="BI38" s="5" t="str">
        <f>IFERROR(VLOOKUP($A38,'All Running Order Nat B'!$A$4:$CI$60,BI$204,FALSE),"-")</f>
        <v>-</v>
      </c>
      <c r="BJ38" s="5" t="str">
        <f>IFERROR(VLOOKUP($A38,'All Running Order Nat B'!$A$4:$CI$60,BJ$204,FALSE),"-")</f>
        <v>-</v>
      </c>
      <c r="BK38" s="5" t="str">
        <f>IFERROR(VLOOKUP($A38,'All Running Order Nat B'!$A$4:$CI$60,BK$204,FALSE),"-")</f>
        <v>-</v>
      </c>
      <c r="BL38" s="5" t="str">
        <f>IFERROR(VLOOKUP($A38,'All Running Order Nat B'!$A$4:$CI$60,BL$204,FALSE),"-")</f>
        <v>-</v>
      </c>
      <c r="BM38" s="5" t="str">
        <f>IFERROR(VLOOKUP($A38,'All Running Order Nat B'!$A$4:$CI$60,BM$204,FALSE),"-")</f>
        <v>-</v>
      </c>
      <c r="BN38" s="5" t="str">
        <f>IFERROR(VLOOKUP($A38,'All Running Order Nat B'!$A$4:$CI$60,BN$204,FALSE),"-")</f>
        <v>-</v>
      </c>
      <c r="BO38" s="5" t="str">
        <f>IFERROR(VLOOKUP($A38,'All Running Order Nat B'!$A$4:$CI$60,BO$204,FALSE),"-")</f>
        <v>-</v>
      </c>
      <c r="BP38" s="3" t="str">
        <f>IFERROR(VLOOKUP($A38,'All Running Order Nat B'!$A$4:$CI$60,BP$204,FALSE),"-")</f>
        <v>-</v>
      </c>
      <c r="BQ38" s="3" t="str">
        <f>IFERROR(VLOOKUP($A38,'All Running Order Nat B'!$A$4:$CI$60,BQ$204,FALSE),"-")</f>
        <v>-</v>
      </c>
      <c r="BR38" s="3" t="str">
        <f>IFERROR(VLOOKUP($A38,'All Running Order Nat B'!$A$4:$CI$60,BR$204,FALSE),"-")</f>
        <v>-</v>
      </c>
      <c r="BS38" s="3" t="str">
        <f>IFERROR(VLOOKUP($A38,'All Running Order Nat B'!$A$4:$CI$60,BS$204,FALSE),"-")</f>
        <v>-</v>
      </c>
      <c r="BT38" s="3" t="str">
        <f>IFERROR(VLOOKUP($A38,'All Running Order Nat B'!$A$4:$CI$60,BT$204,FALSE),"-")</f>
        <v>-</v>
      </c>
      <c r="BU38" s="3" t="str">
        <f>IFERROR(VLOOKUP($A38,'All Running Order Nat B'!$A$4:$CI$60,BU$204,FALSE),"-")</f>
        <v>-</v>
      </c>
      <c r="BV38" s="3" t="str">
        <f>IFERROR(VLOOKUP($A38,'All Running Order Nat B'!$A$4:$CI$60,BV$204,FALSE),"-")</f>
        <v>-</v>
      </c>
      <c r="BW38" s="3" t="str">
        <f>IFERROR(VLOOKUP($A38,'All Running Order Nat B'!$A$4:$CI$60,BW$204,FALSE),"-")</f>
        <v>-</v>
      </c>
      <c r="BX38" s="3" t="str">
        <f>IFERROR(VLOOKUP($A38,'All Running Order Nat B'!$A$4:$CI$60,BX$204,FALSE),"-")</f>
        <v>-</v>
      </c>
      <c r="BY38" s="3" t="str">
        <f>IFERROR(VLOOKUP($A38,'All Running Order Nat B'!$A$4:$CI$60,BY$204,FALSE),"-")</f>
        <v>-</v>
      </c>
      <c r="BZ38" s="3" t="str">
        <f>IFERROR(VLOOKUP($A38,'All Running Order Nat B'!$A$4:$CI$60,BZ$204,FALSE),"-")</f>
        <v>-</v>
      </c>
      <c r="CA38" s="3" t="str">
        <f>IFERROR(VLOOKUP($A38,'All Running Order Nat B'!$A$4:$CI$60,CA$204,FALSE),"-")</f>
        <v>-</v>
      </c>
      <c r="CB38" s="3" t="str">
        <f>IFERROR(VLOOKUP($A38,'All Running Order Nat B'!$A$4:$CI$60,CB$204,FALSE),"-")</f>
        <v>-</v>
      </c>
      <c r="CC38" s="3" t="str">
        <f>IFERROR(VLOOKUP($A38,'All Running Order Nat B'!$A$4:$CI$60,CC$204,FALSE),"-")</f>
        <v>-</v>
      </c>
      <c r="CD38" s="3" t="str">
        <f>IFERROR(VLOOKUP($A38,'All Running Order Nat B'!$A$4:$CI$60,CD$204,FALSE),"-")</f>
        <v>-</v>
      </c>
      <c r="CE38" s="3" t="str">
        <f>IFERROR(VLOOKUP($A38,'All Running Order Nat B'!$A$4:$CI$60,CE$204,FALSE),"-")</f>
        <v>-</v>
      </c>
      <c r="CF38" s="3" t="str">
        <f t="shared" si="4"/>
        <v>-</v>
      </c>
      <c r="CG38" s="3" t="str">
        <f t="shared" si="5"/>
        <v/>
      </c>
      <c r="CH38" s="5" t="str">
        <f>IFERROR(VLOOKUP($A38,'All Running Order Nat B'!$A$4:$CI$60,CH$204,FALSE),"-")</f>
        <v>-</v>
      </c>
      <c r="CI38">
        <v>6</v>
      </c>
    </row>
    <row r="39" spans="1:87" x14ac:dyDescent="0.3">
      <c r="A39" t="str">
        <f>CONCATENATE('Running Order'!$E$1007,"Live",CI39)</f>
        <v>RedLive7</v>
      </c>
      <c r="B39" s="13" t="str">
        <f>IFERROR(VLOOKUP($A39,'All Running Order Nat B'!$A$4:$CI$60,B$204,FALSE),"-")</f>
        <v>-</v>
      </c>
      <c r="C39" s="35" t="str">
        <f>IFERROR(VLOOKUP($A39,'All Running Order Nat B'!$A$4:$CI$60,C$204,FALSE),"-")</f>
        <v>-</v>
      </c>
      <c r="D39" s="35" t="str">
        <f>IFERROR(VLOOKUP($A39,'All Running Order Nat B'!$A$4:$CI$60,D$204,FALSE),"-")</f>
        <v>-</v>
      </c>
      <c r="E39" s="35" t="str">
        <f>IFERROR(VLOOKUP($A39,'All Running Order Nat B'!$A$4:$CI$60,E$204,FALSE),"-")</f>
        <v>-</v>
      </c>
      <c r="F39" s="35" t="str">
        <f>IFERROR(VLOOKUP($A39,'All Running Order Nat B'!$A$4:$CI$60,F$204,FALSE),"-")</f>
        <v>-</v>
      </c>
      <c r="G39" s="13" t="str">
        <f>IFERROR(VLOOKUP($A39,'All Running Order Nat B'!$A$4:$CI$60,G$204,FALSE),"-")</f>
        <v>-</v>
      </c>
      <c r="H39" s="12" t="str">
        <f>IFERROR(VLOOKUP($A39,'All Running Order Nat B'!$A$4:$CI$60,H$204,FALSE),"-")</f>
        <v>-</v>
      </c>
      <c r="I39" s="12" t="str">
        <f>IFERROR(VLOOKUP($A39,'All Running Order Nat B'!$A$4:$CI$60,I$204,FALSE),"-")</f>
        <v>-</v>
      </c>
      <c r="J39" s="12" t="str">
        <f>IFERROR(VLOOKUP($A39,'All Running Order Nat B'!$A$4:$CI$60,J$204,FALSE),"-")</f>
        <v>-</v>
      </c>
      <c r="K39" s="35" t="str">
        <f>IFERROR(VLOOKUP($A39,'All Running Order Nat B'!$A$4:$CI$60,K$204,FALSE),"-")</f>
        <v>-</v>
      </c>
      <c r="L39" s="12" t="str">
        <f>IFERROR(VLOOKUP($A39,'All Running Order Nat B'!$A$4:$CI$60,L$204,FALSE),"-")</f>
        <v>-</v>
      </c>
      <c r="M39" s="35" t="str">
        <f>IFERROR(VLOOKUP($A39,'All Running Order Nat B'!$A$4:$CI$60,M$204,FALSE),"-")</f>
        <v>-</v>
      </c>
      <c r="N39" s="35" t="str">
        <f>IFERROR(VLOOKUP($A39,'All Running Order Nat B'!$A$4:$CI$60,N$204,FALSE),"-")</f>
        <v>-</v>
      </c>
      <c r="O39" s="35" t="str">
        <f>IFERROR(VLOOKUP($A39,'All Running Order Nat B'!$A$4:$CI$60,O$204,FALSE),"-")</f>
        <v>-</v>
      </c>
      <c r="P39" s="35" t="str">
        <f>IFERROR(VLOOKUP($A39,'All Running Order Nat B'!$A$4:$CI$60,P$204,FALSE),"-")</f>
        <v>-</v>
      </c>
      <c r="Q39" s="35" t="str">
        <f>IFERROR(VLOOKUP($A39,'All Running Order Nat B'!$A$4:$CI$60,Q$204,FALSE),"-")</f>
        <v>-</v>
      </c>
      <c r="R39" s="35" t="str">
        <f>IFERROR(VLOOKUP($A39,'All Running Order Nat B'!$A$4:$CI$60,R$204,FALSE),"-")</f>
        <v>-</v>
      </c>
      <c r="S39" s="12" t="str">
        <f>IFERROR(VLOOKUP($A39,'All Running Order Nat B'!$A$4:$CI$60,S$204,FALSE),"-")</f>
        <v>-</v>
      </c>
      <c r="T39" s="35" t="str">
        <f>IFERROR(VLOOKUP($A39,'All Running Order Nat B'!$A$4:$CI$60,T$204,FALSE),"-")</f>
        <v>-</v>
      </c>
      <c r="U39" s="12" t="str">
        <f>IFERROR(VLOOKUP($A39,'All Running Order Nat B'!$A$4:$CI$60,U$204,FALSE),"-")</f>
        <v>-</v>
      </c>
      <c r="V39" s="35" t="str">
        <f>IFERROR(VLOOKUP($A39,'All Running Order Nat B'!$A$4:$CI$60,V$204,FALSE),"-")</f>
        <v>-</v>
      </c>
      <c r="W39" s="5" t="str">
        <f>IFERROR(VLOOKUP($A39,'All Running Order Nat B'!$A$4:$CI$60,W$204,FALSE),"-")</f>
        <v>-</v>
      </c>
      <c r="X39" s="12" t="str">
        <f>IFERROR(VLOOKUP($A39,'All Running Order Nat B'!$A$4:$CI$60,X$204,FALSE),"-")</f>
        <v>-</v>
      </c>
      <c r="Y39" s="12" t="str">
        <f>IFERROR(VLOOKUP($A39,'All Running Order Nat B'!$A$4:$CI$60,Y$204,FALSE),"-")</f>
        <v>-</v>
      </c>
      <c r="Z39" s="12" t="str">
        <f>IFERROR(VLOOKUP($A39,'All Running Order Nat B'!$A$4:$CI$60,Z$204,FALSE),"-")</f>
        <v>-</v>
      </c>
      <c r="AA39" s="12" t="str">
        <f>IFERROR(VLOOKUP($A39,'All Running Order Nat B'!$A$4:$CI$60,AA$204,FALSE),"-")</f>
        <v>-</v>
      </c>
      <c r="AB39" s="12" t="str">
        <f>IFERROR(VLOOKUP($A39,'All Running Order Nat B'!$A$4:$CI$60,AB$204,FALSE),"-")</f>
        <v>-</v>
      </c>
      <c r="AC39" s="12" t="str">
        <f>IFERROR(VLOOKUP($A39,'All Running Order Nat B'!$A$4:$CI$60,AC$204,FALSE),"-")</f>
        <v>-</v>
      </c>
      <c r="AD39" s="12" t="str">
        <f>IFERROR(VLOOKUP($A39,'All Running Order Nat B'!$A$4:$CI$60,AD$204,FALSE),"-")</f>
        <v>-</v>
      </c>
      <c r="AE39" s="12" t="str">
        <f>IFERROR(VLOOKUP($A39,'All Running Order Nat B'!$A$4:$CI$60,AE$204,FALSE),"-")</f>
        <v>-</v>
      </c>
      <c r="AF39" s="12" t="str">
        <f>IFERROR(VLOOKUP($A39,'All Running Order Nat B'!$A$4:$CI$60,AF$204,FALSE),"-")</f>
        <v>-</v>
      </c>
      <c r="AG39" s="12" t="str">
        <f>IFERROR(VLOOKUP($A39,'All Running Order Nat B'!$A$4:$CI$60,AG$204,FALSE),"-")</f>
        <v>-</v>
      </c>
      <c r="AH39" s="5" t="str">
        <f>IFERROR(VLOOKUP($A39,'All Running Order Nat B'!$A$4:$CI$60,AH$204,FALSE),"-")</f>
        <v>-</v>
      </c>
      <c r="AI39" s="5" t="str">
        <f>IFERROR(VLOOKUP($A39,'All Running Order Nat B'!$A$4:$CI$60,AI$204,FALSE),"-")</f>
        <v>-</v>
      </c>
      <c r="AJ39" s="12" t="str">
        <f>IFERROR(VLOOKUP($A39,'All Running Order Nat B'!$A$4:$CI$60,AJ$204,FALSE),"-")</f>
        <v>-</v>
      </c>
      <c r="AK39" s="12" t="str">
        <f>IFERROR(VLOOKUP($A39,'All Running Order Nat B'!$A$4:$CI$60,AK$204,FALSE),"-")</f>
        <v>-</v>
      </c>
      <c r="AL39" s="12" t="str">
        <f>IFERROR(VLOOKUP($A39,'All Running Order Nat B'!$A$4:$CI$60,AL$204,FALSE),"-")</f>
        <v>-</v>
      </c>
      <c r="AM39" s="12" t="str">
        <f>IFERROR(VLOOKUP($A39,'All Running Order Nat B'!$A$4:$CI$60,AM$204,FALSE),"-")</f>
        <v>-</v>
      </c>
      <c r="AN39" s="12" t="str">
        <f>IFERROR(VLOOKUP($A39,'All Running Order Nat B'!$A$4:$CI$60,AN$204,FALSE),"-")</f>
        <v>-</v>
      </c>
      <c r="AO39" s="12" t="str">
        <f>IFERROR(VLOOKUP($A39,'All Running Order Nat B'!$A$4:$CI$60,AO$204,FALSE),"-")</f>
        <v>-</v>
      </c>
      <c r="AP39" s="12" t="str">
        <f>IFERROR(VLOOKUP($A39,'All Running Order Nat B'!$A$4:$CI$60,AP$204,FALSE),"-")</f>
        <v>-</v>
      </c>
      <c r="AQ39" s="12" t="str">
        <f>IFERROR(VLOOKUP($A39,'All Running Order Nat B'!$A$4:$CI$60,AQ$204,FALSE),"-")</f>
        <v>-</v>
      </c>
      <c r="AR39" s="12" t="str">
        <f>IFERROR(VLOOKUP($A39,'All Running Order Nat B'!$A$4:$CI$60,AR$204,FALSE),"-")</f>
        <v>-</v>
      </c>
      <c r="AS39" s="12" t="str">
        <f>IFERROR(VLOOKUP($A39,'All Running Order Nat B'!$A$4:$CI$60,AS$204,FALSE),"-")</f>
        <v>-</v>
      </c>
      <c r="AT39" s="5" t="str">
        <f>IFERROR(VLOOKUP($A39,'All Running Order Nat B'!$A$4:$CI$60,AT$204,FALSE),"-")</f>
        <v>-</v>
      </c>
      <c r="AU39" s="5" t="str">
        <f>IFERROR(VLOOKUP($A39,'All Running Order Nat B'!$A$4:$CI$60,AU$204,FALSE),"-")</f>
        <v>-</v>
      </c>
      <c r="AV39" s="12" t="str">
        <f>IFERROR(VLOOKUP($A39,'All Running Order Nat B'!$A$4:$CI$60,AV$204,FALSE),"-")</f>
        <v>-</v>
      </c>
      <c r="AW39" s="12" t="str">
        <f>IFERROR(VLOOKUP($A39,'All Running Order Nat B'!$A$4:$CI$60,AW$204,FALSE),"-")</f>
        <v>-</v>
      </c>
      <c r="AX39" s="12" t="str">
        <f>IFERROR(VLOOKUP($A39,'All Running Order Nat B'!$A$4:$CI$60,AX$204,FALSE),"-")</f>
        <v>-</v>
      </c>
      <c r="AY39" s="12" t="str">
        <f>IFERROR(VLOOKUP($A39,'All Running Order Nat B'!$A$4:$CI$60,AY$204,FALSE),"-")</f>
        <v>-</v>
      </c>
      <c r="AZ39" s="12" t="str">
        <f>IFERROR(VLOOKUP($A39,'All Running Order Nat B'!$A$4:$CI$60,AZ$204,FALSE),"-")</f>
        <v>-</v>
      </c>
      <c r="BA39" s="12" t="str">
        <f>IFERROR(VLOOKUP($A39,'All Running Order Nat B'!$A$4:$CI$60,BA$204,FALSE),"-")</f>
        <v>-</v>
      </c>
      <c r="BB39" s="12" t="str">
        <f>IFERROR(VLOOKUP($A39,'All Running Order Nat B'!$A$4:$CI$60,BB$204,FALSE),"-")</f>
        <v>-</v>
      </c>
      <c r="BC39" s="12" t="str">
        <f>IFERROR(VLOOKUP($A39,'All Running Order Nat B'!$A$4:$CI$60,BC$204,FALSE),"-")</f>
        <v>-</v>
      </c>
      <c r="BD39" s="12" t="str">
        <f>IFERROR(VLOOKUP($A39,'All Running Order Nat B'!$A$4:$CI$60,BD$204,FALSE),"-")</f>
        <v>-</v>
      </c>
      <c r="BE39" s="12" t="str">
        <f>IFERROR(VLOOKUP($A39,'All Running Order Nat B'!$A$4:$CI$60,BE$204,FALSE),"-")</f>
        <v>-</v>
      </c>
      <c r="BF39" s="5" t="str">
        <f>IFERROR(VLOOKUP($A39,'All Running Order Nat B'!$A$4:$CI$60,BF$204,FALSE),"-")</f>
        <v>-</v>
      </c>
      <c r="BG39" s="5" t="str">
        <f>IFERROR(VLOOKUP($A39,'All Running Order Nat B'!$A$4:$CI$60,BG$204,FALSE),"-")</f>
        <v>-</v>
      </c>
      <c r="BH39" s="5" t="str">
        <f>IFERROR(VLOOKUP($A39,'All Running Order Nat B'!$A$4:$CI$60,BH$204,FALSE),"-")</f>
        <v>-</v>
      </c>
      <c r="BI39" s="5" t="str">
        <f>IFERROR(VLOOKUP($A39,'All Running Order Nat B'!$A$4:$CI$60,BI$204,FALSE),"-")</f>
        <v>-</v>
      </c>
      <c r="BJ39" s="5" t="str">
        <f>IFERROR(VLOOKUP($A39,'All Running Order Nat B'!$A$4:$CI$60,BJ$204,FALSE),"-")</f>
        <v>-</v>
      </c>
      <c r="BK39" s="5" t="str">
        <f>IFERROR(VLOOKUP($A39,'All Running Order Nat B'!$A$4:$CI$60,BK$204,FALSE),"-")</f>
        <v>-</v>
      </c>
      <c r="BL39" s="5" t="str">
        <f>IFERROR(VLOOKUP($A39,'All Running Order Nat B'!$A$4:$CI$60,BL$204,FALSE),"-")</f>
        <v>-</v>
      </c>
      <c r="BM39" s="5" t="str">
        <f>IFERROR(VLOOKUP($A39,'All Running Order Nat B'!$A$4:$CI$60,BM$204,FALSE),"-")</f>
        <v>-</v>
      </c>
      <c r="BN39" s="5" t="str">
        <f>IFERROR(VLOOKUP($A39,'All Running Order Nat B'!$A$4:$CI$60,BN$204,FALSE),"-")</f>
        <v>-</v>
      </c>
      <c r="BO39" s="5" t="str">
        <f>IFERROR(VLOOKUP($A39,'All Running Order Nat B'!$A$4:$CI$60,BO$204,FALSE),"-")</f>
        <v>-</v>
      </c>
      <c r="BP39" s="3" t="str">
        <f>IFERROR(VLOOKUP($A39,'All Running Order Nat B'!$A$4:$CI$60,BP$204,FALSE),"-")</f>
        <v>-</v>
      </c>
      <c r="BQ39" s="3" t="str">
        <f>IFERROR(VLOOKUP($A39,'All Running Order Nat B'!$A$4:$CI$60,BQ$204,FALSE),"-")</f>
        <v>-</v>
      </c>
      <c r="BR39" s="3" t="str">
        <f>IFERROR(VLOOKUP($A39,'All Running Order Nat B'!$A$4:$CI$60,BR$204,FALSE),"-")</f>
        <v>-</v>
      </c>
      <c r="BS39" s="3" t="str">
        <f>IFERROR(VLOOKUP($A39,'All Running Order Nat B'!$A$4:$CI$60,BS$204,FALSE),"-")</f>
        <v>-</v>
      </c>
      <c r="BT39" s="3" t="str">
        <f>IFERROR(VLOOKUP($A39,'All Running Order Nat B'!$A$4:$CI$60,BT$204,FALSE),"-")</f>
        <v>-</v>
      </c>
      <c r="BU39" s="3" t="str">
        <f>IFERROR(VLOOKUP($A39,'All Running Order Nat B'!$A$4:$CI$60,BU$204,FALSE),"-")</f>
        <v>-</v>
      </c>
      <c r="BV39" s="3" t="str">
        <f>IFERROR(VLOOKUP($A39,'All Running Order Nat B'!$A$4:$CI$60,BV$204,FALSE),"-")</f>
        <v>-</v>
      </c>
      <c r="BW39" s="3" t="str">
        <f>IFERROR(VLOOKUP($A39,'All Running Order Nat B'!$A$4:$CI$60,BW$204,FALSE),"-")</f>
        <v>-</v>
      </c>
      <c r="BX39" s="3" t="str">
        <f>IFERROR(VLOOKUP($A39,'All Running Order Nat B'!$A$4:$CI$60,BX$204,FALSE),"-")</f>
        <v>-</v>
      </c>
      <c r="BY39" s="3" t="str">
        <f>IFERROR(VLOOKUP($A39,'All Running Order Nat B'!$A$4:$CI$60,BY$204,FALSE),"-")</f>
        <v>-</v>
      </c>
      <c r="BZ39" s="3" t="str">
        <f>IFERROR(VLOOKUP($A39,'All Running Order Nat B'!$A$4:$CI$60,BZ$204,FALSE),"-")</f>
        <v>-</v>
      </c>
      <c r="CA39" s="3" t="str">
        <f>IFERROR(VLOOKUP($A39,'All Running Order Nat B'!$A$4:$CI$60,CA$204,FALSE),"-")</f>
        <v>-</v>
      </c>
      <c r="CB39" s="3" t="str">
        <f>IFERROR(VLOOKUP($A39,'All Running Order Nat B'!$A$4:$CI$60,CB$204,FALSE),"-")</f>
        <v>-</v>
      </c>
      <c r="CC39" s="3" t="str">
        <f>IFERROR(VLOOKUP($A39,'All Running Order Nat B'!$A$4:$CI$60,CC$204,FALSE),"-")</f>
        <v>-</v>
      </c>
      <c r="CD39" s="3" t="str">
        <f>IFERROR(VLOOKUP($A39,'All Running Order Nat B'!$A$4:$CI$60,CD$204,FALSE),"-")</f>
        <v>-</v>
      </c>
      <c r="CE39" s="3" t="str">
        <f>IFERROR(VLOOKUP($A39,'All Running Order Nat B'!$A$4:$CI$60,CE$204,FALSE),"-")</f>
        <v>-</v>
      </c>
      <c r="CF39" s="3" t="str">
        <f t="shared" si="4"/>
        <v>-</v>
      </c>
      <c r="CG39" s="3" t="str">
        <f t="shared" si="5"/>
        <v/>
      </c>
      <c r="CH39" s="5" t="str">
        <f>IFERROR(VLOOKUP($A39,'All Running Order Nat B'!$A$4:$CI$60,CH$204,FALSE),"-")</f>
        <v>-</v>
      </c>
      <c r="CI39">
        <v>7</v>
      </c>
    </row>
    <row r="40" spans="1:87" x14ac:dyDescent="0.3">
      <c r="A40" t="str">
        <f>CONCATENATE('Running Order'!$E$1007,"Live",CI40)</f>
        <v>RedLive8</v>
      </c>
      <c r="B40" s="37" t="str">
        <f>IFERROR(VLOOKUP($A40,'All Running Order Nat B'!$A$4:$CI$60,B$204,FALSE),"-")</f>
        <v>-</v>
      </c>
      <c r="C40" s="36" t="str">
        <f>IFERROR(VLOOKUP($A40,'All Running Order Nat B'!$A$4:$CI$60,C$204,FALSE),"-")</f>
        <v>-</v>
      </c>
      <c r="D40" s="36" t="str">
        <f>IFERROR(VLOOKUP($A40,'All Running Order Nat B'!$A$4:$CI$60,D$204,FALSE),"-")</f>
        <v>-</v>
      </c>
      <c r="E40" s="36" t="str">
        <f>IFERROR(VLOOKUP($A40,'All Running Order Nat B'!$A$4:$CI$60,E$204,FALSE),"-")</f>
        <v>-</v>
      </c>
      <c r="F40" s="36" t="str">
        <f>IFERROR(VLOOKUP($A40,'All Running Order Nat B'!$A$4:$CI$60,F$204,FALSE),"-")</f>
        <v>-</v>
      </c>
      <c r="G40" s="37" t="str">
        <f>IFERROR(VLOOKUP($A40,'All Running Order Nat B'!$A$4:$CI$60,G$204,FALSE),"-")</f>
        <v>-</v>
      </c>
      <c r="H40" s="36" t="str">
        <f>IFERROR(VLOOKUP($A40,'All Running Order Nat B'!$A$4:$CI$60,H$204,FALSE),"-")</f>
        <v>-</v>
      </c>
      <c r="I40" s="36" t="str">
        <f>IFERROR(VLOOKUP($A40,'All Running Order Nat B'!$A$4:$CI$60,I$204,FALSE),"-")</f>
        <v>-</v>
      </c>
      <c r="J40" s="36" t="str">
        <f>IFERROR(VLOOKUP($A40,'All Running Order Nat B'!$A$4:$CI$60,J$204,FALSE),"-")</f>
        <v>-</v>
      </c>
      <c r="K40" s="36" t="str">
        <f>IFERROR(VLOOKUP($A40,'All Running Order Nat B'!$A$4:$CI$60,K$204,FALSE),"-")</f>
        <v>-</v>
      </c>
      <c r="L40" s="36" t="str">
        <f>IFERROR(VLOOKUP($A40,'All Running Order Nat B'!$A$4:$CI$60,L$204,FALSE),"-")</f>
        <v>-</v>
      </c>
      <c r="M40" s="36" t="str">
        <f>IFERROR(VLOOKUP($A40,'All Running Order Nat B'!$A$4:$CI$60,M$204,FALSE),"-")</f>
        <v>-</v>
      </c>
      <c r="N40" s="36" t="str">
        <f>IFERROR(VLOOKUP($A40,'All Running Order Nat B'!$A$4:$CI$60,N$204,FALSE),"-")</f>
        <v>-</v>
      </c>
      <c r="O40" s="36" t="str">
        <f>IFERROR(VLOOKUP($A40,'All Running Order Nat B'!$A$4:$CI$60,O$204,FALSE),"-")</f>
        <v>-</v>
      </c>
      <c r="P40" s="36" t="str">
        <f>IFERROR(VLOOKUP($A40,'All Running Order Nat B'!$A$4:$CI$60,P$204,FALSE),"-")</f>
        <v>-</v>
      </c>
      <c r="Q40" s="36" t="str">
        <f>IFERROR(VLOOKUP($A40,'All Running Order Nat B'!$A$4:$CI$60,Q$204,FALSE),"-")</f>
        <v>-</v>
      </c>
      <c r="R40" s="36" t="str">
        <f>IFERROR(VLOOKUP($A40,'All Running Order Nat B'!$A$4:$CI$60,R$204,FALSE),"-")</f>
        <v>-</v>
      </c>
      <c r="S40" s="36" t="str">
        <f>IFERROR(VLOOKUP($A40,'All Running Order Nat B'!$A$4:$CI$60,S$204,FALSE),"-")</f>
        <v>-</v>
      </c>
      <c r="T40" s="36" t="str">
        <f>IFERROR(VLOOKUP($A40,'All Running Order Nat B'!$A$4:$CI$60,T$204,FALSE),"-")</f>
        <v>-</v>
      </c>
      <c r="U40" s="36" t="str">
        <f>IFERROR(VLOOKUP($A40,'All Running Order Nat B'!$A$4:$CI$60,U$204,FALSE),"-")</f>
        <v>-</v>
      </c>
      <c r="V40" s="36" t="str">
        <f>IFERROR(VLOOKUP($A40,'All Running Order Nat B'!$A$4:$CI$60,V$204,FALSE),"-")</f>
        <v>-</v>
      </c>
      <c r="W40" s="38" t="str">
        <f>IFERROR(VLOOKUP($A40,'All Running Order Nat B'!$A$4:$CI$60,W$204,FALSE),"-")</f>
        <v>-</v>
      </c>
      <c r="X40" s="36" t="str">
        <f>IFERROR(VLOOKUP($A40,'All Running Order Nat B'!$A$4:$CI$60,X$204,FALSE),"-")</f>
        <v>-</v>
      </c>
      <c r="Y40" s="36" t="str">
        <f>IFERROR(VLOOKUP($A40,'All Running Order Nat B'!$A$4:$CI$60,Y$204,FALSE),"-")</f>
        <v>-</v>
      </c>
      <c r="Z40" s="36" t="str">
        <f>IFERROR(VLOOKUP($A40,'All Running Order Nat B'!$A$4:$CI$60,Z$204,FALSE),"-")</f>
        <v>-</v>
      </c>
      <c r="AA40" s="36" t="str">
        <f>IFERROR(VLOOKUP($A40,'All Running Order Nat B'!$A$4:$CI$60,AA$204,FALSE),"-")</f>
        <v>-</v>
      </c>
      <c r="AB40" s="36" t="str">
        <f>IFERROR(VLOOKUP($A40,'All Running Order Nat B'!$A$4:$CI$60,AB$204,FALSE),"-")</f>
        <v>-</v>
      </c>
      <c r="AC40" s="36" t="str">
        <f>IFERROR(VLOOKUP($A40,'All Running Order Nat B'!$A$4:$CI$60,AC$204,FALSE),"-")</f>
        <v>-</v>
      </c>
      <c r="AD40" s="36" t="str">
        <f>IFERROR(VLOOKUP($A40,'All Running Order Nat B'!$A$4:$CI$60,AD$204,FALSE),"-")</f>
        <v>-</v>
      </c>
      <c r="AE40" s="36" t="str">
        <f>IFERROR(VLOOKUP($A40,'All Running Order Nat B'!$A$4:$CI$60,AE$204,FALSE),"-")</f>
        <v>-</v>
      </c>
      <c r="AF40" s="36" t="str">
        <f>IFERROR(VLOOKUP($A40,'All Running Order Nat B'!$A$4:$CI$60,AF$204,FALSE),"-")</f>
        <v>-</v>
      </c>
      <c r="AG40" s="36" t="str">
        <f>IFERROR(VLOOKUP($A40,'All Running Order Nat B'!$A$4:$CI$60,AG$204,FALSE),"-")</f>
        <v>-</v>
      </c>
      <c r="AH40" s="38" t="str">
        <f>IFERROR(VLOOKUP($A40,'All Running Order Nat B'!$A$4:$CI$60,AH$204,FALSE),"-")</f>
        <v>-</v>
      </c>
      <c r="AI40" s="38" t="str">
        <f>IFERROR(VLOOKUP($A40,'All Running Order Nat B'!$A$4:$CI$60,AI$204,FALSE),"-")</f>
        <v>-</v>
      </c>
      <c r="AJ40" s="36" t="str">
        <f>IFERROR(VLOOKUP($A40,'All Running Order Nat B'!$A$4:$CI$60,AJ$204,FALSE),"-")</f>
        <v>-</v>
      </c>
      <c r="AK40" s="36" t="str">
        <f>IFERROR(VLOOKUP($A40,'All Running Order Nat B'!$A$4:$CI$60,AK$204,FALSE),"-")</f>
        <v>-</v>
      </c>
      <c r="AL40" s="36" t="str">
        <f>IFERROR(VLOOKUP($A40,'All Running Order Nat B'!$A$4:$CI$60,AL$204,FALSE),"-")</f>
        <v>-</v>
      </c>
      <c r="AM40" s="36" t="str">
        <f>IFERROR(VLOOKUP($A40,'All Running Order Nat B'!$A$4:$CI$60,AM$204,FALSE),"-")</f>
        <v>-</v>
      </c>
      <c r="AN40" s="36" t="str">
        <f>IFERROR(VLOOKUP($A40,'All Running Order Nat B'!$A$4:$CI$60,AN$204,FALSE),"-")</f>
        <v>-</v>
      </c>
      <c r="AO40" s="36" t="str">
        <f>IFERROR(VLOOKUP($A40,'All Running Order Nat B'!$A$4:$CI$60,AO$204,FALSE),"-")</f>
        <v>-</v>
      </c>
      <c r="AP40" s="36" t="str">
        <f>IFERROR(VLOOKUP($A40,'All Running Order Nat B'!$A$4:$CI$60,AP$204,FALSE),"-")</f>
        <v>-</v>
      </c>
      <c r="AQ40" s="36" t="str">
        <f>IFERROR(VLOOKUP($A40,'All Running Order Nat B'!$A$4:$CI$60,AQ$204,FALSE),"-")</f>
        <v>-</v>
      </c>
      <c r="AR40" s="36" t="str">
        <f>IFERROR(VLOOKUP($A40,'All Running Order Nat B'!$A$4:$CI$60,AR$204,FALSE),"-")</f>
        <v>-</v>
      </c>
      <c r="AS40" s="36" t="str">
        <f>IFERROR(VLOOKUP($A40,'All Running Order Nat B'!$A$4:$CI$60,AS$204,FALSE),"-")</f>
        <v>-</v>
      </c>
      <c r="AT40" s="38" t="str">
        <f>IFERROR(VLOOKUP($A40,'All Running Order Nat B'!$A$4:$CI$60,AT$204,FALSE),"-")</f>
        <v>-</v>
      </c>
      <c r="AU40" s="38" t="str">
        <f>IFERROR(VLOOKUP($A40,'All Running Order Nat B'!$A$4:$CI$60,AU$204,FALSE),"-")</f>
        <v>-</v>
      </c>
      <c r="AV40" s="36" t="str">
        <f>IFERROR(VLOOKUP($A40,'All Running Order Nat B'!$A$4:$CI$60,AV$204,FALSE),"-")</f>
        <v>-</v>
      </c>
      <c r="AW40" s="36" t="str">
        <f>IFERROR(VLOOKUP($A40,'All Running Order Nat B'!$A$4:$CI$60,AW$204,FALSE),"-")</f>
        <v>-</v>
      </c>
      <c r="AX40" s="36" t="str">
        <f>IFERROR(VLOOKUP($A40,'All Running Order Nat B'!$A$4:$CI$60,AX$204,FALSE),"-")</f>
        <v>-</v>
      </c>
      <c r="AY40" s="36" t="str">
        <f>IFERROR(VLOOKUP($A40,'All Running Order Nat B'!$A$4:$CI$60,AY$204,FALSE),"-")</f>
        <v>-</v>
      </c>
      <c r="AZ40" s="36" t="str">
        <f>IFERROR(VLOOKUP($A40,'All Running Order Nat B'!$A$4:$CI$60,AZ$204,FALSE),"-")</f>
        <v>-</v>
      </c>
      <c r="BA40" s="36" t="str">
        <f>IFERROR(VLOOKUP($A40,'All Running Order Nat B'!$A$4:$CI$60,BA$204,FALSE),"-")</f>
        <v>-</v>
      </c>
      <c r="BB40" s="36" t="str">
        <f>IFERROR(VLOOKUP($A40,'All Running Order Nat B'!$A$4:$CI$60,BB$204,FALSE),"-")</f>
        <v>-</v>
      </c>
      <c r="BC40" s="36" t="str">
        <f>IFERROR(VLOOKUP($A40,'All Running Order Nat B'!$A$4:$CI$60,BC$204,FALSE),"-")</f>
        <v>-</v>
      </c>
      <c r="BD40" s="36" t="str">
        <f>IFERROR(VLOOKUP($A40,'All Running Order Nat B'!$A$4:$CI$60,BD$204,FALSE),"-")</f>
        <v>-</v>
      </c>
      <c r="BE40" s="36" t="str">
        <f>IFERROR(VLOOKUP($A40,'All Running Order Nat B'!$A$4:$CI$60,BE$204,FALSE),"-")</f>
        <v>-</v>
      </c>
      <c r="BF40" s="38" t="str">
        <f>IFERROR(VLOOKUP($A40,'All Running Order Nat B'!$A$4:$CI$60,BF$204,FALSE),"-")</f>
        <v>-</v>
      </c>
      <c r="BG40" s="38" t="str">
        <f>IFERROR(VLOOKUP($A40,'All Running Order Nat B'!$A$4:$CI$60,BG$204,FALSE),"-")</f>
        <v>-</v>
      </c>
      <c r="BH40" s="5" t="str">
        <f>IFERROR(VLOOKUP($A40,'All Running Order Nat B'!$A$4:$CI$60,BH$204,FALSE),"-")</f>
        <v>-</v>
      </c>
      <c r="BI40" s="5" t="str">
        <f>IFERROR(VLOOKUP($A40,'All Running Order Nat B'!$A$4:$CI$60,BI$204,FALSE),"-")</f>
        <v>-</v>
      </c>
      <c r="BJ40" s="5" t="str">
        <f>IFERROR(VLOOKUP($A40,'All Running Order Nat B'!$A$4:$CI$60,BJ$204,FALSE),"-")</f>
        <v>-</v>
      </c>
      <c r="BK40" s="5" t="str">
        <f>IFERROR(VLOOKUP($A40,'All Running Order Nat B'!$A$4:$CI$60,BK$204,FALSE),"-")</f>
        <v>-</v>
      </c>
      <c r="BL40" s="5" t="str">
        <f>IFERROR(VLOOKUP($A40,'All Running Order Nat B'!$A$4:$CI$60,BL$204,FALSE),"-")</f>
        <v>-</v>
      </c>
      <c r="BM40" s="5" t="str">
        <f>IFERROR(VLOOKUP($A40,'All Running Order Nat B'!$A$4:$CI$60,BM$204,FALSE),"-")</f>
        <v>-</v>
      </c>
      <c r="BN40" s="5" t="str">
        <f>IFERROR(VLOOKUP($A40,'All Running Order Nat B'!$A$4:$CI$60,BN$204,FALSE),"-")</f>
        <v>-</v>
      </c>
      <c r="BO40" s="5" t="str">
        <f>IFERROR(VLOOKUP($A40,'All Running Order Nat B'!$A$4:$CI$60,BO$204,FALSE),"-")</f>
        <v>-</v>
      </c>
      <c r="BP40" s="3" t="str">
        <f>IFERROR(VLOOKUP($A40,'All Running Order Nat B'!$A$4:$CI$60,BP$204,FALSE),"-")</f>
        <v>-</v>
      </c>
      <c r="BQ40" s="3" t="str">
        <f>IFERROR(VLOOKUP($A40,'All Running Order Nat B'!$A$4:$CI$60,BQ$204,FALSE),"-")</f>
        <v>-</v>
      </c>
      <c r="BR40" s="3" t="str">
        <f>IFERROR(VLOOKUP($A40,'All Running Order Nat B'!$A$4:$CI$60,BR$204,FALSE),"-")</f>
        <v>-</v>
      </c>
      <c r="BS40" s="3" t="str">
        <f>IFERROR(VLOOKUP($A40,'All Running Order Nat B'!$A$4:$CI$60,BS$204,FALSE),"-")</f>
        <v>-</v>
      </c>
      <c r="BT40" s="3" t="str">
        <f>IFERROR(VLOOKUP($A40,'All Running Order Nat B'!$A$4:$CI$60,BT$204,FALSE),"-")</f>
        <v>-</v>
      </c>
      <c r="BU40" s="3" t="str">
        <f>IFERROR(VLOOKUP($A40,'All Running Order Nat B'!$A$4:$CI$60,BU$204,FALSE),"-")</f>
        <v>-</v>
      </c>
      <c r="BV40" s="3" t="str">
        <f>IFERROR(VLOOKUP($A40,'All Running Order Nat B'!$A$4:$CI$60,BV$204,FALSE),"-")</f>
        <v>-</v>
      </c>
      <c r="BW40" s="3" t="str">
        <f>IFERROR(VLOOKUP($A40,'All Running Order Nat B'!$A$4:$CI$60,BW$204,FALSE),"-")</f>
        <v>-</v>
      </c>
      <c r="BX40" s="3" t="str">
        <f>IFERROR(VLOOKUP($A40,'All Running Order Nat B'!$A$4:$CI$60,BX$204,FALSE),"-")</f>
        <v>-</v>
      </c>
      <c r="BY40" s="3" t="str">
        <f>IFERROR(VLOOKUP($A40,'All Running Order Nat B'!$A$4:$CI$60,BY$204,FALSE),"-")</f>
        <v>-</v>
      </c>
      <c r="BZ40" s="3" t="str">
        <f>IFERROR(VLOOKUP($A40,'All Running Order Nat B'!$A$4:$CI$60,BZ$204,FALSE),"-")</f>
        <v>-</v>
      </c>
      <c r="CA40" s="3" t="str">
        <f>IFERROR(VLOOKUP($A40,'All Running Order Nat B'!$A$4:$CI$60,CA$204,FALSE),"-")</f>
        <v>-</v>
      </c>
      <c r="CB40" s="3" t="str">
        <f>IFERROR(VLOOKUP($A40,'All Running Order Nat B'!$A$4:$CI$60,CB$204,FALSE),"-")</f>
        <v>-</v>
      </c>
      <c r="CC40" s="3" t="str">
        <f>IFERROR(VLOOKUP($A40,'All Running Order Nat B'!$A$4:$CI$60,CC$204,FALSE),"-")</f>
        <v>-</v>
      </c>
      <c r="CD40" s="3" t="str">
        <f>IFERROR(VLOOKUP($A40,'All Running Order Nat B'!$A$4:$CI$60,CD$204,FALSE),"-")</f>
        <v>-</v>
      </c>
      <c r="CE40" s="3" t="str">
        <f>IFERROR(VLOOKUP($A40,'All Running Order Nat B'!$A$4:$CI$60,CE$204,FALSE),"-")</f>
        <v>-</v>
      </c>
      <c r="CF40" s="3" t="str">
        <f t="shared" si="4"/>
        <v>-</v>
      </c>
      <c r="CG40" s="3" t="str">
        <f t="shared" si="5"/>
        <v/>
      </c>
      <c r="CH40" s="5" t="str">
        <f>IFERROR(VLOOKUP($A40,'All Running Order Nat B'!$A$4:$CI$60,CH$204,FALSE),"-")</f>
        <v>-</v>
      </c>
      <c r="CI40">
        <v>8</v>
      </c>
    </row>
    <row r="41" spans="1:87" x14ac:dyDescent="0.3">
      <c r="A41" t="str">
        <f>CONCATENATE('Running Order'!$E$1007,"Live",CI41)</f>
        <v>RedLive9</v>
      </c>
      <c r="B41" s="13" t="str">
        <f>IFERROR(VLOOKUP($A41,'All Running Order Nat B'!$A$4:$CI$60,B$204,FALSE),"-")</f>
        <v>-</v>
      </c>
      <c r="C41" s="35" t="str">
        <f>IFERROR(VLOOKUP($A41,'All Running Order Nat B'!$A$4:$CI$60,C$204,FALSE),"-")</f>
        <v>-</v>
      </c>
      <c r="D41" s="35" t="str">
        <f>IFERROR(VLOOKUP($A41,'All Running Order Nat B'!$A$4:$CI$60,D$204,FALSE),"-")</f>
        <v>-</v>
      </c>
      <c r="E41" s="35" t="str">
        <f>IFERROR(VLOOKUP($A41,'All Running Order Nat B'!$A$4:$CI$60,E$204,FALSE),"-")</f>
        <v>-</v>
      </c>
      <c r="F41" s="35" t="str">
        <f>IFERROR(VLOOKUP($A41,'All Running Order Nat B'!$A$4:$CI$60,F$204,FALSE),"-")</f>
        <v>-</v>
      </c>
      <c r="G41" s="13" t="str">
        <f>IFERROR(VLOOKUP($A41,'All Running Order Nat B'!$A$4:$CI$60,G$204,FALSE),"-")</f>
        <v>-</v>
      </c>
      <c r="H41" s="12" t="str">
        <f>IFERROR(VLOOKUP($A41,'All Running Order Nat B'!$A$4:$CI$60,H$204,FALSE),"-")</f>
        <v>-</v>
      </c>
      <c r="I41" s="12" t="str">
        <f>IFERROR(VLOOKUP($A41,'All Running Order Nat B'!$A$4:$CI$60,I$204,FALSE),"-")</f>
        <v>-</v>
      </c>
      <c r="J41" s="12" t="str">
        <f>IFERROR(VLOOKUP($A41,'All Running Order Nat B'!$A$4:$CI$60,J$204,FALSE),"-")</f>
        <v>-</v>
      </c>
      <c r="K41" s="35" t="str">
        <f>IFERROR(VLOOKUP($A41,'All Running Order Nat B'!$A$4:$CI$60,K$204,FALSE),"-")</f>
        <v>-</v>
      </c>
      <c r="L41" s="12" t="str">
        <f>IFERROR(VLOOKUP($A41,'All Running Order Nat B'!$A$4:$CI$60,L$204,FALSE),"-")</f>
        <v>-</v>
      </c>
      <c r="M41" s="35" t="str">
        <f>IFERROR(VLOOKUP($A41,'All Running Order Nat B'!$A$4:$CI$60,M$204,FALSE),"-")</f>
        <v>-</v>
      </c>
      <c r="N41" s="35" t="str">
        <f>IFERROR(VLOOKUP($A41,'All Running Order Nat B'!$A$4:$CI$60,N$204,FALSE),"-")</f>
        <v>-</v>
      </c>
      <c r="O41" s="35" t="str">
        <f>IFERROR(VLOOKUP($A41,'All Running Order Nat B'!$A$4:$CI$60,O$204,FALSE),"-")</f>
        <v>-</v>
      </c>
      <c r="P41" s="35" t="str">
        <f>IFERROR(VLOOKUP($A41,'All Running Order Nat B'!$A$4:$CI$60,P$204,FALSE),"-")</f>
        <v>-</v>
      </c>
      <c r="Q41" s="35" t="str">
        <f>IFERROR(VLOOKUP($A41,'All Running Order Nat B'!$A$4:$CI$60,Q$204,FALSE),"-")</f>
        <v>-</v>
      </c>
      <c r="R41" s="35" t="str">
        <f>IFERROR(VLOOKUP($A41,'All Running Order Nat B'!$A$4:$CI$60,R$204,FALSE),"-")</f>
        <v>-</v>
      </c>
      <c r="S41" s="12" t="str">
        <f>IFERROR(VLOOKUP($A41,'All Running Order Nat B'!$A$4:$CI$60,S$204,FALSE),"-")</f>
        <v>-</v>
      </c>
      <c r="T41" s="35" t="str">
        <f>IFERROR(VLOOKUP($A41,'All Running Order Nat B'!$A$4:$CI$60,T$204,FALSE),"-")</f>
        <v>-</v>
      </c>
      <c r="U41" s="12" t="str">
        <f>IFERROR(VLOOKUP($A41,'All Running Order Nat B'!$A$4:$CI$60,U$204,FALSE),"-")</f>
        <v>-</v>
      </c>
      <c r="V41" s="35" t="str">
        <f>IFERROR(VLOOKUP($A41,'All Running Order Nat B'!$A$4:$CI$60,V$204,FALSE),"-")</f>
        <v>-</v>
      </c>
      <c r="W41" s="5" t="str">
        <f>IFERROR(VLOOKUP($A41,'All Running Order Nat B'!$A$4:$CI$60,W$204,FALSE),"-")</f>
        <v>-</v>
      </c>
      <c r="X41" s="12" t="str">
        <f>IFERROR(VLOOKUP($A41,'All Running Order Nat B'!$A$4:$CI$60,X$204,FALSE),"-")</f>
        <v>-</v>
      </c>
      <c r="Y41" s="12" t="str">
        <f>IFERROR(VLOOKUP($A41,'All Running Order Nat B'!$A$4:$CI$60,Y$204,FALSE),"-")</f>
        <v>-</v>
      </c>
      <c r="Z41" s="12" t="str">
        <f>IFERROR(VLOOKUP($A41,'All Running Order Nat B'!$A$4:$CI$60,Z$204,FALSE),"-")</f>
        <v>-</v>
      </c>
      <c r="AA41" s="12" t="str">
        <f>IFERROR(VLOOKUP($A41,'All Running Order Nat B'!$A$4:$CI$60,AA$204,FALSE),"-")</f>
        <v>-</v>
      </c>
      <c r="AB41" s="12" t="str">
        <f>IFERROR(VLOOKUP($A41,'All Running Order Nat B'!$A$4:$CI$60,AB$204,FALSE),"-")</f>
        <v>-</v>
      </c>
      <c r="AC41" s="12" t="str">
        <f>IFERROR(VLOOKUP($A41,'All Running Order Nat B'!$A$4:$CI$60,AC$204,FALSE),"-")</f>
        <v>-</v>
      </c>
      <c r="AD41" s="12" t="str">
        <f>IFERROR(VLOOKUP($A41,'All Running Order Nat B'!$A$4:$CI$60,AD$204,FALSE),"-")</f>
        <v>-</v>
      </c>
      <c r="AE41" s="12" t="str">
        <f>IFERROR(VLOOKUP($A41,'All Running Order Nat B'!$A$4:$CI$60,AE$204,FALSE),"-")</f>
        <v>-</v>
      </c>
      <c r="AF41" s="12" t="str">
        <f>IFERROR(VLOOKUP($A41,'All Running Order Nat B'!$A$4:$CI$60,AF$204,FALSE),"-")</f>
        <v>-</v>
      </c>
      <c r="AG41" s="12" t="str">
        <f>IFERROR(VLOOKUP($A41,'All Running Order Nat B'!$A$4:$CI$60,AG$204,FALSE),"-")</f>
        <v>-</v>
      </c>
      <c r="AH41" s="5" t="str">
        <f>IFERROR(VLOOKUP($A41,'All Running Order Nat B'!$A$4:$CI$60,AH$204,FALSE),"-")</f>
        <v>-</v>
      </c>
      <c r="AI41" s="5" t="str">
        <f>IFERROR(VLOOKUP($A41,'All Running Order Nat B'!$A$4:$CI$60,AI$204,FALSE),"-")</f>
        <v>-</v>
      </c>
      <c r="AJ41" s="12" t="str">
        <f>IFERROR(VLOOKUP($A41,'All Running Order Nat B'!$A$4:$CI$60,AJ$204,FALSE),"-")</f>
        <v>-</v>
      </c>
      <c r="AK41" s="12" t="str">
        <f>IFERROR(VLOOKUP($A41,'All Running Order Nat B'!$A$4:$CI$60,AK$204,FALSE),"-")</f>
        <v>-</v>
      </c>
      <c r="AL41" s="12" t="str">
        <f>IFERROR(VLOOKUP($A41,'All Running Order Nat B'!$A$4:$CI$60,AL$204,FALSE),"-")</f>
        <v>-</v>
      </c>
      <c r="AM41" s="12" t="str">
        <f>IFERROR(VLOOKUP($A41,'All Running Order Nat B'!$A$4:$CI$60,AM$204,FALSE),"-")</f>
        <v>-</v>
      </c>
      <c r="AN41" s="12" t="str">
        <f>IFERROR(VLOOKUP($A41,'All Running Order Nat B'!$A$4:$CI$60,AN$204,FALSE),"-")</f>
        <v>-</v>
      </c>
      <c r="AO41" s="12" t="str">
        <f>IFERROR(VLOOKUP($A41,'All Running Order Nat B'!$A$4:$CI$60,AO$204,FALSE),"-")</f>
        <v>-</v>
      </c>
      <c r="AP41" s="12" t="str">
        <f>IFERROR(VLOOKUP($A41,'All Running Order Nat B'!$A$4:$CI$60,AP$204,FALSE),"-")</f>
        <v>-</v>
      </c>
      <c r="AQ41" s="12" t="str">
        <f>IFERROR(VLOOKUP($A41,'All Running Order Nat B'!$A$4:$CI$60,AQ$204,FALSE),"-")</f>
        <v>-</v>
      </c>
      <c r="AR41" s="12" t="str">
        <f>IFERROR(VLOOKUP($A41,'All Running Order Nat B'!$A$4:$CI$60,AR$204,FALSE),"-")</f>
        <v>-</v>
      </c>
      <c r="AS41" s="12" t="str">
        <f>IFERROR(VLOOKUP($A41,'All Running Order Nat B'!$A$4:$CI$60,AS$204,FALSE),"-")</f>
        <v>-</v>
      </c>
      <c r="AT41" s="5" t="str">
        <f>IFERROR(VLOOKUP($A41,'All Running Order Nat B'!$A$4:$CI$60,AT$204,FALSE),"-")</f>
        <v>-</v>
      </c>
      <c r="AU41" s="5" t="str">
        <f>IFERROR(VLOOKUP($A41,'All Running Order Nat B'!$A$4:$CI$60,AU$204,FALSE),"-")</f>
        <v>-</v>
      </c>
      <c r="AV41" s="12" t="str">
        <f>IFERROR(VLOOKUP($A41,'All Running Order Nat B'!$A$4:$CI$60,AV$204,FALSE),"-")</f>
        <v>-</v>
      </c>
      <c r="AW41" s="12" t="str">
        <f>IFERROR(VLOOKUP($A41,'All Running Order Nat B'!$A$4:$CI$60,AW$204,FALSE),"-")</f>
        <v>-</v>
      </c>
      <c r="AX41" s="12" t="str">
        <f>IFERROR(VLOOKUP($A41,'All Running Order Nat B'!$A$4:$CI$60,AX$204,FALSE),"-")</f>
        <v>-</v>
      </c>
      <c r="AY41" s="12" t="str">
        <f>IFERROR(VLOOKUP($A41,'All Running Order Nat B'!$A$4:$CI$60,AY$204,FALSE),"-")</f>
        <v>-</v>
      </c>
      <c r="AZ41" s="12" t="str">
        <f>IFERROR(VLOOKUP($A41,'All Running Order Nat B'!$A$4:$CI$60,AZ$204,FALSE),"-")</f>
        <v>-</v>
      </c>
      <c r="BA41" s="12" t="str">
        <f>IFERROR(VLOOKUP($A41,'All Running Order Nat B'!$A$4:$CI$60,BA$204,FALSE),"-")</f>
        <v>-</v>
      </c>
      <c r="BB41" s="12" t="str">
        <f>IFERROR(VLOOKUP($A41,'All Running Order Nat B'!$A$4:$CI$60,BB$204,FALSE),"-")</f>
        <v>-</v>
      </c>
      <c r="BC41" s="12" t="str">
        <f>IFERROR(VLOOKUP($A41,'All Running Order Nat B'!$A$4:$CI$60,BC$204,FALSE),"-")</f>
        <v>-</v>
      </c>
      <c r="BD41" s="12" t="str">
        <f>IFERROR(VLOOKUP($A41,'All Running Order Nat B'!$A$4:$CI$60,BD$204,FALSE),"-")</f>
        <v>-</v>
      </c>
      <c r="BE41" s="12" t="str">
        <f>IFERROR(VLOOKUP($A41,'All Running Order Nat B'!$A$4:$CI$60,BE$204,FALSE),"-")</f>
        <v>-</v>
      </c>
      <c r="BF41" s="5" t="str">
        <f>IFERROR(VLOOKUP($A41,'All Running Order Nat B'!$A$4:$CI$60,BF$204,FALSE),"-")</f>
        <v>-</v>
      </c>
      <c r="BG41" s="5" t="str">
        <f>IFERROR(VLOOKUP($A41,'All Running Order Nat B'!$A$4:$CI$60,BG$204,FALSE),"-")</f>
        <v>-</v>
      </c>
      <c r="BH41" s="5" t="str">
        <f>IFERROR(VLOOKUP($A41,'All Running Order Nat B'!$A$4:$CI$60,BH$204,FALSE),"-")</f>
        <v>-</v>
      </c>
      <c r="BI41" s="5" t="str">
        <f>IFERROR(VLOOKUP($A41,'All Running Order Nat B'!$A$4:$CI$60,BI$204,FALSE),"-")</f>
        <v>-</v>
      </c>
      <c r="BJ41" s="5" t="str">
        <f>IFERROR(VLOOKUP($A41,'All Running Order Nat B'!$A$4:$CI$60,BJ$204,FALSE),"-")</f>
        <v>-</v>
      </c>
      <c r="BK41" s="5" t="str">
        <f>IFERROR(VLOOKUP($A41,'All Running Order Nat B'!$A$4:$CI$60,BK$204,FALSE),"-")</f>
        <v>-</v>
      </c>
      <c r="BL41" s="5" t="str">
        <f>IFERROR(VLOOKUP($A41,'All Running Order Nat B'!$A$4:$CI$60,BL$204,FALSE),"-")</f>
        <v>-</v>
      </c>
      <c r="BM41" s="5" t="str">
        <f>IFERROR(VLOOKUP($A41,'All Running Order Nat B'!$A$4:$CI$60,BM$204,FALSE),"-")</f>
        <v>-</v>
      </c>
      <c r="BN41" s="5" t="str">
        <f>IFERROR(VLOOKUP($A41,'All Running Order Nat B'!$A$4:$CI$60,BN$204,FALSE),"-")</f>
        <v>-</v>
      </c>
      <c r="BO41" s="5" t="str">
        <f>IFERROR(VLOOKUP($A41,'All Running Order Nat B'!$A$4:$CI$60,BO$204,FALSE),"-")</f>
        <v>-</v>
      </c>
      <c r="BP41" s="3" t="str">
        <f>IFERROR(VLOOKUP($A41,'All Running Order Nat B'!$A$4:$CI$60,BP$204,FALSE),"-")</f>
        <v>-</v>
      </c>
      <c r="BQ41" s="3" t="str">
        <f>IFERROR(VLOOKUP($A41,'All Running Order Nat B'!$A$4:$CI$60,BQ$204,FALSE),"-")</f>
        <v>-</v>
      </c>
      <c r="BR41" s="3" t="str">
        <f>IFERROR(VLOOKUP($A41,'All Running Order Nat B'!$A$4:$CI$60,BR$204,FALSE),"-")</f>
        <v>-</v>
      </c>
      <c r="BS41" s="3" t="str">
        <f>IFERROR(VLOOKUP($A41,'All Running Order Nat B'!$A$4:$CI$60,BS$204,FALSE),"-")</f>
        <v>-</v>
      </c>
      <c r="BT41" s="3" t="str">
        <f>IFERROR(VLOOKUP($A41,'All Running Order Nat B'!$A$4:$CI$60,BT$204,FALSE),"-")</f>
        <v>-</v>
      </c>
      <c r="BU41" s="3" t="str">
        <f>IFERROR(VLOOKUP($A41,'All Running Order Nat B'!$A$4:$CI$60,BU$204,FALSE),"-")</f>
        <v>-</v>
      </c>
      <c r="BV41" s="3" t="str">
        <f>IFERROR(VLOOKUP($A41,'All Running Order Nat B'!$A$4:$CI$60,BV$204,FALSE),"-")</f>
        <v>-</v>
      </c>
      <c r="BW41" s="3" t="str">
        <f>IFERROR(VLOOKUP($A41,'All Running Order Nat B'!$A$4:$CI$60,BW$204,FALSE),"-")</f>
        <v>-</v>
      </c>
      <c r="BX41" s="3" t="str">
        <f>IFERROR(VLOOKUP($A41,'All Running Order Nat B'!$A$4:$CI$60,BX$204,FALSE),"-")</f>
        <v>-</v>
      </c>
      <c r="BY41" s="3" t="str">
        <f>IFERROR(VLOOKUP($A41,'All Running Order Nat B'!$A$4:$CI$60,BY$204,FALSE),"-")</f>
        <v>-</v>
      </c>
      <c r="BZ41" s="3" t="str">
        <f>IFERROR(VLOOKUP($A41,'All Running Order Nat B'!$A$4:$CI$60,BZ$204,FALSE),"-")</f>
        <v>-</v>
      </c>
      <c r="CA41" s="3" t="str">
        <f>IFERROR(VLOOKUP($A41,'All Running Order Nat B'!$A$4:$CI$60,CA$204,FALSE),"-")</f>
        <v>-</v>
      </c>
      <c r="CB41" s="3" t="str">
        <f>IFERROR(VLOOKUP($A41,'All Running Order Nat B'!$A$4:$CI$60,CB$204,FALSE),"-")</f>
        <v>-</v>
      </c>
      <c r="CC41" s="3" t="str">
        <f>IFERROR(VLOOKUP($A41,'All Running Order Nat B'!$A$4:$CI$60,CC$204,FALSE),"-")</f>
        <v>-</v>
      </c>
      <c r="CD41" s="3" t="str">
        <f>IFERROR(VLOOKUP($A41,'All Running Order Nat B'!$A$4:$CI$60,CD$204,FALSE),"-")</f>
        <v>-</v>
      </c>
      <c r="CE41" s="3" t="str">
        <f>IFERROR(VLOOKUP($A41,'All Running Order Nat B'!$A$4:$CI$60,CE$204,FALSE),"-")</f>
        <v>-</v>
      </c>
      <c r="CF41" s="3" t="str">
        <f t="shared" si="4"/>
        <v>-</v>
      </c>
      <c r="CG41" s="3" t="str">
        <f t="shared" si="5"/>
        <v/>
      </c>
      <c r="CH41" s="5" t="str">
        <f>IFERROR(VLOOKUP($A41,'All Running Order Nat B'!$A$4:$CI$60,CH$204,FALSE),"-")</f>
        <v>-</v>
      </c>
      <c r="CI41">
        <v>9</v>
      </c>
    </row>
    <row r="42" spans="1:87" x14ac:dyDescent="0.3">
      <c r="A42" t="str">
        <f>CONCATENATE('Running Order'!$E$1007,"Live",CI42)</f>
        <v>RedLive10</v>
      </c>
      <c r="B42" s="37" t="str">
        <f>IFERROR(VLOOKUP($A42,'All Running Order Nat B'!$A$4:$CI$60,B$204,FALSE),"-")</f>
        <v>-</v>
      </c>
      <c r="C42" s="36" t="str">
        <f>IFERROR(VLOOKUP($A42,'All Running Order Nat B'!$A$4:$CI$60,C$204,FALSE),"-")</f>
        <v>-</v>
      </c>
      <c r="D42" s="36" t="str">
        <f>IFERROR(VLOOKUP($A42,'All Running Order Nat B'!$A$4:$CI$60,D$204,FALSE),"-")</f>
        <v>-</v>
      </c>
      <c r="E42" s="36" t="str">
        <f>IFERROR(VLOOKUP($A42,'All Running Order Nat B'!$A$4:$CI$60,E$204,FALSE),"-")</f>
        <v>-</v>
      </c>
      <c r="F42" s="36" t="str">
        <f>IFERROR(VLOOKUP($A42,'All Running Order Nat B'!$A$4:$CI$60,F$204,FALSE),"-")</f>
        <v>-</v>
      </c>
      <c r="G42" s="37" t="str">
        <f>IFERROR(VLOOKUP($A42,'All Running Order Nat B'!$A$4:$CI$60,G$204,FALSE),"-")</f>
        <v>-</v>
      </c>
      <c r="H42" s="36" t="str">
        <f>IFERROR(VLOOKUP($A42,'All Running Order Nat B'!$A$4:$CI$60,H$204,FALSE),"-")</f>
        <v>-</v>
      </c>
      <c r="I42" s="36" t="str">
        <f>IFERROR(VLOOKUP($A42,'All Running Order Nat B'!$A$4:$CI$60,I$204,FALSE),"-")</f>
        <v>-</v>
      </c>
      <c r="J42" s="36" t="str">
        <f>IFERROR(VLOOKUP($A42,'All Running Order Nat B'!$A$4:$CI$60,J$204,FALSE),"-")</f>
        <v>-</v>
      </c>
      <c r="K42" s="36" t="str">
        <f>IFERROR(VLOOKUP($A42,'All Running Order Nat B'!$A$4:$CI$60,K$204,FALSE),"-")</f>
        <v>-</v>
      </c>
      <c r="L42" s="36" t="str">
        <f>IFERROR(VLOOKUP($A42,'All Running Order Nat B'!$A$4:$CI$60,L$204,FALSE),"-")</f>
        <v>-</v>
      </c>
      <c r="M42" s="36" t="str">
        <f>IFERROR(VLOOKUP($A42,'All Running Order Nat B'!$A$4:$CI$60,M$204,FALSE),"-")</f>
        <v>-</v>
      </c>
      <c r="N42" s="36" t="str">
        <f>IFERROR(VLOOKUP($A42,'All Running Order Nat B'!$A$4:$CI$60,N$204,FALSE),"-")</f>
        <v>-</v>
      </c>
      <c r="O42" s="36" t="str">
        <f>IFERROR(VLOOKUP($A42,'All Running Order Nat B'!$A$4:$CI$60,O$204,FALSE),"-")</f>
        <v>-</v>
      </c>
      <c r="P42" s="36" t="str">
        <f>IFERROR(VLOOKUP($A42,'All Running Order Nat B'!$A$4:$CI$60,P$204,FALSE),"-")</f>
        <v>-</v>
      </c>
      <c r="Q42" s="36" t="str">
        <f>IFERROR(VLOOKUP($A42,'All Running Order Nat B'!$A$4:$CI$60,Q$204,FALSE),"-")</f>
        <v>-</v>
      </c>
      <c r="R42" s="36" t="str">
        <f>IFERROR(VLOOKUP($A42,'All Running Order Nat B'!$A$4:$CI$60,R$204,FALSE),"-")</f>
        <v>-</v>
      </c>
      <c r="S42" s="36" t="str">
        <f>IFERROR(VLOOKUP($A42,'All Running Order Nat B'!$A$4:$CI$60,S$204,FALSE),"-")</f>
        <v>-</v>
      </c>
      <c r="T42" s="36" t="str">
        <f>IFERROR(VLOOKUP($A42,'All Running Order Nat B'!$A$4:$CI$60,T$204,FALSE),"-")</f>
        <v>-</v>
      </c>
      <c r="U42" s="36" t="str">
        <f>IFERROR(VLOOKUP($A42,'All Running Order Nat B'!$A$4:$CI$60,U$204,FALSE),"-")</f>
        <v>-</v>
      </c>
      <c r="V42" s="36" t="str">
        <f>IFERROR(VLOOKUP($A42,'All Running Order Nat B'!$A$4:$CI$60,V$204,FALSE),"-")</f>
        <v>-</v>
      </c>
      <c r="W42" s="38" t="str">
        <f>IFERROR(VLOOKUP($A42,'All Running Order Nat B'!$A$4:$CI$60,W$204,FALSE),"-")</f>
        <v>-</v>
      </c>
      <c r="X42" s="36" t="str">
        <f>IFERROR(VLOOKUP($A42,'All Running Order Nat B'!$A$4:$CI$60,X$204,FALSE),"-")</f>
        <v>-</v>
      </c>
      <c r="Y42" s="36" t="str">
        <f>IFERROR(VLOOKUP($A42,'All Running Order Nat B'!$A$4:$CI$60,Y$204,FALSE),"-")</f>
        <v>-</v>
      </c>
      <c r="Z42" s="36" t="str">
        <f>IFERROR(VLOOKUP($A42,'All Running Order Nat B'!$A$4:$CI$60,Z$204,FALSE),"-")</f>
        <v>-</v>
      </c>
      <c r="AA42" s="36" t="str">
        <f>IFERROR(VLOOKUP($A42,'All Running Order Nat B'!$A$4:$CI$60,AA$204,FALSE),"-")</f>
        <v>-</v>
      </c>
      <c r="AB42" s="36" t="str">
        <f>IFERROR(VLOOKUP($A42,'All Running Order Nat B'!$A$4:$CI$60,AB$204,FALSE),"-")</f>
        <v>-</v>
      </c>
      <c r="AC42" s="36" t="str">
        <f>IFERROR(VLOOKUP($A42,'All Running Order Nat B'!$A$4:$CI$60,AC$204,FALSE),"-")</f>
        <v>-</v>
      </c>
      <c r="AD42" s="36" t="str">
        <f>IFERROR(VLOOKUP($A42,'All Running Order Nat B'!$A$4:$CI$60,AD$204,FALSE),"-")</f>
        <v>-</v>
      </c>
      <c r="AE42" s="36" t="str">
        <f>IFERROR(VLOOKUP($A42,'All Running Order Nat B'!$A$4:$CI$60,AE$204,FALSE),"-")</f>
        <v>-</v>
      </c>
      <c r="AF42" s="36" t="str">
        <f>IFERROR(VLOOKUP($A42,'All Running Order Nat B'!$A$4:$CI$60,AF$204,FALSE),"-")</f>
        <v>-</v>
      </c>
      <c r="AG42" s="36" t="str">
        <f>IFERROR(VLOOKUP($A42,'All Running Order Nat B'!$A$4:$CI$60,AG$204,FALSE),"-")</f>
        <v>-</v>
      </c>
      <c r="AH42" s="38" t="str">
        <f>IFERROR(VLOOKUP($A42,'All Running Order Nat B'!$A$4:$CI$60,AH$204,FALSE),"-")</f>
        <v>-</v>
      </c>
      <c r="AI42" s="38" t="str">
        <f>IFERROR(VLOOKUP($A42,'All Running Order Nat B'!$A$4:$CI$60,AI$204,FALSE),"-")</f>
        <v>-</v>
      </c>
      <c r="AJ42" s="36" t="str">
        <f>IFERROR(VLOOKUP($A42,'All Running Order Nat B'!$A$4:$CI$60,AJ$204,FALSE),"-")</f>
        <v>-</v>
      </c>
      <c r="AK42" s="36" t="str">
        <f>IFERROR(VLOOKUP($A42,'All Running Order Nat B'!$A$4:$CI$60,AK$204,FALSE),"-")</f>
        <v>-</v>
      </c>
      <c r="AL42" s="36" t="str">
        <f>IFERROR(VLOOKUP($A42,'All Running Order Nat B'!$A$4:$CI$60,AL$204,FALSE),"-")</f>
        <v>-</v>
      </c>
      <c r="AM42" s="36" t="str">
        <f>IFERROR(VLOOKUP($A42,'All Running Order Nat B'!$A$4:$CI$60,AM$204,FALSE),"-")</f>
        <v>-</v>
      </c>
      <c r="AN42" s="36" t="str">
        <f>IFERROR(VLOOKUP($A42,'All Running Order Nat B'!$A$4:$CI$60,AN$204,FALSE),"-")</f>
        <v>-</v>
      </c>
      <c r="AO42" s="36" t="str">
        <f>IFERROR(VLOOKUP($A42,'All Running Order Nat B'!$A$4:$CI$60,AO$204,FALSE),"-")</f>
        <v>-</v>
      </c>
      <c r="AP42" s="36" t="str">
        <f>IFERROR(VLOOKUP($A42,'All Running Order Nat B'!$A$4:$CI$60,AP$204,FALSE),"-")</f>
        <v>-</v>
      </c>
      <c r="AQ42" s="36" t="str">
        <f>IFERROR(VLOOKUP($A42,'All Running Order Nat B'!$A$4:$CI$60,AQ$204,FALSE),"-")</f>
        <v>-</v>
      </c>
      <c r="AR42" s="36" t="str">
        <f>IFERROR(VLOOKUP($A42,'All Running Order Nat B'!$A$4:$CI$60,AR$204,FALSE),"-")</f>
        <v>-</v>
      </c>
      <c r="AS42" s="36" t="str">
        <f>IFERROR(VLOOKUP($A42,'All Running Order Nat B'!$A$4:$CI$60,AS$204,FALSE),"-")</f>
        <v>-</v>
      </c>
      <c r="AT42" s="38" t="str">
        <f>IFERROR(VLOOKUP($A42,'All Running Order Nat B'!$A$4:$CI$60,AT$204,FALSE),"-")</f>
        <v>-</v>
      </c>
      <c r="AU42" s="38" t="str">
        <f>IFERROR(VLOOKUP($A42,'All Running Order Nat B'!$A$4:$CI$60,AU$204,FALSE),"-")</f>
        <v>-</v>
      </c>
      <c r="AV42" s="36" t="str">
        <f>IFERROR(VLOOKUP($A42,'All Running Order Nat B'!$A$4:$CI$60,AV$204,FALSE),"-")</f>
        <v>-</v>
      </c>
      <c r="AW42" s="36" t="str">
        <f>IFERROR(VLOOKUP($A42,'All Running Order Nat B'!$A$4:$CI$60,AW$204,FALSE),"-")</f>
        <v>-</v>
      </c>
      <c r="AX42" s="36" t="str">
        <f>IFERROR(VLOOKUP($A42,'All Running Order Nat B'!$A$4:$CI$60,AX$204,FALSE),"-")</f>
        <v>-</v>
      </c>
      <c r="AY42" s="36" t="str">
        <f>IFERROR(VLOOKUP($A42,'All Running Order Nat B'!$A$4:$CI$60,AY$204,FALSE),"-")</f>
        <v>-</v>
      </c>
      <c r="AZ42" s="36" t="str">
        <f>IFERROR(VLOOKUP($A42,'All Running Order Nat B'!$A$4:$CI$60,AZ$204,FALSE),"-")</f>
        <v>-</v>
      </c>
      <c r="BA42" s="36" t="str">
        <f>IFERROR(VLOOKUP($A42,'All Running Order Nat B'!$A$4:$CI$60,BA$204,FALSE),"-")</f>
        <v>-</v>
      </c>
      <c r="BB42" s="36" t="str">
        <f>IFERROR(VLOOKUP($A42,'All Running Order Nat B'!$A$4:$CI$60,BB$204,FALSE),"-")</f>
        <v>-</v>
      </c>
      <c r="BC42" s="36" t="str">
        <f>IFERROR(VLOOKUP($A42,'All Running Order Nat B'!$A$4:$CI$60,BC$204,FALSE),"-")</f>
        <v>-</v>
      </c>
      <c r="BD42" s="36" t="str">
        <f>IFERROR(VLOOKUP($A42,'All Running Order Nat B'!$A$4:$CI$60,BD$204,FALSE),"-")</f>
        <v>-</v>
      </c>
      <c r="BE42" s="36" t="str">
        <f>IFERROR(VLOOKUP($A42,'All Running Order Nat B'!$A$4:$CI$60,BE$204,FALSE),"-")</f>
        <v>-</v>
      </c>
      <c r="BF42" s="38" t="str">
        <f>IFERROR(VLOOKUP($A42,'All Running Order Nat B'!$A$4:$CI$60,BF$204,FALSE),"-")</f>
        <v>-</v>
      </c>
      <c r="BG42" s="38" t="str">
        <f>IFERROR(VLOOKUP($A42,'All Running Order Nat B'!$A$4:$CI$60,BG$204,FALSE),"-")</f>
        <v>-</v>
      </c>
      <c r="BH42" s="5" t="str">
        <f>IFERROR(VLOOKUP($A42,'All Running Order Nat B'!$A$4:$CI$60,BH$204,FALSE),"-")</f>
        <v>-</v>
      </c>
      <c r="BI42" s="5" t="str">
        <f>IFERROR(VLOOKUP($A42,'All Running Order Nat B'!$A$4:$CI$60,BI$204,FALSE),"-")</f>
        <v>-</v>
      </c>
      <c r="BJ42" s="5" t="str">
        <f>IFERROR(VLOOKUP($A42,'All Running Order Nat B'!$A$4:$CI$60,BJ$204,FALSE),"-")</f>
        <v>-</v>
      </c>
      <c r="BK42" s="5" t="str">
        <f>IFERROR(VLOOKUP($A42,'All Running Order Nat B'!$A$4:$CI$60,BK$204,FALSE),"-")</f>
        <v>-</v>
      </c>
      <c r="BL42" s="5" t="str">
        <f>IFERROR(VLOOKUP($A42,'All Running Order Nat B'!$A$4:$CI$60,BL$204,FALSE),"-")</f>
        <v>-</v>
      </c>
      <c r="BM42" s="5" t="str">
        <f>IFERROR(VLOOKUP($A42,'All Running Order Nat B'!$A$4:$CI$60,BM$204,FALSE),"-")</f>
        <v>-</v>
      </c>
      <c r="BN42" s="5" t="str">
        <f>IFERROR(VLOOKUP($A42,'All Running Order Nat B'!$A$4:$CI$60,BN$204,FALSE),"-")</f>
        <v>-</v>
      </c>
      <c r="BO42" s="5" t="str">
        <f>IFERROR(VLOOKUP($A42,'All Running Order Nat B'!$A$4:$CI$60,BO$204,FALSE),"-")</f>
        <v>-</v>
      </c>
      <c r="BP42" s="3" t="str">
        <f>IFERROR(VLOOKUP($A42,'All Running Order Nat B'!$A$4:$CI$60,BP$204,FALSE),"-")</f>
        <v>-</v>
      </c>
      <c r="BQ42" s="3" t="str">
        <f>IFERROR(VLOOKUP($A42,'All Running Order Nat B'!$A$4:$CI$60,BQ$204,FALSE),"-")</f>
        <v>-</v>
      </c>
      <c r="BR42" s="3" t="str">
        <f>IFERROR(VLOOKUP($A42,'All Running Order Nat B'!$A$4:$CI$60,BR$204,FALSE),"-")</f>
        <v>-</v>
      </c>
      <c r="BS42" s="3" t="str">
        <f>IFERROR(VLOOKUP($A42,'All Running Order Nat B'!$A$4:$CI$60,BS$204,FALSE),"-")</f>
        <v>-</v>
      </c>
      <c r="BT42" s="3" t="str">
        <f>IFERROR(VLOOKUP($A42,'All Running Order Nat B'!$A$4:$CI$60,BT$204,FALSE),"-")</f>
        <v>-</v>
      </c>
      <c r="BU42" s="3" t="str">
        <f>IFERROR(VLOOKUP($A42,'All Running Order Nat B'!$A$4:$CI$60,BU$204,FALSE),"-")</f>
        <v>-</v>
      </c>
      <c r="BV42" s="3" t="str">
        <f>IFERROR(VLOOKUP($A42,'All Running Order Nat B'!$A$4:$CI$60,BV$204,FALSE),"-")</f>
        <v>-</v>
      </c>
      <c r="BW42" s="3" t="str">
        <f>IFERROR(VLOOKUP($A42,'All Running Order Nat B'!$A$4:$CI$60,BW$204,FALSE),"-")</f>
        <v>-</v>
      </c>
      <c r="BX42" s="3" t="str">
        <f>IFERROR(VLOOKUP($A42,'All Running Order Nat B'!$A$4:$CI$60,BX$204,FALSE),"-")</f>
        <v>-</v>
      </c>
      <c r="BY42" s="3" t="str">
        <f>IFERROR(VLOOKUP($A42,'All Running Order Nat B'!$A$4:$CI$60,BY$204,FALSE),"-")</f>
        <v>-</v>
      </c>
      <c r="BZ42" s="3" t="str">
        <f>IFERROR(VLOOKUP($A42,'All Running Order Nat B'!$A$4:$CI$60,BZ$204,FALSE),"-")</f>
        <v>-</v>
      </c>
      <c r="CA42" s="3" t="str">
        <f>IFERROR(VLOOKUP($A42,'All Running Order Nat B'!$A$4:$CI$60,CA$204,FALSE),"-")</f>
        <v>-</v>
      </c>
      <c r="CB42" s="3" t="str">
        <f>IFERROR(VLOOKUP($A42,'All Running Order Nat B'!$A$4:$CI$60,CB$204,FALSE),"-")</f>
        <v>-</v>
      </c>
      <c r="CC42" s="3" t="str">
        <f>IFERROR(VLOOKUP($A42,'All Running Order Nat B'!$A$4:$CI$60,CC$204,FALSE),"-")</f>
        <v>-</v>
      </c>
      <c r="CD42" s="3" t="str">
        <f>IFERROR(VLOOKUP($A42,'All Running Order Nat B'!$A$4:$CI$60,CD$204,FALSE),"-")</f>
        <v>-</v>
      </c>
      <c r="CE42" s="3" t="str">
        <f>IFERROR(VLOOKUP($A42,'All Running Order Nat B'!$A$4:$CI$60,CE$204,FALSE),"-")</f>
        <v>-</v>
      </c>
      <c r="CF42" s="3" t="str">
        <f t="shared" si="4"/>
        <v>-</v>
      </c>
      <c r="CG42" s="3" t="str">
        <f t="shared" si="5"/>
        <v/>
      </c>
      <c r="CH42" s="5" t="str">
        <f>IFERROR(VLOOKUP($A42,'All Running Order Nat B'!$A$4:$CI$60,CH$204,FALSE),"-")</f>
        <v>-</v>
      </c>
      <c r="CI42">
        <v>10</v>
      </c>
    </row>
    <row r="43" spans="1:87" x14ac:dyDescent="0.3">
      <c r="A43" t="str">
        <f>CONCATENATE('Running Order'!$E$1007,"Live",CI43)</f>
        <v>RedLive11</v>
      </c>
      <c r="B43" s="13" t="str">
        <f>IFERROR(VLOOKUP($A43,'All Running Order Nat B'!$A$4:$CI$60,B$204,FALSE),"-")</f>
        <v>-</v>
      </c>
      <c r="C43" s="35" t="str">
        <f>IFERROR(VLOOKUP($A43,'All Running Order Nat B'!$A$4:$CI$60,C$204,FALSE),"-")</f>
        <v>-</v>
      </c>
      <c r="D43" s="35" t="str">
        <f>IFERROR(VLOOKUP($A43,'All Running Order Nat B'!$A$4:$CI$60,D$204,FALSE),"-")</f>
        <v>-</v>
      </c>
      <c r="E43" s="35" t="str">
        <f>IFERROR(VLOOKUP($A43,'All Running Order Nat B'!$A$4:$CI$60,E$204,FALSE),"-")</f>
        <v>-</v>
      </c>
      <c r="F43" s="35" t="str">
        <f>IFERROR(VLOOKUP($A43,'All Running Order Nat B'!$A$4:$CI$60,F$204,FALSE),"-")</f>
        <v>-</v>
      </c>
      <c r="G43" s="13" t="str">
        <f>IFERROR(VLOOKUP($A43,'All Running Order Nat B'!$A$4:$CI$60,G$204,FALSE),"-")</f>
        <v>-</v>
      </c>
      <c r="H43" s="12" t="str">
        <f>IFERROR(VLOOKUP($A43,'All Running Order Nat B'!$A$4:$CI$60,H$204,FALSE),"-")</f>
        <v>-</v>
      </c>
      <c r="I43" s="12" t="str">
        <f>IFERROR(VLOOKUP($A43,'All Running Order Nat B'!$A$4:$CI$60,I$204,FALSE),"-")</f>
        <v>-</v>
      </c>
      <c r="J43" s="12" t="str">
        <f>IFERROR(VLOOKUP($A43,'All Running Order Nat B'!$A$4:$CI$60,J$204,FALSE),"-")</f>
        <v>-</v>
      </c>
      <c r="K43" s="35" t="str">
        <f>IFERROR(VLOOKUP($A43,'All Running Order Nat B'!$A$4:$CI$60,K$204,FALSE),"-")</f>
        <v>-</v>
      </c>
      <c r="L43" s="12" t="str">
        <f>IFERROR(VLOOKUP($A43,'All Running Order Nat B'!$A$4:$CI$60,L$204,FALSE),"-")</f>
        <v>-</v>
      </c>
      <c r="M43" s="35" t="str">
        <f>IFERROR(VLOOKUP($A43,'All Running Order Nat B'!$A$4:$CI$60,M$204,FALSE),"-")</f>
        <v>-</v>
      </c>
      <c r="N43" s="35" t="str">
        <f>IFERROR(VLOOKUP($A43,'All Running Order Nat B'!$A$4:$CI$60,N$204,FALSE),"-")</f>
        <v>-</v>
      </c>
      <c r="O43" s="35" t="str">
        <f>IFERROR(VLOOKUP($A43,'All Running Order Nat B'!$A$4:$CI$60,O$204,FALSE),"-")</f>
        <v>-</v>
      </c>
      <c r="P43" s="35" t="str">
        <f>IFERROR(VLOOKUP($A43,'All Running Order Nat B'!$A$4:$CI$60,P$204,FALSE),"-")</f>
        <v>-</v>
      </c>
      <c r="Q43" s="35" t="str">
        <f>IFERROR(VLOOKUP($A43,'All Running Order Nat B'!$A$4:$CI$60,Q$204,FALSE),"-")</f>
        <v>-</v>
      </c>
      <c r="R43" s="35" t="str">
        <f>IFERROR(VLOOKUP($A43,'All Running Order Nat B'!$A$4:$CI$60,R$204,FALSE),"-")</f>
        <v>-</v>
      </c>
      <c r="S43" s="12" t="str">
        <f>IFERROR(VLOOKUP($A43,'All Running Order Nat B'!$A$4:$CI$60,S$204,FALSE),"-")</f>
        <v>-</v>
      </c>
      <c r="T43" s="35" t="str">
        <f>IFERROR(VLOOKUP($A43,'All Running Order Nat B'!$A$4:$CI$60,T$204,FALSE),"-")</f>
        <v>-</v>
      </c>
      <c r="U43" s="12" t="str">
        <f>IFERROR(VLOOKUP($A43,'All Running Order Nat B'!$A$4:$CI$60,U$204,FALSE),"-")</f>
        <v>-</v>
      </c>
      <c r="V43" s="35" t="str">
        <f>IFERROR(VLOOKUP($A43,'All Running Order Nat B'!$A$4:$CI$60,V$204,FALSE),"-")</f>
        <v>-</v>
      </c>
      <c r="W43" s="5" t="str">
        <f>IFERROR(VLOOKUP($A43,'All Running Order Nat B'!$A$4:$CI$60,W$204,FALSE),"-")</f>
        <v>-</v>
      </c>
      <c r="X43" s="12" t="str">
        <f>IFERROR(VLOOKUP($A43,'All Running Order Nat B'!$A$4:$CI$60,X$204,FALSE),"-")</f>
        <v>-</v>
      </c>
      <c r="Y43" s="12" t="str">
        <f>IFERROR(VLOOKUP($A43,'All Running Order Nat B'!$A$4:$CI$60,Y$204,FALSE),"-")</f>
        <v>-</v>
      </c>
      <c r="Z43" s="12" t="str">
        <f>IFERROR(VLOOKUP($A43,'All Running Order Nat B'!$A$4:$CI$60,Z$204,FALSE),"-")</f>
        <v>-</v>
      </c>
      <c r="AA43" s="12" t="str">
        <f>IFERROR(VLOOKUP($A43,'All Running Order Nat B'!$A$4:$CI$60,AA$204,FALSE),"-")</f>
        <v>-</v>
      </c>
      <c r="AB43" s="12" t="str">
        <f>IFERROR(VLOOKUP($A43,'All Running Order Nat B'!$A$4:$CI$60,AB$204,FALSE),"-")</f>
        <v>-</v>
      </c>
      <c r="AC43" s="12" t="str">
        <f>IFERROR(VLOOKUP($A43,'All Running Order Nat B'!$A$4:$CI$60,AC$204,FALSE),"-")</f>
        <v>-</v>
      </c>
      <c r="AD43" s="12" t="str">
        <f>IFERROR(VLOOKUP($A43,'All Running Order Nat B'!$A$4:$CI$60,AD$204,FALSE),"-")</f>
        <v>-</v>
      </c>
      <c r="AE43" s="12" t="str">
        <f>IFERROR(VLOOKUP($A43,'All Running Order Nat B'!$A$4:$CI$60,AE$204,FALSE),"-")</f>
        <v>-</v>
      </c>
      <c r="AF43" s="12" t="str">
        <f>IFERROR(VLOOKUP($A43,'All Running Order Nat B'!$A$4:$CI$60,AF$204,FALSE),"-")</f>
        <v>-</v>
      </c>
      <c r="AG43" s="12" t="str">
        <f>IFERROR(VLOOKUP($A43,'All Running Order Nat B'!$A$4:$CI$60,AG$204,FALSE),"-")</f>
        <v>-</v>
      </c>
      <c r="AH43" s="5" t="str">
        <f>IFERROR(VLOOKUP($A43,'All Running Order Nat B'!$A$4:$CI$60,AH$204,FALSE),"-")</f>
        <v>-</v>
      </c>
      <c r="AI43" s="5" t="str">
        <f>IFERROR(VLOOKUP($A43,'All Running Order Nat B'!$A$4:$CI$60,AI$204,FALSE),"-")</f>
        <v>-</v>
      </c>
      <c r="AJ43" s="12" t="str">
        <f>IFERROR(VLOOKUP($A43,'All Running Order Nat B'!$A$4:$CI$60,AJ$204,FALSE),"-")</f>
        <v>-</v>
      </c>
      <c r="AK43" s="12" t="str">
        <f>IFERROR(VLOOKUP($A43,'All Running Order Nat B'!$A$4:$CI$60,AK$204,FALSE),"-")</f>
        <v>-</v>
      </c>
      <c r="AL43" s="12" t="str">
        <f>IFERROR(VLOOKUP($A43,'All Running Order Nat B'!$A$4:$CI$60,AL$204,FALSE),"-")</f>
        <v>-</v>
      </c>
      <c r="AM43" s="12" t="str">
        <f>IFERROR(VLOOKUP($A43,'All Running Order Nat B'!$A$4:$CI$60,AM$204,FALSE),"-")</f>
        <v>-</v>
      </c>
      <c r="AN43" s="12" t="str">
        <f>IFERROR(VLOOKUP($A43,'All Running Order Nat B'!$A$4:$CI$60,AN$204,FALSE),"-")</f>
        <v>-</v>
      </c>
      <c r="AO43" s="12" t="str">
        <f>IFERROR(VLOOKUP($A43,'All Running Order Nat B'!$A$4:$CI$60,AO$204,FALSE),"-")</f>
        <v>-</v>
      </c>
      <c r="AP43" s="12" t="str">
        <f>IFERROR(VLOOKUP($A43,'All Running Order Nat B'!$A$4:$CI$60,AP$204,FALSE),"-")</f>
        <v>-</v>
      </c>
      <c r="AQ43" s="12" t="str">
        <f>IFERROR(VLOOKUP($A43,'All Running Order Nat B'!$A$4:$CI$60,AQ$204,FALSE),"-")</f>
        <v>-</v>
      </c>
      <c r="AR43" s="12" t="str">
        <f>IFERROR(VLOOKUP($A43,'All Running Order Nat B'!$A$4:$CI$60,AR$204,FALSE),"-")</f>
        <v>-</v>
      </c>
      <c r="AS43" s="12" t="str">
        <f>IFERROR(VLOOKUP($A43,'All Running Order Nat B'!$A$4:$CI$60,AS$204,FALSE),"-")</f>
        <v>-</v>
      </c>
      <c r="AT43" s="5" t="str">
        <f>IFERROR(VLOOKUP($A43,'All Running Order Nat B'!$A$4:$CI$60,AT$204,FALSE),"-")</f>
        <v>-</v>
      </c>
      <c r="AU43" s="5" t="str">
        <f>IFERROR(VLOOKUP($A43,'All Running Order Nat B'!$A$4:$CI$60,AU$204,FALSE),"-")</f>
        <v>-</v>
      </c>
      <c r="AV43" s="12" t="str">
        <f>IFERROR(VLOOKUP($A43,'All Running Order Nat B'!$A$4:$CI$60,AV$204,FALSE),"-")</f>
        <v>-</v>
      </c>
      <c r="AW43" s="12" t="str">
        <f>IFERROR(VLOOKUP($A43,'All Running Order Nat B'!$A$4:$CI$60,AW$204,FALSE),"-")</f>
        <v>-</v>
      </c>
      <c r="AX43" s="12" t="str">
        <f>IFERROR(VLOOKUP($A43,'All Running Order Nat B'!$A$4:$CI$60,AX$204,FALSE),"-")</f>
        <v>-</v>
      </c>
      <c r="AY43" s="12" t="str">
        <f>IFERROR(VLOOKUP($A43,'All Running Order Nat B'!$A$4:$CI$60,AY$204,FALSE),"-")</f>
        <v>-</v>
      </c>
      <c r="AZ43" s="12" t="str">
        <f>IFERROR(VLOOKUP($A43,'All Running Order Nat B'!$A$4:$CI$60,AZ$204,FALSE),"-")</f>
        <v>-</v>
      </c>
      <c r="BA43" s="12" t="str">
        <f>IFERROR(VLOOKUP($A43,'All Running Order Nat B'!$A$4:$CI$60,BA$204,FALSE),"-")</f>
        <v>-</v>
      </c>
      <c r="BB43" s="12" t="str">
        <f>IFERROR(VLOOKUP($A43,'All Running Order Nat B'!$A$4:$CI$60,BB$204,FALSE),"-")</f>
        <v>-</v>
      </c>
      <c r="BC43" s="12" t="str">
        <f>IFERROR(VLOOKUP($A43,'All Running Order Nat B'!$A$4:$CI$60,BC$204,FALSE),"-")</f>
        <v>-</v>
      </c>
      <c r="BD43" s="12" t="str">
        <f>IFERROR(VLOOKUP($A43,'All Running Order Nat B'!$A$4:$CI$60,BD$204,FALSE),"-")</f>
        <v>-</v>
      </c>
      <c r="BE43" s="12" t="str">
        <f>IFERROR(VLOOKUP($A43,'All Running Order Nat B'!$A$4:$CI$60,BE$204,FALSE),"-")</f>
        <v>-</v>
      </c>
      <c r="BF43" s="5" t="str">
        <f>IFERROR(VLOOKUP($A43,'All Running Order Nat B'!$A$4:$CI$60,BF$204,FALSE),"-")</f>
        <v>-</v>
      </c>
      <c r="BG43" s="5" t="str">
        <f>IFERROR(VLOOKUP($A43,'All Running Order Nat B'!$A$4:$CI$60,BG$204,FALSE),"-")</f>
        <v>-</v>
      </c>
      <c r="BH43" s="5" t="str">
        <f>IFERROR(VLOOKUP($A43,'All Running Order Nat B'!$A$4:$CI$60,BH$204,FALSE),"-")</f>
        <v>-</v>
      </c>
      <c r="BI43" s="5" t="str">
        <f>IFERROR(VLOOKUP($A43,'All Running Order Nat B'!$A$4:$CI$60,BI$204,FALSE),"-")</f>
        <v>-</v>
      </c>
      <c r="BJ43" s="5" t="str">
        <f>IFERROR(VLOOKUP($A43,'All Running Order Nat B'!$A$4:$CI$60,BJ$204,FALSE),"-")</f>
        <v>-</v>
      </c>
      <c r="BK43" s="5" t="str">
        <f>IFERROR(VLOOKUP($A43,'All Running Order Nat B'!$A$4:$CI$60,BK$204,FALSE),"-")</f>
        <v>-</v>
      </c>
      <c r="BL43" s="5" t="str">
        <f>IFERROR(VLOOKUP($A43,'All Running Order Nat B'!$A$4:$CI$60,BL$204,FALSE),"-")</f>
        <v>-</v>
      </c>
      <c r="BM43" s="5" t="str">
        <f>IFERROR(VLOOKUP($A43,'All Running Order Nat B'!$A$4:$CI$60,BM$204,FALSE),"-")</f>
        <v>-</v>
      </c>
      <c r="BN43" s="5" t="str">
        <f>IFERROR(VLOOKUP($A43,'All Running Order Nat B'!$A$4:$CI$60,BN$204,FALSE),"-")</f>
        <v>-</v>
      </c>
      <c r="BO43" s="5" t="str">
        <f>IFERROR(VLOOKUP($A43,'All Running Order Nat B'!$A$4:$CI$60,BO$204,FALSE),"-")</f>
        <v>-</v>
      </c>
      <c r="BP43" s="3" t="str">
        <f>IFERROR(VLOOKUP($A43,'All Running Order Nat B'!$A$4:$CI$60,BP$204,FALSE),"-")</f>
        <v>-</v>
      </c>
      <c r="BQ43" s="3" t="str">
        <f>IFERROR(VLOOKUP($A43,'All Running Order Nat B'!$A$4:$CI$60,BQ$204,FALSE),"-")</f>
        <v>-</v>
      </c>
      <c r="BR43" s="3" t="str">
        <f>IFERROR(VLOOKUP($A43,'All Running Order Nat B'!$A$4:$CI$60,BR$204,FALSE),"-")</f>
        <v>-</v>
      </c>
      <c r="BS43" s="3" t="str">
        <f>IFERROR(VLOOKUP($A43,'All Running Order Nat B'!$A$4:$CI$60,BS$204,FALSE),"-")</f>
        <v>-</v>
      </c>
      <c r="BT43" s="3" t="str">
        <f>IFERROR(VLOOKUP($A43,'All Running Order Nat B'!$A$4:$CI$60,BT$204,FALSE),"-")</f>
        <v>-</v>
      </c>
      <c r="BU43" s="3" t="str">
        <f>IFERROR(VLOOKUP($A43,'All Running Order Nat B'!$A$4:$CI$60,BU$204,FALSE),"-")</f>
        <v>-</v>
      </c>
      <c r="BV43" s="3" t="str">
        <f>IFERROR(VLOOKUP($A43,'All Running Order Nat B'!$A$4:$CI$60,BV$204,FALSE),"-")</f>
        <v>-</v>
      </c>
      <c r="BW43" s="3" t="str">
        <f>IFERROR(VLOOKUP($A43,'All Running Order Nat B'!$A$4:$CI$60,BW$204,FALSE),"-")</f>
        <v>-</v>
      </c>
      <c r="BX43" s="3" t="str">
        <f>IFERROR(VLOOKUP($A43,'All Running Order Nat B'!$A$4:$CI$60,BX$204,FALSE),"-")</f>
        <v>-</v>
      </c>
      <c r="BY43" s="3" t="str">
        <f>IFERROR(VLOOKUP($A43,'All Running Order Nat B'!$A$4:$CI$60,BY$204,FALSE),"-")</f>
        <v>-</v>
      </c>
      <c r="BZ43" s="3" t="str">
        <f>IFERROR(VLOOKUP($A43,'All Running Order Nat B'!$A$4:$CI$60,BZ$204,FALSE),"-")</f>
        <v>-</v>
      </c>
      <c r="CA43" s="3" t="str">
        <f>IFERROR(VLOOKUP($A43,'All Running Order Nat B'!$A$4:$CI$60,CA$204,FALSE),"-")</f>
        <v>-</v>
      </c>
      <c r="CB43" s="3" t="str">
        <f>IFERROR(VLOOKUP($A43,'All Running Order Nat B'!$A$4:$CI$60,CB$204,FALSE),"-")</f>
        <v>-</v>
      </c>
      <c r="CC43" s="3" t="str">
        <f>IFERROR(VLOOKUP($A43,'All Running Order Nat B'!$A$4:$CI$60,CC$204,FALSE),"-")</f>
        <v>-</v>
      </c>
      <c r="CD43" s="3" t="str">
        <f>IFERROR(VLOOKUP($A43,'All Running Order Nat B'!$A$4:$CI$60,CD$204,FALSE),"-")</f>
        <v>-</v>
      </c>
      <c r="CE43" s="3" t="str">
        <f>IFERROR(VLOOKUP($A43,'All Running Order Nat B'!$A$4:$CI$60,CE$204,FALSE),"-")</f>
        <v>-</v>
      </c>
      <c r="CF43" s="3" t="str">
        <f t="shared" si="4"/>
        <v>-</v>
      </c>
      <c r="CG43" s="3" t="str">
        <f t="shared" si="5"/>
        <v/>
      </c>
      <c r="CH43" s="5" t="str">
        <f>IFERROR(VLOOKUP($A43,'All Running Order Nat B'!$A$4:$CI$60,CH$204,FALSE),"-")</f>
        <v>-</v>
      </c>
      <c r="CI43">
        <v>11</v>
      </c>
    </row>
    <row r="44" spans="1:87" x14ac:dyDescent="0.3">
      <c r="A44" t="str">
        <f>CONCATENATE('Running Order'!$E$1007,"Live",CI44)</f>
        <v>RedLive12</v>
      </c>
      <c r="B44" s="37" t="str">
        <f>IFERROR(VLOOKUP($A44,'All Running Order Nat B'!$A$4:$CI$60,B$204,FALSE),"-")</f>
        <v>-</v>
      </c>
      <c r="C44" s="36" t="str">
        <f>IFERROR(VLOOKUP($A44,'All Running Order Nat B'!$A$4:$CI$60,C$204,FALSE),"-")</f>
        <v>-</v>
      </c>
      <c r="D44" s="36" t="str">
        <f>IFERROR(VLOOKUP($A44,'All Running Order Nat B'!$A$4:$CI$60,D$204,FALSE),"-")</f>
        <v>-</v>
      </c>
      <c r="E44" s="36" t="str">
        <f>IFERROR(VLOOKUP($A44,'All Running Order Nat B'!$A$4:$CI$60,E$204,FALSE),"-")</f>
        <v>-</v>
      </c>
      <c r="F44" s="36" t="str">
        <f>IFERROR(VLOOKUP($A44,'All Running Order Nat B'!$A$4:$CI$60,F$204,FALSE),"-")</f>
        <v>-</v>
      </c>
      <c r="G44" s="37" t="str">
        <f>IFERROR(VLOOKUP($A44,'All Running Order Nat B'!$A$4:$CI$60,G$204,FALSE),"-")</f>
        <v>-</v>
      </c>
      <c r="H44" s="36" t="str">
        <f>IFERROR(VLOOKUP($A44,'All Running Order Nat B'!$A$4:$CI$60,H$204,FALSE),"-")</f>
        <v>-</v>
      </c>
      <c r="I44" s="36" t="str">
        <f>IFERROR(VLOOKUP($A44,'All Running Order Nat B'!$A$4:$CI$60,I$204,FALSE),"-")</f>
        <v>-</v>
      </c>
      <c r="J44" s="36" t="str">
        <f>IFERROR(VLOOKUP($A44,'All Running Order Nat B'!$A$4:$CI$60,J$204,FALSE),"-")</f>
        <v>-</v>
      </c>
      <c r="K44" s="36" t="str">
        <f>IFERROR(VLOOKUP($A44,'All Running Order Nat B'!$A$4:$CI$60,K$204,FALSE),"-")</f>
        <v>-</v>
      </c>
      <c r="L44" s="36" t="str">
        <f>IFERROR(VLOOKUP($A44,'All Running Order Nat B'!$A$4:$CI$60,L$204,FALSE),"-")</f>
        <v>-</v>
      </c>
      <c r="M44" s="36" t="str">
        <f>IFERROR(VLOOKUP($A44,'All Running Order Nat B'!$A$4:$CI$60,M$204,FALSE),"-")</f>
        <v>-</v>
      </c>
      <c r="N44" s="36" t="str">
        <f>IFERROR(VLOOKUP($A44,'All Running Order Nat B'!$A$4:$CI$60,N$204,FALSE),"-")</f>
        <v>-</v>
      </c>
      <c r="O44" s="36" t="str">
        <f>IFERROR(VLOOKUP($A44,'All Running Order Nat B'!$A$4:$CI$60,O$204,FALSE),"-")</f>
        <v>-</v>
      </c>
      <c r="P44" s="36" t="str">
        <f>IFERROR(VLOOKUP($A44,'All Running Order Nat B'!$A$4:$CI$60,P$204,FALSE),"-")</f>
        <v>-</v>
      </c>
      <c r="Q44" s="36" t="str">
        <f>IFERROR(VLOOKUP($A44,'All Running Order Nat B'!$A$4:$CI$60,Q$204,FALSE),"-")</f>
        <v>-</v>
      </c>
      <c r="R44" s="36" t="str">
        <f>IFERROR(VLOOKUP($A44,'All Running Order Nat B'!$A$4:$CI$60,R$204,FALSE),"-")</f>
        <v>-</v>
      </c>
      <c r="S44" s="36" t="str">
        <f>IFERROR(VLOOKUP($A44,'All Running Order Nat B'!$A$4:$CI$60,S$204,FALSE),"-")</f>
        <v>-</v>
      </c>
      <c r="T44" s="36" t="str">
        <f>IFERROR(VLOOKUP($A44,'All Running Order Nat B'!$A$4:$CI$60,T$204,FALSE),"-")</f>
        <v>-</v>
      </c>
      <c r="U44" s="36" t="str">
        <f>IFERROR(VLOOKUP($A44,'All Running Order Nat B'!$A$4:$CI$60,U$204,FALSE),"-")</f>
        <v>-</v>
      </c>
      <c r="V44" s="36" t="str">
        <f>IFERROR(VLOOKUP($A44,'All Running Order Nat B'!$A$4:$CI$60,V$204,FALSE),"-")</f>
        <v>-</v>
      </c>
      <c r="W44" s="38" t="str">
        <f>IFERROR(VLOOKUP($A44,'All Running Order Nat B'!$A$4:$CI$60,W$204,FALSE),"-")</f>
        <v>-</v>
      </c>
      <c r="X44" s="36" t="str">
        <f>IFERROR(VLOOKUP($A44,'All Running Order Nat B'!$A$4:$CI$60,X$204,FALSE),"-")</f>
        <v>-</v>
      </c>
      <c r="Y44" s="36" t="str">
        <f>IFERROR(VLOOKUP($A44,'All Running Order Nat B'!$A$4:$CI$60,Y$204,FALSE),"-")</f>
        <v>-</v>
      </c>
      <c r="Z44" s="36" t="str">
        <f>IFERROR(VLOOKUP($A44,'All Running Order Nat B'!$A$4:$CI$60,Z$204,FALSE),"-")</f>
        <v>-</v>
      </c>
      <c r="AA44" s="36" t="str">
        <f>IFERROR(VLOOKUP($A44,'All Running Order Nat B'!$A$4:$CI$60,AA$204,FALSE),"-")</f>
        <v>-</v>
      </c>
      <c r="AB44" s="36" t="str">
        <f>IFERROR(VLOOKUP($A44,'All Running Order Nat B'!$A$4:$CI$60,AB$204,FALSE),"-")</f>
        <v>-</v>
      </c>
      <c r="AC44" s="36" t="str">
        <f>IFERROR(VLOOKUP($A44,'All Running Order Nat B'!$A$4:$CI$60,AC$204,FALSE),"-")</f>
        <v>-</v>
      </c>
      <c r="AD44" s="36" t="str">
        <f>IFERROR(VLOOKUP($A44,'All Running Order Nat B'!$A$4:$CI$60,AD$204,FALSE),"-")</f>
        <v>-</v>
      </c>
      <c r="AE44" s="36" t="str">
        <f>IFERROR(VLOOKUP($A44,'All Running Order Nat B'!$A$4:$CI$60,AE$204,FALSE),"-")</f>
        <v>-</v>
      </c>
      <c r="AF44" s="36" t="str">
        <f>IFERROR(VLOOKUP($A44,'All Running Order Nat B'!$A$4:$CI$60,AF$204,FALSE),"-")</f>
        <v>-</v>
      </c>
      <c r="AG44" s="36" t="str">
        <f>IFERROR(VLOOKUP($A44,'All Running Order Nat B'!$A$4:$CI$60,AG$204,FALSE),"-")</f>
        <v>-</v>
      </c>
      <c r="AH44" s="38" t="str">
        <f>IFERROR(VLOOKUP($A44,'All Running Order Nat B'!$A$4:$CI$60,AH$204,FALSE),"-")</f>
        <v>-</v>
      </c>
      <c r="AI44" s="38" t="str">
        <f>IFERROR(VLOOKUP($A44,'All Running Order Nat B'!$A$4:$CI$60,AI$204,FALSE),"-")</f>
        <v>-</v>
      </c>
      <c r="AJ44" s="36" t="str">
        <f>IFERROR(VLOOKUP($A44,'All Running Order Nat B'!$A$4:$CI$60,AJ$204,FALSE),"-")</f>
        <v>-</v>
      </c>
      <c r="AK44" s="36" t="str">
        <f>IFERROR(VLOOKUP($A44,'All Running Order Nat B'!$A$4:$CI$60,AK$204,FALSE),"-")</f>
        <v>-</v>
      </c>
      <c r="AL44" s="36" t="str">
        <f>IFERROR(VLOOKUP($A44,'All Running Order Nat B'!$A$4:$CI$60,AL$204,FALSE),"-")</f>
        <v>-</v>
      </c>
      <c r="AM44" s="36" t="str">
        <f>IFERROR(VLOOKUP($A44,'All Running Order Nat B'!$A$4:$CI$60,AM$204,FALSE),"-")</f>
        <v>-</v>
      </c>
      <c r="AN44" s="36" t="str">
        <f>IFERROR(VLOOKUP($A44,'All Running Order Nat B'!$A$4:$CI$60,AN$204,FALSE),"-")</f>
        <v>-</v>
      </c>
      <c r="AO44" s="36" t="str">
        <f>IFERROR(VLOOKUP($A44,'All Running Order Nat B'!$A$4:$CI$60,AO$204,FALSE),"-")</f>
        <v>-</v>
      </c>
      <c r="AP44" s="36" t="str">
        <f>IFERROR(VLOOKUP($A44,'All Running Order Nat B'!$A$4:$CI$60,AP$204,FALSE),"-")</f>
        <v>-</v>
      </c>
      <c r="AQ44" s="36" t="str">
        <f>IFERROR(VLOOKUP($A44,'All Running Order Nat B'!$A$4:$CI$60,AQ$204,FALSE),"-")</f>
        <v>-</v>
      </c>
      <c r="AR44" s="36" t="str">
        <f>IFERROR(VLOOKUP($A44,'All Running Order Nat B'!$A$4:$CI$60,AR$204,FALSE),"-")</f>
        <v>-</v>
      </c>
      <c r="AS44" s="36" t="str">
        <f>IFERROR(VLOOKUP($A44,'All Running Order Nat B'!$A$4:$CI$60,AS$204,FALSE),"-")</f>
        <v>-</v>
      </c>
      <c r="AT44" s="38" t="str">
        <f>IFERROR(VLOOKUP($A44,'All Running Order Nat B'!$A$4:$CI$60,AT$204,FALSE),"-")</f>
        <v>-</v>
      </c>
      <c r="AU44" s="38" t="str">
        <f>IFERROR(VLOOKUP($A44,'All Running Order Nat B'!$A$4:$CI$60,AU$204,FALSE),"-")</f>
        <v>-</v>
      </c>
      <c r="AV44" s="36" t="str">
        <f>IFERROR(VLOOKUP($A44,'All Running Order Nat B'!$A$4:$CI$60,AV$204,FALSE),"-")</f>
        <v>-</v>
      </c>
      <c r="AW44" s="36" t="str">
        <f>IFERROR(VLOOKUP($A44,'All Running Order Nat B'!$A$4:$CI$60,AW$204,FALSE),"-")</f>
        <v>-</v>
      </c>
      <c r="AX44" s="36" t="str">
        <f>IFERROR(VLOOKUP($A44,'All Running Order Nat B'!$A$4:$CI$60,AX$204,FALSE),"-")</f>
        <v>-</v>
      </c>
      <c r="AY44" s="36" t="str">
        <f>IFERROR(VLOOKUP($A44,'All Running Order Nat B'!$A$4:$CI$60,AY$204,FALSE),"-")</f>
        <v>-</v>
      </c>
      <c r="AZ44" s="36" t="str">
        <f>IFERROR(VLOOKUP($A44,'All Running Order Nat B'!$A$4:$CI$60,AZ$204,FALSE),"-")</f>
        <v>-</v>
      </c>
      <c r="BA44" s="36" t="str">
        <f>IFERROR(VLOOKUP($A44,'All Running Order Nat B'!$A$4:$CI$60,BA$204,FALSE),"-")</f>
        <v>-</v>
      </c>
      <c r="BB44" s="36" t="str">
        <f>IFERROR(VLOOKUP($A44,'All Running Order Nat B'!$A$4:$CI$60,BB$204,FALSE),"-")</f>
        <v>-</v>
      </c>
      <c r="BC44" s="36" t="str">
        <f>IFERROR(VLOOKUP($A44,'All Running Order Nat B'!$A$4:$CI$60,BC$204,FALSE),"-")</f>
        <v>-</v>
      </c>
      <c r="BD44" s="36" t="str">
        <f>IFERROR(VLOOKUP($A44,'All Running Order Nat B'!$A$4:$CI$60,BD$204,FALSE),"-")</f>
        <v>-</v>
      </c>
      <c r="BE44" s="36" t="str">
        <f>IFERROR(VLOOKUP($A44,'All Running Order Nat B'!$A$4:$CI$60,BE$204,FALSE),"-")</f>
        <v>-</v>
      </c>
      <c r="BF44" s="38" t="str">
        <f>IFERROR(VLOOKUP($A44,'All Running Order Nat B'!$A$4:$CI$60,BF$204,FALSE),"-")</f>
        <v>-</v>
      </c>
      <c r="BG44" s="38" t="str">
        <f>IFERROR(VLOOKUP($A44,'All Running Order Nat B'!$A$4:$CI$60,BG$204,FALSE),"-")</f>
        <v>-</v>
      </c>
      <c r="BH44" s="5" t="str">
        <f>IFERROR(VLOOKUP($A44,'All Running Order Nat B'!$A$4:$CI$60,BH$204,FALSE),"-")</f>
        <v>-</v>
      </c>
      <c r="BI44" s="5" t="str">
        <f>IFERROR(VLOOKUP($A44,'All Running Order Nat B'!$A$4:$CI$60,BI$204,FALSE),"-")</f>
        <v>-</v>
      </c>
      <c r="BJ44" s="5" t="str">
        <f>IFERROR(VLOOKUP($A44,'All Running Order Nat B'!$A$4:$CI$60,BJ$204,FALSE),"-")</f>
        <v>-</v>
      </c>
      <c r="BK44" s="5" t="str">
        <f>IFERROR(VLOOKUP($A44,'All Running Order Nat B'!$A$4:$CI$60,BK$204,FALSE),"-")</f>
        <v>-</v>
      </c>
      <c r="BL44" s="5" t="str">
        <f>IFERROR(VLOOKUP($A44,'All Running Order Nat B'!$A$4:$CI$60,BL$204,FALSE),"-")</f>
        <v>-</v>
      </c>
      <c r="BM44" s="5" t="str">
        <f>IFERROR(VLOOKUP($A44,'All Running Order Nat B'!$A$4:$CI$60,BM$204,FALSE),"-")</f>
        <v>-</v>
      </c>
      <c r="BN44" s="5" t="str">
        <f>IFERROR(VLOOKUP($A44,'All Running Order Nat B'!$A$4:$CI$60,BN$204,FALSE),"-")</f>
        <v>-</v>
      </c>
      <c r="BO44" s="5" t="str">
        <f>IFERROR(VLOOKUP($A44,'All Running Order Nat B'!$A$4:$CI$60,BO$204,FALSE),"-")</f>
        <v>-</v>
      </c>
      <c r="BP44" s="3" t="str">
        <f>IFERROR(VLOOKUP($A44,'All Running Order Nat B'!$A$4:$CI$60,BP$204,FALSE),"-")</f>
        <v>-</v>
      </c>
      <c r="BQ44" s="3" t="str">
        <f>IFERROR(VLOOKUP($A44,'All Running Order Nat B'!$A$4:$CI$60,BQ$204,FALSE),"-")</f>
        <v>-</v>
      </c>
      <c r="BR44" s="3" t="str">
        <f>IFERROR(VLOOKUP($A44,'All Running Order Nat B'!$A$4:$CI$60,BR$204,FALSE),"-")</f>
        <v>-</v>
      </c>
      <c r="BS44" s="3" t="str">
        <f>IFERROR(VLOOKUP($A44,'All Running Order Nat B'!$A$4:$CI$60,BS$204,FALSE),"-")</f>
        <v>-</v>
      </c>
      <c r="BT44" s="3" t="str">
        <f>IFERROR(VLOOKUP($A44,'All Running Order Nat B'!$A$4:$CI$60,BT$204,FALSE),"-")</f>
        <v>-</v>
      </c>
      <c r="BU44" s="3" t="str">
        <f>IFERROR(VLOOKUP($A44,'All Running Order Nat B'!$A$4:$CI$60,BU$204,FALSE),"-")</f>
        <v>-</v>
      </c>
      <c r="BV44" s="3" t="str">
        <f>IFERROR(VLOOKUP($A44,'All Running Order Nat B'!$A$4:$CI$60,BV$204,FALSE),"-")</f>
        <v>-</v>
      </c>
      <c r="BW44" s="3" t="str">
        <f>IFERROR(VLOOKUP($A44,'All Running Order Nat B'!$A$4:$CI$60,BW$204,FALSE),"-")</f>
        <v>-</v>
      </c>
      <c r="BX44" s="3" t="str">
        <f>IFERROR(VLOOKUP($A44,'All Running Order Nat B'!$A$4:$CI$60,BX$204,FALSE),"-")</f>
        <v>-</v>
      </c>
      <c r="BY44" s="3" t="str">
        <f>IFERROR(VLOOKUP($A44,'All Running Order Nat B'!$A$4:$CI$60,BY$204,FALSE),"-")</f>
        <v>-</v>
      </c>
      <c r="BZ44" s="3" t="str">
        <f>IFERROR(VLOOKUP($A44,'All Running Order Nat B'!$A$4:$CI$60,BZ$204,FALSE),"-")</f>
        <v>-</v>
      </c>
      <c r="CA44" s="3" t="str">
        <f>IFERROR(VLOOKUP($A44,'All Running Order Nat B'!$A$4:$CI$60,CA$204,FALSE),"-")</f>
        <v>-</v>
      </c>
      <c r="CB44" s="3" t="str">
        <f>IFERROR(VLOOKUP($A44,'All Running Order Nat B'!$A$4:$CI$60,CB$204,FALSE),"-")</f>
        <v>-</v>
      </c>
      <c r="CC44" s="3" t="str">
        <f>IFERROR(VLOOKUP($A44,'All Running Order Nat B'!$A$4:$CI$60,CC$204,FALSE),"-")</f>
        <v>-</v>
      </c>
      <c r="CD44" s="3" t="str">
        <f>IFERROR(VLOOKUP($A44,'All Running Order Nat B'!$A$4:$CI$60,CD$204,FALSE),"-")</f>
        <v>-</v>
      </c>
      <c r="CE44" s="3" t="str">
        <f>IFERROR(VLOOKUP($A44,'All Running Order Nat B'!$A$4:$CI$60,CE$204,FALSE),"-")</f>
        <v>-</v>
      </c>
      <c r="CF44" s="3" t="str">
        <f t="shared" si="4"/>
        <v>-</v>
      </c>
      <c r="CG44" s="3" t="str">
        <f t="shared" si="5"/>
        <v/>
      </c>
      <c r="CH44" s="5" t="str">
        <f>IFERROR(VLOOKUP($A44,'All Running Order Nat B'!$A$4:$CI$60,CH$204,FALSE),"-")</f>
        <v>-</v>
      </c>
      <c r="CI44">
        <v>12</v>
      </c>
    </row>
    <row r="45" spans="1:87" x14ac:dyDescent="0.3">
      <c r="A45" t="str">
        <f>CONCATENATE('Running Order'!$E$1007,"Live",CI45)</f>
        <v>RedLive13</v>
      </c>
      <c r="B45" s="13" t="str">
        <f>IFERROR(VLOOKUP($A45,'All Running Order Nat B'!$A$4:$CI$60,B$204,FALSE),"-")</f>
        <v>-</v>
      </c>
      <c r="C45" s="35" t="str">
        <f>IFERROR(VLOOKUP($A45,'All Running Order Nat B'!$A$4:$CI$60,C$204,FALSE),"-")</f>
        <v>-</v>
      </c>
      <c r="D45" s="35" t="str">
        <f>IFERROR(VLOOKUP($A45,'All Running Order Nat B'!$A$4:$CI$60,D$204,FALSE),"-")</f>
        <v>-</v>
      </c>
      <c r="E45" s="35" t="str">
        <f>IFERROR(VLOOKUP($A45,'All Running Order Nat B'!$A$4:$CI$60,E$204,FALSE),"-")</f>
        <v>-</v>
      </c>
      <c r="F45" s="35" t="str">
        <f>IFERROR(VLOOKUP($A45,'All Running Order Nat B'!$A$4:$CI$60,F$204,FALSE),"-")</f>
        <v>-</v>
      </c>
      <c r="G45" s="13" t="str">
        <f>IFERROR(VLOOKUP($A45,'All Running Order Nat B'!$A$4:$CI$60,G$204,FALSE),"-")</f>
        <v>-</v>
      </c>
      <c r="H45" s="12" t="str">
        <f>IFERROR(VLOOKUP($A45,'All Running Order Nat B'!$A$4:$CI$60,H$204,FALSE),"-")</f>
        <v>-</v>
      </c>
      <c r="I45" s="12" t="str">
        <f>IFERROR(VLOOKUP($A45,'All Running Order Nat B'!$A$4:$CI$60,I$204,FALSE),"-")</f>
        <v>-</v>
      </c>
      <c r="J45" s="12" t="str">
        <f>IFERROR(VLOOKUP($A45,'All Running Order Nat B'!$A$4:$CI$60,J$204,FALSE),"-")</f>
        <v>-</v>
      </c>
      <c r="K45" s="35" t="str">
        <f>IFERROR(VLOOKUP($A45,'All Running Order Nat B'!$A$4:$CI$60,K$204,FALSE),"-")</f>
        <v>-</v>
      </c>
      <c r="L45" s="12" t="str">
        <f>IFERROR(VLOOKUP($A45,'All Running Order Nat B'!$A$4:$CI$60,L$204,FALSE),"-")</f>
        <v>-</v>
      </c>
      <c r="M45" s="35" t="str">
        <f>IFERROR(VLOOKUP($A45,'All Running Order Nat B'!$A$4:$CI$60,M$204,FALSE),"-")</f>
        <v>-</v>
      </c>
      <c r="N45" s="35" t="str">
        <f>IFERROR(VLOOKUP($A45,'All Running Order Nat B'!$A$4:$CI$60,N$204,FALSE),"-")</f>
        <v>-</v>
      </c>
      <c r="O45" s="35" t="str">
        <f>IFERROR(VLOOKUP($A45,'All Running Order Nat B'!$A$4:$CI$60,O$204,FALSE),"-")</f>
        <v>-</v>
      </c>
      <c r="P45" s="35" t="str">
        <f>IFERROR(VLOOKUP($A45,'All Running Order Nat B'!$A$4:$CI$60,P$204,FALSE),"-")</f>
        <v>-</v>
      </c>
      <c r="Q45" s="35" t="str">
        <f>IFERROR(VLOOKUP($A45,'All Running Order Nat B'!$A$4:$CI$60,Q$204,FALSE),"-")</f>
        <v>-</v>
      </c>
      <c r="R45" s="35" t="str">
        <f>IFERROR(VLOOKUP($A45,'All Running Order Nat B'!$A$4:$CI$60,R$204,FALSE),"-")</f>
        <v>-</v>
      </c>
      <c r="S45" s="12" t="str">
        <f>IFERROR(VLOOKUP($A45,'All Running Order Nat B'!$A$4:$CI$60,S$204,FALSE),"-")</f>
        <v>-</v>
      </c>
      <c r="T45" s="35" t="str">
        <f>IFERROR(VLOOKUP($A45,'All Running Order Nat B'!$A$4:$CI$60,T$204,FALSE),"-")</f>
        <v>-</v>
      </c>
      <c r="U45" s="12" t="str">
        <f>IFERROR(VLOOKUP($A45,'All Running Order Nat B'!$A$4:$CI$60,U$204,FALSE),"-")</f>
        <v>-</v>
      </c>
      <c r="V45" s="35" t="str">
        <f>IFERROR(VLOOKUP($A45,'All Running Order Nat B'!$A$4:$CI$60,V$204,FALSE),"-")</f>
        <v>-</v>
      </c>
      <c r="W45" s="5" t="str">
        <f>IFERROR(VLOOKUP($A45,'All Running Order Nat B'!$A$4:$CI$60,W$204,FALSE),"-")</f>
        <v>-</v>
      </c>
      <c r="X45" s="12" t="str">
        <f>IFERROR(VLOOKUP($A45,'All Running Order Nat B'!$A$4:$CI$60,X$204,FALSE),"-")</f>
        <v>-</v>
      </c>
      <c r="Y45" s="12" t="str">
        <f>IFERROR(VLOOKUP($A45,'All Running Order Nat B'!$A$4:$CI$60,Y$204,FALSE),"-")</f>
        <v>-</v>
      </c>
      <c r="Z45" s="12" t="str">
        <f>IFERROR(VLOOKUP($A45,'All Running Order Nat B'!$A$4:$CI$60,Z$204,FALSE),"-")</f>
        <v>-</v>
      </c>
      <c r="AA45" s="12" t="str">
        <f>IFERROR(VLOOKUP($A45,'All Running Order Nat B'!$A$4:$CI$60,AA$204,FALSE),"-")</f>
        <v>-</v>
      </c>
      <c r="AB45" s="12" t="str">
        <f>IFERROR(VLOOKUP($A45,'All Running Order Nat B'!$A$4:$CI$60,AB$204,FALSE),"-")</f>
        <v>-</v>
      </c>
      <c r="AC45" s="12" t="str">
        <f>IFERROR(VLOOKUP($A45,'All Running Order Nat B'!$A$4:$CI$60,AC$204,FALSE),"-")</f>
        <v>-</v>
      </c>
      <c r="AD45" s="12" t="str">
        <f>IFERROR(VLOOKUP($A45,'All Running Order Nat B'!$A$4:$CI$60,AD$204,FALSE),"-")</f>
        <v>-</v>
      </c>
      <c r="AE45" s="12" t="str">
        <f>IFERROR(VLOOKUP($A45,'All Running Order Nat B'!$A$4:$CI$60,AE$204,FALSE),"-")</f>
        <v>-</v>
      </c>
      <c r="AF45" s="12" t="str">
        <f>IFERROR(VLOOKUP($A45,'All Running Order Nat B'!$A$4:$CI$60,AF$204,FALSE),"-")</f>
        <v>-</v>
      </c>
      <c r="AG45" s="12" t="str">
        <f>IFERROR(VLOOKUP($A45,'All Running Order Nat B'!$A$4:$CI$60,AG$204,FALSE),"-")</f>
        <v>-</v>
      </c>
      <c r="AH45" s="5" t="str">
        <f>IFERROR(VLOOKUP($A45,'All Running Order Nat B'!$A$4:$CI$60,AH$204,FALSE),"-")</f>
        <v>-</v>
      </c>
      <c r="AI45" s="5" t="str">
        <f>IFERROR(VLOOKUP($A45,'All Running Order Nat B'!$A$4:$CI$60,AI$204,FALSE),"-")</f>
        <v>-</v>
      </c>
      <c r="AJ45" s="12" t="str">
        <f>IFERROR(VLOOKUP($A45,'All Running Order Nat B'!$A$4:$CI$60,AJ$204,FALSE),"-")</f>
        <v>-</v>
      </c>
      <c r="AK45" s="12" t="str">
        <f>IFERROR(VLOOKUP($A45,'All Running Order Nat B'!$A$4:$CI$60,AK$204,FALSE),"-")</f>
        <v>-</v>
      </c>
      <c r="AL45" s="12" t="str">
        <f>IFERROR(VLOOKUP($A45,'All Running Order Nat B'!$A$4:$CI$60,AL$204,FALSE),"-")</f>
        <v>-</v>
      </c>
      <c r="AM45" s="12" t="str">
        <f>IFERROR(VLOOKUP($A45,'All Running Order Nat B'!$A$4:$CI$60,AM$204,FALSE),"-")</f>
        <v>-</v>
      </c>
      <c r="AN45" s="12" t="str">
        <f>IFERROR(VLOOKUP($A45,'All Running Order Nat B'!$A$4:$CI$60,AN$204,FALSE),"-")</f>
        <v>-</v>
      </c>
      <c r="AO45" s="12" t="str">
        <f>IFERROR(VLOOKUP($A45,'All Running Order Nat B'!$A$4:$CI$60,AO$204,FALSE),"-")</f>
        <v>-</v>
      </c>
      <c r="AP45" s="12" t="str">
        <f>IFERROR(VLOOKUP($A45,'All Running Order Nat B'!$A$4:$CI$60,AP$204,FALSE),"-")</f>
        <v>-</v>
      </c>
      <c r="AQ45" s="12" t="str">
        <f>IFERROR(VLOOKUP($A45,'All Running Order Nat B'!$A$4:$CI$60,AQ$204,FALSE),"-")</f>
        <v>-</v>
      </c>
      <c r="AR45" s="12" t="str">
        <f>IFERROR(VLOOKUP($A45,'All Running Order Nat B'!$A$4:$CI$60,AR$204,FALSE),"-")</f>
        <v>-</v>
      </c>
      <c r="AS45" s="12" t="str">
        <f>IFERROR(VLOOKUP($A45,'All Running Order Nat B'!$A$4:$CI$60,AS$204,FALSE),"-")</f>
        <v>-</v>
      </c>
      <c r="AT45" s="5" t="str">
        <f>IFERROR(VLOOKUP($A45,'All Running Order Nat B'!$A$4:$CI$60,AT$204,FALSE),"-")</f>
        <v>-</v>
      </c>
      <c r="AU45" s="5" t="str">
        <f>IFERROR(VLOOKUP($A45,'All Running Order Nat B'!$A$4:$CI$60,AU$204,FALSE),"-")</f>
        <v>-</v>
      </c>
      <c r="AV45" s="12" t="str">
        <f>IFERROR(VLOOKUP($A45,'All Running Order Nat B'!$A$4:$CI$60,AV$204,FALSE),"-")</f>
        <v>-</v>
      </c>
      <c r="AW45" s="12" t="str">
        <f>IFERROR(VLOOKUP($A45,'All Running Order Nat B'!$A$4:$CI$60,AW$204,FALSE),"-")</f>
        <v>-</v>
      </c>
      <c r="AX45" s="12" t="str">
        <f>IFERROR(VLOOKUP($A45,'All Running Order Nat B'!$A$4:$CI$60,AX$204,FALSE),"-")</f>
        <v>-</v>
      </c>
      <c r="AY45" s="12" t="str">
        <f>IFERROR(VLOOKUP($A45,'All Running Order Nat B'!$A$4:$CI$60,AY$204,FALSE),"-")</f>
        <v>-</v>
      </c>
      <c r="AZ45" s="12" t="str">
        <f>IFERROR(VLOOKUP($A45,'All Running Order Nat B'!$A$4:$CI$60,AZ$204,FALSE),"-")</f>
        <v>-</v>
      </c>
      <c r="BA45" s="12" t="str">
        <f>IFERROR(VLOOKUP($A45,'All Running Order Nat B'!$A$4:$CI$60,BA$204,FALSE),"-")</f>
        <v>-</v>
      </c>
      <c r="BB45" s="12" t="str">
        <f>IFERROR(VLOOKUP($A45,'All Running Order Nat B'!$A$4:$CI$60,BB$204,FALSE),"-")</f>
        <v>-</v>
      </c>
      <c r="BC45" s="12" t="str">
        <f>IFERROR(VLOOKUP($A45,'All Running Order Nat B'!$A$4:$CI$60,BC$204,FALSE),"-")</f>
        <v>-</v>
      </c>
      <c r="BD45" s="12" t="str">
        <f>IFERROR(VLOOKUP($A45,'All Running Order Nat B'!$A$4:$CI$60,BD$204,FALSE),"-")</f>
        <v>-</v>
      </c>
      <c r="BE45" s="12" t="str">
        <f>IFERROR(VLOOKUP($A45,'All Running Order Nat B'!$A$4:$CI$60,BE$204,FALSE),"-")</f>
        <v>-</v>
      </c>
      <c r="BF45" s="5" t="str">
        <f>IFERROR(VLOOKUP($A45,'All Running Order Nat B'!$A$4:$CI$60,BF$204,FALSE),"-")</f>
        <v>-</v>
      </c>
      <c r="BG45" s="5" t="str">
        <f>IFERROR(VLOOKUP($A45,'All Running Order Nat B'!$A$4:$CI$60,BG$204,FALSE),"-")</f>
        <v>-</v>
      </c>
      <c r="BH45" s="5" t="str">
        <f>IFERROR(VLOOKUP($A45,'All Running Order Nat B'!$A$4:$CI$60,BH$204,FALSE),"-")</f>
        <v>-</v>
      </c>
      <c r="BI45" s="5" t="str">
        <f>IFERROR(VLOOKUP($A45,'All Running Order Nat B'!$A$4:$CI$60,BI$204,FALSE),"-")</f>
        <v>-</v>
      </c>
      <c r="BJ45" s="5" t="str">
        <f>IFERROR(VLOOKUP($A45,'All Running Order Nat B'!$A$4:$CI$60,BJ$204,FALSE),"-")</f>
        <v>-</v>
      </c>
      <c r="BK45" s="5" t="str">
        <f>IFERROR(VLOOKUP($A45,'All Running Order Nat B'!$A$4:$CI$60,BK$204,FALSE),"-")</f>
        <v>-</v>
      </c>
      <c r="BL45" s="5" t="str">
        <f>IFERROR(VLOOKUP($A45,'All Running Order Nat B'!$A$4:$CI$60,BL$204,FALSE),"-")</f>
        <v>-</v>
      </c>
      <c r="BM45" s="5" t="str">
        <f>IFERROR(VLOOKUP($A45,'All Running Order Nat B'!$A$4:$CI$60,BM$204,FALSE),"-")</f>
        <v>-</v>
      </c>
      <c r="BN45" s="5" t="str">
        <f>IFERROR(VLOOKUP($A45,'All Running Order Nat B'!$A$4:$CI$60,BN$204,FALSE),"-")</f>
        <v>-</v>
      </c>
      <c r="BO45" s="5" t="str">
        <f>IFERROR(VLOOKUP($A45,'All Running Order Nat B'!$A$4:$CI$60,BO$204,FALSE),"-")</f>
        <v>-</v>
      </c>
      <c r="BP45" s="3" t="str">
        <f>IFERROR(VLOOKUP($A45,'All Running Order Nat B'!$A$4:$CI$60,BP$204,FALSE),"-")</f>
        <v>-</v>
      </c>
      <c r="BQ45" s="3" t="str">
        <f>IFERROR(VLOOKUP($A45,'All Running Order Nat B'!$A$4:$CI$60,BQ$204,FALSE),"-")</f>
        <v>-</v>
      </c>
      <c r="BR45" s="3" t="str">
        <f>IFERROR(VLOOKUP($A45,'All Running Order Nat B'!$A$4:$CI$60,BR$204,FALSE),"-")</f>
        <v>-</v>
      </c>
      <c r="BS45" s="3" t="str">
        <f>IFERROR(VLOOKUP($A45,'All Running Order Nat B'!$A$4:$CI$60,BS$204,FALSE),"-")</f>
        <v>-</v>
      </c>
      <c r="BT45" s="3" t="str">
        <f>IFERROR(VLOOKUP($A45,'All Running Order Nat B'!$A$4:$CI$60,BT$204,FALSE),"-")</f>
        <v>-</v>
      </c>
      <c r="BU45" s="3" t="str">
        <f>IFERROR(VLOOKUP($A45,'All Running Order Nat B'!$A$4:$CI$60,BU$204,FALSE),"-")</f>
        <v>-</v>
      </c>
      <c r="BV45" s="3" t="str">
        <f>IFERROR(VLOOKUP($A45,'All Running Order Nat B'!$A$4:$CI$60,BV$204,FALSE),"-")</f>
        <v>-</v>
      </c>
      <c r="BW45" s="3" t="str">
        <f>IFERROR(VLOOKUP($A45,'All Running Order Nat B'!$A$4:$CI$60,BW$204,FALSE),"-")</f>
        <v>-</v>
      </c>
      <c r="BX45" s="3" t="str">
        <f>IFERROR(VLOOKUP($A45,'All Running Order Nat B'!$A$4:$CI$60,BX$204,FALSE),"-")</f>
        <v>-</v>
      </c>
      <c r="BY45" s="3" t="str">
        <f>IFERROR(VLOOKUP($A45,'All Running Order Nat B'!$A$4:$CI$60,BY$204,FALSE),"-")</f>
        <v>-</v>
      </c>
      <c r="BZ45" s="3" t="str">
        <f>IFERROR(VLOOKUP($A45,'All Running Order Nat B'!$A$4:$CI$60,BZ$204,FALSE),"-")</f>
        <v>-</v>
      </c>
      <c r="CA45" s="3" t="str">
        <f>IFERROR(VLOOKUP($A45,'All Running Order Nat B'!$A$4:$CI$60,CA$204,FALSE),"-")</f>
        <v>-</v>
      </c>
      <c r="CB45" s="3" t="str">
        <f>IFERROR(VLOOKUP($A45,'All Running Order Nat B'!$A$4:$CI$60,CB$204,FALSE),"-")</f>
        <v>-</v>
      </c>
      <c r="CC45" s="3" t="str">
        <f>IFERROR(VLOOKUP($A45,'All Running Order Nat B'!$A$4:$CI$60,CC$204,FALSE),"-")</f>
        <v>-</v>
      </c>
      <c r="CD45" s="3" t="str">
        <f>IFERROR(VLOOKUP($A45,'All Running Order Nat B'!$A$4:$CI$60,CD$204,FALSE),"-")</f>
        <v>-</v>
      </c>
      <c r="CE45" s="3" t="str">
        <f>IFERROR(VLOOKUP($A45,'All Running Order Nat B'!$A$4:$CI$60,CE$204,FALSE),"-")</f>
        <v>-</v>
      </c>
      <c r="CF45" s="3" t="str">
        <f t="shared" si="4"/>
        <v>-</v>
      </c>
      <c r="CG45" s="3" t="str">
        <f t="shared" si="5"/>
        <v/>
      </c>
      <c r="CH45" s="5" t="str">
        <f>IFERROR(VLOOKUP($A45,'All Running Order Nat B'!$A$4:$CI$60,CH$204,FALSE),"-")</f>
        <v>-</v>
      </c>
      <c r="CI45">
        <v>13</v>
      </c>
    </row>
    <row r="46" spans="1:87" x14ac:dyDescent="0.3">
      <c r="A46" t="str">
        <f>CONCATENATE('Running Order'!$E$1007,"Live",CI46)</f>
        <v>RedLive14</v>
      </c>
      <c r="B46" s="37" t="str">
        <f>IFERROR(VLOOKUP($A46,'All Running Order Nat B'!$A$4:$CI$60,B$204,FALSE),"-")</f>
        <v>-</v>
      </c>
      <c r="C46" s="36" t="str">
        <f>IFERROR(VLOOKUP($A46,'All Running Order Nat B'!$A$4:$CI$60,C$204,FALSE),"-")</f>
        <v>-</v>
      </c>
      <c r="D46" s="36" t="str">
        <f>IFERROR(VLOOKUP($A46,'All Running Order Nat B'!$A$4:$CI$60,D$204,FALSE),"-")</f>
        <v>-</v>
      </c>
      <c r="E46" s="36" t="str">
        <f>IFERROR(VLOOKUP($A46,'All Running Order Nat B'!$A$4:$CI$60,E$204,FALSE),"-")</f>
        <v>-</v>
      </c>
      <c r="F46" s="36" t="str">
        <f>IFERROR(VLOOKUP($A46,'All Running Order Nat B'!$A$4:$CI$60,F$204,FALSE),"-")</f>
        <v>-</v>
      </c>
      <c r="G46" s="37" t="str">
        <f>IFERROR(VLOOKUP($A46,'All Running Order Nat B'!$A$4:$CI$60,G$204,FALSE),"-")</f>
        <v>-</v>
      </c>
      <c r="H46" s="36" t="str">
        <f>IFERROR(VLOOKUP($A46,'All Running Order Nat B'!$A$4:$CI$60,H$204,FALSE),"-")</f>
        <v>-</v>
      </c>
      <c r="I46" s="36" t="str">
        <f>IFERROR(VLOOKUP($A46,'All Running Order Nat B'!$A$4:$CI$60,I$204,FALSE),"-")</f>
        <v>-</v>
      </c>
      <c r="J46" s="36" t="str">
        <f>IFERROR(VLOOKUP($A46,'All Running Order Nat B'!$A$4:$CI$60,J$204,FALSE),"-")</f>
        <v>-</v>
      </c>
      <c r="K46" s="36" t="str">
        <f>IFERROR(VLOOKUP($A46,'All Running Order Nat B'!$A$4:$CI$60,K$204,FALSE),"-")</f>
        <v>-</v>
      </c>
      <c r="L46" s="36" t="str">
        <f>IFERROR(VLOOKUP($A46,'All Running Order Nat B'!$A$4:$CI$60,L$204,FALSE),"-")</f>
        <v>-</v>
      </c>
      <c r="M46" s="36" t="str">
        <f>IFERROR(VLOOKUP($A46,'All Running Order Nat B'!$A$4:$CI$60,M$204,FALSE),"-")</f>
        <v>-</v>
      </c>
      <c r="N46" s="36" t="str">
        <f>IFERROR(VLOOKUP($A46,'All Running Order Nat B'!$A$4:$CI$60,N$204,FALSE),"-")</f>
        <v>-</v>
      </c>
      <c r="O46" s="36" t="str">
        <f>IFERROR(VLOOKUP($A46,'All Running Order Nat B'!$A$4:$CI$60,O$204,FALSE),"-")</f>
        <v>-</v>
      </c>
      <c r="P46" s="36" t="str">
        <f>IFERROR(VLOOKUP($A46,'All Running Order Nat B'!$A$4:$CI$60,P$204,FALSE),"-")</f>
        <v>-</v>
      </c>
      <c r="Q46" s="36" t="str">
        <f>IFERROR(VLOOKUP($A46,'All Running Order Nat B'!$A$4:$CI$60,Q$204,FALSE),"-")</f>
        <v>-</v>
      </c>
      <c r="R46" s="36" t="str">
        <f>IFERROR(VLOOKUP($A46,'All Running Order Nat B'!$A$4:$CI$60,R$204,FALSE),"-")</f>
        <v>-</v>
      </c>
      <c r="S46" s="36" t="str">
        <f>IFERROR(VLOOKUP($A46,'All Running Order Nat B'!$A$4:$CI$60,S$204,FALSE),"-")</f>
        <v>-</v>
      </c>
      <c r="T46" s="36" t="str">
        <f>IFERROR(VLOOKUP($A46,'All Running Order Nat B'!$A$4:$CI$60,T$204,FALSE),"-")</f>
        <v>-</v>
      </c>
      <c r="U46" s="36" t="str">
        <f>IFERROR(VLOOKUP($A46,'All Running Order Nat B'!$A$4:$CI$60,U$204,FALSE),"-")</f>
        <v>-</v>
      </c>
      <c r="V46" s="36" t="str">
        <f>IFERROR(VLOOKUP($A46,'All Running Order Nat B'!$A$4:$CI$60,V$204,FALSE),"-")</f>
        <v>-</v>
      </c>
      <c r="W46" s="38" t="str">
        <f>IFERROR(VLOOKUP($A46,'All Running Order Nat B'!$A$4:$CI$60,W$204,FALSE),"-")</f>
        <v>-</v>
      </c>
      <c r="X46" s="36" t="str">
        <f>IFERROR(VLOOKUP($A46,'All Running Order Nat B'!$A$4:$CI$60,X$204,FALSE),"-")</f>
        <v>-</v>
      </c>
      <c r="Y46" s="36" t="str">
        <f>IFERROR(VLOOKUP($A46,'All Running Order Nat B'!$A$4:$CI$60,Y$204,FALSE),"-")</f>
        <v>-</v>
      </c>
      <c r="Z46" s="36" t="str">
        <f>IFERROR(VLOOKUP($A46,'All Running Order Nat B'!$A$4:$CI$60,Z$204,FALSE),"-")</f>
        <v>-</v>
      </c>
      <c r="AA46" s="36" t="str">
        <f>IFERROR(VLOOKUP($A46,'All Running Order Nat B'!$A$4:$CI$60,AA$204,FALSE),"-")</f>
        <v>-</v>
      </c>
      <c r="AB46" s="36" t="str">
        <f>IFERROR(VLOOKUP($A46,'All Running Order Nat B'!$A$4:$CI$60,AB$204,FALSE),"-")</f>
        <v>-</v>
      </c>
      <c r="AC46" s="36" t="str">
        <f>IFERROR(VLOOKUP($A46,'All Running Order Nat B'!$A$4:$CI$60,AC$204,FALSE),"-")</f>
        <v>-</v>
      </c>
      <c r="AD46" s="36" t="str">
        <f>IFERROR(VLOOKUP($A46,'All Running Order Nat B'!$A$4:$CI$60,AD$204,FALSE),"-")</f>
        <v>-</v>
      </c>
      <c r="AE46" s="36" t="str">
        <f>IFERROR(VLOOKUP($A46,'All Running Order Nat B'!$A$4:$CI$60,AE$204,FALSE),"-")</f>
        <v>-</v>
      </c>
      <c r="AF46" s="36" t="str">
        <f>IFERROR(VLOOKUP($A46,'All Running Order Nat B'!$A$4:$CI$60,AF$204,FALSE),"-")</f>
        <v>-</v>
      </c>
      <c r="AG46" s="36" t="str">
        <f>IFERROR(VLOOKUP($A46,'All Running Order Nat B'!$A$4:$CI$60,AG$204,FALSE),"-")</f>
        <v>-</v>
      </c>
      <c r="AH46" s="38" t="str">
        <f>IFERROR(VLOOKUP($A46,'All Running Order Nat B'!$A$4:$CI$60,AH$204,FALSE),"-")</f>
        <v>-</v>
      </c>
      <c r="AI46" s="38" t="str">
        <f>IFERROR(VLOOKUP($A46,'All Running Order Nat B'!$A$4:$CI$60,AI$204,FALSE),"-")</f>
        <v>-</v>
      </c>
      <c r="AJ46" s="36" t="str">
        <f>IFERROR(VLOOKUP($A46,'All Running Order Nat B'!$A$4:$CI$60,AJ$204,FALSE),"-")</f>
        <v>-</v>
      </c>
      <c r="AK46" s="36" t="str">
        <f>IFERROR(VLOOKUP($A46,'All Running Order Nat B'!$A$4:$CI$60,AK$204,FALSE),"-")</f>
        <v>-</v>
      </c>
      <c r="AL46" s="36" t="str">
        <f>IFERROR(VLOOKUP($A46,'All Running Order Nat B'!$A$4:$CI$60,AL$204,FALSE),"-")</f>
        <v>-</v>
      </c>
      <c r="AM46" s="36" t="str">
        <f>IFERROR(VLOOKUP($A46,'All Running Order Nat B'!$A$4:$CI$60,AM$204,FALSE),"-")</f>
        <v>-</v>
      </c>
      <c r="AN46" s="36" t="str">
        <f>IFERROR(VLOOKUP($A46,'All Running Order Nat B'!$A$4:$CI$60,AN$204,FALSE),"-")</f>
        <v>-</v>
      </c>
      <c r="AO46" s="36" t="str">
        <f>IFERROR(VLOOKUP($A46,'All Running Order Nat B'!$A$4:$CI$60,AO$204,FALSE),"-")</f>
        <v>-</v>
      </c>
      <c r="AP46" s="36" t="str">
        <f>IFERROR(VLOOKUP($A46,'All Running Order Nat B'!$A$4:$CI$60,AP$204,FALSE),"-")</f>
        <v>-</v>
      </c>
      <c r="AQ46" s="36" t="str">
        <f>IFERROR(VLOOKUP($A46,'All Running Order Nat B'!$A$4:$CI$60,AQ$204,FALSE),"-")</f>
        <v>-</v>
      </c>
      <c r="AR46" s="36" t="str">
        <f>IFERROR(VLOOKUP($A46,'All Running Order Nat B'!$A$4:$CI$60,AR$204,FALSE),"-")</f>
        <v>-</v>
      </c>
      <c r="AS46" s="36" t="str">
        <f>IFERROR(VLOOKUP($A46,'All Running Order Nat B'!$A$4:$CI$60,AS$204,FALSE),"-")</f>
        <v>-</v>
      </c>
      <c r="AT46" s="38" t="str">
        <f>IFERROR(VLOOKUP($A46,'All Running Order Nat B'!$A$4:$CI$60,AT$204,FALSE),"-")</f>
        <v>-</v>
      </c>
      <c r="AU46" s="38" t="str">
        <f>IFERROR(VLOOKUP($A46,'All Running Order Nat B'!$A$4:$CI$60,AU$204,FALSE),"-")</f>
        <v>-</v>
      </c>
      <c r="AV46" s="36" t="str">
        <f>IFERROR(VLOOKUP($A46,'All Running Order Nat B'!$A$4:$CI$60,AV$204,FALSE),"-")</f>
        <v>-</v>
      </c>
      <c r="AW46" s="36" t="str">
        <f>IFERROR(VLOOKUP($A46,'All Running Order Nat B'!$A$4:$CI$60,AW$204,FALSE),"-")</f>
        <v>-</v>
      </c>
      <c r="AX46" s="36" t="str">
        <f>IFERROR(VLOOKUP($A46,'All Running Order Nat B'!$A$4:$CI$60,AX$204,FALSE),"-")</f>
        <v>-</v>
      </c>
      <c r="AY46" s="36" t="str">
        <f>IFERROR(VLOOKUP($A46,'All Running Order Nat B'!$A$4:$CI$60,AY$204,FALSE),"-")</f>
        <v>-</v>
      </c>
      <c r="AZ46" s="36" t="str">
        <f>IFERROR(VLOOKUP($A46,'All Running Order Nat B'!$A$4:$CI$60,AZ$204,FALSE),"-")</f>
        <v>-</v>
      </c>
      <c r="BA46" s="36" t="str">
        <f>IFERROR(VLOOKUP($A46,'All Running Order Nat B'!$A$4:$CI$60,BA$204,FALSE),"-")</f>
        <v>-</v>
      </c>
      <c r="BB46" s="36" t="str">
        <f>IFERROR(VLOOKUP($A46,'All Running Order Nat B'!$A$4:$CI$60,BB$204,FALSE),"-")</f>
        <v>-</v>
      </c>
      <c r="BC46" s="36" t="str">
        <f>IFERROR(VLOOKUP($A46,'All Running Order Nat B'!$A$4:$CI$60,BC$204,FALSE),"-")</f>
        <v>-</v>
      </c>
      <c r="BD46" s="36" t="str">
        <f>IFERROR(VLOOKUP($A46,'All Running Order Nat B'!$A$4:$CI$60,BD$204,FALSE),"-")</f>
        <v>-</v>
      </c>
      <c r="BE46" s="36" t="str">
        <f>IFERROR(VLOOKUP($A46,'All Running Order Nat B'!$A$4:$CI$60,BE$204,FALSE),"-")</f>
        <v>-</v>
      </c>
      <c r="BF46" s="38" t="str">
        <f>IFERROR(VLOOKUP($A46,'All Running Order Nat B'!$A$4:$CI$60,BF$204,FALSE),"-")</f>
        <v>-</v>
      </c>
      <c r="BG46" s="38" t="str">
        <f>IFERROR(VLOOKUP($A46,'All Running Order Nat B'!$A$4:$CI$60,BG$204,FALSE),"-")</f>
        <v>-</v>
      </c>
      <c r="BH46" s="5" t="str">
        <f>IFERROR(VLOOKUP($A46,'All Running Order Nat B'!$A$4:$CI$60,BH$204,FALSE),"-")</f>
        <v>-</v>
      </c>
      <c r="BI46" s="5" t="str">
        <f>IFERROR(VLOOKUP($A46,'All Running Order Nat B'!$A$4:$CI$60,BI$204,FALSE),"-")</f>
        <v>-</v>
      </c>
      <c r="BJ46" s="5" t="str">
        <f>IFERROR(VLOOKUP($A46,'All Running Order Nat B'!$A$4:$CI$60,BJ$204,FALSE),"-")</f>
        <v>-</v>
      </c>
      <c r="BK46" s="5" t="str">
        <f>IFERROR(VLOOKUP($A46,'All Running Order Nat B'!$A$4:$CI$60,BK$204,FALSE),"-")</f>
        <v>-</v>
      </c>
      <c r="BL46" s="5" t="str">
        <f>IFERROR(VLOOKUP($A46,'All Running Order Nat B'!$A$4:$CI$60,BL$204,FALSE),"-")</f>
        <v>-</v>
      </c>
      <c r="BM46" s="5" t="str">
        <f>IFERROR(VLOOKUP($A46,'All Running Order Nat B'!$A$4:$CI$60,BM$204,FALSE),"-")</f>
        <v>-</v>
      </c>
      <c r="BN46" s="5" t="str">
        <f>IFERROR(VLOOKUP($A46,'All Running Order Nat B'!$A$4:$CI$60,BN$204,FALSE),"-")</f>
        <v>-</v>
      </c>
      <c r="BO46" s="5" t="str">
        <f>IFERROR(VLOOKUP($A46,'All Running Order Nat B'!$A$4:$CI$60,BO$204,FALSE),"-")</f>
        <v>-</v>
      </c>
      <c r="BP46" s="3" t="str">
        <f>IFERROR(VLOOKUP($A46,'All Running Order Nat B'!$A$4:$CI$60,BP$204,FALSE),"-")</f>
        <v>-</v>
      </c>
      <c r="BQ46" s="3" t="str">
        <f>IFERROR(VLOOKUP($A46,'All Running Order Nat B'!$A$4:$CI$60,BQ$204,FALSE),"-")</f>
        <v>-</v>
      </c>
      <c r="BR46" s="3" t="str">
        <f>IFERROR(VLOOKUP($A46,'All Running Order Nat B'!$A$4:$CI$60,BR$204,FALSE),"-")</f>
        <v>-</v>
      </c>
      <c r="BS46" s="3" t="str">
        <f>IFERROR(VLOOKUP($A46,'All Running Order Nat B'!$A$4:$CI$60,BS$204,FALSE),"-")</f>
        <v>-</v>
      </c>
      <c r="BT46" s="3" t="str">
        <f>IFERROR(VLOOKUP($A46,'All Running Order Nat B'!$A$4:$CI$60,BT$204,FALSE),"-")</f>
        <v>-</v>
      </c>
      <c r="BU46" s="3" t="str">
        <f>IFERROR(VLOOKUP($A46,'All Running Order Nat B'!$A$4:$CI$60,BU$204,FALSE),"-")</f>
        <v>-</v>
      </c>
      <c r="BV46" s="3" t="str">
        <f>IFERROR(VLOOKUP($A46,'All Running Order Nat B'!$A$4:$CI$60,BV$204,FALSE),"-")</f>
        <v>-</v>
      </c>
      <c r="BW46" s="3" t="str">
        <f>IFERROR(VLOOKUP($A46,'All Running Order Nat B'!$A$4:$CI$60,BW$204,FALSE),"-")</f>
        <v>-</v>
      </c>
      <c r="BX46" s="3" t="str">
        <f>IFERROR(VLOOKUP($A46,'All Running Order Nat B'!$A$4:$CI$60,BX$204,FALSE),"-")</f>
        <v>-</v>
      </c>
      <c r="BY46" s="3" t="str">
        <f>IFERROR(VLOOKUP($A46,'All Running Order Nat B'!$A$4:$CI$60,BY$204,FALSE),"-")</f>
        <v>-</v>
      </c>
      <c r="BZ46" s="3" t="str">
        <f>IFERROR(VLOOKUP($A46,'All Running Order Nat B'!$A$4:$CI$60,BZ$204,FALSE),"-")</f>
        <v>-</v>
      </c>
      <c r="CA46" s="3" t="str">
        <f>IFERROR(VLOOKUP($A46,'All Running Order Nat B'!$A$4:$CI$60,CA$204,FALSE),"-")</f>
        <v>-</v>
      </c>
      <c r="CB46" s="3" t="str">
        <f>IFERROR(VLOOKUP($A46,'All Running Order Nat B'!$A$4:$CI$60,CB$204,FALSE),"-")</f>
        <v>-</v>
      </c>
      <c r="CC46" s="3" t="str">
        <f>IFERROR(VLOOKUP($A46,'All Running Order Nat B'!$A$4:$CI$60,CC$204,FALSE),"-")</f>
        <v>-</v>
      </c>
      <c r="CD46" s="3" t="str">
        <f>IFERROR(VLOOKUP($A46,'All Running Order Nat B'!$A$4:$CI$60,CD$204,FALSE),"-")</f>
        <v>-</v>
      </c>
      <c r="CE46" s="3" t="str">
        <f>IFERROR(VLOOKUP($A46,'All Running Order Nat B'!$A$4:$CI$60,CE$204,FALSE),"-")</f>
        <v>-</v>
      </c>
      <c r="CF46" s="3" t="str">
        <f t="shared" si="4"/>
        <v>-</v>
      </c>
      <c r="CG46" s="3" t="str">
        <f t="shared" si="5"/>
        <v/>
      </c>
      <c r="CH46" s="5" t="str">
        <f>IFERROR(VLOOKUP($A46,'All Running Order Nat B'!$A$4:$CI$60,CH$204,FALSE),"-")</f>
        <v>-</v>
      </c>
      <c r="CI46">
        <v>14</v>
      </c>
    </row>
    <row r="47" spans="1:87" x14ac:dyDescent="0.3">
      <c r="A47" t="str">
        <f>CONCATENATE('Running Order'!$E$1007,"Live",CI47)</f>
        <v>RedLive15</v>
      </c>
      <c r="B47" s="13" t="str">
        <f>IFERROR(VLOOKUP($A47,'All Running Order Nat B'!$A$4:$CI$60,B$204,FALSE),"-")</f>
        <v>-</v>
      </c>
      <c r="C47" s="35" t="str">
        <f>IFERROR(VLOOKUP($A47,'All Running Order Nat B'!$A$4:$CI$60,C$204,FALSE),"-")</f>
        <v>-</v>
      </c>
      <c r="D47" s="35" t="str">
        <f>IFERROR(VLOOKUP($A47,'All Running Order Nat B'!$A$4:$CI$60,D$204,FALSE),"-")</f>
        <v>-</v>
      </c>
      <c r="E47" s="35" t="str">
        <f>IFERROR(VLOOKUP($A47,'All Running Order Nat B'!$A$4:$CI$60,E$204,FALSE),"-")</f>
        <v>-</v>
      </c>
      <c r="F47" s="35" t="str">
        <f>IFERROR(VLOOKUP($A47,'All Running Order Nat B'!$A$4:$CI$60,F$204,FALSE),"-")</f>
        <v>-</v>
      </c>
      <c r="G47" s="13" t="str">
        <f>IFERROR(VLOOKUP($A47,'All Running Order Nat B'!$A$4:$CI$60,G$204,FALSE),"-")</f>
        <v>-</v>
      </c>
      <c r="H47" s="12" t="str">
        <f>IFERROR(VLOOKUP($A47,'All Running Order Nat B'!$A$4:$CI$60,H$204,FALSE),"-")</f>
        <v>-</v>
      </c>
      <c r="I47" s="12" t="str">
        <f>IFERROR(VLOOKUP($A47,'All Running Order Nat B'!$A$4:$CI$60,I$204,FALSE),"-")</f>
        <v>-</v>
      </c>
      <c r="J47" s="12" t="str">
        <f>IFERROR(VLOOKUP($A47,'All Running Order Nat B'!$A$4:$CI$60,J$204,FALSE),"-")</f>
        <v>-</v>
      </c>
      <c r="K47" s="35" t="str">
        <f>IFERROR(VLOOKUP($A47,'All Running Order Nat B'!$A$4:$CI$60,K$204,FALSE),"-")</f>
        <v>-</v>
      </c>
      <c r="L47" s="12" t="str">
        <f>IFERROR(VLOOKUP($A47,'All Running Order Nat B'!$A$4:$CI$60,L$204,FALSE),"-")</f>
        <v>-</v>
      </c>
      <c r="M47" s="35" t="str">
        <f>IFERROR(VLOOKUP($A47,'All Running Order Nat B'!$A$4:$CI$60,M$204,FALSE),"-")</f>
        <v>-</v>
      </c>
      <c r="N47" s="35" t="str">
        <f>IFERROR(VLOOKUP($A47,'All Running Order Nat B'!$A$4:$CI$60,N$204,FALSE),"-")</f>
        <v>-</v>
      </c>
      <c r="O47" s="35" t="str">
        <f>IFERROR(VLOOKUP($A47,'All Running Order Nat B'!$A$4:$CI$60,O$204,FALSE),"-")</f>
        <v>-</v>
      </c>
      <c r="P47" s="35" t="str">
        <f>IFERROR(VLOOKUP($A47,'All Running Order Nat B'!$A$4:$CI$60,P$204,FALSE),"-")</f>
        <v>-</v>
      </c>
      <c r="Q47" s="35" t="str">
        <f>IFERROR(VLOOKUP($A47,'All Running Order Nat B'!$A$4:$CI$60,Q$204,FALSE),"-")</f>
        <v>-</v>
      </c>
      <c r="R47" s="35" t="str">
        <f>IFERROR(VLOOKUP($A47,'All Running Order Nat B'!$A$4:$CI$60,R$204,FALSE),"-")</f>
        <v>-</v>
      </c>
      <c r="S47" s="12" t="str">
        <f>IFERROR(VLOOKUP($A47,'All Running Order Nat B'!$A$4:$CI$60,S$204,FALSE),"-")</f>
        <v>-</v>
      </c>
      <c r="T47" s="35" t="str">
        <f>IFERROR(VLOOKUP($A47,'All Running Order Nat B'!$A$4:$CI$60,T$204,FALSE),"-")</f>
        <v>-</v>
      </c>
      <c r="U47" s="12" t="str">
        <f>IFERROR(VLOOKUP($A47,'All Running Order Nat B'!$A$4:$CI$60,U$204,FALSE),"-")</f>
        <v>-</v>
      </c>
      <c r="V47" s="35" t="str">
        <f>IFERROR(VLOOKUP($A47,'All Running Order Nat B'!$A$4:$CI$60,V$204,FALSE),"-")</f>
        <v>-</v>
      </c>
      <c r="W47" s="5" t="str">
        <f>IFERROR(VLOOKUP($A47,'All Running Order Nat B'!$A$4:$CI$60,W$204,FALSE),"-")</f>
        <v>-</v>
      </c>
      <c r="X47" s="12" t="str">
        <f>IFERROR(VLOOKUP($A47,'All Running Order Nat B'!$A$4:$CI$60,X$204,FALSE),"-")</f>
        <v>-</v>
      </c>
      <c r="Y47" s="12" t="str">
        <f>IFERROR(VLOOKUP($A47,'All Running Order Nat B'!$A$4:$CI$60,Y$204,FALSE),"-")</f>
        <v>-</v>
      </c>
      <c r="Z47" s="12" t="str">
        <f>IFERROR(VLOOKUP($A47,'All Running Order Nat B'!$A$4:$CI$60,Z$204,FALSE),"-")</f>
        <v>-</v>
      </c>
      <c r="AA47" s="12" t="str">
        <f>IFERROR(VLOOKUP($A47,'All Running Order Nat B'!$A$4:$CI$60,AA$204,FALSE),"-")</f>
        <v>-</v>
      </c>
      <c r="AB47" s="12" t="str">
        <f>IFERROR(VLOOKUP($A47,'All Running Order Nat B'!$A$4:$CI$60,AB$204,FALSE),"-")</f>
        <v>-</v>
      </c>
      <c r="AC47" s="12" t="str">
        <f>IFERROR(VLOOKUP($A47,'All Running Order Nat B'!$A$4:$CI$60,AC$204,FALSE),"-")</f>
        <v>-</v>
      </c>
      <c r="AD47" s="12" t="str">
        <f>IFERROR(VLOOKUP($A47,'All Running Order Nat B'!$A$4:$CI$60,AD$204,FALSE),"-")</f>
        <v>-</v>
      </c>
      <c r="AE47" s="12" t="str">
        <f>IFERROR(VLOOKUP($A47,'All Running Order Nat B'!$A$4:$CI$60,AE$204,FALSE),"-")</f>
        <v>-</v>
      </c>
      <c r="AF47" s="12" t="str">
        <f>IFERROR(VLOOKUP($A47,'All Running Order Nat B'!$A$4:$CI$60,AF$204,FALSE),"-")</f>
        <v>-</v>
      </c>
      <c r="AG47" s="12" t="str">
        <f>IFERROR(VLOOKUP($A47,'All Running Order Nat B'!$A$4:$CI$60,AG$204,FALSE),"-")</f>
        <v>-</v>
      </c>
      <c r="AH47" s="5" t="str">
        <f>IFERROR(VLOOKUP($A47,'All Running Order Nat B'!$A$4:$CI$60,AH$204,FALSE),"-")</f>
        <v>-</v>
      </c>
      <c r="AI47" s="5" t="str">
        <f>IFERROR(VLOOKUP($A47,'All Running Order Nat B'!$A$4:$CI$60,AI$204,FALSE),"-")</f>
        <v>-</v>
      </c>
      <c r="AJ47" s="12" t="str">
        <f>IFERROR(VLOOKUP($A47,'All Running Order Nat B'!$A$4:$CI$60,AJ$204,FALSE),"-")</f>
        <v>-</v>
      </c>
      <c r="AK47" s="12" t="str">
        <f>IFERROR(VLOOKUP($A47,'All Running Order Nat B'!$A$4:$CI$60,AK$204,FALSE),"-")</f>
        <v>-</v>
      </c>
      <c r="AL47" s="12" t="str">
        <f>IFERROR(VLOOKUP($A47,'All Running Order Nat B'!$A$4:$CI$60,AL$204,FALSE),"-")</f>
        <v>-</v>
      </c>
      <c r="AM47" s="12" t="str">
        <f>IFERROR(VLOOKUP($A47,'All Running Order Nat B'!$A$4:$CI$60,AM$204,FALSE),"-")</f>
        <v>-</v>
      </c>
      <c r="AN47" s="12" t="str">
        <f>IFERROR(VLOOKUP($A47,'All Running Order Nat B'!$A$4:$CI$60,AN$204,FALSE),"-")</f>
        <v>-</v>
      </c>
      <c r="AO47" s="12" t="str">
        <f>IFERROR(VLOOKUP($A47,'All Running Order Nat B'!$A$4:$CI$60,AO$204,FALSE),"-")</f>
        <v>-</v>
      </c>
      <c r="AP47" s="12" t="str">
        <f>IFERROR(VLOOKUP($A47,'All Running Order Nat B'!$A$4:$CI$60,AP$204,FALSE),"-")</f>
        <v>-</v>
      </c>
      <c r="AQ47" s="12" t="str">
        <f>IFERROR(VLOOKUP($A47,'All Running Order Nat B'!$A$4:$CI$60,AQ$204,FALSE),"-")</f>
        <v>-</v>
      </c>
      <c r="AR47" s="12" t="str">
        <f>IFERROR(VLOOKUP($A47,'All Running Order Nat B'!$A$4:$CI$60,AR$204,FALSE),"-")</f>
        <v>-</v>
      </c>
      <c r="AS47" s="12" t="str">
        <f>IFERROR(VLOOKUP($A47,'All Running Order Nat B'!$A$4:$CI$60,AS$204,FALSE),"-")</f>
        <v>-</v>
      </c>
      <c r="AT47" s="5" t="str">
        <f>IFERROR(VLOOKUP($A47,'All Running Order Nat B'!$A$4:$CI$60,AT$204,FALSE),"-")</f>
        <v>-</v>
      </c>
      <c r="AU47" s="5" t="str">
        <f>IFERROR(VLOOKUP($A47,'All Running Order Nat B'!$A$4:$CI$60,AU$204,FALSE),"-")</f>
        <v>-</v>
      </c>
      <c r="AV47" s="12" t="str">
        <f>IFERROR(VLOOKUP($A47,'All Running Order Nat B'!$A$4:$CI$60,AV$204,FALSE),"-")</f>
        <v>-</v>
      </c>
      <c r="AW47" s="12" t="str">
        <f>IFERROR(VLOOKUP($A47,'All Running Order Nat B'!$A$4:$CI$60,AW$204,FALSE),"-")</f>
        <v>-</v>
      </c>
      <c r="AX47" s="12" t="str">
        <f>IFERROR(VLOOKUP($A47,'All Running Order Nat B'!$A$4:$CI$60,AX$204,FALSE),"-")</f>
        <v>-</v>
      </c>
      <c r="AY47" s="12" t="str">
        <f>IFERROR(VLOOKUP($A47,'All Running Order Nat B'!$A$4:$CI$60,AY$204,FALSE),"-")</f>
        <v>-</v>
      </c>
      <c r="AZ47" s="12" t="str">
        <f>IFERROR(VLOOKUP($A47,'All Running Order Nat B'!$A$4:$CI$60,AZ$204,FALSE),"-")</f>
        <v>-</v>
      </c>
      <c r="BA47" s="12" t="str">
        <f>IFERROR(VLOOKUP($A47,'All Running Order Nat B'!$A$4:$CI$60,BA$204,FALSE),"-")</f>
        <v>-</v>
      </c>
      <c r="BB47" s="12" t="str">
        <f>IFERROR(VLOOKUP($A47,'All Running Order Nat B'!$A$4:$CI$60,BB$204,FALSE),"-")</f>
        <v>-</v>
      </c>
      <c r="BC47" s="12" t="str">
        <f>IFERROR(VLOOKUP($A47,'All Running Order Nat B'!$A$4:$CI$60,BC$204,FALSE),"-")</f>
        <v>-</v>
      </c>
      <c r="BD47" s="12" t="str">
        <f>IFERROR(VLOOKUP($A47,'All Running Order Nat B'!$A$4:$CI$60,BD$204,FALSE),"-")</f>
        <v>-</v>
      </c>
      <c r="BE47" s="12" t="str">
        <f>IFERROR(VLOOKUP($A47,'All Running Order Nat B'!$A$4:$CI$60,BE$204,FALSE),"-")</f>
        <v>-</v>
      </c>
      <c r="BF47" s="5" t="str">
        <f>IFERROR(VLOOKUP($A47,'All Running Order Nat B'!$A$4:$CI$60,BF$204,FALSE),"-")</f>
        <v>-</v>
      </c>
      <c r="BG47" s="5" t="str">
        <f>IFERROR(VLOOKUP($A47,'All Running Order Nat B'!$A$4:$CI$60,BG$204,FALSE),"-")</f>
        <v>-</v>
      </c>
      <c r="BH47" s="5" t="str">
        <f>IFERROR(VLOOKUP($A47,'All Running Order Nat B'!$A$4:$CI$60,BH$204,FALSE),"-")</f>
        <v>-</v>
      </c>
      <c r="BI47" s="5" t="str">
        <f>IFERROR(VLOOKUP($A47,'All Running Order Nat B'!$A$4:$CI$60,BI$204,FALSE),"-")</f>
        <v>-</v>
      </c>
      <c r="BJ47" s="5" t="str">
        <f>IFERROR(VLOOKUP($A47,'All Running Order Nat B'!$A$4:$CI$60,BJ$204,FALSE),"-")</f>
        <v>-</v>
      </c>
      <c r="BK47" s="5" t="str">
        <f>IFERROR(VLOOKUP($A47,'All Running Order Nat B'!$A$4:$CI$60,BK$204,FALSE),"-")</f>
        <v>-</v>
      </c>
      <c r="BL47" s="5" t="str">
        <f>IFERROR(VLOOKUP($A47,'All Running Order Nat B'!$A$4:$CI$60,BL$204,FALSE),"-")</f>
        <v>-</v>
      </c>
      <c r="BM47" s="5" t="str">
        <f>IFERROR(VLOOKUP($A47,'All Running Order Nat B'!$A$4:$CI$60,BM$204,FALSE),"-")</f>
        <v>-</v>
      </c>
      <c r="BN47" s="5" t="str">
        <f>IFERROR(VLOOKUP($A47,'All Running Order Nat B'!$A$4:$CI$60,BN$204,FALSE),"-")</f>
        <v>-</v>
      </c>
      <c r="BO47" s="5" t="str">
        <f>IFERROR(VLOOKUP($A47,'All Running Order Nat B'!$A$4:$CI$60,BO$204,FALSE),"-")</f>
        <v>-</v>
      </c>
      <c r="BP47" s="3" t="str">
        <f>IFERROR(VLOOKUP($A47,'All Running Order Nat B'!$A$4:$CI$60,BP$204,FALSE),"-")</f>
        <v>-</v>
      </c>
      <c r="BQ47" s="3" t="str">
        <f>IFERROR(VLOOKUP($A47,'All Running Order Nat B'!$A$4:$CI$60,BQ$204,FALSE),"-")</f>
        <v>-</v>
      </c>
      <c r="BR47" s="3" t="str">
        <f>IFERROR(VLOOKUP($A47,'All Running Order Nat B'!$A$4:$CI$60,BR$204,FALSE),"-")</f>
        <v>-</v>
      </c>
      <c r="BS47" s="3" t="str">
        <f>IFERROR(VLOOKUP($A47,'All Running Order Nat B'!$A$4:$CI$60,BS$204,FALSE),"-")</f>
        <v>-</v>
      </c>
      <c r="BT47" s="3" t="str">
        <f>IFERROR(VLOOKUP($A47,'All Running Order Nat B'!$A$4:$CI$60,BT$204,FALSE),"-")</f>
        <v>-</v>
      </c>
      <c r="BU47" s="3" t="str">
        <f>IFERROR(VLOOKUP($A47,'All Running Order Nat B'!$A$4:$CI$60,BU$204,FALSE),"-")</f>
        <v>-</v>
      </c>
      <c r="BV47" s="3" t="str">
        <f>IFERROR(VLOOKUP($A47,'All Running Order Nat B'!$A$4:$CI$60,BV$204,FALSE),"-")</f>
        <v>-</v>
      </c>
      <c r="BW47" s="3" t="str">
        <f>IFERROR(VLOOKUP($A47,'All Running Order Nat B'!$A$4:$CI$60,BW$204,FALSE),"-")</f>
        <v>-</v>
      </c>
      <c r="BX47" s="3" t="str">
        <f>IFERROR(VLOOKUP($A47,'All Running Order Nat B'!$A$4:$CI$60,BX$204,FALSE),"-")</f>
        <v>-</v>
      </c>
      <c r="BY47" s="3" t="str">
        <f>IFERROR(VLOOKUP($A47,'All Running Order Nat B'!$A$4:$CI$60,BY$204,FALSE),"-")</f>
        <v>-</v>
      </c>
      <c r="BZ47" s="3" t="str">
        <f>IFERROR(VLOOKUP($A47,'All Running Order Nat B'!$A$4:$CI$60,BZ$204,FALSE),"-")</f>
        <v>-</v>
      </c>
      <c r="CA47" s="3" t="str">
        <f>IFERROR(VLOOKUP($A47,'All Running Order Nat B'!$A$4:$CI$60,CA$204,FALSE),"-")</f>
        <v>-</v>
      </c>
      <c r="CB47" s="3" t="str">
        <f>IFERROR(VLOOKUP($A47,'All Running Order Nat B'!$A$4:$CI$60,CB$204,FALSE),"-")</f>
        <v>-</v>
      </c>
      <c r="CC47" s="3" t="str">
        <f>IFERROR(VLOOKUP($A47,'All Running Order Nat B'!$A$4:$CI$60,CC$204,FALSE),"-")</f>
        <v>-</v>
      </c>
      <c r="CD47" s="3" t="str">
        <f>IFERROR(VLOOKUP($A47,'All Running Order Nat B'!$A$4:$CI$60,CD$204,FALSE),"-")</f>
        <v>-</v>
      </c>
      <c r="CE47" s="3" t="str">
        <f>IFERROR(VLOOKUP($A47,'All Running Order Nat B'!$A$4:$CI$60,CE$204,FALSE),"-")</f>
        <v>-</v>
      </c>
      <c r="CF47" s="3" t="str">
        <f t="shared" si="4"/>
        <v>-</v>
      </c>
      <c r="CG47" s="3" t="str">
        <f t="shared" si="5"/>
        <v/>
      </c>
      <c r="CH47" s="5" t="str">
        <f>IFERROR(VLOOKUP($A47,'All Running Order Nat B'!$A$4:$CI$60,CH$204,FALSE),"-")</f>
        <v>-</v>
      </c>
      <c r="CI47">
        <v>15</v>
      </c>
    </row>
    <row r="48" spans="1:87" x14ac:dyDescent="0.3">
      <c r="A48" t="str">
        <f>CONCATENATE('Running Order'!$E$1007,"Live",CI48)</f>
        <v>RedLive16</v>
      </c>
      <c r="B48" s="37" t="str">
        <f>IFERROR(VLOOKUP($A48,'All Running Order Nat B'!$A$4:$CI$60,B$204,FALSE),"-")</f>
        <v>-</v>
      </c>
      <c r="C48" s="36" t="str">
        <f>IFERROR(VLOOKUP($A48,'All Running Order Nat B'!$A$4:$CI$60,C$204,FALSE),"-")</f>
        <v>-</v>
      </c>
      <c r="D48" s="36" t="str">
        <f>IFERROR(VLOOKUP($A48,'All Running Order Nat B'!$A$4:$CI$60,D$204,FALSE),"-")</f>
        <v>-</v>
      </c>
      <c r="E48" s="36" t="str">
        <f>IFERROR(VLOOKUP($A48,'All Running Order Nat B'!$A$4:$CI$60,E$204,FALSE),"-")</f>
        <v>-</v>
      </c>
      <c r="F48" s="36" t="str">
        <f>IFERROR(VLOOKUP($A48,'All Running Order Nat B'!$A$4:$CI$60,F$204,FALSE),"-")</f>
        <v>-</v>
      </c>
      <c r="G48" s="37" t="str">
        <f>IFERROR(VLOOKUP($A48,'All Running Order Nat B'!$A$4:$CI$60,G$204,FALSE),"-")</f>
        <v>-</v>
      </c>
      <c r="H48" s="36" t="str">
        <f>IFERROR(VLOOKUP($A48,'All Running Order Nat B'!$A$4:$CI$60,H$204,FALSE),"-")</f>
        <v>-</v>
      </c>
      <c r="I48" s="36" t="str">
        <f>IFERROR(VLOOKUP($A48,'All Running Order Nat B'!$A$4:$CI$60,I$204,FALSE),"-")</f>
        <v>-</v>
      </c>
      <c r="J48" s="36" t="str">
        <f>IFERROR(VLOOKUP($A48,'All Running Order Nat B'!$A$4:$CI$60,J$204,FALSE),"-")</f>
        <v>-</v>
      </c>
      <c r="K48" s="36" t="str">
        <f>IFERROR(VLOOKUP($A48,'All Running Order Nat B'!$A$4:$CI$60,K$204,FALSE),"-")</f>
        <v>-</v>
      </c>
      <c r="L48" s="36" t="str">
        <f>IFERROR(VLOOKUP($A48,'All Running Order Nat B'!$A$4:$CI$60,L$204,FALSE),"-")</f>
        <v>-</v>
      </c>
      <c r="M48" s="36" t="str">
        <f>IFERROR(VLOOKUP($A48,'All Running Order Nat B'!$A$4:$CI$60,M$204,FALSE),"-")</f>
        <v>-</v>
      </c>
      <c r="N48" s="36" t="str">
        <f>IFERROR(VLOOKUP($A48,'All Running Order Nat B'!$A$4:$CI$60,N$204,FALSE),"-")</f>
        <v>-</v>
      </c>
      <c r="O48" s="36" t="str">
        <f>IFERROR(VLOOKUP($A48,'All Running Order Nat B'!$A$4:$CI$60,O$204,FALSE),"-")</f>
        <v>-</v>
      </c>
      <c r="P48" s="36" t="str">
        <f>IFERROR(VLOOKUP($A48,'All Running Order Nat B'!$A$4:$CI$60,P$204,FALSE),"-")</f>
        <v>-</v>
      </c>
      <c r="Q48" s="36" t="str">
        <f>IFERROR(VLOOKUP($A48,'All Running Order Nat B'!$A$4:$CI$60,Q$204,FALSE),"-")</f>
        <v>-</v>
      </c>
      <c r="R48" s="36" t="str">
        <f>IFERROR(VLOOKUP($A48,'All Running Order Nat B'!$A$4:$CI$60,R$204,FALSE),"-")</f>
        <v>-</v>
      </c>
      <c r="S48" s="36" t="str">
        <f>IFERROR(VLOOKUP($A48,'All Running Order Nat B'!$A$4:$CI$60,S$204,FALSE),"-")</f>
        <v>-</v>
      </c>
      <c r="T48" s="36" t="str">
        <f>IFERROR(VLOOKUP($A48,'All Running Order Nat B'!$A$4:$CI$60,T$204,FALSE),"-")</f>
        <v>-</v>
      </c>
      <c r="U48" s="36" t="str">
        <f>IFERROR(VLOOKUP($A48,'All Running Order Nat B'!$A$4:$CI$60,U$204,FALSE),"-")</f>
        <v>-</v>
      </c>
      <c r="V48" s="36" t="str">
        <f>IFERROR(VLOOKUP($A48,'All Running Order Nat B'!$A$4:$CI$60,V$204,FALSE),"-")</f>
        <v>-</v>
      </c>
      <c r="W48" s="38" t="str">
        <f>IFERROR(VLOOKUP($A48,'All Running Order Nat B'!$A$4:$CI$60,W$204,FALSE),"-")</f>
        <v>-</v>
      </c>
      <c r="X48" s="36" t="str">
        <f>IFERROR(VLOOKUP($A48,'All Running Order Nat B'!$A$4:$CI$60,X$204,FALSE),"-")</f>
        <v>-</v>
      </c>
      <c r="Y48" s="36" t="str">
        <f>IFERROR(VLOOKUP($A48,'All Running Order Nat B'!$A$4:$CI$60,Y$204,FALSE),"-")</f>
        <v>-</v>
      </c>
      <c r="Z48" s="36" t="str">
        <f>IFERROR(VLOOKUP($A48,'All Running Order Nat B'!$A$4:$CI$60,Z$204,FALSE),"-")</f>
        <v>-</v>
      </c>
      <c r="AA48" s="36" t="str">
        <f>IFERROR(VLOOKUP($A48,'All Running Order Nat B'!$A$4:$CI$60,AA$204,FALSE),"-")</f>
        <v>-</v>
      </c>
      <c r="AB48" s="36" t="str">
        <f>IFERROR(VLOOKUP($A48,'All Running Order Nat B'!$A$4:$CI$60,AB$204,FALSE),"-")</f>
        <v>-</v>
      </c>
      <c r="AC48" s="36" t="str">
        <f>IFERROR(VLOOKUP($A48,'All Running Order Nat B'!$A$4:$CI$60,AC$204,FALSE),"-")</f>
        <v>-</v>
      </c>
      <c r="AD48" s="36" t="str">
        <f>IFERROR(VLOOKUP($A48,'All Running Order Nat B'!$A$4:$CI$60,AD$204,FALSE),"-")</f>
        <v>-</v>
      </c>
      <c r="AE48" s="36" t="str">
        <f>IFERROR(VLOOKUP($A48,'All Running Order Nat B'!$A$4:$CI$60,AE$204,FALSE),"-")</f>
        <v>-</v>
      </c>
      <c r="AF48" s="36" t="str">
        <f>IFERROR(VLOOKUP($A48,'All Running Order Nat B'!$A$4:$CI$60,AF$204,FALSE),"-")</f>
        <v>-</v>
      </c>
      <c r="AG48" s="36" t="str">
        <f>IFERROR(VLOOKUP($A48,'All Running Order Nat B'!$A$4:$CI$60,AG$204,FALSE),"-")</f>
        <v>-</v>
      </c>
      <c r="AH48" s="38" t="str">
        <f>IFERROR(VLOOKUP($A48,'All Running Order Nat B'!$A$4:$CI$60,AH$204,FALSE),"-")</f>
        <v>-</v>
      </c>
      <c r="AI48" s="38" t="str">
        <f>IFERROR(VLOOKUP($A48,'All Running Order Nat B'!$A$4:$CI$60,AI$204,FALSE),"-")</f>
        <v>-</v>
      </c>
      <c r="AJ48" s="36" t="str">
        <f>IFERROR(VLOOKUP($A48,'All Running Order Nat B'!$A$4:$CI$60,AJ$204,FALSE),"-")</f>
        <v>-</v>
      </c>
      <c r="AK48" s="36" t="str">
        <f>IFERROR(VLOOKUP($A48,'All Running Order Nat B'!$A$4:$CI$60,AK$204,FALSE),"-")</f>
        <v>-</v>
      </c>
      <c r="AL48" s="36" t="str">
        <f>IFERROR(VLOOKUP($A48,'All Running Order Nat B'!$A$4:$CI$60,AL$204,FALSE),"-")</f>
        <v>-</v>
      </c>
      <c r="AM48" s="36" t="str">
        <f>IFERROR(VLOOKUP($A48,'All Running Order Nat B'!$A$4:$CI$60,AM$204,FALSE),"-")</f>
        <v>-</v>
      </c>
      <c r="AN48" s="36" t="str">
        <f>IFERROR(VLOOKUP($A48,'All Running Order Nat B'!$A$4:$CI$60,AN$204,FALSE),"-")</f>
        <v>-</v>
      </c>
      <c r="AO48" s="36" t="str">
        <f>IFERROR(VLOOKUP($A48,'All Running Order Nat B'!$A$4:$CI$60,AO$204,FALSE),"-")</f>
        <v>-</v>
      </c>
      <c r="AP48" s="36" t="str">
        <f>IFERROR(VLOOKUP($A48,'All Running Order Nat B'!$A$4:$CI$60,AP$204,FALSE),"-")</f>
        <v>-</v>
      </c>
      <c r="AQ48" s="36" t="str">
        <f>IFERROR(VLOOKUP($A48,'All Running Order Nat B'!$A$4:$CI$60,AQ$204,FALSE),"-")</f>
        <v>-</v>
      </c>
      <c r="AR48" s="36" t="str">
        <f>IFERROR(VLOOKUP($A48,'All Running Order Nat B'!$A$4:$CI$60,AR$204,FALSE),"-")</f>
        <v>-</v>
      </c>
      <c r="AS48" s="36" t="str">
        <f>IFERROR(VLOOKUP($A48,'All Running Order Nat B'!$A$4:$CI$60,AS$204,FALSE),"-")</f>
        <v>-</v>
      </c>
      <c r="AT48" s="38" t="str">
        <f>IFERROR(VLOOKUP($A48,'All Running Order Nat B'!$A$4:$CI$60,AT$204,FALSE),"-")</f>
        <v>-</v>
      </c>
      <c r="AU48" s="38" t="str">
        <f>IFERROR(VLOOKUP($A48,'All Running Order Nat B'!$A$4:$CI$60,AU$204,FALSE),"-")</f>
        <v>-</v>
      </c>
      <c r="AV48" s="36" t="str">
        <f>IFERROR(VLOOKUP($A48,'All Running Order Nat B'!$A$4:$CI$60,AV$204,FALSE),"-")</f>
        <v>-</v>
      </c>
      <c r="AW48" s="36" t="str">
        <f>IFERROR(VLOOKUP($A48,'All Running Order Nat B'!$A$4:$CI$60,AW$204,FALSE),"-")</f>
        <v>-</v>
      </c>
      <c r="AX48" s="36" t="str">
        <f>IFERROR(VLOOKUP($A48,'All Running Order Nat B'!$A$4:$CI$60,AX$204,FALSE),"-")</f>
        <v>-</v>
      </c>
      <c r="AY48" s="36" t="str">
        <f>IFERROR(VLOOKUP($A48,'All Running Order Nat B'!$A$4:$CI$60,AY$204,FALSE),"-")</f>
        <v>-</v>
      </c>
      <c r="AZ48" s="36" t="str">
        <f>IFERROR(VLOOKUP($A48,'All Running Order Nat B'!$A$4:$CI$60,AZ$204,FALSE),"-")</f>
        <v>-</v>
      </c>
      <c r="BA48" s="36" t="str">
        <f>IFERROR(VLOOKUP($A48,'All Running Order Nat B'!$A$4:$CI$60,BA$204,FALSE),"-")</f>
        <v>-</v>
      </c>
      <c r="BB48" s="36" t="str">
        <f>IFERROR(VLOOKUP($A48,'All Running Order Nat B'!$A$4:$CI$60,BB$204,FALSE),"-")</f>
        <v>-</v>
      </c>
      <c r="BC48" s="36" t="str">
        <f>IFERROR(VLOOKUP($A48,'All Running Order Nat B'!$A$4:$CI$60,BC$204,FALSE),"-")</f>
        <v>-</v>
      </c>
      <c r="BD48" s="36" t="str">
        <f>IFERROR(VLOOKUP($A48,'All Running Order Nat B'!$A$4:$CI$60,BD$204,FALSE),"-")</f>
        <v>-</v>
      </c>
      <c r="BE48" s="36" t="str">
        <f>IFERROR(VLOOKUP($A48,'All Running Order Nat B'!$A$4:$CI$60,BE$204,FALSE),"-")</f>
        <v>-</v>
      </c>
      <c r="BF48" s="38" t="str">
        <f>IFERROR(VLOOKUP($A48,'All Running Order Nat B'!$A$4:$CI$60,BF$204,FALSE),"-")</f>
        <v>-</v>
      </c>
      <c r="BG48" s="38" t="str">
        <f>IFERROR(VLOOKUP($A48,'All Running Order Nat B'!$A$4:$CI$60,BG$204,FALSE),"-")</f>
        <v>-</v>
      </c>
      <c r="BH48" s="5" t="str">
        <f>IFERROR(VLOOKUP($A48,'All Running Order Nat B'!$A$4:$CI$60,BH$204,FALSE),"-")</f>
        <v>-</v>
      </c>
      <c r="BI48" s="5" t="str">
        <f>IFERROR(VLOOKUP($A48,'All Running Order Nat B'!$A$4:$CI$60,BI$204,FALSE),"-")</f>
        <v>-</v>
      </c>
      <c r="BJ48" s="5" t="str">
        <f>IFERROR(VLOOKUP($A48,'All Running Order Nat B'!$A$4:$CI$60,BJ$204,FALSE),"-")</f>
        <v>-</v>
      </c>
      <c r="BK48" s="5" t="str">
        <f>IFERROR(VLOOKUP($A48,'All Running Order Nat B'!$A$4:$CI$60,BK$204,FALSE),"-")</f>
        <v>-</v>
      </c>
      <c r="BL48" s="5" t="str">
        <f>IFERROR(VLOOKUP($A48,'All Running Order Nat B'!$A$4:$CI$60,BL$204,FALSE),"-")</f>
        <v>-</v>
      </c>
      <c r="BM48" s="5" t="str">
        <f>IFERROR(VLOOKUP($A48,'All Running Order Nat B'!$A$4:$CI$60,BM$204,FALSE),"-")</f>
        <v>-</v>
      </c>
      <c r="BN48" s="5" t="str">
        <f>IFERROR(VLOOKUP($A48,'All Running Order Nat B'!$A$4:$CI$60,BN$204,FALSE),"-")</f>
        <v>-</v>
      </c>
      <c r="BO48" s="5" t="str">
        <f>IFERROR(VLOOKUP($A48,'All Running Order Nat B'!$A$4:$CI$60,BO$204,FALSE),"-")</f>
        <v>-</v>
      </c>
      <c r="BP48" s="3" t="str">
        <f>IFERROR(VLOOKUP($A48,'All Running Order Nat B'!$A$4:$CI$60,BP$204,FALSE),"-")</f>
        <v>-</v>
      </c>
      <c r="BQ48" s="3" t="str">
        <f>IFERROR(VLOOKUP($A48,'All Running Order Nat B'!$A$4:$CI$60,BQ$204,FALSE),"-")</f>
        <v>-</v>
      </c>
      <c r="BR48" s="3" t="str">
        <f>IFERROR(VLOOKUP($A48,'All Running Order Nat B'!$A$4:$CI$60,BR$204,FALSE),"-")</f>
        <v>-</v>
      </c>
      <c r="BS48" s="3" t="str">
        <f>IFERROR(VLOOKUP($A48,'All Running Order Nat B'!$A$4:$CI$60,BS$204,FALSE),"-")</f>
        <v>-</v>
      </c>
      <c r="BT48" s="3" t="str">
        <f>IFERROR(VLOOKUP($A48,'All Running Order Nat B'!$A$4:$CI$60,BT$204,FALSE),"-")</f>
        <v>-</v>
      </c>
      <c r="BU48" s="3" t="str">
        <f>IFERROR(VLOOKUP($A48,'All Running Order Nat B'!$A$4:$CI$60,BU$204,FALSE),"-")</f>
        <v>-</v>
      </c>
      <c r="BV48" s="3" t="str">
        <f>IFERROR(VLOOKUP($A48,'All Running Order Nat B'!$A$4:$CI$60,BV$204,FALSE),"-")</f>
        <v>-</v>
      </c>
      <c r="BW48" s="3" t="str">
        <f>IFERROR(VLOOKUP($A48,'All Running Order Nat B'!$A$4:$CI$60,BW$204,FALSE),"-")</f>
        <v>-</v>
      </c>
      <c r="BX48" s="3" t="str">
        <f>IFERROR(VLOOKUP($A48,'All Running Order Nat B'!$A$4:$CI$60,BX$204,FALSE),"-")</f>
        <v>-</v>
      </c>
      <c r="BY48" s="3" t="str">
        <f>IFERROR(VLOOKUP($A48,'All Running Order Nat B'!$A$4:$CI$60,BY$204,FALSE),"-")</f>
        <v>-</v>
      </c>
      <c r="BZ48" s="3" t="str">
        <f>IFERROR(VLOOKUP($A48,'All Running Order Nat B'!$A$4:$CI$60,BZ$204,FALSE),"-")</f>
        <v>-</v>
      </c>
      <c r="CA48" s="3" t="str">
        <f>IFERROR(VLOOKUP($A48,'All Running Order Nat B'!$A$4:$CI$60,CA$204,FALSE),"-")</f>
        <v>-</v>
      </c>
      <c r="CB48" s="3" t="str">
        <f>IFERROR(VLOOKUP($A48,'All Running Order Nat B'!$A$4:$CI$60,CB$204,FALSE),"-")</f>
        <v>-</v>
      </c>
      <c r="CC48" s="3" t="str">
        <f>IFERROR(VLOOKUP($A48,'All Running Order Nat B'!$A$4:$CI$60,CC$204,FALSE),"-")</f>
        <v>-</v>
      </c>
      <c r="CD48" s="3" t="str">
        <f>IFERROR(VLOOKUP($A48,'All Running Order Nat B'!$A$4:$CI$60,CD$204,FALSE),"-")</f>
        <v>-</v>
      </c>
      <c r="CE48" s="3" t="str">
        <f>IFERROR(VLOOKUP($A48,'All Running Order Nat B'!$A$4:$CI$60,CE$204,FALSE),"-")</f>
        <v>-</v>
      </c>
      <c r="CF48" s="3" t="str">
        <f t="shared" si="4"/>
        <v>-</v>
      </c>
      <c r="CG48" s="3" t="str">
        <f t="shared" si="5"/>
        <v/>
      </c>
      <c r="CH48" s="5" t="str">
        <f>IFERROR(VLOOKUP($A48,'All Running Order Nat B'!$A$4:$CI$60,CH$204,FALSE),"-")</f>
        <v>-</v>
      </c>
      <c r="CI48">
        <v>16</v>
      </c>
    </row>
    <row r="49" spans="1:87" x14ac:dyDescent="0.3">
      <c r="A49" t="str">
        <f>CONCATENATE('Running Order'!$E$1007,"Live",CI49)</f>
        <v>RedLive17</v>
      </c>
      <c r="B49" s="13" t="str">
        <f>IFERROR(VLOOKUP($A49,'All Running Order Nat B'!$A$4:$CI$60,B$204,FALSE),"-")</f>
        <v>-</v>
      </c>
      <c r="C49" s="35" t="str">
        <f>IFERROR(VLOOKUP($A49,'All Running Order Nat B'!$A$4:$CI$60,C$204,FALSE),"-")</f>
        <v>-</v>
      </c>
      <c r="D49" s="35" t="str">
        <f>IFERROR(VLOOKUP($A49,'All Running Order Nat B'!$A$4:$CI$60,D$204,FALSE),"-")</f>
        <v>-</v>
      </c>
      <c r="E49" s="35" t="str">
        <f>IFERROR(VLOOKUP($A49,'All Running Order Nat B'!$A$4:$CI$60,E$204,FALSE),"-")</f>
        <v>-</v>
      </c>
      <c r="F49" s="35" t="str">
        <f>IFERROR(VLOOKUP($A49,'All Running Order Nat B'!$A$4:$CI$60,F$204,FALSE),"-")</f>
        <v>-</v>
      </c>
      <c r="G49" s="13" t="str">
        <f>IFERROR(VLOOKUP($A49,'All Running Order Nat B'!$A$4:$CI$60,G$204,FALSE),"-")</f>
        <v>-</v>
      </c>
      <c r="H49" s="12" t="str">
        <f>IFERROR(VLOOKUP($A49,'All Running Order Nat B'!$A$4:$CI$60,H$204,FALSE),"-")</f>
        <v>-</v>
      </c>
      <c r="I49" s="12" t="str">
        <f>IFERROR(VLOOKUP($A49,'All Running Order Nat B'!$A$4:$CI$60,I$204,FALSE),"-")</f>
        <v>-</v>
      </c>
      <c r="J49" s="12" t="str">
        <f>IFERROR(VLOOKUP($A49,'All Running Order Nat B'!$A$4:$CI$60,J$204,FALSE),"-")</f>
        <v>-</v>
      </c>
      <c r="K49" s="35" t="str">
        <f>IFERROR(VLOOKUP($A49,'All Running Order Nat B'!$A$4:$CI$60,K$204,FALSE),"-")</f>
        <v>-</v>
      </c>
      <c r="L49" s="12" t="str">
        <f>IFERROR(VLOOKUP($A49,'All Running Order Nat B'!$A$4:$CI$60,L$204,FALSE),"-")</f>
        <v>-</v>
      </c>
      <c r="M49" s="35" t="str">
        <f>IFERROR(VLOOKUP($A49,'All Running Order Nat B'!$A$4:$CI$60,M$204,FALSE),"-")</f>
        <v>-</v>
      </c>
      <c r="N49" s="35" t="str">
        <f>IFERROR(VLOOKUP($A49,'All Running Order Nat B'!$A$4:$CI$60,N$204,FALSE),"-")</f>
        <v>-</v>
      </c>
      <c r="O49" s="35" t="str">
        <f>IFERROR(VLOOKUP($A49,'All Running Order Nat B'!$A$4:$CI$60,O$204,FALSE),"-")</f>
        <v>-</v>
      </c>
      <c r="P49" s="35" t="str">
        <f>IFERROR(VLOOKUP($A49,'All Running Order Nat B'!$A$4:$CI$60,P$204,FALSE),"-")</f>
        <v>-</v>
      </c>
      <c r="Q49" s="35" t="str">
        <f>IFERROR(VLOOKUP($A49,'All Running Order Nat B'!$A$4:$CI$60,Q$204,FALSE),"-")</f>
        <v>-</v>
      </c>
      <c r="R49" s="35" t="str">
        <f>IFERROR(VLOOKUP($A49,'All Running Order Nat B'!$A$4:$CI$60,R$204,FALSE),"-")</f>
        <v>-</v>
      </c>
      <c r="S49" s="12" t="str">
        <f>IFERROR(VLOOKUP($A49,'All Running Order Nat B'!$A$4:$CI$60,S$204,FALSE),"-")</f>
        <v>-</v>
      </c>
      <c r="T49" s="35" t="str">
        <f>IFERROR(VLOOKUP($A49,'All Running Order Nat B'!$A$4:$CI$60,T$204,FALSE),"-")</f>
        <v>-</v>
      </c>
      <c r="U49" s="12" t="str">
        <f>IFERROR(VLOOKUP($A49,'All Running Order Nat B'!$A$4:$CI$60,U$204,FALSE),"-")</f>
        <v>-</v>
      </c>
      <c r="V49" s="35" t="str">
        <f>IFERROR(VLOOKUP($A49,'All Running Order Nat B'!$A$4:$CI$60,V$204,FALSE),"-")</f>
        <v>-</v>
      </c>
      <c r="W49" s="5" t="str">
        <f>IFERROR(VLOOKUP($A49,'All Running Order Nat B'!$A$4:$CI$60,W$204,FALSE),"-")</f>
        <v>-</v>
      </c>
      <c r="X49" s="12" t="str">
        <f>IFERROR(VLOOKUP($A49,'All Running Order Nat B'!$A$4:$CI$60,X$204,FALSE),"-")</f>
        <v>-</v>
      </c>
      <c r="Y49" s="12" t="str">
        <f>IFERROR(VLOOKUP($A49,'All Running Order Nat B'!$A$4:$CI$60,Y$204,FALSE),"-")</f>
        <v>-</v>
      </c>
      <c r="Z49" s="12" t="str">
        <f>IFERROR(VLOOKUP($A49,'All Running Order Nat B'!$A$4:$CI$60,Z$204,FALSE),"-")</f>
        <v>-</v>
      </c>
      <c r="AA49" s="12" t="str">
        <f>IFERROR(VLOOKUP($A49,'All Running Order Nat B'!$A$4:$CI$60,AA$204,FALSE),"-")</f>
        <v>-</v>
      </c>
      <c r="AB49" s="12" t="str">
        <f>IFERROR(VLOOKUP($A49,'All Running Order Nat B'!$A$4:$CI$60,AB$204,FALSE),"-")</f>
        <v>-</v>
      </c>
      <c r="AC49" s="12" t="str">
        <f>IFERROR(VLOOKUP($A49,'All Running Order Nat B'!$A$4:$CI$60,AC$204,FALSE),"-")</f>
        <v>-</v>
      </c>
      <c r="AD49" s="12" t="str">
        <f>IFERROR(VLOOKUP($A49,'All Running Order Nat B'!$A$4:$CI$60,AD$204,FALSE),"-")</f>
        <v>-</v>
      </c>
      <c r="AE49" s="12" t="str">
        <f>IFERROR(VLOOKUP($A49,'All Running Order Nat B'!$A$4:$CI$60,AE$204,FALSE),"-")</f>
        <v>-</v>
      </c>
      <c r="AF49" s="12" t="str">
        <f>IFERROR(VLOOKUP($A49,'All Running Order Nat B'!$A$4:$CI$60,AF$204,FALSE),"-")</f>
        <v>-</v>
      </c>
      <c r="AG49" s="12" t="str">
        <f>IFERROR(VLOOKUP($A49,'All Running Order Nat B'!$A$4:$CI$60,AG$204,FALSE),"-")</f>
        <v>-</v>
      </c>
      <c r="AH49" s="5" t="str">
        <f>IFERROR(VLOOKUP($A49,'All Running Order Nat B'!$A$4:$CI$60,AH$204,FALSE),"-")</f>
        <v>-</v>
      </c>
      <c r="AI49" s="5" t="str">
        <f>IFERROR(VLOOKUP($A49,'All Running Order Nat B'!$A$4:$CI$60,AI$204,FALSE),"-")</f>
        <v>-</v>
      </c>
      <c r="AJ49" s="12" t="str">
        <f>IFERROR(VLOOKUP($A49,'All Running Order Nat B'!$A$4:$CI$60,AJ$204,FALSE),"-")</f>
        <v>-</v>
      </c>
      <c r="AK49" s="12" t="str">
        <f>IFERROR(VLOOKUP($A49,'All Running Order Nat B'!$A$4:$CI$60,AK$204,FALSE),"-")</f>
        <v>-</v>
      </c>
      <c r="AL49" s="12" t="str">
        <f>IFERROR(VLOOKUP($A49,'All Running Order Nat B'!$A$4:$CI$60,AL$204,FALSE),"-")</f>
        <v>-</v>
      </c>
      <c r="AM49" s="12" t="str">
        <f>IFERROR(VLOOKUP($A49,'All Running Order Nat B'!$A$4:$CI$60,AM$204,FALSE),"-")</f>
        <v>-</v>
      </c>
      <c r="AN49" s="12" t="str">
        <f>IFERROR(VLOOKUP($A49,'All Running Order Nat B'!$A$4:$CI$60,AN$204,FALSE),"-")</f>
        <v>-</v>
      </c>
      <c r="AO49" s="12" t="str">
        <f>IFERROR(VLOOKUP($A49,'All Running Order Nat B'!$A$4:$CI$60,AO$204,FALSE),"-")</f>
        <v>-</v>
      </c>
      <c r="AP49" s="12" t="str">
        <f>IFERROR(VLOOKUP($A49,'All Running Order Nat B'!$A$4:$CI$60,AP$204,FALSE),"-")</f>
        <v>-</v>
      </c>
      <c r="AQ49" s="12" t="str">
        <f>IFERROR(VLOOKUP($A49,'All Running Order Nat B'!$A$4:$CI$60,AQ$204,FALSE),"-")</f>
        <v>-</v>
      </c>
      <c r="AR49" s="12" t="str">
        <f>IFERROR(VLOOKUP($A49,'All Running Order Nat B'!$A$4:$CI$60,AR$204,FALSE),"-")</f>
        <v>-</v>
      </c>
      <c r="AS49" s="12" t="str">
        <f>IFERROR(VLOOKUP($A49,'All Running Order Nat B'!$A$4:$CI$60,AS$204,FALSE),"-")</f>
        <v>-</v>
      </c>
      <c r="AT49" s="5" t="str">
        <f>IFERROR(VLOOKUP($A49,'All Running Order Nat B'!$A$4:$CI$60,AT$204,FALSE),"-")</f>
        <v>-</v>
      </c>
      <c r="AU49" s="5" t="str">
        <f>IFERROR(VLOOKUP($A49,'All Running Order Nat B'!$A$4:$CI$60,AU$204,FALSE),"-")</f>
        <v>-</v>
      </c>
      <c r="AV49" s="12" t="str">
        <f>IFERROR(VLOOKUP($A49,'All Running Order Nat B'!$A$4:$CI$60,AV$204,FALSE),"-")</f>
        <v>-</v>
      </c>
      <c r="AW49" s="12" t="str">
        <f>IFERROR(VLOOKUP($A49,'All Running Order Nat B'!$A$4:$CI$60,AW$204,FALSE),"-")</f>
        <v>-</v>
      </c>
      <c r="AX49" s="12" t="str">
        <f>IFERROR(VLOOKUP($A49,'All Running Order Nat B'!$A$4:$CI$60,AX$204,FALSE),"-")</f>
        <v>-</v>
      </c>
      <c r="AY49" s="12" t="str">
        <f>IFERROR(VLOOKUP($A49,'All Running Order Nat B'!$A$4:$CI$60,AY$204,FALSE),"-")</f>
        <v>-</v>
      </c>
      <c r="AZ49" s="12" t="str">
        <f>IFERROR(VLOOKUP($A49,'All Running Order Nat B'!$A$4:$CI$60,AZ$204,FALSE),"-")</f>
        <v>-</v>
      </c>
      <c r="BA49" s="12" t="str">
        <f>IFERROR(VLOOKUP($A49,'All Running Order Nat B'!$A$4:$CI$60,BA$204,FALSE),"-")</f>
        <v>-</v>
      </c>
      <c r="BB49" s="12" t="str">
        <f>IFERROR(VLOOKUP($A49,'All Running Order Nat B'!$A$4:$CI$60,BB$204,FALSE),"-")</f>
        <v>-</v>
      </c>
      <c r="BC49" s="12" t="str">
        <f>IFERROR(VLOOKUP($A49,'All Running Order Nat B'!$A$4:$CI$60,BC$204,FALSE),"-")</f>
        <v>-</v>
      </c>
      <c r="BD49" s="12" t="str">
        <f>IFERROR(VLOOKUP($A49,'All Running Order Nat B'!$A$4:$CI$60,BD$204,FALSE),"-")</f>
        <v>-</v>
      </c>
      <c r="BE49" s="12" t="str">
        <f>IFERROR(VLOOKUP($A49,'All Running Order Nat B'!$A$4:$CI$60,BE$204,FALSE),"-")</f>
        <v>-</v>
      </c>
      <c r="BF49" s="5" t="str">
        <f>IFERROR(VLOOKUP($A49,'All Running Order Nat B'!$A$4:$CI$60,BF$204,FALSE),"-")</f>
        <v>-</v>
      </c>
      <c r="BG49" s="5" t="str">
        <f>IFERROR(VLOOKUP($A49,'All Running Order Nat B'!$A$4:$CI$60,BG$204,FALSE),"-")</f>
        <v>-</v>
      </c>
      <c r="BH49" s="5" t="str">
        <f>IFERROR(VLOOKUP($A49,'All Running Order Nat B'!$A$4:$CI$60,BH$204,FALSE),"-")</f>
        <v>-</v>
      </c>
      <c r="BI49" s="5" t="str">
        <f>IFERROR(VLOOKUP($A49,'All Running Order Nat B'!$A$4:$CI$60,BI$204,FALSE),"-")</f>
        <v>-</v>
      </c>
      <c r="BJ49" s="5" t="str">
        <f>IFERROR(VLOOKUP($A49,'All Running Order Nat B'!$A$4:$CI$60,BJ$204,FALSE),"-")</f>
        <v>-</v>
      </c>
      <c r="BK49" s="5" t="str">
        <f>IFERROR(VLOOKUP($A49,'All Running Order Nat B'!$A$4:$CI$60,BK$204,FALSE),"-")</f>
        <v>-</v>
      </c>
      <c r="BL49" s="5" t="str">
        <f>IFERROR(VLOOKUP($A49,'All Running Order Nat B'!$A$4:$CI$60,BL$204,FALSE),"-")</f>
        <v>-</v>
      </c>
      <c r="BM49" s="5" t="str">
        <f>IFERROR(VLOOKUP($A49,'All Running Order Nat B'!$A$4:$CI$60,BM$204,FALSE),"-")</f>
        <v>-</v>
      </c>
      <c r="BN49" s="5" t="str">
        <f>IFERROR(VLOOKUP($A49,'All Running Order Nat B'!$A$4:$CI$60,BN$204,FALSE),"-")</f>
        <v>-</v>
      </c>
      <c r="BO49" s="5" t="str">
        <f>IFERROR(VLOOKUP($A49,'All Running Order Nat B'!$A$4:$CI$60,BO$204,FALSE),"-")</f>
        <v>-</v>
      </c>
      <c r="BP49" s="3" t="str">
        <f>IFERROR(VLOOKUP($A49,'All Running Order Nat B'!$A$4:$CI$60,BP$204,FALSE),"-")</f>
        <v>-</v>
      </c>
      <c r="BQ49" s="3" t="str">
        <f>IFERROR(VLOOKUP($A49,'All Running Order Nat B'!$A$4:$CI$60,BQ$204,FALSE),"-")</f>
        <v>-</v>
      </c>
      <c r="BR49" s="3" t="str">
        <f>IFERROR(VLOOKUP($A49,'All Running Order Nat B'!$A$4:$CI$60,BR$204,FALSE),"-")</f>
        <v>-</v>
      </c>
      <c r="BS49" s="3" t="str">
        <f>IFERROR(VLOOKUP($A49,'All Running Order Nat B'!$A$4:$CI$60,BS$204,FALSE),"-")</f>
        <v>-</v>
      </c>
      <c r="BT49" s="3" t="str">
        <f>IFERROR(VLOOKUP($A49,'All Running Order Nat B'!$A$4:$CI$60,BT$204,FALSE),"-")</f>
        <v>-</v>
      </c>
      <c r="BU49" s="3" t="str">
        <f>IFERROR(VLOOKUP($A49,'All Running Order Nat B'!$A$4:$CI$60,BU$204,FALSE),"-")</f>
        <v>-</v>
      </c>
      <c r="BV49" s="3" t="str">
        <f>IFERROR(VLOOKUP($A49,'All Running Order Nat B'!$A$4:$CI$60,BV$204,FALSE),"-")</f>
        <v>-</v>
      </c>
      <c r="BW49" s="3" t="str">
        <f>IFERROR(VLOOKUP($A49,'All Running Order Nat B'!$A$4:$CI$60,BW$204,FALSE),"-")</f>
        <v>-</v>
      </c>
      <c r="BX49" s="3" t="str">
        <f>IFERROR(VLOOKUP($A49,'All Running Order Nat B'!$A$4:$CI$60,BX$204,FALSE),"-")</f>
        <v>-</v>
      </c>
      <c r="BY49" s="3" t="str">
        <f>IFERROR(VLOOKUP($A49,'All Running Order Nat B'!$A$4:$CI$60,BY$204,FALSE),"-")</f>
        <v>-</v>
      </c>
      <c r="BZ49" s="3" t="str">
        <f>IFERROR(VLOOKUP($A49,'All Running Order Nat B'!$A$4:$CI$60,BZ$204,FALSE),"-")</f>
        <v>-</v>
      </c>
      <c r="CA49" s="3" t="str">
        <f>IFERROR(VLOOKUP($A49,'All Running Order Nat B'!$A$4:$CI$60,CA$204,FALSE),"-")</f>
        <v>-</v>
      </c>
      <c r="CB49" s="3" t="str">
        <f>IFERROR(VLOOKUP($A49,'All Running Order Nat B'!$A$4:$CI$60,CB$204,FALSE),"-")</f>
        <v>-</v>
      </c>
      <c r="CC49" s="3" t="str">
        <f>IFERROR(VLOOKUP($A49,'All Running Order Nat B'!$A$4:$CI$60,CC$204,FALSE),"-")</f>
        <v>-</v>
      </c>
      <c r="CD49" s="3" t="str">
        <f>IFERROR(VLOOKUP($A49,'All Running Order Nat B'!$A$4:$CI$60,CD$204,FALSE),"-")</f>
        <v>-</v>
      </c>
      <c r="CE49" s="3" t="str">
        <f>IFERROR(VLOOKUP($A49,'All Running Order Nat B'!$A$4:$CI$60,CE$204,FALSE),"-")</f>
        <v>-</v>
      </c>
      <c r="CF49" s="3" t="str">
        <f t="shared" si="4"/>
        <v>-</v>
      </c>
      <c r="CG49" s="3" t="str">
        <f t="shared" si="5"/>
        <v/>
      </c>
      <c r="CH49" s="5" t="str">
        <f>IFERROR(VLOOKUP($A49,'All Running Order Nat B'!$A$4:$CI$60,CH$204,FALSE),"-")</f>
        <v>-</v>
      </c>
      <c r="CI49">
        <v>17</v>
      </c>
    </row>
    <row r="50" spans="1:87" x14ac:dyDescent="0.3">
      <c r="A50" t="str">
        <f>CONCATENATE('Running Order'!$E$1007,"Live",CI50)</f>
        <v>RedLive18</v>
      </c>
      <c r="B50" s="37" t="str">
        <f>IFERROR(VLOOKUP($A50,'All Running Order Nat B'!$A$4:$CI$60,B$204,FALSE),"-")</f>
        <v>-</v>
      </c>
      <c r="C50" s="36" t="str">
        <f>IFERROR(VLOOKUP($A50,'All Running Order Nat B'!$A$4:$CI$60,C$204,FALSE),"-")</f>
        <v>-</v>
      </c>
      <c r="D50" s="36" t="str">
        <f>IFERROR(VLOOKUP($A50,'All Running Order Nat B'!$A$4:$CI$60,D$204,FALSE),"-")</f>
        <v>-</v>
      </c>
      <c r="E50" s="36" t="str">
        <f>IFERROR(VLOOKUP($A50,'All Running Order Nat B'!$A$4:$CI$60,E$204,FALSE),"-")</f>
        <v>-</v>
      </c>
      <c r="F50" s="36" t="str">
        <f>IFERROR(VLOOKUP($A50,'All Running Order Nat B'!$A$4:$CI$60,F$204,FALSE),"-")</f>
        <v>-</v>
      </c>
      <c r="G50" s="37" t="str">
        <f>IFERROR(VLOOKUP($A50,'All Running Order Nat B'!$A$4:$CI$60,G$204,FALSE),"-")</f>
        <v>-</v>
      </c>
      <c r="H50" s="36" t="str">
        <f>IFERROR(VLOOKUP($A50,'All Running Order Nat B'!$A$4:$CI$60,H$204,FALSE),"-")</f>
        <v>-</v>
      </c>
      <c r="I50" s="36" t="str">
        <f>IFERROR(VLOOKUP($A50,'All Running Order Nat B'!$A$4:$CI$60,I$204,FALSE),"-")</f>
        <v>-</v>
      </c>
      <c r="J50" s="36" t="str">
        <f>IFERROR(VLOOKUP($A50,'All Running Order Nat B'!$A$4:$CI$60,J$204,FALSE),"-")</f>
        <v>-</v>
      </c>
      <c r="K50" s="36" t="str">
        <f>IFERROR(VLOOKUP($A50,'All Running Order Nat B'!$A$4:$CI$60,K$204,FALSE),"-")</f>
        <v>-</v>
      </c>
      <c r="L50" s="36" t="str">
        <f>IFERROR(VLOOKUP($A50,'All Running Order Nat B'!$A$4:$CI$60,L$204,FALSE),"-")</f>
        <v>-</v>
      </c>
      <c r="M50" s="36" t="str">
        <f>IFERROR(VLOOKUP($A50,'All Running Order Nat B'!$A$4:$CI$60,M$204,FALSE),"-")</f>
        <v>-</v>
      </c>
      <c r="N50" s="36" t="str">
        <f>IFERROR(VLOOKUP($A50,'All Running Order Nat B'!$A$4:$CI$60,N$204,FALSE),"-")</f>
        <v>-</v>
      </c>
      <c r="O50" s="36" t="str">
        <f>IFERROR(VLOOKUP($A50,'All Running Order Nat B'!$A$4:$CI$60,O$204,FALSE),"-")</f>
        <v>-</v>
      </c>
      <c r="P50" s="36" t="str">
        <f>IFERROR(VLOOKUP($A50,'All Running Order Nat B'!$A$4:$CI$60,P$204,FALSE),"-")</f>
        <v>-</v>
      </c>
      <c r="Q50" s="36" t="str">
        <f>IFERROR(VLOOKUP($A50,'All Running Order Nat B'!$A$4:$CI$60,Q$204,FALSE),"-")</f>
        <v>-</v>
      </c>
      <c r="R50" s="36" t="str">
        <f>IFERROR(VLOOKUP($A50,'All Running Order Nat B'!$A$4:$CI$60,R$204,FALSE),"-")</f>
        <v>-</v>
      </c>
      <c r="S50" s="36" t="str">
        <f>IFERROR(VLOOKUP($A50,'All Running Order Nat B'!$A$4:$CI$60,S$204,FALSE),"-")</f>
        <v>-</v>
      </c>
      <c r="T50" s="36" t="str">
        <f>IFERROR(VLOOKUP($A50,'All Running Order Nat B'!$A$4:$CI$60,T$204,FALSE),"-")</f>
        <v>-</v>
      </c>
      <c r="U50" s="36" t="str">
        <f>IFERROR(VLOOKUP($A50,'All Running Order Nat B'!$A$4:$CI$60,U$204,FALSE),"-")</f>
        <v>-</v>
      </c>
      <c r="V50" s="36" t="str">
        <f>IFERROR(VLOOKUP($A50,'All Running Order Nat B'!$A$4:$CI$60,V$204,FALSE),"-")</f>
        <v>-</v>
      </c>
      <c r="W50" s="38" t="str">
        <f>IFERROR(VLOOKUP($A50,'All Running Order Nat B'!$A$4:$CI$60,W$204,FALSE),"-")</f>
        <v>-</v>
      </c>
      <c r="X50" s="36" t="str">
        <f>IFERROR(VLOOKUP($A50,'All Running Order Nat B'!$A$4:$CI$60,X$204,FALSE),"-")</f>
        <v>-</v>
      </c>
      <c r="Y50" s="36" t="str">
        <f>IFERROR(VLOOKUP($A50,'All Running Order Nat B'!$A$4:$CI$60,Y$204,FALSE),"-")</f>
        <v>-</v>
      </c>
      <c r="Z50" s="36" t="str">
        <f>IFERROR(VLOOKUP($A50,'All Running Order Nat B'!$A$4:$CI$60,Z$204,FALSE),"-")</f>
        <v>-</v>
      </c>
      <c r="AA50" s="36" t="str">
        <f>IFERROR(VLOOKUP($A50,'All Running Order Nat B'!$A$4:$CI$60,AA$204,FALSE),"-")</f>
        <v>-</v>
      </c>
      <c r="AB50" s="36" t="str">
        <f>IFERROR(VLOOKUP($A50,'All Running Order Nat B'!$A$4:$CI$60,AB$204,FALSE),"-")</f>
        <v>-</v>
      </c>
      <c r="AC50" s="36" t="str">
        <f>IFERROR(VLOOKUP($A50,'All Running Order Nat B'!$A$4:$CI$60,AC$204,FALSE),"-")</f>
        <v>-</v>
      </c>
      <c r="AD50" s="36" t="str">
        <f>IFERROR(VLOOKUP($A50,'All Running Order Nat B'!$A$4:$CI$60,AD$204,FALSE),"-")</f>
        <v>-</v>
      </c>
      <c r="AE50" s="36" t="str">
        <f>IFERROR(VLOOKUP($A50,'All Running Order Nat B'!$A$4:$CI$60,AE$204,FALSE),"-")</f>
        <v>-</v>
      </c>
      <c r="AF50" s="36" t="str">
        <f>IFERROR(VLOOKUP($A50,'All Running Order Nat B'!$A$4:$CI$60,AF$204,FALSE),"-")</f>
        <v>-</v>
      </c>
      <c r="AG50" s="36" t="str">
        <f>IFERROR(VLOOKUP($A50,'All Running Order Nat B'!$A$4:$CI$60,AG$204,FALSE),"-")</f>
        <v>-</v>
      </c>
      <c r="AH50" s="38" t="str">
        <f>IFERROR(VLOOKUP($A50,'All Running Order Nat B'!$A$4:$CI$60,AH$204,FALSE),"-")</f>
        <v>-</v>
      </c>
      <c r="AI50" s="38" t="str">
        <f>IFERROR(VLOOKUP($A50,'All Running Order Nat B'!$A$4:$CI$60,AI$204,FALSE),"-")</f>
        <v>-</v>
      </c>
      <c r="AJ50" s="36" t="str">
        <f>IFERROR(VLOOKUP($A50,'All Running Order Nat B'!$A$4:$CI$60,AJ$204,FALSE),"-")</f>
        <v>-</v>
      </c>
      <c r="AK50" s="36" t="str">
        <f>IFERROR(VLOOKUP($A50,'All Running Order Nat B'!$A$4:$CI$60,AK$204,FALSE),"-")</f>
        <v>-</v>
      </c>
      <c r="AL50" s="36" t="str">
        <f>IFERROR(VLOOKUP($A50,'All Running Order Nat B'!$A$4:$CI$60,AL$204,FALSE),"-")</f>
        <v>-</v>
      </c>
      <c r="AM50" s="36" t="str">
        <f>IFERROR(VLOOKUP($A50,'All Running Order Nat B'!$A$4:$CI$60,AM$204,FALSE),"-")</f>
        <v>-</v>
      </c>
      <c r="AN50" s="36" t="str">
        <f>IFERROR(VLOOKUP($A50,'All Running Order Nat B'!$A$4:$CI$60,AN$204,FALSE),"-")</f>
        <v>-</v>
      </c>
      <c r="AO50" s="36" t="str">
        <f>IFERROR(VLOOKUP($A50,'All Running Order Nat B'!$A$4:$CI$60,AO$204,FALSE),"-")</f>
        <v>-</v>
      </c>
      <c r="AP50" s="36" t="str">
        <f>IFERROR(VLOOKUP($A50,'All Running Order Nat B'!$A$4:$CI$60,AP$204,FALSE),"-")</f>
        <v>-</v>
      </c>
      <c r="AQ50" s="36" t="str">
        <f>IFERROR(VLOOKUP($A50,'All Running Order Nat B'!$A$4:$CI$60,AQ$204,FALSE),"-")</f>
        <v>-</v>
      </c>
      <c r="AR50" s="36" t="str">
        <f>IFERROR(VLOOKUP($A50,'All Running Order Nat B'!$A$4:$CI$60,AR$204,FALSE),"-")</f>
        <v>-</v>
      </c>
      <c r="AS50" s="36" t="str">
        <f>IFERROR(VLOOKUP($A50,'All Running Order Nat B'!$A$4:$CI$60,AS$204,FALSE),"-")</f>
        <v>-</v>
      </c>
      <c r="AT50" s="38" t="str">
        <f>IFERROR(VLOOKUP($A50,'All Running Order Nat B'!$A$4:$CI$60,AT$204,FALSE),"-")</f>
        <v>-</v>
      </c>
      <c r="AU50" s="38" t="str">
        <f>IFERROR(VLOOKUP($A50,'All Running Order Nat B'!$A$4:$CI$60,AU$204,FALSE),"-")</f>
        <v>-</v>
      </c>
      <c r="AV50" s="36" t="str">
        <f>IFERROR(VLOOKUP($A50,'All Running Order Nat B'!$A$4:$CI$60,AV$204,FALSE),"-")</f>
        <v>-</v>
      </c>
      <c r="AW50" s="36" t="str">
        <f>IFERROR(VLOOKUP($A50,'All Running Order Nat B'!$A$4:$CI$60,AW$204,FALSE),"-")</f>
        <v>-</v>
      </c>
      <c r="AX50" s="36" t="str">
        <f>IFERROR(VLOOKUP($A50,'All Running Order Nat B'!$A$4:$CI$60,AX$204,FALSE),"-")</f>
        <v>-</v>
      </c>
      <c r="AY50" s="36" t="str">
        <f>IFERROR(VLOOKUP($A50,'All Running Order Nat B'!$A$4:$CI$60,AY$204,FALSE),"-")</f>
        <v>-</v>
      </c>
      <c r="AZ50" s="36" t="str">
        <f>IFERROR(VLOOKUP($A50,'All Running Order Nat B'!$A$4:$CI$60,AZ$204,FALSE),"-")</f>
        <v>-</v>
      </c>
      <c r="BA50" s="36" t="str">
        <f>IFERROR(VLOOKUP($A50,'All Running Order Nat B'!$A$4:$CI$60,BA$204,FALSE),"-")</f>
        <v>-</v>
      </c>
      <c r="BB50" s="36" t="str">
        <f>IFERROR(VLOOKUP($A50,'All Running Order Nat B'!$A$4:$CI$60,BB$204,FALSE),"-")</f>
        <v>-</v>
      </c>
      <c r="BC50" s="36" t="str">
        <f>IFERROR(VLOOKUP($A50,'All Running Order Nat B'!$A$4:$CI$60,BC$204,FALSE),"-")</f>
        <v>-</v>
      </c>
      <c r="BD50" s="36" t="str">
        <f>IFERROR(VLOOKUP($A50,'All Running Order Nat B'!$A$4:$CI$60,BD$204,FALSE),"-")</f>
        <v>-</v>
      </c>
      <c r="BE50" s="36" t="str">
        <f>IFERROR(VLOOKUP($A50,'All Running Order Nat B'!$A$4:$CI$60,BE$204,FALSE),"-")</f>
        <v>-</v>
      </c>
      <c r="BF50" s="38" t="str">
        <f>IFERROR(VLOOKUP($A50,'All Running Order Nat B'!$A$4:$CI$60,BF$204,FALSE),"-")</f>
        <v>-</v>
      </c>
      <c r="BG50" s="38" t="str">
        <f>IFERROR(VLOOKUP($A50,'All Running Order Nat B'!$A$4:$CI$60,BG$204,FALSE),"-")</f>
        <v>-</v>
      </c>
      <c r="BH50" s="5" t="str">
        <f>IFERROR(VLOOKUP($A50,'All Running Order Nat B'!$A$4:$CI$60,BH$204,FALSE),"-")</f>
        <v>-</v>
      </c>
      <c r="BI50" s="5" t="str">
        <f>IFERROR(VLOOKUP($A50,'All Running Order Nat B'!$A$4:$CI$60,BI$204,FALSE),"-")</f>
        <v>-</v>
      </c>
      <c r="BJ50" s="5" t="str">
        <f>IFERROR(VLOOKUP($A50,'All Running Order Nat B'!$A$4:$CI$60,BJ$204,FALSE),"-")</f>
        <v>-</v>
      </c>
      <c r="BK50" s="5" t="str">
        <f>IFERROR(VLOOKUP($A50,'All Running Order Nat B'!$A$4:$CI$60,BK$204,FALSE),"-")</f>
        <v>-</v>
      </c>
      <c r="BL50" s="5" t="str">
        <f>IFERROR(VLOOKUP($A50,'All Running Order Nat B'!$A$4:$CI$60,BL$204,FALSE),"-")</f>
        <v>-</v>
      </c>
      <c r="BM50" s="5" t="str">
        <f>IFERROR(VLOOKUP($A50,'All Running Order Nat B'!$A$4:$CI$60,BM$204,FALSE),"-")</f>
        <v>-</v>
      </c>
      <c r="BN50" s="5" t="str">
        <f>IFERROR(VLOOKUP($A50,'All Running Order Nat B'!$A$4:$CI$60,BN$204,FALSE),"-")</f>
        <v>-</v>
      </c>
      <c r="BO50" s="5" t="str">
        <f>IFERROR(VLOOKUP($A50,'All Running Order Nat B'!$A$4:$CI$60,BO$204,FALSE),"-")</f>
        <v>-</v>
      </c>
      <c r="BP50" s="3" t="str">
        <f>IFERROR(VLOOKUP($A50,'All Running Order Nat B'!$A$4:$CI$60,BP$204,FALSE),"-")</f>
        <v>-</v>
      </c>
      <c r="BQ50" s="3" t="str">
        <f>IFERROR(VLOOKUP($A50,'All Running Order Nat B'!$A$4:$CI$60,BQ$204,FALSE),"-")</f>
        <v>-</v>
      </c>
      <c r="BR50" s="3" t="str">
        <f>IFERROR(VLOOKUP($A50,'All Running Order Nat B'!$A$4:$CI$60,BR$204,FALSE),"-")</f>
        <v>-</v>
      </c>
      <c r="BS50" s="3" t="str">
        <f>IFERROR(VLOOKUP($A50,'All Running Order Nat B'!$A$4:$CI$60,BS$204,FALSE),"-")</f>
        <v>-</v>
      </c>
      <c r="BT50" s="3" t="str">
        <f>IFERROR(VLOOKUP($A50,'All Running Order Nat B'!$A$4:$CI$60,BT$204,FALSE),"-")</f>
        <v>-</v>
      </c>
      <c r="BU50" s="3" t="str">
        <f>IFERROR(VLOOKUP($A50,'All Running Order Nat B'!$A$4:$CI$60,BU$204,FALSE),"-")</f>
        <v>-</v>
      </c>
      <c r="BV50" s="3" t="str">
        <f>IFERROR(VLOOKUP($A50,'All Running Order Nat B'!$A$4:$CI$60,BV$204,FALSE),"-")</f>
        <v>-</v>
      </c>
      <c r="BW50" s="3" t="str">
        <f>IFERROR(VLOOKUP($A50,'All Running Order Nat B'!$A$4:$CI$60,BW$204,FALSE),"-")</f>
        <v>-</v>
      </c>
      <c r="BX50" s="3" t="str">
        <f>IFERROR(VLOOKUP($A50,'All Running Order Nat B'!$A$4:$CI$60,BX$204,FALSE),"-")</f>
        <v>-</v>
      </c>
      <c r="BY50" s="3" t="str">
        <f>IFERROR(VLOOKUP($A50,'All Running Order Nat B'!$A$4:$CI$60,BY$204,FALSE),"-")</f>
        <v>-</v>
      </c>
      <c r="BZ50" s="3" t="str">
        <f>IFERROR(VLOOKUP($A50,'All Running Order Nat B'!$A$4:$CI$60,BZ$204,FALSE),"-")</f>
        <v>-</v>
      </c>
      <c r="CA50" s="3" t="str">
        <f>IFERROR(VLOOKUP($A50,'All Running Order Nat B'!$A$4:$CI$60,CA$204,FALSE),"-")</f>
        <v>-</v>
      </c>
      <c r="CB50" s="3" t="str">
        <f>IFERROR(VLOOKUP($A50,'All Running Order Nat B'!$A$4:$CI$60,CB$204,FALSE),"-")</f>
        <v>-</v>
      </c>
      <c r="CC50" s="3" t="str">
        <f>IFERROR(VLOOKUP($A50,'All Running Order Nat B'!$A$4:$CI$60,CC$204,FALSE),"-")</f>
        <v>-</v>
      </c>
      <c r="CD50" s="3" t="str">
        <f>IFERROR(VLOOKUP($A50,'All Running Order Nat B'!$A$4:$CI$60,CD$204,FALSE),"-")</f>
        <v>-</v>
      </c>
      <c r="CE50" s="3" t="str">
        <f>IFERROR(VLOOKUP($A50,'All Running Order Nat B'!$A$4:$CI$60,CE$204,FALSE),"-")</f>
        <v>-</v>
      </c>
      <c r="CF50" s="3" t="str">
        <f t="shared" si="4"/>
        <v>-</v>
      </c>
      <c r="CG50" s="3" t="str">
        <f t="shared" si="5"/>
        <v/>
      </c>
      <c r="CH50" s="5" t="str">
        <f>IFERROR(VLOOKUP($A50,'All Running Order Nat B'!$A$4:$CI$60,CH$204,FALSE),"-")</f>
        <v>-</v>
      </c>
      <c r="CI50">
        <v>18</v>
      </c>
    </row>
    <row r="51" spans="1:87" x14ac:dyDescent="0.3">
      <c r="A51" t="str">
        <f>CONCATENATE('Running Order'!$E$1007,"Live",CI51)</f>
        <v>RedLive19</v>
      </c>
      <c r="B51" s="13" t="str">
        <f>IFERROR(VLOOKUP($A51,'All Running Order Nat B'!$A$4:$CI$60,B$204,FALSE),"-")</f>
        <v>-</v>
      </c>
      <c r="C51" s="35" t="str">
        <f>IFERROR(VLOOKUP($A51,'All Running Order Nat B'!$A$4:$CI$60,C$204,FALSE),"-")</f>
        <v>-</v>
      </c>
      <c r="D51" s="35" t="str">
        <f>IFERROR(VLOOKUP($A51,'All Running Order Nat B'!$A$4:$CI$60,D$204,FALSE),"-")</f>
        <v>-</v>
      </c>
      <c r="E51" s="35" t="str">
        <f>IFERROR(VLOOKUP($A51,'All Running Order Nat B'!$A$4:$CI$60,E$204,FALSE),"-")</f>
        <v>-</v>
      </c>
      <c r="F51" s="35" t="str">
        <f>IFERROR(VLOOKUP($A51,'All Running Order Nat B'!$A$4:$CI$60,F$204,FALSE),"-")</f>
        <v>-</v>
      </c>
      <c r="G51" s="13" t="str">
        <f>IFERROR(VLOOKUP($A51,'All Running Order Nat B'!$A$4:$CI$60,G$204,FALSE),"-")</f>
        <v>-</v>
      </c>
      <c r="H51" s="12" t="str">
        <f>IFERROR(VLOOKUP($A51,'All Running Order Nat B'!$A$4:$CI$60,H$204,FALSE),"-")</f>
        <v>-</v>
      </c>
      <c r="I51" s="12" t="str">
        <f>IFERROR(VLOOKUP($A51,'All Running Order Nat B'!$A$4:$CI$60,I$204,FALSE),"-")</f>
        <v>-</v>
      </c>
      <c r="J51" s="12" t="str">
        <f>IFERROR(VLOOKUP($A51,'All Running Order Nat B'!$A$4:$CI$60,J$204,FALSE),"-")</f>
        <v>-</v>
      </c>
      <c r="K51" s="35" t="str">
        <f>IFERROR(VLOOKUP($A51,'All Running Order Nat B'!$A$4:$CI$60,K$204,FALSE),"-")</f>
        <v>-</v>
      </c>
      <c r="L51" s="12" t="str">
        <f>IFERROR(VLOOKUP($A51,'All Running Order Nat B'!$A$4:$CI$60,L$204,FALSE),"-")</f>
        <v>-</v>
      </c>
      <c r="M51" s="35" t="str">
        <f>IFERROR(VLOOKUP($A51,'All Running Order Nat B'!$A$4:$CI$60,M$204,FALSE),"-")</f>
        <v>-</v>
      </c>
      <c r="N51" s="35" t="str">
        <f>IFERROR(VLOOKUP($A51,'All Running Order Nat B'!$A$4:$CI$60,N$204,FALSE),"-")</f>
        <v>-</v>
      </c>
      <c r="O51" s="35" t="str">
        <f>IFERROR(VLOOKUP($A51,'All Running Order Nat B'!$A$4:$CI$60,O$204,FALSE),"-")</f>
        <v>-</v>
      </c>
      <c r="P51" s="35" t="str">
        <f>IFERROR(VLOOKUP($A51,'All Running Order Nat B'!$A$4:$CI$60,P$204,FALSE),"-")</f>
        <v>-</v>
      </c>
      <c r="Q51" s="35" t="str">
        <f>IFERROR(VLOOKUP($A51,'All Running Order Nat B'!$A$4:$CI$60,Q$204,FALSE),"-")</f>
        <v>-</v>
      </c>
      <c r="R51" s="35" t="str">
        <f>IFERROR(VLOOKUP($A51,'All Running Order Nat B'!$A$4:$CI$60,R$204,FALSE),"-")</f>
        <v>-</v>
      </c>
      <c r="S51" s="12" t="str">
        <f>IFERROR(VLOOKUP($A51,'All Running Order Nat B'!$A$4:$CI$60,S$204,FALSE),"-")</f>
        <v>-</v>
      </c>
      <c r="T51" s="35" t="str">
        <f>IFERROR(VLOOKUP($A51,'All Running Order Nat B'!$A$4:$CI$60,T$204,FALSE),"-")</f>
        <v>-</v>
      </c>
      <c r="U51" s="12" t="str">
        <f>IFERROR(VLOOKUP($A51,'All Running Order Nat B'!$A$4:$CI$60,U$204,FALSE),"-")</f>
        <v>-</v>
      </c>
      <c r="V51" s="35" t="str">
        <f>IFERROR(VLOOKUP($A51,'All Running Order Nat B'!$A$4:$CI$60,V$204,FALSE),"-")</f>
        <v>-</v>
      </c>
      <c r="W51" s="5" t="str">
        <f>IFERROR(VLOOKUP($A51,'All Running Order Nat B'!$A$4:$CI$60,W$204,FALSE),"-")</f>
        <v>-</v>
      </c>
      <c r="X51" s="12" t="str">
        <f>IFERROR(VLOOKUP($A51,'All Running Order Nat B'!$A$4:$CI$60,X$204,FALSE),"-")</f>
        <v>-</v>
      </c>
      <c r="Y51" s="12" t="str">
        <f>IFERROR(VLOOKUP($A51,'All Running Order Nat B'!$A$4:$CI$60,Y$204,FALSE),"-")</f>
        <v>-</v>
      </c>
      <c r="Z51" s="12" t="str">
        <f>IFERROR(VLOOKUP($A51,'All Running Order Nat B'!$A$4:$CI$60,Z$204,FALSE),"-")</f>
        <v>-</v>
      </c>
      <c r="AA51" s="12" t="str">
        <f>IFERROR(VLOOKUP($A51,'All Running Order Nat B'!$A$4:$CI$60,AA$204,FALSE),"-")</f>
        <v>-</v>
      </c>
      <c r="AB51" s="12" t="str">
        <f>IFERROR(VLOOKUP($A51,'All Running Order Nat B'!$A$4:$CI$60,AB$204,FALSE),"-")</f>
        <v>-</v>
      </c>
      <c r="AC51" s="12" t="str">
        <f>IFERROR(VLOOKUP($A51,'All Running Order Nat B'!$A$4:$CI$60,AC$204,FALSE),"-")</f>
        <v>-</v>
      </c>
      <c r="AD51" s="12" t="str">
        <f>IFERROR(VLOOKUP($A51,'All Running Order Nat B'!$A$4:$CI$60,AD$204,FALSE),"-")</f>
        <v>-</v>
      </c>
      <c r="AE51" s="12" t="str">
        <f>IFERROR(VLOOKUP($A51,'All Running Order Nat B'!$A$4:$CI$60,AE$204,FALSE),"-")</f>
        <v>-</v>
      </c>
      <c r="AF51" s="12" t="str">
        <f>IFERROR(VLOOKUP($A51,'All Running Order Nat B'!$A$4:$CI$60,AF$204,FALSE),"-")</f>
        <v>-</v>
      </c>
      <c r="AG51" s="12" t="str">
        <f>IFERROR(VLOOKUP($A51,'All Running Order Nat B'!$A$4:$CI$60,AG$204,FALSE),"-")</f>
        <v>-</v>
      </c>
      <c r="AH51" s="5" t="str">
        <f>IFERROR(VLOOKUP($A51,'All Running Order Nat B'!$A$4:$CI$60,AH$204,FALSE),"-")</f>
        <v>-</v>
      </c>
      <c r="AI51" s="5" t="str">
        <f>IFERROR(VLOOKUP($A51,'All Running Order Nat B'!$A$4:$CI$60,AI$204,FALSE),"-")</f>
        <v>-</v>
      </c>
      <c r="AJ51" s="12" t="str">
        <f>IFERROR(VLOOKUP($A51,'All Running Order Nat B'!$A$4:$CI$60,AJ$204,FALSE),"-")</f>
        <v>-</v>
      </c>
      <c r="AK51" s="12" t="str">
        <f>IFERROR(VLOOKUP($A51,'All Running Order Nat B'!$A$4:$CI$60,AK$204,FALSE),"-")</f>
        <v>-</v>
      </c>
      <c r="AL51" s="12" t="str">
        <f>IFERROR(VLOOKUP($A51,'All Running Order Nat B'!$A$4:$CI$60,AL$204,FALSE),"-")</f>
        <v>-</v>
      </c>
      <c r="AM51" s="12" t="str">
        <f>IFERROR(VLOOKUP($A51,'All Running Order Nat B'!$A$4:$CI$60,AM$204,FALSE),"-")</f>
        <v>-</v>
      </c>
      <c r="AN51" s="12" t="str">
        <f>IFERROR(VLOOKUP($A51,'All Running Order Nat B'!$A$4:$CI$60,AN$204,FALSE),"-")</f>
        <v>-</v>
      </c>
      <c r="AO51" s="12" t="str">
        <f>IFERROR(VLOOKUP($A51,'All Running Order Nat B'!$A$4:$CI$60,AO$204,FALSE),"-")</f>
        <v>-</v>
      </c>
      <c r="AP51" s="12" t="str">
        <f>IFERROR(VLOOKUP($A51,'All Running Order Nat B'!$A$4:$CI$60,AP$204,FALSE),"-")</f>
        <v>-</v>
      </c>
      <c r="AQ51" s="12" t="str">
        <f>IFERROR(VLOOKUP($A51,'All Running Order Nat B'!$A$4:$CI$60,AQ$204,FALSE),"-")</f>
        <v>-</v>
      </c>
      <c r="AR51" s="12" t="str">
        <f>IFERROR(VLOOKUP($A51,'All Running Order Nat B'!$A$4:$CI$60,AR$204,FALSE),"-")</f>
        <v>-</v>
      </c>
      <c r="AS51" s="12" t="str">
        <f>IFERROR(VLOOKUP($A51,'All Running Order Nat B'!$A$4:$CI$60,AS$204,FALSE),"-")</f>
        <v>-</v>
      </c>
      <c r="AT51" s="5" t="str">
        <f>IFERROR(VLOOKUP($A51,'All Running Order Nat B'!$A$4:$CI$60,AT$204,FALSE),"-")</f>
        <v>-</v>
      </c>
      <c r="AU51" s="5" t="str">
        <f>IFERROR(VLOOKUP($A51,'All Running Order Nat B'!$A$4:$CI$60,AU$204,FALSE),"-")</f>
        <v>-</v>
      </c>
      <c r="AV51" s="12" t="str">
        <f>IFERROR(VLOOKUP($A51,'All Running Order Nat B'!$A$4:$CI$60,AV$204,FALSE),"-")</f>
        <v>-</v>
      </c>
      <c r="AW51" s="12" t="str">
        <f>IFERROR(VLOOKUP($A51,'All Running Order Nat B'!$A$4:$CI$60,AW$204,FALSE),"-")</f>
        <v>-</v>
      </c>
      <c r="AX51" s="12" t="str">
        <f>IFERROR(VLOOKUP($A51,'All Running Order Nat B'!$A$4:$CI$60,AX$204,FALSE),"-")</f>
        <v>-</v>
      </c>
      <c r="AY51" s="12" t="str">
        <f>IFERROR(VLOOKUP($A51,'All Running Order Nat B'!$A$4:$CI$60,AY$204,FALSE),"-")</f>
        <v>-</v>
      </c>
      <c r="AZ51" s="12" t="str">
        <f>IFERROR(VLOOKUP($A51,'All Running Order Nat B'!$A$4:$CI$60,AZ$204,FALSE),"-")</f>
        <v>-</v>
      </c>
      <c r="BA51" s="12" t="str">
        <f>IFERROR(VLOOKUP($A51,'All Running Order Nat B'!$A$4:$CI$60,BA$204,FALSE),"-")</f>
        <v>-</v>
      </c>
      <c r="BB51" s="12" t="str">
        <f>IFERROR(VLOOKUP($A51,'All Running Order Nat B'!$A$4:$CI$60,BB$204,FALSE),"-")</f>
        <v>-</v>
      </c>
      <c r="BC51" s="12" t="str">
        <f>IFERROR(VLOOKUP($A51,'All Running Order Nat B'!$A$4:$CI$60,BC$204,FALSE),"-")</f>
        <v>-</v>
      </c>
      <c r="BD51" s="12" t="str">
        <f>IFERROR(VLOOKUP($A51,'All Running Order Nat B'!$A$4:$CI$60,BD$204,FALSE),"-")</f>
        <v>-</v>
      </c>
      <c r="BE51" s="12" t="str">
        <f>IFERROR(VLOOKUP($A51,'All Running Order Nat B'!$A$4:$CI$60,BE$204,FALSE),"-")</f>
        <v>-</v>
      </c>
      <c r="BF51" s="5" t="str">
        <f>IFERROR(VLOOKUP($A51,'All Running Order Nat B'!$A$4:$CI$60,BF$204,FALSE),"-")</f>
        <v>-</v>
      </c>
      <c r="BG51" s="5" t="str">
        <f>IFERROR(VLOOKUP($A51,'All Running Order Nat B'!$A$4:$CI$60,BG$204,FALSE),"-")</f>
        <v>-</v>
      </c>
      <c r="BH51" s="5" t="str">
        <f>IFERROR(VLOOKUP($A51,'All Running Order Nat B'!$A$4:$CI$60,BH$204,FALSE),"-")</f>
        <v>-</v>
      </c>
      <c r="BI51" s="5" t="str">
        <f>IFERROR(VLOOKUP($A51,'All Running Order Nat B'!$A$4:$CI$60,BI$204,FALSE),"-")</f>
        <v>-</v>
      </c>
      <c r="BJ51" s="5" t="str">
        <f>IFERROR(VLOOKUP($A51,'All Running Order Nat B'!$A$4:$CI$60,BJ$204,FALSE),"-")</f>
        <v>-</v>
      </c>
      <c r="BK51" s="5" t="str">
        <f>IFERROR(VLOOKUP($A51,'All Running Order Nat B'!$A$4:$CI$60,BK$204,FALSE),"-")</f>
        <v>-</v>
      </c>
      <c r="BL51" s="5" t="str">
        <f>IFERROR(VLOOKUP($A51,'All Running Order Nat B'!$A$4:$CI$60,BL$204,FALSE),"-")</f>
        <v>-</v>
      </c>
      <c r="BM51" s="5" t="str">
        <f>IFERROR(VLOOKUP($A51,'All Running Order Nat B'!$A$4:$CI$60,BM$204,FALSE),"-")</f>
        <v>-</v>
      </c>
      <c r="BN51" s="5" t="str">
        <f>IFERROR(VLOOKUP($A51,'All Running Order Nat B'!$A$4:$CI$60,BN$204,FALSE),"-")</f>
        <v>-</v>
      </c>
      <c r="BO51" s="5" t="str">
        <f>IFERROR(VLOOKUP($A51,'All Running Order Nat B'!$A$4:$CI$60,BO$204,FALSE),"-")</f>
        <v>-</v>
      </c>
      <c r="BP51" s="3" t="str">
        <f>IFERROR(VLOOKUP($A51,'All Running Order Nat B'!$A$4:$CI$60,BP$204,FALSE),"-")</f>
        <v>-</v>
      </c>
      <c r="BQ51" s="3" t="str">
        <f>IFERROR(VLOOKUP($A51,'All Running Order Nat B'!$A$4:$CI$60,BQ$204,FALSE),"-")</f>
        <v>-</v>
      </c>
      <c r="BR51" s="3" t="str">
        <f>IFERROR(VLOOKUP($A51,'All Running Order Nat B'!$A$4:$CI$60,BR$204,FALSE),"-")</f>
        <v>-</v>
      </c>
      <c r="BS51" s="3" t="str">
        <f>IFERROR(VLOOKUP($A51,'All Running Order Nat B'!$A$4:$CI$60,BS$204,FALSE),"-")</f>
        <v>-</v>
      </c>
      <c r="BT51" s="3" t="str">
        <f>IFERROR(VLOOKUP($A51,'All Running Order Nat B'!$A$4:$CI$60,BT$204,FALSE),"-")</f>
        <v>-</v>
      </c>
      <c r="BU51" s="3" t="str">
        <f>IFERROR(VLOOKUP($A51,'All Running Order Nat B'!$A$4:$CI$60,BU$204,FALSE),"-")</f>
        <v>-</v>
      </c>
      <c r="BV51" s="3" t="str">
        <f>IFERROR(VLOOKUP($A51,'All Running Order Nat B'!$A$4:$CI$60,BV$204,FALSE),"-")</f>
        <v>-</v>
      </c>
      <c r="BW51" s="3" t="str">
        <f>IFERROR(VLOOKUP($A51,'All Running Order Nat B'!$A$4:$CI$60,BW$204,FALSE),"-")</f>
        <v>-</v>
      </c>
      <c r="BX51" s="3" t="str">
        <f>IFERROR(VLOOKUP($A51,'All Running Order Nat B'!$A$4:$CI$60,BX$204,FALSE),"-")</f>
        <v>-</v>
      </c>
      <c r="BY51" s="3" t="str">
        <f>IFERROR(VLOOKUP($A51,'All Running Order Nat B'!$A$4:$CI$60,BY$204,FALSE),"-")</f>
        <v>-</v>
      </c>
      <c r="BZ51" s="3" t="str">
        <f>IFERROR(VLOOKUP($A51,'All Running Order Nat B'!$A$4:$CI$60,BZ$204,FALSE),"-")</f>
        <v>-</v>
      </c>
      <c r="CA51" s="3" t="str">
        <f>IFERROR(VLOOKUP($A51,'All Running Order Nat B'!$A$4:$CI$60,CA$204,FALSE),"-")</f>
        <v>-</v>
      </c>
      <c r="CB51" s="3" t="str">
        <f>IFERROR(VLOOKUP($A51,'All Running Order Nat B'!$A$4:$CI$60,CB$204,FALSE),"-")</f>
        <v>-</v>
      </c>
      <c r="CC51" s="3" t="str">
        <f>IFERROR(VLOOKUP($A51,'All Running Order Nat B'!$A$4:$CI$60,CC$204,FALSE),"-")</f>
        <v>-</v>
      </c>
      <c r="CD51" s="3" t="str">
        <f>IFERROR(VLOOKUP($A51,'All Running Order Nat B'!$A$4:$CI$60,CD$204,FALSE),"-")</f>
        <v>-</v>
      </c>
      <c r="CE51" s="3" t="str">
        <f>IFERROR(VLOOKUP($A51,'All Running Order Nat B'!$A$4:$CI$60,CE$204,FALSE),"-")</f>
        <v>-</v>
      </c>
      <c r="CF51" s="3" t="str">
        <f t="shared" si="4"/>
        <v>-</v>
      </c>
      <c r="CG51" s="3" t="str">
        <f t="shared" si="5"/>
        <v/>
      </c>
      <c r="CH51" s="5" t="str">
        <f>IFERROR(VLOOKUP($A51,'All Running Order Nat B'!$A$4:$CI$60,CH$204,FALSE),"-")</f>
        <v>-</v>
      </c>
      <c r="CI51">
        <v>19</v>
      </c>
    </row>
    <row r="52" spans="1:87" x14ac:dyDescent="0.3">
      <c r="A52" t="str">
        <f>CONCATENATE('Running Order'!$E$1007,"Live",CI52)</f>
        <v>RedLive20</v>
      </c>
      <c r="B52" s="37" t="str">
        <f>IFERROR(VLOOKUP($A52,'All Running Order Nat B'!$A$4:$CI$60,B$204,FALSE),"-")</f>
        <v>-</v>
      </c>
      <c r="C52" s="36" t="str">
        <f>IFERROR(VLOOKUP($A52,'All Running Order Nat B'!$A$4:$CI$60,C$204,FALSE),"-")</f>
        <v>-</v>
      </c>
      <c r="D52" s="36" t="str">
        <f>IFERROR(VLOOKUP($A52,'All Running Order Nat B'!$A$4:$CI$60,D$204,FALSE),"-")</f>
        <v>-</v>
      </c>
      <c r="E52" s="36" t="str">
        <f>IFERROR(VLOOKUP($A52,'All Running Order Nat B'!$A$4:$CI$60,E$204,FALSE),"-")</f>
        <v>-</v>
      </c>
      <c r="F52" s="36" t="str">
        <f>IFERROR(VLOOKUP($A52,'All Running Order Nat B'!$A$4:$CI$60,F$204,FALSE),"-")</f>
        <v>-</v>
      </c>
      <c r="G52" s="37" t="str">
        <f>IFERROR(VLOOKUP($A52,'All Running Order Nat B'!$A$4:$CI$60,G$204,FALSE),"-")</f>
        <v>-</v>
      </c>
      <c r="H52" s="36" t="str">
        <f>IFERROR(VLOOKUP($A52,'All Running Order Nat B'!$A$4:$CI$60,H$204,FALSE),"-")</f>
        <v>-</v>
      </c>
      <c r="I52" s="36" t="str">
        <f>IFERROR(VLOOKUP($A52,'All Running Order Nat B'!$A$4:$CI$60,I$204,FALSE),"-")</f>
        <v>-</v>
      </c>
      <c r="J52" s="36" t="str">
        <f>IFERROR(VLOOKUP($A52,'All Running Order Nat B'!$A$4:$CI$60,J$204,FALSE),"-")</f>
        <v>-</v>
      </c>
      <c r="K52" s="36" t="str">
        <f>IFERROR(VLOOKUP($A52,'All Running Order Nat B'!$A$4:$CI$60,K$204,FALSE),"-")</f>
        <v>-</v>
      </c>
      <c r="L52" s="36" t="str">
        <f>IFERROR(VLOOKUP($A52,'All Running Order Nat B'!$A$4:$CI$60,L$204,FALSE),"-")</f>
        <v>-</v>
      </c>
      <c r="M52" s="36" t="str">
        <f>IFERROR(VLOOKUP($A52,'All Running Order Nat B'!$A$4:$CI$60,M$204,FALSE),"-")</f>
        <v>-</v>
      </c>
      <c r="N52" s="36" t="str">
        <f>IFERROR(VLOOKUP($A52,'All Running Order Nat B'!$A$4:$CI$60,N$204,FALSE),"-")</f>
        <v>-</v>
      </c>
      <c r="O52" s="36" t="str">
        <f>IFERROR(VLOOKUP($A52,'All Running Order Nat B'!$A$4:$CI$60,O$204,FALSE),"-")</f>
        <v>-</v>
      </c>
      <c r="P52" s="36" t="str">
        <f>IFERROR(VLOOKUP($A52,'All Running Order Nat B'!$A$4:$CI$60,P$204,FALSE),"-")</f>
        <v>-</v>
      </c>
      <c r="Q52" s="36" t="str">
        <f>IFERROR(VLOOKUP($A52,'All Running Order Nat B'!$A$4:$CI$60,Q$204,FALSE),"-")</f>
        <v>-</v>
      </c>
      <c r="R52" s="36" t="str">
        <f>IFERROR(VLOOKUP($A52,'All Running Order Nat B'!$A$4:$CI$60,R$204,FALSE),"-")</f>
        <v>-</v>
      </c>
      <c r="S52" s="36" t="str">
        <f>IFERROR(VLOOKUP($A52,'All Running Order Nat B'!$A$4:$CI$60,S$204,FALSE),"-")</f>
        <v>-</v>
      </c>
      <c r="T52" s="36" t="str">
        <f>IFERROR(VLOOKUP($A52,'All Running Order Nat B'!$A$4:$CI$60,T$204,FALSE),"-")</f>
        <v>-</v>
      </c>
      <c r="U52" s="36" t="str">
        <f>IFERROR(VLOOKUP($A52,'All Running Order Nat B'!$A$4:$CI$60,U$204,FALSE),"-")</f>
        <v>-</v>
      </c>
      <c r="V52" s="36" t="str">
        <f>IFERROR(VLOOKUP($A52,'All Running Order Nat B'!$A$4:$CI$60,V$204,FALSE),"-")</f>
        <v>-</v>
      </c>
      <c r="W52" s="38" t="str">
        <f>IFERROR(VLOOKUP($A52,'All Running Order Nat B'!$A$4:$CI$60,W$204,FALSE),"-")</f>
        <v>-</v>
      </c>
      <c r="X52" s="36" t="str">
        <f>IFERROR(VLOOKUP($A52,'All Running Order Nat B'!$A$4:$CI$60,X$204,FALSE),"-")</f>
        <v>-</v>
      </c>
      <c r="Y52" s="36" t="str">
        <f>IFERROR(VLOOKUP($A52,'All Running Order Nat B'!$A$4:$CI$60,Y$204,FALSE),"-")</f>
        <v>-</v>
      </c>
      <c r="Z52" s="36" t="str">
        <f>IFERROR(VLOOKUP($A52,'All Running Order Nat B'!$A$4:$CI$60,Z$204,FALSE),"-")</f>
        <v>-</v>
      </c>
      <c r="AA52" s="36" t="str">
        <f>IFERROR(VLOOKUP($A52,'All Running Order Nat B'!$A$4:$CI$60,AA$204,FALSE),"-")</f>
        <v>-</v>
      </c>
      <c r="AB52" s="36" t="str">
        <f>IFERROR(VLOOKUP($A52,'All Running Order Nat B'!$A$4:$CI$60,AB$204,FALSE),"-")</f>
        <v>-</v>
      </c>
      <c r="AC52" s="36" t="str">
        <f>IFERROR(VLOOKUP($A52,'All Running Order Nat B'!$A$4:$CI$60,AC$204,FALSE),"-")</f>
        <v>-</v>
      </c>
      <c r="AD52" s="36" t="str">
        <f>IFERROR(VLOOKUP($A52,'All Running Order Nat B'!$A$4:$CI$60,AD$204,FALSE),"-")</f>
        <v>-</v>
      </c>
      <c r="AE52" s="36" t="str">
        <f>IFERROR(VLOOKUP($A52,'All Running Order Nat B'!$A$4:$CI$60,AE$204,FALSE),"-")</f>
        <v>-</v>
      </c>
      <c r="AF52" s="36" t="str">
        <f>IFERROR(VLOOKUP($A52,'All Running Order Nat B'!$A$4:$CI$60,AF$204,FALSE),"-")</f>
        <v>-</v>
      </c>
      <c r="AG52" s="36" t="str">
        <f>IFERROR(VLOOKUP($A52,'All Running Order Nat B'!$A$4:$CI$60,AG$204,FALSE),"-")</f>
        <v>-</v>
      </c>
      <c r="AH52" s="38" t="str">
        <f>IFERROR(VLOOKUP($A52,'All Running Order Nat B'!$A$4:$CI$60,AH$204,FALSE),"-")</f>
        <v>-</v>
      </c>
      <c r="AI52" s="38" t="str">
        <f>IFERROR(VLOOKUP($A52,'All Running Order Nat B'!$A$4:$CI$60,AI$204,FALSE),"-")</f>
        <v>-</v>
      </c>
      <c r="AJ52" s="36" t="str">
        <f>IFERROR(VLOOKUP($A52,'All Running Order Nat B'!$A$4:$CI$60,AJ$204,FALSE),"-")</f>
        <v>-</v>
      </c>
      <c r="AK52" s="36" t="str">
        <f>IFERROR(VLOOKUP($A52,'All Running Order Nat B'!$A$4:$CI$60,AK$204,FALSE),"-")</f>
        <v>-</v>
      </c>
      <c r="AL52" s="36" t="str">
        <f>IFERROR(VLOOKUP($A52,'All Running Order Nat B'!$A$4:$CI$60,AL$204,FALSE),"-")</f>
        <v>-</v>
      </c>
      <c r="AM52" s="36" t="str">
        <f>IFERROR(VLOOKUP($A52,'All Running Order Nat B'!$A$4:$CI$60,AM$204,FALSE),"-")</f>
        <v>-</v>
      </c>
      <c r="AN52" s="36" t="str">
        <f>IFERROR(VLOOKUP($A52,'All Running Order Nat B'!$A$4:$CI$60,AN$204,FALSE),"-")</f>
        <v>-</v>
      </c>
      <c r="AO52" s="36" t="str">
        <f>IFERROR(VLOOKUP($A52,'All Running Order Nat B'!$A$4:$CI$60,AO$204,FALSE),"-")</f>
        <v>-</v>
      </c>
      <c r="AP52" s="36" t="str">
        <f>IFERROR(VLOOKUP($A52,'All Running Order Nat B'!$A$4:$CI$60,AP$204,FALSE),"-")</f>
        <v>-</v>
      </c>
      <c r="AQ52" s="36" t="str">
        <f>IFERROR(VLOOKUP($A52,'All Running Order Nat B'!$A$4:$CI$60,AQ$204,FALSE),"-")</f>
        <v>-</v>
      </c>
      <c r="AR52" s="36" t="str">
        <f>IFERROR(VLOOKUP($A52,'All Running Order Nat B'!$A$4:$CI$60,AR$204,FALSE),"-")</f>
        <v>-</v>
      </c>
      <c r="AS52" s="36" t="str">
        <f>IFERROR(VLOOKUP($A52,'All Running Order Nat B'!$A$4:$CI$60,AS$204,FALSE),"-")</f>
        <v>-</v>
      </c>
      <c r="AT52" s="38" t="str">
        <f>IFERROR(VLOOKUP($A52,'All Running Order Nat B'!$A$4:$CI$60,AT$204,FALSE),"-")</f>
        <v>-</v>
      </c>
      <c r="AU52" s="38" t="str">
        <f>IFERROR(VLOOKUP($A52,'All Running Order Nat B'!$A$4:$CI$60,AU$204,FALSE),"-")</f>
        <v>-</v>
      </c>
      <c r="AV52" s="36" t="str">
        <f>IFERROR(VLOOKUP($A52,'All Running Order Nat B'!$A$4:$CI$60,AV$204,FALSE),"-")</f>
        <v>-</v>
      </c>
      <c r="AW52" s="36" t="str">
        <f>IFERROR(VLOOKUP($A52,'All Running Order Nat B'!$A$4:$CI$60,AW$204,FALSE),"-")</f>
        <v>-</v>
      </c>
      <c r="AX52" s="36" t="str">
        <f>IFERROR(VLOOKUP($A52,'All Running Order Nat B'!$A$4:$CI$60,AX$204,FALSE),"-")</f>
        <v>-</v>
      </c>
      <c r="AY52" s="36" t="str">
        <f>IFERROR(VLOOKUP($A52,'All Running Order Nat B'!$A$4:$CI$60,AY$204,FALSE),"-")</f>
        <v>-</v>
      </c>
      <c r="AZ52" s="36" t="str">
        <f>IFERROR(VLOOKUP($A52,'All Running Order Nat B'!$A$4:$CI$60,AZ$204,FALSE),"-")</f>
        <v>-</v>
      </c>
      <c r="BA52" s="36" t="str">
        <f>IFERROR(VLOOKUP($A52,'All Running Order Nat B'!$A$4:$CI$60,BA$204,FALSE),"-")</f>
        <v>-</v>
      </c>
      <c r="BB52" s="36" t="str">
        <f>IFERROR(VLOOKUP($A52,'All Running Order Nat B'!$A$4:$CI$60,BB$204,FALSE),"-")</f>
        <v>-</v>
      </c>
      <c r="BC52" s="36" t="str">
        <f>IFERROR(VLOOKUP($A52,'All Running Order Nat B'!$A$4:$CI$60,BC$204,FALSE),"-")</f>
        <v>-</v>
      </c>
      <c r="BD52" s="36" t="str">
        <f>IFERROR(VLOOKUP($A52,'All Running Order Nat B'!$A$4:$CI$60,BD$204,FALSE),"-")</f>
        <v>-</v>
      </c>
      <c r="BE52" s="36" t="str">
        <f>IFERROR(VLOOKUP($A52,'All Running Order Nat B'!$A$4:$CI$60,BE$204,FALSE),"-")</f>
        <v>-</v>
      </c>
      <c r="BF52" s="38" t="str">
        <f>IFERROR(VLOOKUP($A52,'All Running Order Nat B'!$A$4:$CI$60,BF$204,FALSE),"-")</f>
        <v>-</v>
      </c>
      <c r="BG52" s="38" t="str">
        <f>IFERROR(VLOOKUP($A52,'All Running Order Nat B'!$A$4:$CI$60,BG$204,FALSE),"-")</f>
        <v>-</v>
      </c>
      <c r="BH52" s="5" t="str">
        <f>IFERROR(VLOOKUP($A52,'All Running Order Nat B'!$A$4:$CI$60,BH$204,FALSE),"-")</f>
        <v>-</v>
      </c>
      <c r="BI52" s="5" t="str">
        <f>IFERROR(VLOOKUP($A52,'All Running Order Nat B'!$A$4:$CI$60,BI$204,FALSE),"-")</f>
        <v>-</v>
      </c>
      <c r="BJ52" s="5" t="str">
        <f>IFERROR(VLOOKUP($A52,'All Running Order Nat B'!$A$4:$CI$60,BJ$204,FALSE),"-")</f>
        <v>-</v>
      </c>
      <c r="BK52" s="5" t="str">
        <f>IFERROR(VLOOKUP($A52,'All Running Order Nat B'!$A$4:$CI$60,BK$204,FALSE),"-")</f>
        <v>-</v>
      </c>
      <c r="BL52" s="5" t="str">
        <f>IFERROR(VLOOKUP($A52,'All Running Order Nat B'!$A$4:$CI$60,BL$204,FALSE),"-")</f>
        <v>-</v>
      </c>
      <c r="BM52" s="5" t="str">
        <f>IFERROR(VLOOKUP($A52,'All Running Order Nat B'!$A$4:$CI$60,BM$204,FALSE),"-")</f>
        <v>-</v>
      </c>
      <c r="BN52" s="5" t="str">
        <f>IFERROR(VLOOKUP($A52,'All Running Order Nat B'!$A$4:$CI$60,BN$204,FALSE),"-")</f>
        <v>-</v>
      </c>
      <c r="BO52" s="5" t="str">
        <f>IFERROR(VLOOKUP($A52,'All Running Order Nat B'!$A$4:$CI$60,BO$204,FALSE),"-")</f>
        <v>-</v>
      </c>
      <c r="BP52" s="3" t="str">
        <f>IFERROR(VLOOKUP($A52,'All Running Order Nat B'!$A$4:$CI$60,BP$204,FALSE),"-")</f>
        <v>-</v>
      </c>
      <c r="BQ52" s="3" t="str">
        <f>IFERROR(VLOOKUP($A52,'All Running Order Nat B'!$A$4:$CI$60,BQ$204,FALSE),"-")</f>
        <v>-</v>
      </c>
      <c r="BR52" s="3" t="str">
        <f>IFERROR(VLOOKUP($A52,'All Running Order Nat B'!$A$4:$CI$60,BR$204,FALSE),"-")</f>
        <v>-</v>
      </c>
      <c r="BS52" s="3" t="str">
        <f>IFERROR(VLOOKUP($A52,'All Running Order Nat B'!$A$4:$CI$60,BS$204,FALSE),"-")</f>
        <v>-</v>
      </c>
      <c r="BT52" s="3" t="str">
        <f>IFERROR(VLOOKUP($A52,'All Running Order Nat B'!$A$4:$CI$60,BT$204,FALSE),"-")</f>
        <v>-</v>
      </c>
      <c r="BU52" s="3" t="str">
        <f>IFERROR(VLOOKUP($A52,'All Running Order Nat B'!$A$4:$CI$60,BU$204,FALSE),"-")</f>
        <v>-</v>
      </c>
      <c r="BV52" s="3" t="str">
        <f>IFERROR(VLOOKUP($A52,'All Running Order Nat B'!$A$4:$CI$60,BV$204,FALSE),"-")</f>
        <v>-</v>
      </c>
      <c r="BW52" s="3" t="str">
        <f>IFERROR(VLOOKUP($A52,'All Running Order Nat B'!$A$4:$CI$60,BW$204,FALSE),"-")</f>
        <v>-</v>
      </c>
      <c r="BX52" s="3" t="str">
        <f>IFERROR(VLOOKUP($A52,'All Running Order Nat B'!$A$4:$CI$60,BX$204,FALSE),"-")</f>
        <v>-</v>
      </c>
      <c r="BY52" s="3" t="str">
        <f>IFERROR(VLOOKUP($A52,'All Running Order Nat B'!$A$4:$CI$60,BY$204,FALSE),"-")</f>
        <v>-</v>
      </c>
      <c r="BZ52" s="3" t="str">
        <f>IFERROR(VLOOKUP($A52,'All Running Order Nat B'!$A$4:$CI$60,BZ$204,FALSE),"-")</f>
        <v>-</v>
      </c>
      <c r="CA52" s="3" t="str">
        <f>IFERROR(VLOOKUP($A52,'All Running Order Nat B'!$A$4:$CI$60,CA$204,FALSE),"-")</f>
        <v>-</v>
      </c>
      <c r="CB52" s="3" t="str">
        <f>IFERROR(VLOOKUP($A52,'All Running Order Nat B'!$A$4:$CI$60,CB$204,FALSE),"-")</f>
        <v>-</v>
      </c>
      <c r="CC52" s="3" t="str">
        <f>IFERROR(VLOOKUP($A52,'All Running Order Nat B'!$A$4:$CI$60,CC$204,FALSE),"-")</f>
        <v>-</v>
      </c>
      <c r="CD52" s="3" t="str">
        <f>IFERROR(VLOOKUP($A52,'All Running Order Nat B'!$A$4:$CI$60,CD$204,FALSE),"-")</f>
        <v>-</v>
      </c>
      <c r="CE52" s="3" t="str">
        <f>IFERROR(VLOOKUP($A52,'All Running Order Nat B'!$A$4:$CI$60,CE$204,FALSE),"-")</f>
        <v>-</v>
      </c>
      <c r="CF52" s="3" t="str">
        <f t="shared" si="4"/>
        <v>-</v>
      </c>
      <c r="CG52" s="3" t="str">
        <f t="shared" si="5"/>
        <v/>
      </c>
      <c r="CH52" s="5" t="str">
        <f>IFERROR(VLOOKUP($A52,'All Running Order Nat B'!$A$4:$CI$60,CH$204,FALSE),"-")</f>
        <v>-</v>
      </c>
      <c r="CI52">
        <v>20</v>
      </c>
    </row>
    <row r="53" spans="1:87" x14ac:dyDescent="0.3">
      <c r="A53" t="str">
        <f>CONCATENATE('Running Order'!$E$1007,"Live",CI53)</f>
        <v>RedLive21</v>
      </c>
      <c r="B53" s="13" t="str">
        <f>IFERROR(VLOOKUP($A53,'All Running Order Nat B'!$A$4:$CI$60,B$204,FALSE),"-")</f>
        <v>-</v>
      </c>
      <c r="C53" s="35" t="str">
        <f>IFERROR(VLOOKUP($A53,'All Running Order Nat B'!$A$4:$CI$60,C$204,FALSE),"-")</f>
        <v>-</v>
      </c>
      <c r="D53" s="35" t="str">
        <f>IFERROR(VLOOKUP($A53,'All Running Order Nat B'!$A$4:$CI$60,D$204,FALSE),"-")</f>
        <v>-</v>
      </c>
      <c r="E53" s="35" t="str">
        <f>IFERROR(VLOOKUP($A53,'All Running Order Nat B'!$A$4:$CI$60,E$204,FALSE),"-")</f>
        <v>-</v>
      </c>
      <c r="F53" s="35" t="str">
        <f>IFERROR(VLOOKUP($A53,'All Running Order Nat B'!$A$4:$CI$60,F$204,FALSE),"-")</f>
        <v>-</v>
      </c>
      <c r="G53" s="13" t="str">
        <f>IFERROR(VLOOKUP($A53,'All Running Order Nat B'!$A$4:$CI$60,G$204,FALSE),"-")</f>
        <v>-</v>
      </c>
      <c r="H53" s="12" t="str">
        <f>IFERROR(VLOOKUP($A53,'All Running Order Nat B'!$A$4:$CI$60,H$204,FALSE),"-")</f>
        <v>-</v>
      </c>
      <c r="I53" s="12" t="str">
        <f>IFERROR(VLOOKUP($A53,'All Running Order Nat B'!$A$4:$CI$60,I$204,FALSE),"-")</f>
        <v>-</v>
      </c>
      <c r="J53" s="12" t="str">
        <f>IFERROR(VLOOKUP($A53,'All Running Order Nat B'!$A$4:$CI$60,J$204,FALSE),"-")</f>
        <v>-</v>
      </c>
      <c r="K53" s="35" t="str">
        <f>IFERROR(VLOOKUP($A53,'All Running Order Nat B'!$A$4:$CI$60,K$204,FALSE),"-")</f>
        <v>-</v>
      </c>
      <c r="L53" s="12" t="str">
        <f>IFERROR(VLOOKUP($A53,'All Running Order Nat B'!$A$4:$CI$60,L$204,FALSE),"-")</f>
        <v>-</v>
      </c>
      <c r="M53" s="35" t="str">
        <f>IFERROR(VLOOKUP($A53,'All Running Order Nat B'!$A$4:$CI$60,M$204,FALSE),"-")</f>
        <v>-</v>
      </c>
      <c r="N53" s="35" t="str">
        <f>IFERROR(VLOOKUP($A53,'All Running Order Nat B'!$A$4:$CI$60,N$204,FALSE),"-")</f>
        <v>-</v>
      </c>
      <c r="O53" s="35" t="str">
        <f>IFERROR(VLOOKUP($A53,'All Running Order Nat B'!$A$4:$CI$60,O$204,FALSE),"-")</f>
        <v>-</v>
      </c>
      <c r="P53" s="35" t="str">
        <f>IFERROR(VLOOKUP($A53,'All Running Order Nat B'!$A$4:$CI$60,P$204,FALSE),"-")</f>
        <v>-</v>
      </c>
      <c r="Q53" s="35" t="str">
        <f>IFERROR(VLOOKUP($A53,'All Running Order Nat B'!$A$4:$CI$60,Q$204,FALSE),"-")</f>
        <v>-</v>
      </c>
      <c r="R53" s="35" t="str">
        <f>IFERROR(VLOOKUP($A53,'All Running Order Nat B'!$A$4:$CI$60,R$204,FALSE),"-")</f>
        <v>-</v>
      </c>
      <c r="S53" s="12" t="str">
        <f>IFERROR(VLOOKUP($A53,'All Running Order Nat B'!$A$4:$CI$60,S$204,FALSE),"-")</f>
        <v>-</v>
      </c>
      <c r="T53" s="35" t="str">
        <f>IFERROR(VLOOKUP($A53,'All Running Order Nat B'!$A$4:$CI$60,T$204,FALSE),"-")</f>
        <v>-</v>
      </c>
      <c r="U53" s="12" t="str">
        <f>IFERROR(VLOOKUP($A53,'All Running Order Nat B'!$A$4:$CI$60,U$204,FALSE),"-")</f>
        <v>-</v>
      </c>
      <c r="V53" s="35" t="str">
        <f>IFERROR(VLOOKUP($A53,'All Running Order Nat B'!$A$4:$CI$60,V$204,FALSE),"-")</f>
        <v>-</v>
      </c>
      <c r="W53" s="5" t="str">
        <f>IFERROR(VLOOKUP($A53,'All Running Order Nat B'!$A$4:$CI$60,W$204,FALSE),"-")</f>
        <v>-</v>
      </c>
      <c r="X53" s="12" t="str">
        <f>IFERROR(VLOOKUP($A53,'All Running Order Nat B'!$A$4:$CI$60,X$204,FALSE),"-")</f>
        <v>-</v>
      </c>
      <c r="Y53" s="12" t="str">
        <f>IFERROR(VLOOKUP($A53,'All Running Order Nat B'!$A$4:$CI$60,Y$204,FALSE),"-")</f>
        <v>-</v>
      </c>
      <c r="Z53" s="12" t="str">
        <f>IFERROR(VLOOKUP($A53,'All Running Order Nat B'!$A$4:$CI$60,Z$204,FALSE),"-")</f>
        <v>-</v>
      </c>
      <c r="AA53" s="12" t="str">
        <f>IFERROR(VLOOKUP($A53,'All Running Order Nat B'!$A$4:$CI$60,AA$204,FALSE),"-")</f>
        <v>-</v>
      </c>
      <c r="AB53" s="12" t="str">
        <f>IFERROR(VLOOKUP($A53,'All Running Order Nat B'!$A$4:$CI$60,AB$204,FALSE),"-")</f>
        <v>-</v>
      </c>
      <c r="AC53" s="12" t="str">
        <f>IFERROR(VLOOKUP($A53,'All Running Order Nat B'!$A$4:$CI$60,AC$204,FALSE),"-")</f>
        <v>-</v>
      </c>
      <c r="AD53" s="12" t="str">
        <f>IFERROR(VLOOKUP($A53,'All Running Order Nat B'!$A$4:$CI$60,AD$204,FALSE),"-")</f>
        <v>-</v>
      </c>
      <c r="AE53" s="12" t="str">
        <f>IFERROR(VLOOKUP($A53,'All Running Order Nat B'!$A$4:$CI$60,AE$204,FALSE),"-")</f>
        <v>-</v>
      </c>
      <c r="AF53" s="12" t="str">
        <f>IFERROR(VLOOKUP($A53,'All Running Order Nat B'!$A$4:$CI$60,AF$204,FALSE),"-")</f>
        <v>-</v>
      </c>
      <c r="AG53" s="12" t="str">
        <f>IFERROR(VLOOKUP($A53,'All Running Order Nat B'!$A$4:$CI$60,AG$204,FALSE),"-")</f>
        <v>-</v>
      </c>
      <c r="AH53" s="5" t="str">
        <f>IFERROR(VLOOKUP($A53,'All Running Order Nat B'!$A$4:$CI$60,AH$204,FALSE),"-")</f>
        <v>-</v>
      </c>
      <c r="AI53" s="5" t="str">
        <f>IFERROR(VLOOKUP($A53,'All Running Order Nat B'!$A$4:$CI$60,AI$204,FALSE),"-")</f>
        <v>-</v>
      </c>
      <c r="AJ53" s="12" t="str">
        <f>IFERROR(VLOOKUP($A53,'All Running Order Nat B'!$A$4:$CI$60,AJ$204,FALSE),"-")</f>
        <v>-</v>
      </c>
      <c r="AK53" s="12" t="str">
        <f>IFERROR(VLOOKUP($A53,'All Running Order Nat B'!$A$4:$CI$60,AK$204,FALSE),"-")</f>
        <v>-</v>
      </c>
      <c r="AL53" s="12" t="str">
        <f>IFERROR(VLOOKUP($A53,'All Running Order Nat B'!$A$4:$CI$60,AL$204,FALSE),"-")</f>
        <v>-</v>
      </c>
      <c r="AM53" s="12" t="str">
        <f>IFERROR(VLOOKUP($A53,'All Running Order Nat B'!$A$4:$CI$60,AM$204,FALSE),"-")</f>
        <v>-</v>
      </c>
      <c r="AN53" s="12" t="str">
        <f>IFERROR(VLOOKUP($A53,'All Running Order Nat B'!$A$4:$CI$60,AN$204,FALSE),"-")</f>
        <v>-</v>
      </c>
      <c r="AO53" s="12" t="str">
        <f>IFERROR(VLOOKUP($A53,'All Running Order Nat B'!$A$4:$CI$60,AO$204,FALSE),"-")</f>
        <v>-</v>
      </c>
      <c r="AP53" s="12" t="str">
        <f>IFERROR(VLOOKUP($A53,'All Running Order Nat B'!$A$4:$CI$60,AP$204,FALSE),"-")</f>
        <v>-</v>
      </c>
      <c r="AQ53" s="12" t="str">
        <f>IFERROR(VLOOKUP($A53,'All Running Order Nat B'!$A$4:$CI$60,AQ$204,FALSE),"-")</f>
        <v>-</v>
      </c>
      <c r="AR53" s="12" t="str">
        <f>IFERROR(VLOOKUP($A53,'All Running Order Nat B'!$A$4:$CI$60,AR$204,FALSE),"-")</f>
        <v>-</v>
      </c>
      <c r="AS53" s="12" t="str">
        <f>IFERROR(VLOOKUP($A53,'All Running Order Nat B'!$A$4:$CI$60,AS$204,FALSE),"-")</f>
        <v>-</v>
      </c>
      <c r="AT53" s="5" t="str">
        <f>IFERROR(VLOOKUP($A53,'All Running Order Nat B'!$A$4:$CI$60,AT$204,FALSE),"-")</f>
        <v>-</v>
      </c>
      <c r="AU53" s="5" t="str">
        <f>IFERROR(VLOOKUP($A53,'All Running Order Nat B'!$A$4:$CI$60,AU$204,FALSE),"-")</f>
        <v>-</v>
      </c>
      <c r="AV53" s="12" t="str">
        <f>IFERROR(VLOOKUP($A53,'All Running Order Nat B'!$A$4:$CI$60,AV$204,FALSE),"-")</f>
        <v>-</v>
      </c>
      <c r="AW53" s="12" t="str">
        <f>IFERROR(VLOOKUP($A53,'All Running Order Nat B'!$A$4:$CI$60,AW$204,FALSE),"-")</f>
        <v>-</v>
      </c>
      <c r="AX53" s="12" t="str">
        <f>IFERROR(VLOOKUP($A53,'All Running Order Nat B'!$A$4:$CI$60,AX$204,FALSE),"-")</f>
        <v>-</v>
      </c>
      <c r="AY53" s="12" t="str">
        <f>IFERROR(VLOOKUP($A53,'All Running Order Nat B'!$A$4:$CI$60,AY$204,FALSE),"-")</f>
        <v>-</v>
      </c>
      <c r="AZ53" s="12" t="str">
        <f>IFERROR(VLOOKUP($A53,'All Running Order Nat B'!$A$4:$CI$60,AZ$204,FALSE),"-")</f>
        <v>-</v>
      </c>
      <c r="BA53" s="12" t="str">
        <f>IFERROR(VLOOKUP($A53,'All Running Order Nat B'!$A$4:$CI$60,BA$204,FALSE),"-")</f>
        <v>-</v>
      </c>
      <c r="BB53" s="12" t="str">
        <f>IFERROR(VLOOKUP($A53,'All Running Order Nat B'!$A$4:$CI$60,BB$204,FALSE),"-")</f>
        <v>-</v>
      </c>
      <c r="BC53" s="12" t="str">
        <f>IFERROR(VLOOKUP($A53,'All Running Order Nat B'!$A$4:$CI$60,BC$204,FALSE),"-")</f>
        <v>-</v>
      </c>
      <c r="BD53" s="12" t="str">
        <f>IFERROR(VLOOKUP($A53,'All Running Order Nat B'!$A$4:$CI$60,BD$204,FALSE),"-")</f>
        <v>-</v>
      </c>
      <c r="BE53" s="12" t="str">
        <f>IFERROR(VLOOKUP($A53,'All Running Order Nat B'!$A$4:$CI$60,BE$204,FALSE),"-")</f>
        <v>-</v>
      </c>
      <c r="BF53" s="5" t="str">
        <f>IFERROR(VLOOKUP($A53,'All Running Order Nat B'!$A$4:$CI$60,BF$204,FALSE),"-")</f>
        <v>-</v>
      </c>
      <c r="BG53" s="5" t="str">
        <f>IFERROR(VLOOKUP($A53,'All Running Order Nat B'!$A$4:$CI$60,BG$204,FALSE),"-")</f>
        <v>-</v>
      </c>
      <c r="BH53" s="5" t="str">
        <f>IFERROR(VLOOKUP($A53,'All Running Order Nat B'!$A$4:$CI$60,BH$204,FALSE),"-")</f>
        <v>-</v>
      </c>
      <c r="BI53" s="5" t="str">
        <f>IFERROR(VLOOKUP($A53,'All Running Order Nat B'!$A$4:$CI$60,BI$204,FALSE),"-")</f>
        <v>-</v>
      </c>
      <c r="BJ53" s="5" t="str">
        <f>IFERROR(VLOOKUP($A53,'All Running Order Nat B'!$A$4:$CI$60,BJ$204,FALSE),"-")</f>
        <v>-</v>
      </c>
      <c r="BK53" s="5" t="str">
        <f>IFERROR(VLOOKUP($A53,'All Running Order Nat B'!$A$4:$CI$60,BK$204,FALSE),"-")</f>
        <v>-</v>
      </c>
      <c r="BL53" s="5" t="str">
        <f>IFERROR(VLOOKUP($A53,'All Running Order Nat B'!$A$4:$CI$60,BL$204,FALSE),"-")</f>
        <v>-</v>
      </c>
      <c r="BM53" s="5" t="str">
        <f>IFERROR(VLOOKUP($A53,'All Running Order Nat B'!$A$4:$CI$60,BM$204,FALSE),"-")</f>
        <v>-</v>
      </c>
      <c r="BN53" s="5" t="str">
        <f>IFERROR(VLOOKUP($A53,'All Running Order Nat B'!$A$4:$CI$60,BN$204,FALSE),"-")</f>
        <v>-</v>
      </c>
      <c r="BO53" s="5" t="str">
        <f>IFERROR(VLOOKUP($A53,'All Running Order Nat B'!$A$4:$CI$60,BO$204,FALSE),"-")</f>
        <v>-</v>
      </c>
      <c r="BP53" s="3" t="str">
        <f>IFERROR(VLOOKUP($A53,'All Running Order Nat B'!$A$4:$CI$60,BP$204,FALSE),"-")</f>
        <v>-</v>
      </c>
      <c r="BQ53" s="3" t="str">
        <f>IFERROR(VLOOKUP($A53,'All Running Order Nat B'!$A$4:$CI$60,BQ$204,FALSE),"-")</f>
        <v>-</v>
      </c>
      <c r="BR53" s="3" t="str">
        <f>IFERROR(VLOOKUP($A53,'All Running Order Nat B'!$A$4:$CI$60,BR$204,FALSE),"-")</f>
        <v>-</v>
      </c>
      <c r="BS53" s="3" t="str">
        <f>IFERROR(VLOOKUP($A53,'All Running Order Nat B'!$A$4:$CI$60,BS$204,FALSE),"-")</f>
        <v>-</v>
      </c>
      <c r="BT53" s="3" t="str">
        <f>IFERROR(VLOOKUP($A53,'All Running Order Nat B'!$A$4:$CI$60,BT$204,FALSE),"-")</f>
        <v>-</v>
      </c>
      <c r="BU53" s="3" t="str">
        <f>IFERROR(VLOOKUP($A53,'All Running Order Nat B'!$A$4:$CI$60,BU$204,FALSE),"-")</f>
        <v>-</v>
      </c>
      <c r="BV53" s="3" t="str">
        <f>IFERROR(VLOOKUP($A53,'All Running Order Nat B'!$A$4:$CI$60,BV$204,FALSE),"-")</f>
        <v>-</v>
      </c>
      <c r="BW53" s="3" t="str">
        <f>IFERROR(VLOOKUP($A53,'All Running Order Nat B'!$A$4:$CI$60,BW$204,FALSE),"-")</f>
        <v>-</v>
      </c>
      <c r="BX53" s="3" t="str">
        <f>IFERROR(VLOOKUP($A53,'All Running Order Nat B'!$A$4:$CI$60,BX$204,FALSE),"-")</f>
        <v>-</v>
      </c>
      <c r="BY53" s="3" t="str">
        <f>IFERROR(VLOOKUP($A53,'All Running Order Nat B'!$A$4:$CI$60,BY$204,FALSE),"-")</f>
        <v>-</v>
      </c>
      <c r="BZ53" s="3" t="str">
        <f>IFERROR(VLOOKUP($A53,'All Running Order Nat B'!$A$4:$CI$60,BZ$204,FALSE),"-")</f>
        <v>-</v>
      </c>
      <c r="CA53" s="3" t="str">
        <f>IFERROR(VLOOKUP($A53,'All Running Order Nat B'!$A$4:$CI$60,CA$204,FALSE),"-")</f>
        <v>-</v>
      </c>
      <c r="CB53" s="3" t="str">
        <f>IFERROR(VLOOKUP($A53,'All Running Order Nat B'!$A$4:$CI$60,CB$204,FALSE),"-")</f>
        <v>-</v>
      </c>
      <c r="CC53" s="3" t="str">
        <f>IFERROR(VLOOKUP($A53,'All Running Order Nat B'!$A$4:$CI$60,CC$204,FALSE),"-")</f>
        <v>-</v>
      </c>
      <c r="CD53" s="3" t="str">
        <f>IFERROR(VLOOKUP($A53,'All Running Order Nat B'!$A$4:$CI$60,CD$204,FALSE),"-")</f>
        <v>-</v>
      </c>
      <c r="CE53" s="3" t="str">
        <f>IFERROR(VLOOKUP($A53,'All Running Order Nat B'!$A$4:$CI$60,CE$204,FALSE),"-")</f>
        <v>-</v>
      </c>
      <c r="CF53" s="3" t="str">
        <f t="shared" si="4"/>
        <v>-</v>
      </c>
      <c r="CG53" s="3" t="str">
        <f t="shared" si="5"/>
        <v/>
      </c>
      <c r="CH53" s="5" t="str">
        <f>IFERROR(VLOOKUP($A53,'All Running Order Nat B'!$A$4:$CI$60,CH$204,FALSE),"-")</f>
        <v>-</v>
      </c>
      <c r="CI53">
        <v>21</v>
      </c>
    </row>
    <row r="54" spans="1:87" x14ac:dyDescent="0.3">
      <c r="A54" t="str">
        <f>CONCATENATE('Running Order'!$E$1007,"Live",CI54)</f>
        <v>RedLive22</v>
      </c>
      <c r="B54" s="37" t="str">
        <f>IFERROR(VLOOKUP($A54,'All Running Order Nat B'!$A$4:$CI$60,B$204,FALSE),"-")</f>
        <v>-</v>
      </c>
      <c r="C54" s="36" t="str">
        <f>IFERROR(VLOOKUP($A54,'All Running Order Nat B'!$A$4:$CI$60,C$204,FALSE),"-")</f>
        <v>-</v>
      </c>
      <c r="D54" s="36" t="str">
        <f>IFERROR(VLOOKUP($A54,'All Running Order Nat B'!$A$4:$CI$60,D$204,FALSE),"-")</f>
        <v>-</v>
      </c>
      <c r="E54" s="36" t="str">
        <f>IFERROR(VLOOKUP($A54,'All Running Order Nat B'!$A$4:$CI$60,E$204,FALSE),"-")</f>
        <v>-</v>
      </c>
      <c r="F54" s="36" t="str">
        <f>IFERROR(VLOOKUP($A54,'All Running Order Nat B'!$A$4:$CI$60,F$204,FALSE),"-")</f>
        <v>-</v>
      </c>
      <c r="G54" s="37" t="str">
        <f>IFERROR(VLOOKUP($A54,'All Running Order Nat B'!$A$4:$CI$60,G$204,FALSE),"-")</f>
        <v>-</v>
      </c>
      <c r="H54" s="36" t="str">
        <f>IFERROR(VLOOKUP($A54,'All Running Order Nat B'!$A$4:$CI$60,H$204,FALSE),"-")</f>
        <v>-</v>
      </c>
      <c r="I54" s="36" t="str">
        <f>IFERROR(VLOOKUP($A54,'All Running Order Nat B'!$A$4:$CI$60,I$204,FALSE),"-")</f>
        <v>-</v>
      </c>
      <c r="J54" s="36" t="str">
        <f>IFERROR(VLOOKUP($A54,'All Running Order Nat B'!$A$4:$CI$60,J$204,FALSE),"-")</f>
        <v>-</v>
      </c>
      <c r="K54" s="36" t="str">
        <f>IFERROR(VLOOKUP($A54,'All Running Order Nat B'!$A$4:$CI$60,K$204,FALSE),"-")</f>
        <v>-</v>
      </c>
      <c r="L54" s="36" t="str">
        <f>IFERROR(VLOOKUP($A54,'All Running Order Nat B'!$A$4:$CI$60,L$204,FALSE),"-")</f>
        <v>-</v>
      </c>
      <c r="M54" s="36" t="str">
        <f>IFERROR(VLOOKUP($A54,'All Running Order Nat B'!$A$4:$CI$60,M$204,FALSE),"-")</f>
        <v>-</v>
      </c>
      <c r="N54" s="36" t="str">
        <f>IFERROR(VLOOKUP($A54,'All Running Order Nat B'!$A$4:$CI$60,N$204,FALSE),"-")</f>
        <v>-</v>
      </c>
      <c r="O54" s="36" t="str">
        <f>IFERROR(VLOOKUP($A54,'All Running Order Nat B'!$A$4:$CI$60,O$204,FALSE),"-")</f>
        <v>-</v>
      </c>
      <c r="P54" s="36" t="str">
        <f>IFERROR(VLOOKUP($A54,'All Running Order Nat B'!$A$4:$CI$60,P$204,FALSE),"-")</f>
        <v>-</v>
      </c>
      <c r="Q54" s="36" t="str">
        <f>IFERROR(VLOOKUP($A54,'All Running Order Nat B'!$A$4:$CI$60,Q$204,FALSE),"-")</f>
        <v>-</v>
      </c>
      <c r="R54" s="36" t="str">
        <f>IFERROR(VLOOKUP($A54,'All Running Order Nat B'!$A$4:$CI$60,R$204,FALSE),"-")</f>
        <v>-</v>
      </c>
      <c r="S54" s="36" t="str">
        <f>IFERROR(VLOOKUP($A54,'All Running Order Nat B'!$A$4:$CI$60,S$204,FALSE),"-")</f>
        <v>-</v>
      </c>
      <c r="T54" s="36" t="str">
        <f>IFERROR(VLOOKUP($A54,'All Running Order Nat B'!$A$4:$CI$60,T$204,FALSE),"-")</f>
        <v>-</v>
      </c>
      <c r="U54" s="36" t="str">
        <f>IFERROR(VLOOKUP($A54,'All Running Order Nat B'!$A$4:$CI$60,U$204,FALSE),"-")</f>
        <v>-</v>
      </c>
      <c r="V54" s="36" t="str">
        <f>IFERROR(VLOOKUP($A54,'All Running Order Nat B'!$A$4:$CI$60,V$204,FALSE),"-")</f>
        <v>-</v>
      </c>
      <c r="W54" s="38" t="str">
        <f>IFERROR(VLOOKUP($A54,'All Running Order Nat B'!$A$4:$CI$60,W$204,FALSE),"-")</f>
        <v>-</v>
      </c>
      <c r="X54" s="36" t="str">
        <f>IFERROR(VLOOKUP($A54,'All Running Order Nat B'!$A$4:$CI$60,X$204,FALSE),"-")</f>
        <v>-</v>
      </c>
      <c r="Y54" s="36" t="str">
        <f>IFERROR(VLOOKUP($A54,'All Running Order Nat B'!$A$4:$CI$60,Y$204,FALSE),"-")</f>
        <v>-</v>
      </c>
      <c r="Z54" s="36" t="str">
        <f>IFERROR(VLOOKUP($A54,'All Running Order Nat B'!$A$4:$CI$60,Z$204,FALSE),"-")</f>
        <v>-</v>
      </c>
      <c r="AA54" s="36" t="str">
        <f>IFERROR(VLOOKUP($A54,'All Running Order Nat B'!$A$4:$CI$60,AA$204,FALSE),"-")</f>
        <v>-</v>
      </c>
      <c r="AB54" s="36" t="str">
        <f>IFERROR(VLOOKUP($A54,'All Running Order Nat B'!$A$4:$CI$60,AB$204,FALSE),"-")</f>
        <v>-</v>
      </c>
      <c r="AC54" s="36" t="str">
        <f>IFERROR(VLOOKUP($A54,'All Running Order Nat B'!$A$4:$CI$60,AC$204,FALSE),"-")</f>
        <v>-</v>
      </c>
      <c r="AD54" s="36" t="str">
        <f>IFERROR(VLOOKUP($A54,'All Running Order Nat B'!$A$4:$CI$60,AD$204,FALSE),"-")</f>
        <v>-</v>
      </c>
      <c r="AE54" s="36" t="str">
        <f>IFERROR(VLOOKUP($A54,'All Running Order Nat B'!$A$4:$CI$60,AE$204,FALSE),"-")</f>
        <v>-</v>
      </c>
      <c r="AF54" s="36" t="str">
        <f>IFERROR(VLOOKUP($A54,'All Running Order Nat B'!$A$4:$CI$60,AF$204,FALSE),"-")</f>
        <v>-</v>
      </c>
      <c r="AG54" s="36" t="str">
        <f>IFERROR(VLOOKUP($A54,'All Running Order Nat B'!$A$4:$CI$60,AG$204,FALSE),"-")</f>
        <v>-</v>
      </c>
      <c r="AH54" s="38" t="str">
        <f>IFERROR(VLOOKUP($A54,'All Running Order Nat B'!$A$4:$CI$60,AH$204,FALSE),"-")</f>
        <v>-</v>
      </c>
      <c r="AI54" s="38" t="str">
        <f>IFERROR(VLOOKUP($A54,'All Running Order Nat B'!$A$4:$CI$60,AI$204,FALSE),"-")</f>
        <v>-</v>
      </c>
      <c r="AJ54" s="36" t="str">
        <f>IFERROR(VLOOKUP($A54,'All Running Order Nat B'!$A$4:$CI$60,AJ$204,FALSE),"-")</f>
        <v>-</v>
      </c>
      <c r="AK54" s="36" t="str">
        <f>IFERROR(VLOOKUP($A54,'All Running Order Nat B'!$A$4:$CI$60,AK$204,FALSE),"-")</f>
        <v>-</v>
      </c>
      <c r="AL54" s="36" t="str">
        <f>IFERROR(VLOOKUP($A54,'All Running Order Nat B'!$A$4:$CI$60,AL$204,FALSE),"-")</f>
        <v>-</v>
      </c>
      <c r="AM54" s="36" t="str">
        <f>IFERROR(VLOOKUP($A54,'All Running Order Nat B'!$A$4:$CI$60,AM$204,FALSE),"-")</f>
        <v>-</v>
      </c>
      <c r="AN54" s="36" t="str">
        <f>IFERROR(VLOOKUP($A54,'All Running Order Nat B'!$A$4:$CI$60,AN$204,FALSE),"-")</f>
        <v>-</v>
      </c>
      <c r="AO54" s="36" t="str">
        <f>IFERROR(VLOOKUP($A54,'All Running Order Nat B'!$A$4:$CI$60,AO$204,FALSE),"-")</f>
        <v>-</v>
      </c>
      <c r="AP54" s="36" t="str">
        <f>IFERROR(VLOOKUP($A54,'All Running Order Nat B'!$A$4:$CI$60,AP$204,FALSE),"-")</f>
        <v>-</v>
      </c>
      <c r="AQ54" s="36" t="str">
        <f>IFERROR(VLOOKUP($A54,'All Running Order Nat B'!$A$4:$CI$60,AQ$204,FALSE),"-")</f>
        <v>-</v>
      </c>
      <c r="AR54" s="36" t="str">
        <f>IFERROR(VLOOKUP($A54,'All Running Order Nat B'!$A$4:$CI$60,AR$204,FALSE),"-")</f>
        <v>-</v>
      </c>
      <c r="AS54" s="36" t="str">
        <f>IFERROR(VLOOKUP($A54,'All Running Order Nat B'!$A$4:$CI$60,AS$204,FALSE),"-")</f>
        <v>-</v>
      </c>
      <c r="AT54" s="38" t="str">
        <f>IFERROR(VLOOKUP($A54,'All Running Order Nat B'!$A$4:$CI$60,AT$204,FALSE),"-")</f>
        <v>-</v>
      </c>
      <c r="AU54" s="38" t="str">
        <f>IFERROR(VLOOKUP($A54,'All Running Order Nat B'!$A$4:$CI$60,AU$204,FALSE),"-")</f>
        <v>-</v>
      </c>
      <c r="AV54" s="36" t="str">
        <f>IFERROR(VLOOKUP($A54,'All Running Order Nat B'!$A$4:$CI$60,AV$204,FALSE),"-")</f>
        <v>-</v>
      </c>
      <c r="AW54" s="36" t="str">
        <f>IFERROR(VLOOKUP($A54,'All Running Order Nat B'!$A$4:$CI$60,AW$204,FALSE),"-")</f>
        <v>-</v>
      </c>
      <c r="AX54" s="36" t="str">
        <f>IFERROR(VLOOKUP($A54,'All Running Order Nat B'!$A$4:$CI$60,AX$204,FALSE),"-")</f>
        <v>-</v>
      </c>
      <c r="AY54" s="36" t="str">
        <f>IFERROR(VLOOKUP($A54,'All Running Order Nat B'!$A$4:$CI$60,AY$204,FALSE),"-")</f>
        <v>-</v>
      </c>
      <c r="AZ54" s="36" t="str">
        <f>IFERROR(VLOOKUP($A54,'All Running Order Nat B'!$A$4:$CI$60,AZ$204,FALSE),"-")</f>
        <v>-</v>
      </c>
      <c r="BA54" s="36" t="str">
        <f>IFERROR(VLOOKUP($A54,'All Running Order Nat B'!$A$4:$CI$60,BA$204,FALSE),"-")</f>
        <v>-</v>
      </c>
      <c r="BB54" s="36" t="str">
        <f>IFERROR(VLOOKUP($A54,'All Running Order Nat B'!$A$4:$CI$60,BB$204,FALSE),"-")</f>
        <v>-</v>
      </c>
      <c r="BC54" s="36" t="str">
        <f>IFERROR(VLOOKUP($A54,'All Running Order Nat B'!$A$4:$CI$60,BC$204,FALSE),"-")</f>
        <v>-</v>
      </c>
      <c r="BD54" s="36" t="str">
        <f>IFERROR(VLOOKUP($A54,'All Running Order Nat B'!$A$4:$CI$60,BD$204,FALSE),"-")</f>
        <v>-</v>
      </c>
      <c r="BE54" s="36" t="str">
        <f>IFERROR(VLOOKUP($A54,'All Running Order Nat B'!$A$4:$CI$60,BE$204,FALSE),"-")</f>
        <v>-</v>
      </c>
      <c r="BF54" s="38" t="str">
        <f>IFERROR(VLOOKUP($A54,'All Running Order Nat B'!$A$4:$CI$60,BF$204,FALSE),"-")</f>
        <v>-</v>
      </c>
      <c r="BG54" s="38" t="str">
        <f>IFERROR(VLOOKUP($A54,'All Running Order Nat B'!$A$4:$CI$60,BG$204,FALSE),"-")</f>
        <v>-</v>
      </c>
      <c r="BH54" s="5" t="str">
        <f>IFERROR(VLOOKUP($A54,'All Running Order Nat B'!$A$4:$CI$60,BH$204,FALSE),"-")</f>
        <v>-</v>
      </c>
      <c r="BI54" s="5" t="str">
        <f>IFERROR(VLOOKUP($A54,'All Running Order Nat B'!$A$4:$CI$60,BI$204,FALSE),"-")</f>
        <v>-</v>
      </c>
      <c r="BJ54" s="5" t="str">
        <f>IFERROR(VLOOKUP($A54,'All Running Order Nat B'!$A$4:$CI$60,BJ$204,FALSE),"-")</f>
        <v>-</v>
      </c>
      <c r="BK54" s="5" t="str">
        <f>IFERROR(VLOOKUP($A54,'All Running Order Nat B'!$A$4:$CI$60,BK$204,FALSE),"-")</f>
        <v>-</v>
      </c>
      <c r="BL54" s="5" t="str">
        <f>IFERROR(VLOOKUP($A54,'All Running Order Nat B'!$A$4:$CI$60,BL$204,FALSE),"-")</f>
        <v>-</v>
      </c>
      <c r="BM54" s="5" t="str">
        <f>IFERROR(VLOOKUP($A54,'All Running Order Nat B'!$A$4:$CI$60,BM$204,FALSE),"-")</f>
        <v>-</v>
      </c>
      <c r="BN54" s="5" t="str">
        <f>IFERROR(VLOOKUP($A54,'All Running Order Nat B'!$A$4:$CI$60,BN$204,FALSE),"-")</f>
        <v>-</v>
      </c>
      <c r="BO54" s="5" t="str">
        <f>IFERROR(VLOOKUP($A54,'All Running Order Nat B'!$A$4:$CI$60,BO$204,FALSE),"-")</f>
        <v>-</v>
      </c>
      <c r="BP54" s="3" t="str">
        <f>IFERROR(VLOOKUP($A54,'All Running Order Nat B'!$A$4:$CI$60,BP$204,FALSE),"-")</f>
        <v>-</v>
      </c>
      <c r="BQ54" s="3" t="str">
        <f>IFERROR(VLOOKUP($A54,'All Running Order Nat B'!$A$4:$CI$60,BQ$204,FALSE),"-")</f>
        <v>-</v>
      </c>
      <c r="BR54" s="3" t="str">
        <f>IFERROR(VLOOKUP($A54,'All Running Order Nat B'!$A$4:$CI$60,BR$204,FALSE),"-")</f>
        <v>-</v>
      </c>
      <c r="BS54" s="3" t="str">
        <f>IFERROR(VLOOKUP($A54,'All Running Order Nat B'!$A$4:$CI$60,BS$204,FALSE),"-")</f>
        <v>-</v>
      </c>
      <c r="BT54" s="3" t="str">
        <f>IFERROR(VLOOKUP($A54,'All Running Order Nat B'!$A$4:$CI$60,BT$204,FALSE),"-")</f>
        <v>-</v>
      </c>
      <c r="BU54" s="3" t="str">
        <f>IFERROR(VLOOKUP($A54,'All Running Order Nat B'!$A$4:$CI$60,BU$204,FALSE),"-")</f>
        <v>-</v>
      </c>
      <c r="BV54" s="3" t="str">
        <f>IFERROR(VLOOKUP($A54,'All Running Order Nat B'!$A$4:$CI$60,BV$204,FALSE),"-")</f>
        <v>-</v>
      </c>
      <c r="BW54" s="3" t="str">
        <f>IFERROR(VLOOKUP($A54,'All Running Order Nat B'!$A$4:$CI$60,BW$204,FALSE),"-")</f>
        <v>-</v>
      </c>
      <c r="BX54" s="3" t="str">
        <f>IFERROR(VLOOKUP($A54,'All Running Order Nat B'!$A$4:$CI$60,BX$204,FALSE),"-")</f>
        <v>-</v>
      </c>
      <c r="BY54" s="3" t="str">
        <f>IFERROR(VLOOKUP($A54,'All Running Order Nat B'!$A$4:$CI$60,BY$204,FALSE),"-")</f>
        <v>-</v>
      </c>
      <c r="BZ54" s="3" t="str">
        <f>IFERROR(VLOOKUP($A54,'All Running Order Nat B'!$A$4:$CI$60,BZ$204,FALSE),"-")</f>
        <v>-</v>
      </c>
      <c r="CA54" s="3" t="str">
        <f>IFERROR(VLOOKUP($A54,'All Running Order Nat B'!$A$4:$CI$60,CA$204,FALSE),"-")</f>
        <v>-</v>
      </c>
      <c r="CB54" s="3" t="str">
        <f>IFERROR(VLOOKUP($A54,'All Running Order Nat B'!$A$4:$CI$60,CB$204,FALSE),"-")</f>
        <v>-</v>
      </c>
      <c r="CC54" s="3" t="str">
        <f>IFERROR(VLOOKUP($A54,'All Running Order Nat B'!$A$4:$CI$60,CC$204,FALSE),"-")</f>
        <v>-</v>
      </c>
      <c r="CD54" s="3" t="str">
        <f>IFERROR(VLOOKUP($A54,'All Running Order Nat B'!$A$4:$CI$60,CD$204,FALSE),"-")</f>
        <v>-</v>
      </c>
      <c r="CE54" s="3" t="str">
        <f>IFERROR(VLOOKUP($A54,'All Running Order Nat B'!$A$4:$CI$60,CE$204,FALSE),"-")</f>
        <v>-</v>
      </c>
      <c r="CF54" s="3" t="str">
        <f t="shared" si="4"/>
        <v>-</v>
      </c>
      <c r="CG54" s="3" t="str">
        <f t="shared" si="5"/>
        <v/>
      </c>
      <c r="CH54" s="5" t="str">
        <f>IFERROR(VLOOKUP($A54,'All Running Order Nat B'!$A$4:$CI$60,CH$204,FALSE),"-")</f>
        <v>-</v>
      </c>
      <c r="CI54">
        <v>22</v>
      </c>
    </row>
    <row r="55" spans="1:87" x14ac:dyDescent="0.3">
      <c r="A55" t="str">
        <f>CONCATENATE('Running Order'!$E$1007,"Live",CI55)</f>
        <v>RedLive23</v>
      </c>
      <c r="B55" s="13" t="str">
        <f>IFERROR(VLOOKUP($A55,'All Running Order Nat B'!$A$4:$CI$60,B$204,FALSE),"-")</f>
        <v>-</v>
      </c>
      <c r="C55" s="35" t="str">
        <f>IFERROR(VLOOKUP($A55,'All Running Order Nat B'!$A$4:$CI$60,C$204,FALSE),"-")</f>
        <v>-</v>
      </c>
      <c r="D55" s="35" t="str">
        <f>IFERROR(VLOOKUP($A55,'All Running Order Nat B'!$A$4:$CI$60,D$204,FALSE),"-")</f>
        <v>-</v>
      </c>
      <c r="E55" s="35" t="str">
        <f>IFERROR(VLOOKUP($A55,'All Running Order Nat B'!$A$4:$CI$60,E$204,FALSE),"-")</f>
        <v>-</v>
      </c>
      <c r="F55" s="35" t="str">
        <f>IFERROR(VLOOKUP($A55,'All Running Order Nat B'!$A$4:$CI$60,F$204,FALSE),"-")</f>
        <v>-</v>
      </c>
      <c r="G55" s="13" t="str">
        <f>IFERROR(VLOOKUP($A55,'All Running Order Nat B'!$A$4:$CI$60,G$204,FALSE),"-")</f>
        <v>-</v>
      </c>
      <c r="H55" s="12" t="str">
        <f>IFERROR(VLOOKUP($A55,'All Running Order Nat B'!$A$4:$CI$60,H$204,FALSE),"-")</f>
        <v>-</v>
      </c>
      <c r="I55" s="12" t="str">
        <f>IFERROR(VLOOKUP($A55,'All Running Order Nat B'!$A$4:$CI$60,I$204,FALSE),"-")</f>
        <v>-</v>
      </c>
      <c r="J55" s="12" t="str">
        <f>IFERROR(VLOOKUP($A55,'All Running Order Nat B'!$A$4:$CI$60,J$204,FALSE),"-")</f>
        <v>-</v>
      </c>
      <c r="K55" s="35" t="str">
        <f>IFERROR(VLOOKUP($A55,'All Running Order Nat B'!$A$4:$CI$60,K$204,FALSE),"-")</f>
        <v>-</v>
      </c>
      <c r="L55" s="12" t="str">
        <f>IFERROR(VLOOKUP($A55,'All Running Order Nat B'!$A$4:$CI$60,L$204,FALSE),"-")</f>
        <v>-</v>
      </c>
      <c r="M55" s="35" t="str">
        <f>IFERROR(VLOOKUP($A55,'All Running Order Nat B'!$A$4:$CI$60,M$204,FALSE),"-")</f>
        <v>-</v>
      </c>
      <c r="N55" s="35" t="str">
        <f>IFERROR(VLOOKUP($A55,'All Running Order Nat B'!$A$4:$CI$60,N$204,FALSE),"-")</f>
        <v>-</v>
      </c>
      <c r="O55" s="35" t="str">
        <f>IFERROR(VLOOKUP($A55,'All Running Order Nat B'!$A$4:$CI$60,O$204,FALSE),"-")</f>
        <v>-</v>
      </c>
      <c r="P55" s="35" t="str">
        <f>IFERROR(VLOOKUP($A55,'All Running Order Nat B'!$A$4:$CI$60,P$204,FALSE),"-")</f>
        <v>-</v>
      </c>
      <c r="Q55" s="35" t="str">
        <f>IFERROR(VLOOKUP($A55,'All Running Order Nat B'!$A$4:$CI$60,Q$204,FALSE),"-")</f>
        <v>-</v>
      </c>
      <c r="R55" s="35" t="str">
        <f>IFERROR(VLOOKUP($A55,'All Running Order Nat B'!$A$4:$CI$60,R$204,FALSE),"-")</f>
        <v>-</v>
      </c>
      <c r="S55" s="12" t="str">
        <f>IFERROR(VLOOKUP($A55,'All Running Order Nat B'!$A$4:$CI$60,S$204,FALSE),"-")</f>
        <v>-</v>
      </c>
      <c r="T55" s="35" t="str">
        <f>IFERROR(VLOOKUP($A55,'All Running Order Nat B'!$A$4:$CI$60,T$204,FALSE),"-")</f>
        <v>-</v>
      </c>
      <c r="U55" s="12" t="str">
        <f>IFERROR(VLOOKUP($A55,'All Running Order Nat B'!$A$4:$CI$60,U$204,FALSE),"-")</f>
        <v>-</v>
      </c>
      <c r="V55" s="35" t="str">
        <f>IFERROR(VLOOKUP($A55,'All Running Order Nat B'!$A$4:$CI$60,V$204,FALSE),"-")</f>
        <v>-</v>
      </c>
      <c r="W55" s="5" t="str">
        <f>IFERROR(VLOOKUP($A55,'All Running Order Nat B'!$A$4:$CI$60,W$204,FALSE),"-")</f>
        <v>-</v>
      </c>
      <c r="X55" s="12" t="str">
        <f>IFERROR(VLOOKUP($A55,'All Running Order Nat B'!$A$4:$CI$60,X$204,FALSE),"-")</f>
        <v>-</v>
      </c>
      <c r="Y55" s="12" t="str">
        <f>IFERROR(VLOOKUP($A55,'All Running Order Nat B'!$A$4:$CI$60,Y$204,FALSE),"-")</f>
        <v>-</v>
      </c>
      <c r="Z55" s="12" t="str">
        <f>IFERROR(VLOOKUP($A55,'All Running Order Nat B'!$A$4:$CI$60,Z$204,FALSE),"-")</f>
        <v>-</v>
      </c>
      <c r="AA55" s="12" t="str">
        <f>IFERROR(VLOOKUP($A55,'All Running Order Nat B'!$A$4:$CI$60,AA$204,FALSE),"-")</f>
        <v>-</v>
      </c>
      <c r="AB55" s="12" t="str">
        <f>IFERROR(VLOOKUP($A55,'All Running Order Nat B'!$A$4:$CI$60,AB$204,FALSE),"-")</f>
        <v>-</v>
      </c>
      <c r="AC55" s="12" t="str">
        <f>IFERROR(VLOOKUP($A55,'All Running Order Nat B'!$A$4:$CI$60,AC$204,FALSE),"-")</f>
        <v>-</v>
      </c>
      <c r="AD55" s="12" t="str">
        <f>IFERROR(VLOOKUP($A55,'All Running Order Nat B'!$A$4:$CI$60,AD$204,FALSE),"-")</f>
        <v>-</v>
      </c>
      <c r="AE55" s="12" t="str">
        <f>IFERROR(VLOOKUP($A55,'All Running Order Nat B'!$A$4:$CI$60,AE$204,FALSE),"-")</f>
        <v>-</v>
      </c>
      <c r="AF55" s="12" t="str">
        <f>IFERROR(VLOOKUP($A55,'All Running Order Nat B'!$A$4:$CI$60,AF$204,FALSE),"-")</f>
        <v>-</v>
      </c>
      <c r="AG55" s="12" t="str">
        <f>IFERROR(VLOOKUP($A55,'All Running Order Nat B'!$A$4:$CI$60,AG$204,FALSE),"-")</f>
        <v>-</v>
      </c>
      <c r="AH55" s="5" t="str">
        <f>IFERROR(VLOOKUP($A55,'All Running Order Nat B'!$A$4:$CI$60,AH$204,FALSE),"-")</f>
        <v>-</v>
      </c>
      <c r="AI55" s="5" t="str">
        <f>IFERROR(VLOOKUP($A55,'All Running Order Nat B'!$A$4:$CI$60,AI$204,FALSE),"-")</f>
        <v>-</v>
      </c>
      <c r="AJ55" s="12" t="str">
        <f>IFERROR(VLOOKUP($A55,'All Running Order Nat B'!$A$4:$CI$60,AJ$204,FALSE),"-")</f>
        <v>-</v>
      </c>
      <c r="AK55" s="12" t="str">
        <f>IFERROR(VLOOKUP($A55,'All Running Order Nat B'!$A$4:$CI$60,AK$204,FALSE),"-")</f>
        <v>-</v>
      </c>
      <c r="AL55" s="12" t="str">
        <f>IFERROR(VLOOKUP($A55,'All Running Order Nat B'!$A$4:$CI$60,AL$204,FALSE),"-")</f>
        <v>-</v>
      </c>
      <c r="AM55" s="12" t="str">
        <f>IFERROR(VLOOKUP($A55,'All Running Order Nat B'!$A$4:$CI$60,AM$204,FALSE),"-")</f>
        <v>-</v>
      </c>
      <c r="AN55" s="12" t="str">
        <f>IFERROR(VLOOKUP($A55,'All Running Order Nat B'!$A$4:$CI$60,AN$204,FALSE),"-")</f>
        <v>-</v>
      </c>
      <c r="AO55" s="12" t="str">
        <f>IFERROR(VLOOKUP($A55,'All Running Order Nat B'!$A$4:$CI$60,AO$204,FALSE),"-")</f>
        <v>-</v>
      </c>
      <c r="AP55" s="12" t="str">
        <f>IFERROR(VLOOKUP($A55,'All Running Order Nat B'!$A$4:$CI$60,AP$204,FALSE),"-")</f>
        <v>-</v>
      </c>
      <c r="AQ55" s="12" t="str">
        <f>IFERROR(VLOOKUP($A55,'All Running Order Nat B'!$A$4:$CI$60,AQ$204,FALSE),"-")</f>
        <v>-</v>
      </c>
      <c r="AR55" s="12" t="str">
        <f>IFERROR(VLOOKUP($A55,'All Running Order Nat B'!$A$4:$CI$60,AR$204,FALSE),"-")</f>
        <v>-</v>
      </c>
      <c r="AS55" s="12" t="str">
        <f>IFERROR(VLOOKUP($A55,'All Running Order Nat B'!$A$4:$CI$60,AS$204,FALSE),"-")</f>
        <v>-</v>
      </c>
      <c r="AT55" s="5" t="str">
        <f>IFERROR(VLOOKUP($A55,'All Running Order Nat B'!$A$4:$CI$60,AT$204,FALSE),"-")</f>
        <v>-</v>
      </c>
      <c r="AU55" s="5" t="str">
        <f>IFERROR(VLOOKUP($A55,'All Running Order Nat B'!$A$4:$CI$60,AU$204,FALSE),"-")</f>
        <v>-</v>
      </c>
      <c r="AV55" s="12" t="str">
        <f>IFERROR(VLOOKUP($A55,'All Running Order Nat B'!$A$4:$CI$60,AV$204,FALSE),"-")</f>
        <v>-</v>
      </c>
      <c r="AW55" s="12" t="str">
        <f>IFERROR(VLOOKUP($A55,'All Running Order Nat B'!$A$4:$CI$60,AW$204,FALSE),"-")</f>
        <v>-</v>
      </c>
      <c r="AX55" s="12" t="str">
        <f>IFERROR(VLOOKUP($A55,'All Running Order Nat B'!$A$4:$CI$60,AX$204,FALSE),"-")</f>
        <v>-</v>
      </c>
      <c r="AY55" s="12" t="str">
        <f>IFERROR(VLOOKUP($A55,'All Running Order Nat B'!$A$4:$CI$60,AY$204,FALSE),"-")</f>
        <v>-</v>
      </c>
      <c r="AZ55" s="12" t="str">
        <f>IFERROR(VLOOKUP($A55,'All Running Order Nat B'!$A$4:$CI$60,AZ$204,FALSE),"-")</f>
        <v>-</v>
      </c>
      <c r="BA55" s="12" t="str">
        <f>IFERROR(VLOOKUP($A55,'All Running Order Nat B'!$A$4:$CI$60,BA$204,FALSE),"-")</f>
        <v>-</v>
      </c>
      <c r="BB55" s="12" t="str">
        <f>IFERROR(VLOOKUP($A55,'All Running Order Nat B'!$A$4:$CI$60,BB$204,FALSE),"-")</f>
        <v>-</v>
      </c>
      <c r="BC55" s="12" t="str">
        <f>IFERROR(VLOOKUP($A55,'All Running Order Nat B'!$A$4:$CI$60,BC$204,FALSE),"-")</f>
        <v>-</v>
      </c>
      <c r="BD55" s="12" t="str">
        <f>IFERROR(VLOOKUP($A55,'All Running Order Nat B'!$A$4:$CI$60,BD$204,FALSE),"-")</f>
        <v>-</v>
      </c>
      <c r="BE55" s="12" t="str">
        <f>IFERROR(VLOOKUP($A55,'All Running Order Nat B'!$A$4:$CI$60,BE$204,FALSE),"-")</f>
        <v>-</v>
      </c>
      <c r="BF55" s="5" t="str">
        <f>IFERROR(VLOOKUP($A55,'All Running Order Nat B'!$A$4:$CI$60,BF$204,FALSE),"-")</f>
        <v>-</v>
      </c>
      <c r="BG55" s="5" t="str">
        <f>IFERROR(VLOOKUP($A55,'All Running Order Nat B'!$A$4:$CI$60,BG$204,FALSE),"-")</f>
        <v>-</v>
      </c>
      <c r="BH55" s="5" t="str">
        <f>IFERROR(VLOOKUP($A55,'All Running Order Nat B'!$A$4:$CI$60,BH$204,FALSE),"-")</f>
        <v>-</v>
      </c>
      <c r="BI55" s="5" t="str">
        <f>IFERROR(VLOOKUP($A55,'All Running Order Nat B'!$A$4:$CI$60,BI$204,FALSE),"-")</f>
        <v>-</v>
      </c>
      <c r="BJ55" s="5" t="str">
        <f>IFERROR(VLOOKUP($A55,'All Running Order Nat B'!$A$4:$CI$60,BJ$204,FALSE),"-")</f>
        <v>-</v>
      </c>
      <c r="BK55" s="5" t="str">
        <f>IFERROR(VLOOKUP($A55,'All Running Order Nat B'!$A$4:$CI$60,BK$204,FALSE),"-")</f>
        <v>-</v>
      </c>
      <c r="BL55" s="5" t="str">
        <f>IFERROR(VLOOKUP($A55,'All Running Order Nat B'!$A$4:$CI$60,BL$204,FALSE),"-")</f>
        <v>-</v>
      </c>
      <c r="BM55" s="5" t="str">
        <f>IFERROR(VLOOKUP($A55,'All Running Order Nat B'!$A$4:$CI$60,BM$204,FALSE),"-")</f>
        <v>-</v>
      </c>
      <c r="BN55" s="5" t="str">
        <f>IFERROR(VLOOKUP($A55,'All Running Order Nat B'!$A$4:$CI$60,BN$204,FALSE),"-")</f>
        <v>-</v>
      </c>
      <c r="BO55" s="5" t="str">
        <f>IFERROR(VLOOKUP($A55,'All Running Order Nat B'!$A$4:$CI$60,BO$204,FALSE),"-")</f>
        <v>-</v>
      </c>
      <c r="BP55" s="3" t="str">
        <f>IFERROR(VLOOKUP($A55,'All Running Order Nat B'!$A$4:$CI$60,BP$204,FALSE),"-")</f>
        <v>-</v>
      </c>
      <c r="BQ55" s="3" t="str">
        <f>IFERROR(VLOOKUP($A55,'All Running Order Nat B'!$A$4:$CI$60,BQ$204,FALSE),"-")</f>
        <v>-</v>
      </c>
      <c r="BR55" s="3" t="str">
        <f>IFERROR(VLOOKUP($A55,'All Running Order Nat B'!$A$4:$CI$60,BR$204,FALSE),"-")</f>
        <v>-</v>
      </c>
      <c r="BS55" s="3" t="str">
        <f>IFERROR(VLOOKUP($A55,'All Running Order Nat B'!$A$4:$CI$60,BS$204,FALSE),"-")</f>
        <v>-</v>
      </c>
      <c r="BT55" s="3" t="str">
        <f>IFERROR(VLOOKUP($A55,'All Running Order Nat B'!$A$4:$CI$60,BT$204,FALSE),"-")</f>
        <v>-</v>
      </c>
      <c r="BU55" s="3" t="str">
        <f>IFERROR(VLOOKUP($A55,'All Running Order Nat B'!$A$4:$CI$60,BU$204,FALSE),"-")</f>
        <v>-</v>
      </c>
      <c r="BV55" s="3" t="str">
        <f>IFERROR(VLOOKUP($A55,'All Running Order Nat B'!$A$4:$CI$60,BV$204,FALSE),"-")</f>
        <v>-</v>
      </c>
      <c r="BW55" s="3" t="str">
        <f>IFERROR(VLOOKUP($A55,'All Running Order Nat B'!$A$4:$CI$60,BW$204,FALSE),"-")</f>
        <v>-</v>
      </c>
      <c r="BX55" s="3" t="str">
        <f>IFERROR(VLOOKUP($A55,'All Running Order Nat B'!$A$4:$CI$60,BX$204,FALSE),"-")</f>
        <v>-</v>
      </c>
      <c r="BY55" s="3" t="str">
        <f>IFERROR(VLOOKUP($A55,'All Running Order Nat B'!$A$4:$CI$60,BY$204,FALSE),"-")</f>
        <v>-</v>
      </c>
      <c r="BZ55" s="3" t="str">
        <f>IFERROR(VLOOKUP($A55,'All Running Order Nat B'!$A$4:$CI$60,BZ$204,FALSE),"-")</f>
        <v>-</v>
      </c>
      <c r="CA55" s="3" t="str">
        <f>IFERROR(VLOOKUP($A55,'All Running Order Nat B'!$A$4:$CI$60,CA$204,FALSE),"-")</f>
        <v>-</v>
      </c>
      <c r="CB55" s="3" t="str">
        <f>IFERROR(VLOOKUP($A55,'All Running Order Nat B'!$A$4:$CI$60,CB$204,FALSE),"-")</f>
        <v>-</v>
      </c>
      <c r="CC55" s="3" t="str">
        <f>IFERROR(VLOOKUP($A55,'All Running Order Nat B'!$A$4:$CI$60,CC$204,FALSE),"-")</f>
        <v>-</v>
      </c>
      <c r="CD55" s="3" t="str">
        <f>IFERROR(VLOOKUP($A55,'All Running Order Nat B'!$A$4:$CI$60,CD$204,FALSE),"-")</f>
        <v>-</v>
      </c>
      <c r="CE55" s="3" t="str">
        <f>IFERROR(VLOOKUP($A55,'All Running Order Nat B'!$A$4:$CI$60,CE$204,FALSE),"-")</f>
        <v>-</v>
      </c>
      <c r="CF55" s="3" t="str">
        <f t="shared" si="4"/>
        <v>-</v>
      </c>
      <c r="CG55" s="3" t="str">
        <f t="shared" si="5"/>
        <v/>
      </c>
      <c r="CH55" s="5" t="str">
        <f>IFERROR(VLOOKUP($A55,'All Running Order Nat B'!$A$4:$CI$60,CH$204,FALSE),"-")</f>
        <v>-</v>
      </c>
      <c r="CI55">
        <v>23</v>
      </c>
    </row>
    <row r="56" spans="1:87" x14ac:dyDescent="0.3">
      <c r="A56" t="str">
        <f>CONCATENATE('Running Order'!$E$1007,"Live",CI56)</f>
        <v>RedLive24</v>
      </c>
      <c r="B56" s="37" t="str">
        <f>IFERROR(VLOOKUP($A56,'All Running Order Nat B'!$A$4:$CI$60,B$204,FALSE),"-")</f>
        <v>-</v>
      </c>
      <c r="C56" s="36" t="str">
        <f>IFERROR(VLOOKUP($A56,'All Running Order Nat B'!$A$4:$CI$60,C$204,FALSE),"-")</f>
        <v>-</v>
      </c>
      <c r="D56" s="36" t="str">
        <f>IFERROR(VLOOKUP($A56,'All Running Order Nat B'!$A$4:$CI$60,D$204,FALSE),"-")</f>
        <v>-</v>
      </c>
      <c r="E56" s="36" t="str">
        <f>IFERROR(VLOOKUP($A56,'All Running Order Nat B'!$A$4:$CI$60,E$204,FALSE),"-")</f>
        <v>-</v>
      </c>
      <c r="F56" s="36" t="str">
        <f>IFERROR(VLOOKUP($A56,'All Running Order Nat B'!$A$4:$CI$60,F$204,FALSE),"-")</f>
        <v>-</v>
      </c>
      <c r="G56" s="37" t="str">
        <f>IFERROR(VLOOKUP($A56,'All Running Order Nat B'!$A$4:$CI$60,G$204,FALSE),"-")</f>
        <v>-</v>
      </c>
      <c r="H56" s="36" t="str">
        <f>IFERROR(VLOOKUP($A56,'All Running Order Nat B'!$A$4:$CI$60,H$204,FALSE),"-")</f>
        <v>-</v>
      </c>
      <c r="I56" s="36" t="str">
        <f>IFERROR(VLOOKUP($A56,'All Running Order Nat B'!$A$4:$CI$60,I$204,FALSE),"-")</f>
        <v>-</v>
      </c>
      <c r="J56" s="36" t="str">
        <f>IFERROR(VLOOKUP($A56,'All Running Order Nat B'!$A$4:$CI$60,J$204,FALSE),"-")</f>
        <v>-</v>
      </c>
      <c r="K56" s="36" t="str">
        <f>IFERROR(VLOOKUP($A56,'All Running Order Nat B'!$A$4:$CI$60,K$204,FALSE),"-")</f>
        <v>-</v>
      </c>
      <c r="L56" s="36" t="str">
        <f>IFERROR(VLOOKUP($A56,'All Running Order Nat B'!$A$4:$CI$60,L$204,FALSE),"-")</f>
        <v>-</v>
      </c>
      <c r="M56" s="36" t="str">
        <f>IFERROR(VLOOKUP($A56,'All Running Order Nat B'!$A$4:$CI$60,M$204,FALSE),"-")</f>
        <v>-</v>
      </c>
      <c r="N56" s="36" t="str">
        <f>IFERROR(VLOOKUP($A56,'All Running Order Nat B'!$A$4:$CI$60,N$204,FALSE),"-")</f>
        <v>-</v>
      </c>
      <c r="O56" s="36" t="str">
        <f>IFERROR(VLOOKUP($A56,'All Running Order Nat B'!$A$4:$CI$60,O$204,FALSE),"-")</f>
        <v>-</v>
      </c>
      <c r="P56" s="36" t="str">
        <f>IFERROR(VLOOKUP($A56,'All Running Order Nat B'!$A$4:$CI$60,P$204,FALSE),"-")</f>
        <v>-</v>
      </c>
      <c r="Q56" s="36" t="str">
        <f>IFERROR(VLOOKUP($A56,'All Running Order Nat B'!$A$4:$CI$60,Q$204,FALSE),"-")</f>
        <v>-</v>
      </c>
      <c r="R56" s="36" t="str">
        <f>IFERROR(VLOOKUP($A56,'All Running Order Nat B'!$A$4:$CI$60,R$204,FALSE),"-")</f>
        <v>-</v>
      </c>
      <c r="S56" s="36" t="str">
        <f>IFERROR(VLOOKUP($A56,'All Running Order Nat B'!$A$4:$CI$60,S$204,FALSE),"-")</f>
        <v>-</v>
      </c>
      <c r="T56" s="36" t="str">
        <f>IFERROR(VLOOKUP($A56,'All Running Order Nat B'!$A$4:$CI$60,T$204,FALSE),"-")</f>
        <v>-</v>
      </c>
      <c r="U56" s="36" t="str">
        <f>IFERROR(VLOOKUP($A56,'All Running Order Nat B'!$A$4:$CI$60,U$204,FALSE),"-")</f>
        <v>-</v>
      </c>
      <c r="V56" s="36" t="str">
        <f>IFERROR(VLOOKUP($A56,'All Running Order Nat B'!$A$4:$CI$60,V$204,FALSE),"-")</f>
        <v>-</v>
      </c>
      <c r="W56" s="38" t="str">
        <f>IFERROR(VLOOKUP($A56,'All Running Order Nat B'!$A$4:$CI$60,W$204,FALSE),"-")</f>
        <v>-</v>
      </c>
      <c r="X56" s="36" t="str">
        <f>IFERROR(VLOOKUP($A56,'All Running Order Nat B'!$A$4:$CI$60,X$204,FALSE),"-")</f>
        <v>-</v>
      </c>
      <c r="Y56" s="36" t="str">
        <f>IFERROR(VLOOKUP($A56,'All Running Order Nat B'!$A$4:$CI$60,Y$204,FALSE),"-")</f>
        <v>-</v>
      </c>
      <c r="Z56" s="36" t="str">
        <f>IFERROR(VLOOKUP($A56,'All Running Order Nat B'!$A$4:$CI$60,Z$204,FALSE),"-")</f>
        <v>-</v>
      </c>
      <c r="AA56" s="36" t="str">
        <f>IFERROR(VLOOKUP($A56,'All Running Order Nat B'!$A$4:$CI$60,AA$204,FALSE),"-")</f>
        <v>-</v>
      </c>
      <c r="AB56" s="36" t="str">
        <f>IFERROR(VLOOKUP($A56,'All Running Order Nat B'!$A$4:$CI$60,AB$204,FALSE),"-")</f>
        <v>-</v>
      </c>
      <c r="AC56" s="36" t="str">
        <f>IFERROR(VLOOKUP($A56,'All Running Order Nat B'!$A$4:$CI$60,AC$204,FALSE),"-")</f>
        <v>-</v>
      </c>
      <c r="AD56" s="36" t="str">
        <f>IFERROR(VLOOKUP($A56,'All Running Order Nat B'!$A$4:$CI$60,AD$204,FALSE),"-")</f>
        <v>-</v>
      </c>
      <c r="AE56" s="36" t="str">
        <f>IFERROR(VLOOKUP($A56,'All Running Order Nat B'!$A$4:$CI$60,AE$204,FALSE),"-")</f>
        <v>-</v>
      </c>
      <c r="AF56" s="36" t="str">
        <f>IFERROR(VLOOKUP($A56,'All Running Order Nat B'!$A$4:$CI$60,AF$204,FALSE),"-")</f>
        <v>-</v>
      </c>
      <c r="AG56" s="36" t="str">
        <f>IFERROR(VLOOKUP($A56,'All Running Order Nat B'!$A$4:$CI$60,AG$204,FALSE),"-")</f>
        <v>-</v>
      </c>
      <c r="AH56" s="38" t="str">
        <f>IFERROR(VLOOKUP($A56,'All Running Order Nat B'!$A$4:$CI$60,AH$204,FALSE),"-")</f>
        <v>-</v>
      </c>
      <c r="AI56" s="38" t="str">
        <f>IFERROR(VLOOKUP($A56,'All Running Order Nat B'!$A$4:$CI$60,AI$204,FALSE),"-")</f>
        <v>-</v>
      </c>
      <c r="AJ56" s="36" t="str">
        <f>IFERROR(VLOOKUP($A56,'All Running Order Nat B'!$A$4:$CI$60,AJ$204,FALSE),"-")</f>
        <v>-</v>
      </c>
      <c r="AK56" s="36" t="str">
        <f>IFERROR(VLOOKUP($A56,'All Running Order Nat B'!$A$4:$CI$60,AK$204,FALSE),"-")</f>
        <v>-</v>
      </c>
      <c r="AL56" s="36" t="str">
        <f>IFERROR(VLOOKUP($A56,'All Running Order Nat B'!$A$4:$CI$60,AL$204,FALSE),"-")</f>
        <v>-</v>
      </c>
      <c r="AM56" s="36" t="str">
        <f>IFERROR(VLOOKUP($A56,'All Running Order Nat B'!$A$4:$CI$60,AM$204,FALSE),"-")</f>
        <v>-</v>
      </c>
      <c r="AN56" s="36" t="str">
        <f>IFERROR(VLOOKUP($A56,'All Running Order Nat B'!$A$4:$CI$60,AN$204,FALSE),"-")</f>
        <v>-</v>
      </c>
      <c r="AO56" s="36" t="str">
        <f>IFERROR(VLOOKUP($A56,'All Running Order Nat B'!$A$4:$CI$60,AO$204,FALSE),"-")</f>
        <v>-</v>
      </c>
      <c r="AP56" s="36" t="str">
        <f>IFERROR(VLOOKUP($A56,'All Running Order Nat B'!$A$4:$CI$60,AP$204,FALSE),"-")</f>
        <v>-</v>
      </c>
      <c r="AQ56" s="36" t="str">
        <f>IFERROR(VLOOKUP($A56,'All Running Order Nat B'!$A$4:$CI$60,AQ$204,FALSE),"-")</f>
        <v>-</v>
      </c>
      <c r="AR56" s="36" t="str">
        <f>IFERROR(VLOOKUP($A56,'All Running Order Nat B'!$A$4:$CI$60,AR$204,FALSE),"-")</f>
        <v>-</v>
      </c>
      <c r="AS56" s="36" t="str">
        <f>IFERROR(VLOOKUP($A56,'All Running Order Nat B'!$A$4:$CI$60,AS$204,FALSE),"-")</f>
        <v>-</v>
      </c>
      <c r="AT56" s="38" t="str">
        <f>IFERROR(VLOOKUP($A56,'All Running Order Nat B'!$A$4:$CI$60,AT$204,FALSE),"-")</f>
        <v>-</v>
      </c>
      <c r="AU56" s="38" t="str">
        <f>IFERROR(VLOOKUP($A56,'All Running Order Nat B'!$A$4:$CI$60,AU$204,FALSE),"-")</f>
        <v>-</v>
      </c>
      <c r="AV56" s="36" t="str">
        <f>IFERROR(VLOOKUP($A56,'All Running Order Nat B'!$A$4:$CI$60,AV$204,FALSE),"-")</f>
        <v>-</v>
      </c>
      <c r="AW56" s="36" t="str">
        <f>IFERROR(VLOOKUP($A56,'All Running Order Nat B'!$A$4:$CI$60,AW$204,FALSE),"-")</f>
        <v>-</v>
      </c>
      <c r="AX56" s="36" t="str">
        <f>IFERROR(VLOOKUP($A56,'All Running Order Nat B'!$A$4:$CI$60,AX$204,FALSE),"-")</f>
        <v>-</v>
      </c>
      <c r="AY56" s="36" t="str">
        <f>IFERROR(VLOOKUP($A56,'All Running Order Nat B'!$A$4:$CI$60,AY$204,FALSE),"-")</f>
        <v>-</v>
      </c>
      <c r="AZ56" s="36" t="str">
        <f>IFERROR(VLOOKUP($A56,'All Running Order Nat B'!$A$4:$CI$60,AZ$204,FALSE),"-")</f>
        <v>-</v>
      </c>
      <c r="BA56" s="36" t="str">
        <f>IFERROR(VLOOKUP($A56,'All Running Order Nat B'!$A$4:$CI$60,BA$204,FALSE),"-")</f>
        <v>-</v>
      </c>
      <c r="BB56" s="36" t="str">
        <f>IFERROR(VLOOKUP($A56,'All Running Order Nat B'!$A$4:$CI$60,BB$204,FALSE),"-")</f>
        <v>-</v>
      </c>
      <c r="BC56" s="36" t="str">
        <f>IFERROR(VLOOKUP($A56,'All Running Order Nat B'!$A$4:$CI$60,BC$204,FALSE),"-")</f>
        <v>-</v>
      </c>
      <c r="BD56" s="36" t="str">
        <f>IFERROR(VLOOKUP($A56,'All Running Order Nat B'!$A$4:$CI$60,BD$204,FALSE),"-")</f>
        <v>-</v>
      </c>
      <c r="BE56" s="36" t="str">
        <f>IFERROR(VLOOKUP($A56,'All Running Order Nat B'!$A$4:$CI$60,BE$204,FALSE),"-")</f>
        <v>-</v>
      </c>
      <c r="BF56" s="38" t="str">
        <f>IFERROR(VLOOKUP($A56,'All Running Order Nat B'!$A$4:$CI$60,BF$204,FALSE),"-")</f>
        <v>-</v>
      </c>
      <c r="BG56" s="38" t="str">
        <f>IFERROR(VLOOKUP($A56,'All Running Order Nat B'!$A$4:$CI$60,BG$204,FALSE),"-")</f>
        <v>-</v>
      </c>
      <c r="BH56" s="5" t="str">
        <f>IFERROR(VLOOKUP($A56,'All Running Order Nat B'!$A$4:$CI$60,BH$204,FALSE),"-")</f>
        <v>-</v>
      </c>
      <c r="BI56" s="5" t="str">
        <f>IFERROR(VLOOKUP($A56,'All Running Order Nat B'!$A$4:$CI$60,BI$204,FALSE),"-")</f>
        <v>-</v>
      </c>
      <c r="BJ56" s="5" t="str">
        <f>IFERROR(VLOOKUP($A56,'All Running Order Nat B'!$A$4:$CI$60,BJ$204,FALSE),"-")</f>
        <v>-</v>
      </c>
      <c r="BK56" s="5" t="str">
        <f>IFERROR(VLOOKUP($A56,'All Running Order Nat B'!$A$4:$CI$60,BK$204,FALSE),"-")</f>
        <v>-</v>
      </c>
      <c r="BL56" s="5" t="str">
        <f>IFERROR(VLOOKUP($A56,'All Running Order Nat B'!$A$4:$CI$60,BL$204,FALSE),"-")</f>
        <v>-</v>
      </c>
      <c r="BM56" s="5" t="str">
        <f>IFERROR(VLOOKUP($A56,'All Running Order Nat B'!$A$4:$CI$60,BM$204,FALSE),"-")</f>
        <v>-</v>
      </c>
      <c r="BN56" s="5" t="str">
        <f>IFERROR(VLOOKUP($A56,'All Running Order Nat B'!$A$4:$CI$60,BN$204,FALSE),"-")</f>
        <v>-</v>
      </c>
      <c r="BO56" s="5" t="str">
        <f>IFERROR(VLOOKUP($A56,'All Running Order Nat B'!$A$4:$CI$60,BO$204,FALSE),"-")</f>
        <v>-</v>
      </c>
      <c r="BP56" s="3" t="str">
        <f>IFERROR(VLOOKUP($A56,'All Running Order Nat B'!$A$4:$CI$60,BP$204,FALSE),"-")</f>
        <v>-</v>
      </c>
      <c r="BQ56" s="3" t="str">
        <f>IFERROR(VLOOKUP($A56,'All Running Order Nat B'!$A$4:$CI$60,BQ$204,FALSE),"-")</f>
        <v>-</v>
      </c>
      <c r="BR56" s="3" t="str">
        <f>IFERROR(VLOOKUP($A56,'All Running Order Nat B'!$A$4:$CI$60,BR$204,FALSE),"-")</f>
        <v>-</v>
      </c>
      <c r="BS56" s="3" t="str">
        <f>IFERROR(VLOOKUP($A56,'All Running Order Nat B'!$A$4:$CI$60,BS$204,FALSE),"-")</f>
        <v>-</v>
      </c>
      <c r="BT56" s="3" t="str">
        <f>IFERROR(VLOOKUP($A56,'All Running Order Nat B'!$A$4:$CI$60,BT$204,FALSE),"-")</f>
        <v>-</v>
      </c>
      <c r="BU56" s="3" t="str">
        <f>IFERROR(VLOOKUP($A56,'All Running Order Nat B'!$A$4:$CI$60,BU$204,FALSE),"-")</f>
        <v>-</v>
      </c>
      <c r="BV56" s="3" t="str">
        <f>IFERROR(VLOOKUP($A56,'All Running Order Nat B'!$A$4:$CI$60,BV$204,FALSE),"-")</f>
        <v>-</v>
      </c>
      <c r="BW56" s="3" t="str">
        <f>IFERROR(VLOOKUP($A56,'All Running Order Nat B'!$A$4:$CI$60,BW$204,FALSE),"-")</f>
        <v>-</v>
      </c>
      <c r="BX56" s="3" t="str">
        <f>IFERROR(VLOOKUP($A56,'All Running Order Nat B'!$A$4:$CI$60,BX$204,FALSE),"-")</f>
        <v>-</v>
      </c>
      <c r="BY56" s="3" t="str">
        <f>IFERROR(VLOOKUP($A56,'All Running Order Nat B'!$A$4:$CI$60,BY$204,FALSE),"-")</f>
        <v>-</v>
      </c>
      <c r="BZ56" s="3" t="str">
        <f>IFERROR(VLOOKUP($A56,'All Running Order Nat B'!$A$4:$CI$60,BZ$204,FALSE),"-")</f>
        <v>-</v>
      </c>
      <c r="CA56" s="3" t="str">
        <f>IFERROR(VLOOKUP($A56,'All Running Order Nat B'!$A$4:$CI$60,CA$204,FALSE),"-")</f>
        <v>-</v>
      </c>
      <c r="CB56" s="3" t="str">
        <f>IFERROR(VLOOKUP($A56,'All Running Order Nat B'!$A$4:$CI$60,CB$204,FALSE),"-")</f>
        <v>-</v>
      </c>
      <c r="CC56" s="3" t="str">
        <f>IFERROR(VLOOKUP($A56,'All Running Order Nat B'!$A$4:$CI$60,CC$204,FALSE),"-")</f>
        <v>-</v>
      </c>
      <c r="CD56" s="3" t="str">
        <f>IFERROR(VLOOKUP($A56,'All Running Order Nat B'!$A$4:$CI$60,CD$204,FALSE),"-")</f>
        <v>-</v>
      </c>
      <c r="CE56" s="3" t="str">
        <f>IFERROR(VLOOKUP($A56,'All Running Order Nat B'!$A$4:$CI$60,CE$204,FALSE),"-")</f>
        <v>-</v>
      </c>
      <c r="CF56" s="3" t="str">
        <f t="shared" si="4"/>
        <v>-</v>
      </c>
      <c r="CG56" s="3" t="str">
        <f t="shared" si="5"/>
        <v/>
      </c>
      <c r="CH56" s="5" t="str">
        <f>IFERROR(VLOOKUP($A56,'All Running Order Nat B'!$A$4:$CI$60,CH$204,FALSE),"-")</f>
        <v>-</v>
      </c>
      <c r="CI56">
        <v>24</v>
      </c>
    </row>
    <row r="57" spans="1:87" x14ac:dyDescent="0.3">
      <c r="B57" s="13" t="s">
        <v>166</v>
      </c>
      <c r="C57" s="13"/>
      <c r="D57" s="13"/>
      <c r="E57" s="13"/>
      <c r="F57" s="13"/>
      <c r="G57" s="13"/>
      <c r="H57" s="12"/>
      <c r="I57" s="12"/>
      <c r="J57" s="12"/>
      <c r="K57" s="12"/>
      <c r="L57" s="12"/>
      <c r="M57" s="12"/>
      <c r="N57" s="12"/>
      <c r="O57" s="12"/>
      <c r="P57" s="12"/>
      <c r="Q57" s="12"/>
      <c r="R57" s="12"/>
      <c r="S57" s="12"/>
      <c r="T57" s="12"/>
      <c r="U57" s="12"/>
      <c r="V57" s="12"/>
      <c r="W57" s="5"/>
      <c r="X57" s="12"/>
      <c r="Y57" s="12"/>
      <c r="Z57" s="12"/>
      <c r="AA57" s="12"/>
      <c r="AB57" s="12"/>
      <c r="AC57" s="12"/>
      <c r="AD57" s="12"/>
      <c r="AE57" s="12"/>
      <c r="AF57" s="12"/>
      <c r="AG57" s="12"/>
      <c r="AH57" s="5"/>
      <c r="AI57" s="5"/>
      <c r="AJ57" s="12"/>
      <c r="AK57" s="12"/>
      <c r="AL57" s="12"/>
      <c r="AM57" s="12"/>
      <c r="AN57" s="12"/>
      <c r="AO57" s="12"/>
      <c r="AP57" s="12"/>
      <c r="AQ57" s="12"/>
      <c r="AR57" s="12"/>
      <c r="AS57" s="12"/>
      <c r="AT57" s="5"/>
      <c r="AU57" s="5"/>
      <c r="AV57" s="5"/>
      <c r="AW57" s="5"/>
      <c r="AX57" s="5"/>
      <c r="AY57" s="5"/>
      <c r="AZ57" s="5"/>
      <c r="BA57" s="5"/>
      <c r="BB57" s="5"/>
      <c r="BC57" s="5"/>
      <c r="BD57" s="5"/>
      <c r="BE57" s="5"/>
      <c r="BF57" s="5"/>
      <c r="BG57" s="5"/>
      <c r="BH57" s="5"/>
      <c r="BI57" s="5"/>
      <c r="BJ57" s="5"/>
      <c r="BK57" s="5"/>
      <c r="BL57" s="5"/>
      <c r="BM57" s="5"/>
      <c r="BN57" s="5"/>
      <c r="BO57" s="5"/>
      <c r="BP57" s="3"/>
      <c r="BQ57" s="3"/>
      <c r="BR57" s="3"/>
      <c r="BS57" s="3"/>
      <c r="BT57" s="3"/>
      <c r="BU57" s="3"/>
      <c r="BV57" s="3"/>
      <c r="BW57" s="3"/>
      <c r="BX57" s="3"/>
      <c r="BY57" s="3"/>
      <c r="BZ57" s="3"/>
      <c r="CA57" s="3"/>
      <c r="CB57" s="3"/>
      <c r="CC57" s="3"/>
      <c r="CD57" s="3"/>
      <c r="CE57" s="3"/>
      <c r="CF57" s="3"/>
      <c r="CG57" s="3"/>
      <c r="CH57" s="5"/>
    </row>
    <row r="58" spans="1:87" x14ac:dyDescent="0.3">
      <c r="A58" t="str">
        <f>CONCATENATE('Running Order'!$E$1008,"IRS",CI58)</f>
        <v>BlueIRS1</v>
      </c>
      <c r="B58" s="13">
        <f>IFERROR(VLOOKUP($A58,'All Running Order Nat B'!$A$4:$CI$60,B$204,FALSE),"-")</f>
        <v>12</v>
      </c>
      <c r="C58" s="35" t="str">
        <f>IFERROR(VLOOKUP($A58,'All Running Order Nat B'!$A$4:$CI$60,C$204,FALSE),"-")</f>
        <v>Andy Wilks</v>
      </c>
      <c r="D58" s="35" t="str">
        <f>IFERROR(VLOOKUP($A58,'All Running Order Nat B'!$A$4:$CI$60,D$204,FALSE),"-")</f>
        <v>Mark Smith</v>
      </c>
      <c r="E58" s="35" t="str">
        <f>IFERROR(VLOOKUP($A58,'All Running Order Nat B'!$A$4:$CI$60,E$204,FALSE),"-")</f>
        <v>Crossle</v>
      </c>
      <c r="F58" s="35">
        <f>IFERROR(VLOOKUP($A58,'All Running Order Nat B'!$A$4:$CI$60,F$204,FALSE),"-")</f>
        <v>1600</v>
      </c>
      <c r="G58" s="13" t="str">
        <f>IFERROR(VLOOKUP($A58,'All Running Order Nat B'!$A$4:$CI$60,G$204,FALSE),"-")</f>
        <v>IRS</v>
      </c>
      <c r="H58" s="12">
        <f>IFERROR(VLOOKUP($A58,'All Running Order Nat B'!$A$4:$CI$60,H$204,FALSE),"-")</f>
        <v>5</v>
      </c>
      <c r="I58" s="12">
        <f>IFERROR(VLOOKUP($A58,'All Running Order Nat B'!$A$4:$CI$60,I$204,FALSE),"-")</f>
        <v>0</v>
      </c>
      <c r="J58" s="12">
        <f>IFERROR(VLOOKUP($A58,'All Running Order Nat B'!$A$4:$CI$60,J$204,FALSE),"-")</f>
        <v>0</v>
      </c>
      <c r="K58" s="35">
        <f>IFERROR(VLOOKUP($A58,'All Running Order Nat B'!$A$4:$CI$60,K$204,FALSE),"-")</f>
        <v>0</v>
      </c>
      <c r="L58" s="12" t="str">
        <f>IFERROR(VLOOKUP($A58,'All Running Order Nat B'!$A$4:$CI$60,L$204,FALSE),"-")</f>
        <v>Blue</v>
      </c>
      <c r="M58" s="35">
        <f>IFERROR(VLOOKUP($A58,'All Running Order Nat B'!$A$4:$CI$60,M$204,FALSE),"-")</f>
        <v>1</v>
      </c>
      <c r="N58" s="35">
        <f>IFERROR(VLOOKUP($A58,'All Running Order Nat B'!$A$4:$CI$60,N$204,FALSE),"-")</f>
        <v>1</v>
      </c>
      <c r="O58" s="35">
        <f>IFERROR(VLOOKUP($A58,'All Running Order Nat B'!$A$4:$CI$60,O$204,FALSE),"-")</f>
        <v>3</v>
      </c>
      <c r="P58" s="35">
        <f>IFERROR(VLOOKUP($A58,'All Running Order Nat B'!$A$4:$CI$60,P$204,FALSE),"-")</f>
        <v>1</v>
      </c>
      <c r="Q58" s="35">
        <f>IFERROR(VLOOKUP($A58,'All Running Order Nat B'!$A$4:$CI$60,Q$204,FALSE),"-")</f>
        <v>5</v>
      </c>
      <c r="R58" s="35">
        <f>IFERROR(VLOOKUP($A58,'All Running Order Nat B'!$A$4:$CI$60,R$204,FALSE),"-")</f>
        <v>6</v>
      </c>
      <c r="S58" s="12">
        <f>IFERROR(VLOOKUP($A58,'All Running Order Nat B'!$A$4:$CI$60,S$204,FALSE),"-")</f>
        <v>6</v>
      </c>
      <c r="T58" s="35">
        <f>IFERROR(VLOOKUP($A58,'All Running Order Nat B'!$A$4:$CI$60,T$204,FALSE),"-")</f>
        <v>0</v>
      </c>
      <c r="U58" s="12">
        <f>IFERROR(VLOOKUP($A58,'All Running Order Nat B'!$A$4:$CI$60,U$204,FALSE),"-")</f>
        <v>0</v>
      </c>
      <c r="V58" s="35">
        <f>IFERROR(VLOOKUP($A58,'All Running Order Nat B'!$A$4:$CI$60,V$204,FALSE),"-")</f>
        <v>0</v>
      </c>
      <c r="W58" s="5">
        <f>IFERROR(VLOOKUP($A58,'All Running Order Nat B'!$A$4:$CI$60,W$204,FALSE),"-")</f>
        <v>23</v>
      </c>
      <c r="X58" s="12">
        <f>IFERROR(VLOOKUP($A58,'All Running Order Nat B'!$A$4:$CI$60,X$204,FALSE),"-")</f>
        <v>2</v>
      </c>
      <c r="Y58" s="12">
        <f>IFERROR(VLOOKUP($A58,'All Running Order Nat B'!$A$4:$CI$60,Y$204,FALSE),"-")</f>
        <v>1</v>
      </c>
      <c r="Z58" s="12">
        <f>IFERROR(VLOOKUP($A58,'All Running Order Nat B'!$A$4:$CI$60,Z$204,FALSE),"-")</f>
        <v>1</v>
      </c>
      <c r="AA58" s="12">
        <f>IFERROR(VLOOKUP($A58,'All Running Order Nat B'!$A$4:$CI$60,AA$204,FALSE),"-")</f>
        <v>3</v>
      </c>
      <c r="AB58" s="12">
        <f>IFERROR(VLOOKUP($A58,'All Running Order Nat B'!$A$4:$CI$60,AB$204,FALSE),"-")</f>
        <v>2</v>
      </c>
      <c r="AC58" s="12">
        <f>IFERROR(VLOOKUP($A58,'All Running Order Nat B'!$A$4:$CI$60,AC$204,FALSE),"-")</f>
        <v>3</v>
      </c>
      <c r="AD58" s="12">
        <f>IFERROR(VLOOKUP($A58,'All Running Order Nat B'!$A$4:$CI$60,AD$204,FALSE),"-")</f>
        <v>0</v>
      </c>
      <c r="AE58" s="12">
        <f>IFERROR(VLOOKUP($A58,'All Running Order Nat B'!$A$4:$CI$60,AE$204,FALSE),"-")</f>
        <v>0</v>
      </c>
      <c r="AF58" s="12">
        <f>IFERROR(VLOOKUP($A58,'All Running Order Nat B'!$A$4:$CI$60,AF$204,FALSE),"-")</f>
        <v>0</v>
      </c>
      <c r="AG58" s="12">
        <f>IFERROR(VLOOKUP($A58,'All Running Order Nat B'!$A$4:$CI$60,AG$204,FALSE),"-")</f>
        <v>0</v>
      </c>
      <c r="AH58" s="5">
        <f>IFERROR(VLOOKUP($A58,'All Running Order Nat B'!$A$4:$CI$60,AH$204,FALSE),"-")</f>
        <v>12</v>
      </c>
      <c r="AI58" s="5">
        <f>IFERROR(VLOOKUP($A58,'All Running Order Nat B'!$A$4:$CI$60,AI$204,FALSE),"-")</f>
        <v>35</v>
      </c>
      <c r="AJ58" s="12">
        <f>IFERROR(VLOOKUP($A58,'All Running Order Nat B'!$A$4:$CI$60,AJ$204,FALSE),"-")</f>
        <v>1</v>
      </c>
      <c r="AK58" s="12">
        <f>IFERROR(VLOOKUP($A58,'All Running Order Nat B'!$A$4:$CI$60,AK$204,FALSE),"-")</f>
        <v>0</v>
      </c>
      <c r="AL58" s="12">
        <f>IFERROR(VLOOKUP($A58,'All Running Order Nat B'!$A$4:$CI$60,AL$204,FALSE),"-")</f>
        <v>1</v>
      </c>
      <c r="AM58" s="12">
        <f>IFERROR(VLOOKUP($A58,'All Running Order Nat B'!$A$4:$CI$60,AM$204,FALSE),"-")</f>
        <v>2</v>
      </c>
      <c r="AN58" s="12">
        <f>IFERROR(VLOOKUP($A58,'All Running Order Nat B'!$A$4:$CI$60,AN$204,FALSE),"-")</f>
        <v>1</v>
      </c>
      <c r="AO58" s="12">
        <f>IFERROR(VLOOKUP($A58,'All Running Order Nat B'!$A$4:$CI$60,AO$204,FALSE),"-")</f>
        <v>0</v>
      </c>
      <c r="AP58" s="12">
        <f>IFERROR(VLOOKUP($A58,'All Running Order Nat B'!$A$4:$CI$60,AP$204,FALSE),"-")</f>
        <v>3</v>
      </c>
      <c r="AQ58" s="12">
        <f>IFERROR(VLOOKUP($A58,'All Running Order Nat B'!$A$4:$CI$60,AQ$204,FALSE),"-")</f>
        <v>1</v>
      </c>
      <c r="AR58" s="12">
        <f>IFERROR(VLOOKUP($A58,'All Running Order Nat B'!$A$4:$CI$60,AR$204,FALSE),"-")</f>
        <v>0</v>
      </c>
      <c r="AS58" s="12">
        <f>IFERROR(VLOOKUP($A58,'All Running Order Nat B'!$A$4:$CI$60,AS$204,FALSE),"-")</f>
        <v>0</v>
      </c>
      <c r="AT58" s="5">
        <f>IFERROR(VLOOKUP($A58,'All Running Order Nat B'!$A$4:$CI$60,AT$204,FALSE),"-")</f>
        <v>9</v>
      </c>
      <c r="AU58" s="5">
        <f>IFERROR(VLOOKUP($A58,'All Running Order Nat B'!$A$4:$CI$60,AU$204,FALSE),"-")</f>
        <v>44</v>
      </c>
      <c r="AV58" s="12">
        <f>IFERROR(VLOOKUP($A58,'All Running Order Nat B'!$A$4:$CI$60,AV$204,FALSE),"-")</f>
        <v>0</v>
      </c>
      <c r="AW58" s="12">
        <f>IFERROR(VLOOKUP($A58,'All Running Order Nat B'!$A$4:$CI$60,AW$204,FALSE),"-")</f>
        <v>0</v>
      </c>
      <c r="AX58" s="12">
        <f>IFERROR(VLOOKUP($A58,'All Running Order Nat B'!$A$4:$CI$60,AX$204,FALSE),"-")</f>
        <v>0</v>
      </c>
      <c r="AY58" s="12">
        <f>IFERROR(VLOOKUP($A58,'All Running Order Nat B'!$A$4:$CI$60,AY$204,FALSE),"-")</f>
        <v>0</v>
      </c>
      <c r="AZ58" s="12">
        <f>IFERROR(VLOOKUP($A58,'All Running Order Nat B'!$A$4:$CI$60,AZ$204,FALSE),"-")</f>
        <v>0</v>
      </c>
      <c r="BA58" s="12">
        <f>IFERROR(VLOOKUP($A58,'All Running Order Nat B'!$A$4:$CI$60,BA$204,FALSE),"-")</f>
        <v>0</v>
      </c>
      <c r="BB58" s="12">
        <f>IFERROR(VLOOKUP($A58,'All Running Order Nat B'!$A$4:$CI$60,BB$204,FALSE),"-")</f>
        <v>0</v>
      </c>
      <c r="BC58" s="12">
        <f>IFERROR(VLOOKUP($A58,'All Running Order Nat B'!$A$4:$CI$60,BC$204,FALSE),"-")</f>
        <v>0</v>
      </c>
      <c r="BD58" s="12">
        <f>IFERROR(VLOOKUP($A58,'All Running Order Nat B'!$A$4:$CI$60,BD$204,FALSE),"-")</f>
        <v>0</v>
      </c>
      <c r="BE58" s="12">
        <f>IFERROR(VLOOKUP($A58,'All Running Order Nat B'!$A$4:$CI$60,BE$204,FALSE),"-")</f>
        <v>0</v>
      </c>
      <c r="BF58" s="5">
        <f>IFERROR(VLOOKUP($A58,'All Running Order Nat B'!$A$4:$CI$60,BF$204,FALSE),"-")</f>
        <v>0</v>
      </c>
      <c r="BG58" s="5">
        <f>IFERROR(VLOOKUP($A58,'All Running Order Nat B'!$A$4:$CI$60,BG$204,FALSE),"-")</f>
        <v>44</v>
      </c>
      <c r="BH58" s="5">
        <f>IFERROR(VLOOKUP($A58,'All Running Order Nat B'!$A$4:$CI$60,BH$204,FALSE),"-")</f>
        <v>8</v>
      </c>
      <c r="BI58" s="5">
        <f>IFERROR(VLOOKUP($A58,'All Running Order Nat B'!$A$4:$CI$60,BI$204,FALSE),"-")</f>
        <v>10</v>
      </c>
      <c r="BJ58" s="5">
        <f>IFERROR(VLOOKUP($A58,'All Running Order Nat B'!$A$4:$CI$60,BJ$204,FALSE),"-")</f>
        <v>10</v>
      </c>
      <c r="BK58" s="5">
        <f>IFERROR(VLOOKUP($A58,'All Running Order Nat B'!$A$4:$CI$60,BK$204,FALSE),"-")</f>
        <v>10</v>
      </c>
      <c r="BL58" s="5">
        <f>IFERROR(VLOOKUP($A58,'All Running Order Nat B'!$A$4:$CI$60,BL$204,FALSE),"-")</f>
        <v>8</v>
      </c>
      <c r="BM58" s="5">
        <f>IFERROR(VLOOKUP($A58,'All Running Order Nat B'!$A$4:$CI$60,BM$204,FALSE),"-")</f>
        <v>10</v>
      </c>
      <c r="BN58" s="5">
        <f>IFERROR(VLOOKUP($A58,'All Running Order Nat B'!$A$4:$CI$60,BN$204,FALSE),"-")</f>
        <v>10</v>
      </c>
      <c r="BO58" s="5">
        <f>IFERROR(VLOOKUP($A58,'All Running Order Nat B'!$A$4:$CI$60,BO$204,FALSE),"-")</f>
        <v>10</v>
      </c>
      <c r="BP58" s="3" t="str">
        <f>IFERROR(VLOOKUP($A58,'All Running Order Nat B'!$A$4:$CI$60,BP$204,FALSE),"-")</f>
        <v>-</v>
      </c>
      <c r="BQ58" s="3" t="str">
        <f>IFERROR(VLOOKUP($A58,'All Running Order Nat B'!$A$4:$CI$60,BQ$204,FALSE),"-")</f>
        <v/>
      </c>
      <c r="BR58" s="3" t="str">
        <f>IFERROR(VLOOKUP($A58,'All Running Order Nat B'!$A$4:$CI$60,BR$204,FALSE),"-")</f>
        <v>-</v>
      </c>
      <c r="BS58" s="3" t="str">
        <f>IFERROR(VLOOKUP($A58,'All Running Order Nat B'!$A$4:$CI$60,BS$204,FALSE),"-")</f>
        <v/>
      </c>
      <c r="BT58" s="3" t="str">
        <f>IFERROR(VLOOKUP($A58,'All Running Order Nat B'!$A$4:$CI$60,BT$204,FALSE),"-")</f>
        <v>-</v>
      </c>
      <c r="BU58" s="3" t="str">
        <f>IFERROR(VLOOKUP($A58,'All Running Order Nat B'!$A$4:$CI$60,BU$204,FALSE),"-")</f>
        <v/>
      </c>
      <c r="BV58" s="3">
        <f>IFERROR(VLOOKUP($A58,'All Running Order Nat B'!$A$4:$CI$60,BV$204,FALSE),"-")</f>
        <v>10</v>
      </c>
      <c r="BW58" s="3">
        <f>IFERROR(VLOOKUP($A58,'All Running Order Nat B'!$A$4:$CI$60,BW$204,FALSE),"-")</f>
        <v>1</v>
      </c>
      <c r="BX58" s="3" t="str">
        <f>IFERROR(VLOOKUP($A58,'All Running Order Nat B'!$A$4:$CI$60,BX$204,FALSE),"-")</f>
        <v>-</v>
      </c>
      <c r="BY58" s="3" t="str">
        <f>IFERROR(VLOOKUP($A58,'All Running Order Nat B'!$A$4:$CI$60,BY$204,FALSE),"-")</f>
        <v/>
      </c>
      <c r="BZ58" s="3" t="str">
        <f>IFERROR(VLOOKUP($A58,'All Running Order Nat B'!$A$4:$CI$60,BZ$204,FALSE),"-")</f>
        <v>-</v>
      </c>
      <c r="CA58" s="3" t="str">
        <f>IFERROR(VLOOKUP($A58,'All Running Order Nat B'!$A$4:$CI$60,CA$204,FALSE),"-")</f>
        <v/>
      </c>
      <c r="CB58" s="3" t="str">
        <f>IFERROR(VLOOKUP($A58,'All Running Order Nat B'!$A$4:$CI$60,CB$204,FALSE),"-")</f>
        <v>-</v>
      </c>
      <c r="CC58" s="3" t="str">
        <f>IFERROR(VLOOKUP($A58,'All Running Order Nat B'!$A$4:$CI$60,CC$204,FALSE),"-")</f>
        <v/>
      </c>
      <c r="CD58" s="3" t="str">
        <f>IFERROR(VLOOKUP($A58,'All Running Order Nat B'!$A$4:$CI$60,CD$204,FALSE),"-")</f>
        <v>-</v>
      </c>
      <c r="CE58" s="3" t="str">
        <f>IFERROR(VLOOKUP($A58,'All Running Order Nat B'!$A$4:$CI$60,CE$204,FALSE),"-")</f>
        <v/>
      </c>
      <c r="CF58" s="3" t="str">
        <f t="shared" si="4"/>
        <v>-</v>
      </c>
      <c r="CG58" s="3" t="str">
        <f t="shared" si="5"/>
        <v/>
      </c>
      <c r="CH58" s="5" t="str">
        <f>IFERROR(VLOOKUP($A58,'All Running Order Nat B'!$A$4:$CI$60,CH$204,FALSE),"-")</f>
        <v>1</v>
      </c>
      <c r="CI58">
        <v>1</v>
      </c>
    </row>
    <row r="59" spans="1:87" x14ac:dyDescent="0.3">
      <c r="A59" t="str">
        <f>CONCATENATE('Running Order'!$E$1008,"IRS",CI59)</f>
        <v>BlueIRS2</v>
      </c>
      <c r="B59" s="37">
        <f>IFERROR(VLOOKUP($A59,'All Running Order Nat B'!$A$4:$CI$60,B$204,FALSE),"-")</f>
        <v>7</v>
      </c>
      <c r="C59" s="36" t="str">
        <f>IFERROR(VLOOKUP($A59,'All Running Order Nat B'!$A$4:$CI$60,C$204,FALSE),"-")</f>
        <v>John Cole</v>
      </c>
      <c r="D59" s="36" t="str">
        <f>IFERROR(VLOOKUP($A59,'All Running Order Nat B'!$A$4:$CI$60,D$204,FALSE),"-")</f>
        <v>Anne Cole</v>
      </c>
      <c r="E59" s="36" t="str">
        <f>IFERROR(VLOOKUP($A59,'All Running Order Nat B'!$A$4:$CI$60,E$204,FALSE),"-")</f>
        <v>Crossle</v>
      </c>
      <c r="F59" s="36">
        <f>IFERROR(VLOOKUP($A59,'All Running Order Nat B'!$A$4:$CI$60,F$204,FALSE),"-")</f>
        <v>1600</v>
      </c>
      <c r="G59" s="37" t="str">
        <f>IFERROR(VLOOKUP($A59,'All Running Order Nat B'!$A$4:$CI$60,G$204,FALSE),"-")</f>
        <v>IRS</v>
      </c>
      <c r="H59" s="36">
        <f>IFERROR(VLOOKUP($A59,'All Running Order Nat B'!$A$4:$CI$60,H$204,FALSE),"-")</f>
        <v>7</v>
      </c>
      <c r="I59" s="36">
        <f>IFERROR(VLOOKUP($A59,'All Running Order Nat B'!$A$4:$CI$60,I$204,FALSE),"-")</f>
        <v>0</v>
      </c>
      <c r="J59" s="36">
        <f>IFERROR(VLOOKUP($A59,'All Running Order Nat B'!$A$4:$CI$60,J$204,FALSE),"-")</f>
        <v>0</v>
      </c>
      <c r="K59" s="36">
        <f>IFERROR(VLOOKUP($A59,'All Running Order Nat B'!$A$4:$CI$60,K$204,FALSE),"-")</f>
        <v>0</v>
      </c>
      <c r="L59" s="36" t="str">
        <f>IFERROR(VLOOKUP($A59,'All Running Order Nat B'!$A$4:$CI$60,L$204,FALSE),"-")</f>
        <v>Blue</v>
      </c>
      <c r="M59" s="36">
        <f>IFERROR(VLOOKUP($A59,'All Running Order Nat B'!$A$4:$CI$60,M$204,FALSE),"-")</f>
        <v>5</v>
      </c>
      <c r="N59" s="36">
        <f>IFERROR(VLOOKUP($A59,'All Running Order Nat B'!$A$4:$CI$60,N$204,FALSE),"-")</f>
        <v>3</v>
      </c>
      <c r="O59" s="36">
        <f>IFERROR(VLOOKUP($A59,'All Running Order Nat B'!$A$4:$CI$60,O$204,FALSE),"-")</f>
        <v>9</v>
      </c>
      <c r="P59" s="36">
        <f>IFERROR(VLOOKUP($A59,'All Running Order Nat B'!$A$4:$CI$60,P$204,FALSE),"-")</f>
        <v>1</v>
      </c>
      <c r="Q59" s="36">
        <f>IFERROR(VLOOKUP($A59,'All Running Order Nat B'!$A$4:$CI$60,Q$204,FALSE),"-")</f>
        <v>3</v>
      </c>
      <c r="R59" s="36">
        <f>IFERROR(VLOOKUP($A59,'All Running Order Nat B'!$A$4:$CI$60,R$204,FALSE),"-")</f>
        <v>4</v>
      </c>
      <c r="S59" s="36">
        <f>IFERROR(VLOOKUP($A59,'All Running Order Nat B'!$A$4:$CI$60,S$204,FALSE),"-")</f>
        <v>8</v>
      </c>
      <c r="T59" s="36">
        <f>IFERROR(VLOOKUP($A59,'All Running Order Nat B'!$A$4:$CI$60,T$204,FALSE),"-")</f>
        <v>5</v>
      </c>
      <c r="U59" s="36">
        <f>IFERROR(VLOOKUP($A59,'All Running Order Nat B'!$A$4:$CI$60,U$204,FALSE),"-")</f>
        <v>0</v>
      </c>
      <c r="V59" s="36">
        <f>IFERROR(VLOOKUP($A59,'All Running Order Nat B'!$A$4:$CI$60,V$204,FALSE),"-")</f>
        <v>0</v>
      </c>
      <c r="W59" s="38">
        <f>IFERROR(VLOOKUP($A59,'All Running Order Nat B'!$A$4:$CI$60,W$204,FALSE),"-")</f>
        <v>38</v>
      </c>
      <c r="X59" s="36">
        <f>IFERROR(VLOOKUP($A59,'All Running Order Nat B'!$A$4:$CI$60,X$204,FALSE),"-")</f>
        <v>2</v>
      </c>
      <c r="Y59" s="36">
        <f>IFERROR(VLOOKUP($A59,'All Running Order Nat B'!$A$4:$CI$60,Y$204,FALSE),"-")</f>
        <v>3</v>
      </c>
      <c r="Z59" s="36">
        <f>IFERROR(VLOOKUP($A59,'All Running Order Nat B'!$A$4:$CI$60,Z$204,FALSE),"-")</f>
        <v>3</v>
      </c>
      <c r="AA59" s="36">
        <f>IFERROR(VLOOKUP($A59,'All Running Order Nat B'!$A$4:$CI$60,AA$204,FALSE),"-")</f>
        <v>4</v>
      </c>
      <c r="AB59" s="36">
        <f>IFERROR(VLOOKUP($A59,'All Running Order Nat B'!$A$4:$CI$60,AB$204,FALSE),"-")</f>
        <v>2</v>
      </c>
      <c r="AC59" s="36">
        <f>IFERROR(VLOOKUP($A59,'All Running Order Nat B'!$A$4:$CI$60,AC$204,FALSE),"-")</f>
        <v>4</v>
      </c>
      <c r="AD59" s="36">
        <f>IFERROR(VLOOKUP($A59,'All Running Order Nat B'!$A$4:$CI$60,AD$204,FALSE),"-")</f>
        <v>8</v>
      </c>
      <c r="AE59" s="36">
        <f>IFERROR(VLOOKUP($A59,'All Running Order Nat B'!$A$4:$CI$60,AE$204,FALSE),"-")</f>
        <v>0</v>
      </c>
      <c r="AF59" s="36">
        <f>IFERROR(VLOOKUP($A59,'All Running Order Nat B'!$A$4:$CI$60,AF$204,FALSE),"-")</f>
        <v>0</v>
      </c>
      <c r="AG59" s="36">
        <f>IFERROR(VLOOKUP($A59,'All Running Order Nat B'!$A$4:$CI$60,AG$204,FALSE),"-")</f>
        <v>0</v>
      </c>
      <c r="AH59" s="38">
        <f>IFERROR(VLOOKUP($A59,'All Running Order Nat B'!$A$4:$CI$60,AH$204,FALSE),"-")</f>
        <v>26</v>
      </c>
      <c r="AI59" s="38">
        <f>IFERROR(VLOOKUP($A59,'All Running Order Nat B'!$A$4:$CI$60,AI$204,FALSE),"-")</f>
        <v>64</v>
      </c>
      <c r="AJ59" s="36">
        <f>IFERROR(VLOOKUP($A59,'All Running Order Nat B'!$A$4:$CI$60,AJ$204,FALSE),"-")</f>
        <v>1</v>
      </c>
      <c r="AK59" s="36">
        <f>IFERROR(VLOOKUP($A59,'All Running Order Nat B'!$A$4:$CI$60,AK$204,FALSE),"-")</f>
        <v>3</v>
      </c>
      <c r="AL59" s="36">
        <f>IFERROR(VLOOKUP($A59,'All Running Order Nat B'!$A$4:$CI$60,AL$204,FALSE),"-")</f>
        <v>2</v>
      </c>
      <c r="AM59" s="36">
        <f>IFERROR(VLOOKUP($A59,'All Running Order Nat B'!$A$4:$CI$60,AM$204,FALSE),"-")</f>
        <v>3</v>
      </c>
      <c r="AN59" s="36">
        <f>IFERROR(VLOOKUP($A59,'All Running Order Nat B'!$A$4:$CI$60,AN$204,FALSE),"-")</f>
        <v>1</v>
      </c>
      <c r="AO59" s="36">
        <f>IFERROR(VLOOKUP($A59,'All Running Order Nat B'!$A$4:$CI$60,AO$204,FALSE),"-")</f>
        <v>4</v>
      </c>
      <c r="AP59" s="36">
        <f>IFERROR(VLOOKUP($A59,'All Running Order Nat B'!$A$4:$CI$60,AP$204,FALSE),"-")</f>
        <v>8</v>
      </c>
      <c r="AQ59" s="36">
        <f>IFERROR(VLOOKUP($A59,'All Running Order Nat B'!$A$4:$CI$60,AQ$204,FALSE),"-")</f>
        <v>0</v>
      </c>
      <c r="AR59" s="36">
        <f>IFERROR(VLOOKUP($A59,'All Running Order Nat B'!$A$4:$CI$60,AR$204,FALSE),"-")</f>
        <v>0</v>
      </c>
      <c r="AS59" s="36">
        <f>IFERROR(VLOOKUP($A59,'All Running Order Nat B'!$A$4:$CI$60,AS$204,FALSE),"-")</f>
        <v>0</v>
      </c>
      <c r="AT59" s="38">
        <f>IFERROR(VLOOKUP($A59,'All Running Order Nat B'!$A$4:$CI$60,AT$204,FALSE),"-")</f>
        <v>22</v>
      </c>
      <c r="AU59" s="38">
        <f>IFERROR(VLOOKUP($A59,'All Running Order Nat B'!$A$4:$CI$60,AU$204,FALSE),"-")</f>
        <v>86</v>
      </c>
      <c r="AV59" s="36">
        <f>IFERROR(VLOOKUP($A59,'All Running Order Nat B'!$A$4:$CI$60,AV$204,FALSE),"-")</f>
        <v>0</v>
      </c>
      <c r="AW59" s="36">
        <f>IFERROR(VLOOKUP($A59,'All Running Order Nat B'!$A$4:$CI$60,AW$204,FALSE),"-")</f>
        <v>0</v>
      </c>
      <c r="AX59" s="36">
        <f>IFERROR(VLOOKUP($A59,'All Running Order Nat B'!$A$4:$CI$60,AX$204,FALSE),"-")</f>
        <v>0</v>
      </c>
      <c r="AY59" s="36">
        <f>IFERROR(VLOOKUP($A59,'All Running Order Nat B'!$A$4:$CI$60,AY$204,FALSE),"-")</f>
        <v>0</v>
      </c>
      <c r="AZ59" s="36">
        <f>IFERROR(VLOOKUP($A59,'All Running Order Nat B'!$A$4:$CI$60,AZ$204,FALSE),"-")</f>
        <v>0</v>
      </c>
      <c r="BA59" s="36">
        <f>IFERROR(VLOOKUP($A59,'All Running Order Nat B'!$A$4:$CI$60,BA$204,FALSE),"-")</f>
        <v>0</v>
      </c>
      <c r="BB59" s="36">
        <f>IFERROR(VLOOKUP($A59,'All Running Order Nat B'!$A$4:$CI$60,BB$204,FALSE),"-")</f>
        <v>0</v>
      </c>
      <c r="BC59" s="36">
        <f>IFERROR(VLOOKUP($A59,'All Running Order Nat B'!$A$4:$CI$60,BC$204,FALSE),"-")</f>
        <v>0</v>
      </c>
      <c r="BD59" s="36">
        <f>IFERROR(VLOOKUP($A59,'All Running Order Nat B'!$A$4:$CI$60,BD$204,FALSE),"-")</f>
        <v>0</v>
      </c>
      <c r="BE59" s="36">
        <f>IFERROR(VLOOKUP($A59,'All Running Order Nat B'!$A$4:$CI$60,BE$204,FALSE),"-")</f>
        <v>0</v>
      </c>
      <c r="BF59" s="38">
        <f>IFERROR(VLOOKUP($A59,'All Running Order Nat B'!$A$4:$CI$60,BF$204,FALSE),"-")</f>
        <v>0</v>
      </c>
      <c r="BG59" s="38">
        <f>IFERROR(VLOOKUP($A59,'All Running Order Nat B'!$A$4:$CI$60,BG$204,FALSE),"-")</f>
        <v>86</v>
      </c>
      <c r="BH59" s="5">
        <f>IFERROR(VLOOKUP($A59,'All Running Order Nat B'!$A$4:$CI$60,BH$204,FALSE),"-")</f>
        <v>15</v>
      </c>
      <c r="BI59" s="5">
        <f>IFERROR(VLOOKUP($A59,'All Running Order Nat B'!$A$4:$CI$60,BI$204,FALSE),"-")</f>
        <v>17</v>
      </c>
      <c r="BJ59" s="5">
        <f>IFERROR(VLOOKUP($A59,'All Running Order Nat B'!$A$4:$CI$60,BJ$204,FALSE),"-")</f>
        <v>17</v>
      </c>
      <c r="BK59" s="5">
        <f>IFERROR(VLOOKUP($A59,'All Running Order Nat B'!$A$4:$CI$60,BK$204,FALSE),"-")</f>
        <v>17</v>
      </c>
      <c r="BL59" s="5">
        <f>IFERROR(VLOOKUP($A59,'All Running Order Nat B'!$A$4:$CI$60,BL$204,FALSE),"-")</f>
        <v>15</v>
      </c>
      <c r="BM59" s="5">
        <f>IFERROR(VLOOKUP($A59,'All Running Order Nat B'!$A$4:$CI$60,BM$204,FALSE),"-")</f>
        <v>17</v>
      </c>
      <c r="BN59" s="5">
        <f>IFERROR(VLOOKUP($A59,'All Running Order Nat B'!$A$4:$CI$60,BN$204,FALSE),"-")</f>
        <v>17</v>
      </c>
      <c r="BO59" s="5">
        <f>IFERROR(VLOOKUP($A59,'All Running Order Nat B'!$A$4:$CI$60,BO$204,FALSE),"-")</f>
        <v>17</v>
      </c>
      <c r="BP59" s="3" t="str">
        <f>IFERROR(VLOOKUP($A59,'All Running Order Nat B'!$A$4:$CI$60,BP$204,FALSE),"-")</f>
        <v>-</v>
      </c>
      <c r="BQ59" s="3" t="str">
        <f>IFERROR(VLOOKUP($A59,'All Running Order Nat B'!$A$4:$CI$60,BQ$204,FALSE),"-")</f>
        <v/>
      </c>
      <c r="BR59" s="3" t="str">
        <f>IFERROR(VLOOKUP($A59,'All Running Order Nat B'!$A$4:$CI$60,BR$204,FALSE),"-")</f>
        <v>-</v>
      </c>
      <c r="BS59" s="3" t="str">
        <f>IFERROR(VLOOKUP($A59,'All Running Order Nat B'!$A$4:$CI$60,BS$204,FALSE),"-")</f>
        <v/>
      </c>
      <c r="BT59" s="3" t="str">
        <f>IFERROR(VLOOKUP($A59,'All Running Order Nat B'!$A$4:$CI$60,BT$204,FALSE),"-")</f>
        <v>-</v>
      </c>
      <c r="BU59" s="3" t="str">
        <f>IFERROR(VLOOKUP($A59,'All Running Order Nat B'!$A$4:$CI$60,BU$204,FALSE),"-")</f>
        <v/>
      </c>
      <c r="BV59" s="3">
        <f>IFERROR(VLOOKUP($A59,'All Running Order Nat B'!$A$4:$CI$60,BV$204,FALSE),"-")</f>
        <v>17</v>
      </c>
      <c r="BW59" s="3">
        <f>IFERROR(VLOOKUP($A59,'All Running Order Nat B'!$A$4:$CI$60,BW$204,FALSE),"-")</f>
        <v>2</v>
      </c>
      <c r="BX59" s="3" t="str">
        <f>IFERROR(VLOOKUP($A59,'All Running Order Nat B'!$A$4:$CI$60,BX$204,FALSE),"-")</f>
        <v>-</v>
      </c>
      <c r="BY59" s="3" t="str">
        <f>IFERROR(VLOOKUP($A59,'All Running Order Nat B'!$A$4:$CI$60,BY$204,FALSE),"-")</f>
        <v/>
      </c>
      <c r="BZ59" s="3" t="str">
        <f>IFERROR(VLOOKUP($A59,'All Running Order Nat B'!$A$4:$CI$60,BZ$204,FALSE),"-")</f>
        <v>-</v>
      </c>
      <c r="CA59" s="3" t="str">
        <f>IFERROR(VLOOKUP($A59,'All Running Order Nat B'!$A$4:$CI$60,CA$204,FALSE),"-")</f>
        <v/>
      </c>
      <c r="CB59" s="3" t="str">
        <f>IFERROR(VLOOKUP($A59,'All Running Order Nat B'!$A$4:$CI$60,CB$204,FALSE),"-")</f>
        <v>-</v>
      </c>
      <c r="CC59" s="3" t="str">
        <f>IFERROR(VLOOKUP($A59,'All Running Order Nat B'!$A$4:$CI$60,CC$204,FALSE),"-")</f>
        <v/>
      </c>
      <c r="CD59" s="3" t="str">
        <f>IFERROR(VLOOKUP($A59,'All Running Order Nat B'!$A$4:$CI$60,CD$204,FALSE),"-")</f>
        <v>-</v>
      </c>
      <c r="CE59" s="3" t="str">
        <f>IFERROR(VLOOKUP($A59,'All Running Order Nat B'!$A$4:$CI$60,CE$204,FALSE),"-")</f>
        <v/>
      </c>
      <c r="CF59" s="3" t="str">
        <f t="shared" si="4"/>
        <v>-</v>
      </c>
      <c r="CG59" s="3" t="str">
        <f t="shared" si="5"/>
        <v/>
      </c>
      <c r="CH59" s="5" t="str">
        <f>IFERROR(VLOOKUP($A59,'All Running Order Nat B'!$A$4:$CI$60,CH$204,FALSE),"-")</f>
        <v>2</v>
      </c>
      <c r="CI59">
        <v>2</v>
      </c>
    </row>
    <row r="60" spans="1:87" x14ac:dyDescent="0.3">
      <c r="A60" t="str">
        <f>CONCATENATE('Running Order'!$E$1008,"IRS",CI60)</f>
        <v>BlueIRS3</v>
      </c>
      <c r="B60" s="13">
        <f>IFERROR(VLOOKUP($A60,'All Running Order Nat B'!$A$4:$CI$60,B$204,FALSE),"-")</f>
        <v>5</v>
      </c>
      <c r="C60" s="35" t="str">
        <f>IFERROR(VLOOKUP($A60,'All Running Order Nat B'!$A$4:$CI$60,C$204,FALSE),"-")</f>
        <v>Mike Readings</v>
      </c>
      <c r="D60" s="35" t="str">
        <f>IFERROR(VLOOKUP($A60,'All Running Order Nat B'!$A$4:$CI$60,D$204,FALSE),"-")</f>
        <v>Carole Readings</v>
      </c>
      <c r="E60" s="35" t="str">
        <f>IFERROR(VLOOKUP($A60,'All Running Order Nat B'!$A$4:$CI$60,E$204,FALSE),"-")</f>
        <v>Sherpa Indy</v>
      </c>
      <c r="F60" s="35">
        <f>IFERROR(VLOOKUP($A60,'All Running Order Nat B'!$A$4:$CI$60,F$204,FALSE),"-")</f>
        <v>1540</v>
      </c>
      <c r="G60" s="13" t="str">
        <f>IFERROR(VLOOKUP($A60,'All Running Order Nat B'!$A$4:$CI$60,G$204,FALSE),"-")</f>
        <v>IRS</v>
      </c>
      <c r="H60" s="12">
        <f>IFERROR(VLOOKUP($A60,'All Running Order Nat B'!$A$4:$CI$60,H$204,FALSE),"-")</f>
        <v>7</v>
      </c>
      <c r="I60" s="12">
        <f>IFERROR(VLOOKUP($A60,'All Running Order Nat B'!$A$4:$CI$60,I$204,FALSE),"-")</f>
        <v>0</v>
      </c>
      <c r="J60" s="12">
        <f>IFERROR(VLOOKUP($A60,'All Running Order Nat B'!$A$4:$CI$60,J$204,FALSE),"-")</f>
        <v>0</v>
      </c>
      <c r="K60" s="35">
        <f>IFERROR(VLOOKUP($A60,'All Running Order Nat B'!$A$4:$CI$60,K$204,FALSE),"-")</f>
        <v>0</v>
      </c>
      <c r="L60" s="12" t="str">
        <f>IFERROR(VLOOKUP($A60,'All Running Order Nat B'!$A$4:$CI$60,L$204,FALSE),"-")</f>
        <v>Blue</v>
      </c>
      <c r="M60" s="35">
        <f>IFERROR(VLOOKUP($A60,'All Running Order Nat B'!$A$4:$CI$60,M$204,FALSE),"-")</f>
        <v>7</v>
      </c>
      <c r="N60" s="35">
        <f>IFERROR(VLOOKUP($A60,'All Running Order Nat B'!$A$4:$CI$60,N$204,FALSE),"-")</f>
        <v>4</v>
      </c>
      <c r="O60" s="35">
        <f>IFERROR(VLOOKUP($A60,'All Running Order Nat B'!$A$4:$CI$60,O$204,FALSE),"-")</f>
        <v>6</v>
      </c>
      <c r="P60" s="35">
        <f>IFERROR(VLOOKUP($A60,'All Running Order Nat B'!$A$4:$CI$60,P$204,FALSE),"-")</f>
        <v>2</v>
      </c>
      <c r="Q60" s="35">
        <f>IFERROR(VLOOKUP($A60,'All Running Order Nat B'!$A$4:$CI$60,Q$204,FALSE),"-")</f>
        <v>5</v>
      </c>
      <c r="R60" s="35">
        <f>IFERROR(VLOOKUP($A60,'All Running Order Nat B'!$A$4:$CI$60,R$204,FALSE),"-")</f>
        <v>4</v>
      </c>
      <c r="S60" s="12">
        <f>IFERROR(VLOOKUP($A60,'All Running Order Nat B'!$A$4:$CI$60,S$204,FALSE),"-")</f>
        <v>8</v>
      </c>
      <c r="T60" s="35">
        <f>IFERROR(VLOOKUP($A60,'All Running Order Nat B'!$A$4:$CI$60,T$204,FALSE),"-")</f>
        <v>5</v>
      </c>
      <c r="U60" s="12">
        <f>IFERROR(VLOOKUP($A60,'All Running Order Nat B'!$A$4:$CI$60,U$204,FALSE),"-")</f>
        <v>0</v>
      </c>
      <c r="V60" s="35">
        <f>IFERROR(VLOOKUP($A60,'All Running Order Nat B'!$A$4:$CI$60,V$204,FALSE),"-")</f>
        <v>0</v>
      </c>
      <c r="W60" s="5">
        <f>IFERROR(VLOOKUP($A60,'All Running Order Nat B'!$A$4:$CI$60,W$204,FALSE),"-")</f>
        <v>41</v>
      </c>
      <c r="X60" s="12">
        <f>IFERROR(VLOOKUP($A60,'All Running Order Nat B'!$A$4:$CI$60,X$204,FALSE),"-")</f>
        <v>2</v>
      </c>
      <c r="Y60" s="12">
        <f>IFERROR(VLOOKUP($A60,'All Running Order Nat B'!$A$4:$CI$60,Y$204,FALSE),"-")</f>
        <v>2</v>
      </c>
      <c r="Z60" s="12">
        <f>IFERROR(VLOOKUP($A60,'All Running Order Nat B'!$A$4:$CI$60,Z$204,FALSE),"-")</f>
        <v>3</v>
      </c>
      <c r="AA60" s="12">
        <f>IFERROR(VLOOKUP($A60,'All Running Order Nat B'!$A$4:$CI$60,AA$204,FALSE),"-")</f>
        <v>5</v>
      </c>
      <c r="AB60" s="12">
        <f>IFERROR(VLOOKUP($A60,'All Running Order Nat B'!$A$4:$CI$60,AB$204,FALSE),"-")</f>
        <v>3</v>
      </c>
      <c r="AC60" s="12">
        <f>IFERROR(VLOOKUP($A60,'All Running Order Nat B'!$A$4:$CI$60,AC$204,FALSE),"-")</f>
        <v>4</v>
      </c>
      <c r="AD60" s="12">
        <f>IFERROR(VLOOKUP($A60,'All Running Order Nat B'!$A$4:$CI$60,AD$204,FALSE),"-")</f>
        <v>8</v>
      </c>
      <c r="AE60" s="12">
        <f>IFERROR(VLOOKUP($A60,'All Running Order Nat B'!$A$4:$CI$60,AE$204,FALSE),"-")</f>
        <v>0</v>
      </c>
      <c r="AF60" s="12">
        <f>IFERROR(VLOOKUP($A60,'All Running Order Nat B'!$A$4:$CI$60,AF$204,FALSE),"-")</f>
        <v>0</v>
      </c>
      <c r="AG60" s="12">
        <f>IFERROR(VLOOKUP($A60,'All Running Order Nat B'!$A$4:$CI$60,AG$204,FALSE),"-")</f>
        <v>0</v>
      </c>
      <c r="AH60" s="5">
        <f>IFERROR(VLOOKUP($A60,'All Running Order Nat B'!$A$4:$CI$60,AH$204,FALSE),"-")</f>
        <v>27</v>
      </c>
      <c r="AI60" s="5">
        <f>IFERROR(VLOOKUP($A60,'All Running Order Nat B'!$A$4:$CI$60,AI$204,FALSE),"-")</f>
        <v>68</v>
      </c>
      <c r="AJ60" s="12">
        <f>IFERROR(VLOOKUP($A60,'All Running Order Nat B'!$A$4:$CI$60,AJ$204,FALSE),"-")</f>
        <v>5</v>
      </c>
      <c r="AK60" s="12">
        <f>IFERROR(VLOOKUP($A60,'All Running Order Nat B'!$A$4:$CI$60,AK$204,FALSE),"-")</f>
        <v>5</v>
      </c>
      <c r="AL60" s="12">
        <f>IFERROR(VLOOKUP($A60,'All Running Order Nat B'!$A$4:$CI$60,AL$204,FALSE),"-")</f>
        <v>1</v>
      </c>
      <c r="AM60" s="12">
        <f>IFERROR(VLOOKUP($A60,'All Running Order Nat B'!$A$4:$CI$60,AM$204,FALSE),"-")</f>
        <v>3</v>
      </c>
      <c r="AN60" s="12">
        <f>IFERROR(VLOOKUP($A60,'All Running Order Nat B'!$A$4:$CI$60,AN$204,FALSE),"-")</f>
        <v>1</v>
      </c>
      <c r="AO60" s="12">
        <f>IFERROR(VLOOKUP($A60,'All Running Order Nat B'!$A$4:$CI$60,AO$204,FALSE),"-")</f>
        <v>3</v>
      </c>
      <c r="AP60" s="12">
        <f>IFERROR(VLOOKUP($A60,'All Running Order Nat B'!$A$4:$CI$60,AP$204,FALSE),"-")</f>
        <v>8</v>
      </c>
      <c r="AQ60" s="12">
        <f>IFERROR(VLOOKUP($A60,'All Running Order Nat B'!$A$4:$CI$60,AQ$204,FALSE),"-")</f>
        <v>1</v>
      </c>
      <c r="AR60" s="12">
        <f>IFERROR(VLOOKUP($A60,'All Running Order Nat B'!$A$4:$CI$60,AR$204,FALSE),"-")</f>
        <v>0</v>
      </c>
      <c r="AS60" s="12">
        <f>IFERROR(VLOOKUP($A60,'All Running Order Nat B'!$A$4:$CI$60,AS$204,FALSE),"-")</f>
        <v>0</v>
      </c>
      <c r="AT60" s="5">
        <f>IFERROR(VLOOKUP($A60,'All Running Order Nat B'!$A$4:$CI$60,AT$204,FALSE),"-")</f>
        <v>27</v>
      </c>
      <c r="AU60" s="5">
        <f>IFERROR(VLOOKUP($A60,'All Running Order Nat B'!$A$4:$CI$60,AU$204,FALSE),"-")</f>
        <v>95</v>
      </c>
      <c r="AV60" s="12">
        <f>IFERROR(VLOOKUP($A60,'All Running Order Nat B'!$A$4:$CI$60,AV$204,FALSE),"-")</f>
        <v>0</v>
      </c>
      <c r="AW60" s="12">
        <f>IFERROR(VLOOKUP($A60,'All Running Order Nat B'!$A$4:$CI$60,AW$204,FALSE),"-")</f>
        <v>0</v>
      </c>
      <c r="AX60" s="12">
        <f>IFERROR(VLOOKUP($A60,'All Running Order Nat B'!$A$4:$CI$60,AX$204,FALSE),"-")</f>
        <v>0</v>
      </c>
      <c r="AY60" s="12">
        <f>IFERROR(VLOOKUP($A60,'All Running Order Nat B'!$A$4:$CI$60,AY$204,FALSE),"-")</f>
        <v>0</v>
      </c>
      <c r="AZ60" s="12">
        <f>IFERROR(VLOOKUP($A60,'All Running Order Nat B'!$A$4:$CI$60,AZ$204,FALSE),"-")</f>
        <v>0</v>
      </c>
      <c r="BA60" s="12">
        <f>IFERROR(VLOOKUP($A60,'All Running Order Nat B'!$A$4:$CI$60,BA$204,FALSE),"-")</f>
        <v>0</v>
      </c>
      <c r="BB60" s="12">
        <f>IFERROR(VLOOKUP($A60,'All Running Order Nat B'!$A$4:$CI$60,BB$204,FALSE),"-")</f>
        <v>0</v>
      </c>
      <c r="BC60" s="12">
        <f>IFERROR(VLOOKUP($A60,'All Running Order Nat B'!$A$4:$CI$60,BC$204,FALSE),"-")</f>
        <v>0</v>
      </c>
      <c r="BD60" s="12">
        <f>IFERROR(VLOOKUP($A60,'All Running Order Nat B'!$A$4:$CI$60,BD$204,FALSE),"-")</f>
        <v>0</v>
      </c>
      <c r="BE60" s="12">
        <f>IFERROR(VLOOKUP($A60,'All Running Order Nat B'!$A$4:$CI$60,BE$204,FALSE),"-")</f>
        <v>0</v>
      </c>
      <c r="BF60" s="5">
        <f>IFERROR(VLOOKUP($A60,'All Running Order Nat B'!$A$4:$CI$60,BF$204,FALSE),"-")</f>
        <v>0</v>
      </c>
      <c r="BG60" s="5">
        <f>IFERROR(VLOOKUP($A60,'All Running Order Nat B'!$A$4:$CI$60,BG$204,FALSE),"-")</f>
        <v>95</v>
      </c>
      <c r="BH60" s="5">
        <f>IFERROR(VLOOKUP($A60,'All Running Order Nat B'!$A$4:$CI$60,BH$204,FALSE),"-")</f>
        <v>19</v>
      </c>
      <c r="BI60" s="5">
        <f>IFERROR(VLOOKUP($A60,'All Running Order Nat B'!$A$4:$CI$60,BI$204,FALSE),"-")</f>
        <v>18</v>
      </c>
      <c r="BJ60" s="5">
        <f>IFERROR(VLOOKUP($A60,'All Running Order Nat B'!$A$4:$CI$60,BJ$204,FALSE),"-")</f>
        <v>18</v>
      </c>
      <c r="BK60" s="5">
        <f>IFERROR(VLOOKUP($A60,'All Running Order Nat B'!$A$4:$CI$60,BK$204,FALSE),"-")</f>
        <v>18</v>
      </c>
      <c r="BL60" s="5">
        <f>IFERROR(VLOOKUP($A60,'All Running Order Nat B'!$A$4:$CI$60,BL$204,FALSE),"-")</f>
        <v>18</v>
      </c>
      <c r="BM60" s="5">
        <f>IFERROR(VLOOKUP($A60,'All Running Order Nat B'!$A$4:$CI$60,BM$204,FALSE),"-")</f>
        <v>18</v>
      </c>
      <c r="BN60" s="5">
        <f>IFERROR(VLOOKUP($A60,'All Running Order Nat B'!$A$4:$CI$60,BN$204,FALSE),"-")</f>
        <v>18</v>
      </c>
      <c r="BO60" s="5">
        <f>IFERROR(VLOOKUP($A60,'All Running Order Nat B'!$A$4:$CI$60,BO$204,FALSE),"-")</f>
        <v>18</v>
      </c>
      <c r="BP60" s="3" t="str">
        <f>IFERROR(VLOOKUP($A60,'All Running Order Nat B'!$A$4:$CI$60,BP$204,FALSE),"-")</f>
        <v>-</v>
      </c>
      <c r="BQ60" s="3" t="str">
        <f>IFERROR(VLOOKUP($A60,'All Running Order Nat B'!$A$4:$CI$60,BQ$204,FALSE),"-")</f>
        <v/>
      </c>
      <c r="BR60" s="3" t="str">
        <f>IFERROR(VLOOKUP($A60,'All Running Order Nat B'!$A$4:$CI$60,BR$204,FALSE),"-")</f>
        <v>-</v>
      </c>
      <c r="BS60" s="3" t="str">
        <f>IFERROR(VLOOKUP($A60,'All Running Order Nat B'!$A$4:$CI$60,BS$204,FALSE),"-")</f>
        <v/>
      </c>
      <c r="BT60" s="3" t="str">
        <f>IFERROR(VLOOKUP($A60,'All Running Order Nat B'!$A$4:$CI$60,BT$204,FALSE),"-")</f>
        <v>-</v>
      </c>
      <c r="BU60" s="3" t="str">
        <f>IFERROR(VLOOKUP($A60,'All Running Order Nat B'!$A$4:$CI$60,BU$204,FALSE),"-")</f>
        <v/>
      </c>
      <c r="BV60" s="3">
        <f>IFERROR(VLOOKUP($A60,'All Running Order Nat B'!$A$4:$CI$60,BV$204,FALSE),"-")</f>
        <v>18</v>
      </c>
      <c r="BW60" s="3">
        <f>IFERROR(VLOOKUP($A60,'All Running Order Nat B'!$A$4:$CI$60,BW$204,FALSE),"-")</f>
        <v>3</v>
      </c>
      <c r="BX60" s="3" t="str">
        <f>IFERROR(VLOOKUP($A60,'All Running Order Nat B'!$A$4:$CI$60,BX$204,FALSE),"-")</f>
        <v>-</v>
      </c>
      <c r="BY60" s="3" t="str">
        <f>IFERROR(VLOOKUP($A60,'All Running Order Nat B'!$A$4:$CI$60,BY$204,FALSE),"-")</f>
        <v/>
      </c>
      <c r="BZ60" s="3" t="str">
        <f>IFERROR(VLOOKUP($A60,'All Running Order Nat B'!$A$4:$CI$60,BZ$204,FALSE),"-")</f>
        <v>-</v>
      </c>
      <c r="CA60" s="3" t="str">
        <f>IFERROR(VLOOKUP($A60,'All Running Order Nat B'!$A$4:$CI$60,CA$204,FALSE),"-")</f>
        <v/>
      </c>
      <c r="CB60" s="3" t="str">
        <f>IFERROR(VLOOKUP($A60,'All Running Order Nat B'!$A$4:$CI$60,CB$204,FALSE),"-")</f>
        <v>-</v>
      </c>
      <c r="CC60" s="3" t="str">
        <f>IFERROR(VLOOKUP($A60,'All Running Order Nat B'!$A$4:$CI$60,CC$204,FALSE),"-")</f>
        <v/>
      </c>
      <c r="CD60" s="3" t="str">
        <f>IFERROR(VLOOKUP($A60,'All Running Order Nat B'!$A$4:$CI$60,CD$204,FALSE),"-")</f>
        <v>-</v>
      </c>
      <c r="CE60" s="3" t="str">
        <f>IFERROR(VLOOKUP($A60,'All Running Order Nat B'!$A$4:$CI$60,CE$204,FALSE),"-")</f>
        <v/>
      </c>
      <c r="CF60" s="3" t="str">
        <f t="shared" si="4"/>
        <v>-</v>
      </c>
      <c r="CG60" s="3" t="str">
        <f t="shared" si="5"/>
        <v/>
      </c>
      <c r="CH60" s="5" t="str">
        <f>IFERROR(VLOOKUP($A60,'All Running Order Nat B'!$A$4:$CI$60,CH$204,FALSE),"-")</f>
        <v>3</v>
      </c>
      <c r="CI60">
        <v>3</v>
      </c>
    </row>
    <row r="61" spans="1:87" x14ac:dyDescent="0.3">
      <c r="A61" t="str">
        <f>CONCATENATE('Running Order'!$E$1008,"IRS",CI61)</f>
        <v>BlueIRS4</v>
      </c>
      <c r="B61" s="37">
        <f>IFERROR(VLOOKUP($A61,'All Running Order Nat B'!$A$4:$CI$60,B$204,FALSE),"-")</f>
        <v>6</v>
      </c>
      <c r="C61" s="36" t="str">
        <f>IFERROR(VLOOKUP($A61,'All Running Order Nat B'!$A$4:$CI$60,C$204,FALSE),"-")</f>
        <v>Mike Wevill</v>
      </c>
      <c r="D61" s="36" t="str">
        <f>IFERROR(VLOOKUP($A61,'All Running Order Nat B'!$A$4:$CI$60,D$204,FALSE),"-")</f>
        <v>Nigel Cowling</v>
      </c>
      <c r="E61" s="36" t="str">
        <f>IFERROR(VLOOKUP($A61,'All Running Order Nat B'!$A$4:$CI$60,E$204,FALSE),"-")</f>
        <v>Crossle</v>
      </c>
      <c r="F61" s="36">
        <f>IFERROR(VLOOKUP($A61,'All Running Order Nat B'!$A$4:$CI$60,F$204,FALSE),"-")</f>
        <v>1600</v>
      </c>
      <c r="G61" s="37" t="str">
        <f>IFERROR(VLOOKUP($A61,'All Running Order Nat B'!$A$4:$CI$60,G$204,FALSE),"-")</f>
        <v>IRS</v>
      </c>
      <c r="H61" s="36">
        <f>IFERROR(VLOOKUP($A61,'All Running Order Nat B'!$A$4:$CI$60,H$204,FALSE),"-")</f>
        <v>7</v>
      </c>
      <c r="I61" s="36">
        <f>IFERROR(VLOOKUP($A61,'All Running Order Nat B'!$A$4:$CI$60,I$204,FALSE),"-")</f>
        <v>0</v>
      </c>
      <c r="J61" s="36">
        <f>IFERROR(VLOOKUP($A61,'All Running Order Nat B'!$A$4:$CI$60,J$204,FALSE),"-")</f>
        <v>0</v>
      </c>
      <c r="K61" s="36">
        <f>IFERROR(VLOOKUP($A61,'All Running Order Nat B'!$A$4:$CI$60,K$204,FALSE),"-")</f>
        <v>0</v>
      </c>
      <c r="L61" s="36" t="str">
        <f>IFERROR(VLOOKUP($A61,'All Running Order Nat B'!$A$4:$CI$60,L$204,FALSE),"-")</f>
        <v>Blue</v>
      </c>
      <c r="M61" s="36">
        <f>IFERROR(VLOOKUP($A61,'All Running Order Nat B'!$A$4:$CI$60,M$204,FALSE),"-")</f>
        <v>6</v>
      </c>
      <c r="N61" s="36">
        <f>IFERROR(VLOOKUP($A61,'All Running Order Nat B'!$A$4:$CI$60,N$204,FALSE),"-")</f>
        <v>9</v>
      </c>
      <c r="O61" s="36">
        <f>IFERROR(VLOOKUP($A61,'All Running Order Nat B'!$A$4:$CI$60,O$204,FALSE),"-")</f>
        <v>9</v>
      </c>
      <c r="P61" s="36">
        <f>IFERROR(VLOOKUP($A61,'All Running Order Nat B'!$A$4:$CI$60,P$204,FALSE),"-")</f>
        <v>3</v>
      </c>
      <c r="Q61" s="36">
        <f>IFERROR(VLOOKUP($A61,'All Running Order Nat B'!$A$4:$CI$60,Q$204,FALSE),"-")</f>
        <v>5</v>
      </c>
      <c r="R61" s="36">
        <f>IFERROR(VLOOKUP($A61,'All Running Order Nat B'!$A$4:$CI$60,R$204,FALSE),"-")</f>
        <v>4</v>
      </c>
      <c r="S61" s="36">
        <f>IFERROR(VLOOKUP($A61,'All Running Order Nat B'!$A$4:$CI$60,S$204,FALSE),"-")</f>
        <v>8</v>
      </c>
      <c r="T61" s="36">
        <f>IFERROR(VLOOKUP($A61,'All Running Order Nat B'!$A$4:$CI$60,T$204,FALSE),"-")</f>
        <v>5</v>
      </c>
      <c r="U61" s="36">
        <f>IFERROR(VLOOKUP($A61,'All Running Order Nat B'!$A$4:$CI$60,U$204,FALSE),"-")</f>
        <v>0</v>
      </c>
      <c r="V61" s="36">
        <f>IFERROR(VLOOKUP($A61,'All Running Order Nat B'!$A$4:$CI$60,V$204,FALSE),"-")</f>
        <v>0</v>
      </c>
      <c r="W61" s="38">
        <f>IFERROR(VLOOKUP($A61,'All Running Order Nat B'!$A$4:$CI$60,W$204,FALSE),"-")</f>
        <v>49</v>
      </c>
      <c r="X61" s="36">
        <f>IFERROR(VLOOKUP($A61,'All Running Order Nat B'!$A$4:$CI$60,X$204,FALSE),"-")</f>
        <v>5</v>
      </c>
      <c r="Y61" s="36">
        <f>IFERROR(VLOOKUP($A61,'All Running Order Nat B'!$A$4:$CI$60,Y$204,FALSE),"-")</f>
        <v>4</v>
      </c>
      <c r="Z61" s="36">
        <f>IFERROR(VLOOKUP($A61,'All Running Order Nat B'!$A$4:$CI$60,Z$204,FALSE),"-")</f>
        <v>3</v>
      </c>
      <c r="AA61" s="36">
        <f>IFERROR(VLOOKUP($A61,'All Running Order Nat B'!$A$4:$CI$60,AA$204,FALSE),"-")</f>
        <v>5</v>
      </c>
      <c r="AB61" s="36">
        <f>IFERROR(VLOOKUP($A61,'All Running Order Nat B'!$A$4:$CI$60,AB$204,FALSE),"-")</f>
        <v>1</v>
      </c>
      <c r="AC61" s="36">
        <f>IFERROR(VLOOKUP($A61,'All Running Order Nat B'!$A$4:$CI$60,AC$204,FALSE),"-")</f>
        <v>4</v>
      </c>
      <c r="AD61" s="36">
        <f>IFERROR(VLOOKUP($A61,'All Running Order Nat B'!$A$4:$CI$60,AD$204,FALSE),"-")</f>
        <v>8</v>
      </c>
      <c r="AE61" s="36">
        <f>IFERROR(VLOOKUP($A61,'All Running Order Nat B'!$A$4:$CI$60,AE$204,FALSE),"-")</f>
        <v>0</v>
      </c>
      <c r="AF61" s="36">
        <f>IFERROR(VLOOKUP($A61,'All Running Order Nat B'!$A$4:$CI$60,AF$204,FALSE),"-")</f>
        <v>0</v>
      </c>
      <c r="AG61" s="36">
        <f>IFERROR(VLOOKUP($A61,'All Running Order Nat B'!$A$4:$CI$60,AG$204,FALSE),"-")</f>
        <v>0</v>
      </c>
      <c r="AH61" s="38">
        <f>IFERROR(VLOOKUP($A61,'All Running Order Nat B'!$A$4:$CI$60,AH$204,FALSE),"-")</f>
        <v>30</v>
      </c>
      <c r="AI61" s="38">
        <f>IFERROR(VLOOKUP($A61,'All Running Order Nat B'!$A$4:$CI$60,AI$204,FALSE),"-")</f>
        <v>79</v>
      </c>
      <c r="AJ61" s="36">
        <f>IFERROR(VLOOKUP($A61,'All Running Order Nat B'!$A$4:$CI$60,AJ$204,FALSE),"-")</f>
        <v>2</v>
      </c>
      <c r="AK61" s="36">
        <f>IFERROR(VLOOKUP($A61,'All Running Order Nat B'!$A$4:$CI$60,AK$204,FALSE),"-")</f>
        <v>3</v>
      </c>
      <c r="AL61" s="36">
        <f>IFERROR(VLOOKUP($A61,'All Running Order Nat B'!$A$4:$CI$60,AL$204,FALSE),"-")</f>
        <v>3</v>
      </c>
      <c r="AM61" s="36">
        <f>IFERROR(VLOOKUP($A61,'All Running Order Nat B'!$A$4:$CI$60,AM$204,FALSE),"-")</f>
        <v>5</v>
      </c>
      <c r="AN61" s="36">
        <f>IFERROR(VLOOKUP($A61,'All Running Order Nat B'!$A$4:$CI$60,AN$204,FALSE),"-")</f>
        <v>1</v>
      </c>
      <c r="AO61" s="36">
        <f>IFERROR(VLOOKUP($A61,'All Running Order Nat B'!$A$4:$CI$60,AO$204,FALSE),"-")</f>
        <v>4</v>
      </c>
      <c r="AP61" s="36">
        <f>IFERROR(VLOOKUP($A61,'All Running Order Nat B'!$A$4:$CI$60,AP$204,FALSE),"-")</f>
        <v>8</v>
      </c>
      <c r="AQ61" s="36">
        <f>IFERROR(VLOOKUP($A61,'All Running Order Nat B'!$A$4:$CI$60,AQ$204,FALSE),"-")</f>
        <v>1</v>
      </c>
      <c r="AR61" s="36">
        <f>IFERROR(VLOOKUP($A61,'All Running Order Nat B'!$A$4:$CI$60,AR$204,FALSE),"-")</f>
        <v>0</v>
      </c>
      <c r="AS61" s="36">
        <f>IFERROR(VLOOKUP($A61,'All Running Order Nat B'!$A$4:$CI$60,AS$204,FALSE),"-")</f>
        <v>0</v>
      </c>
      <c r="AT61" s="38">
        <f>IFERROR(VLOOKUP($A61,'All Running Order Nat B'!$A$4:$CI$60,AT$204,FALSE),"-")</f>
        <v>27</v>
      </c>
      <c r="AU61" s="38">
        <f>IFERROR(VLOOKUP($A61,'All Running Order Nat B'!$A$4:$CI$60,AU$204,FALSE),"-")</f>
        <v>106</v>
      </c>
      <c r="AV61" s="36">
        <f>IFERROR(VLOOKUP($A61,'All Running Order Nat B'!$A$4:$CI$60,AV$204,FALSE),"-")</f>
        <v>0</v>
      </c>
      <c r="AW61" s="36">
        <f>IFERROR(VLOOKUP($A61,'All Running Order Nat B'!$A$4:$CI$60,AW$204,FALSE),"-")</f>
        <v>0</v>
      </c>
      <c r="AX61" s="36">
        <f>IFERROR(VLOOKUP($A61,'All Running Order Nat B'!$A$4:$CI$60,AX$204,FALSE),"-")</f>
        <v>0</v>
      </c>
      <c r="AY61" s="36">
        <f>IFERROR(VLOOKUP($A61,'All Running Order Nat B'!$A$4:$CI$60,AY$204,FALSE),"-")</f>
        <v>0</v>
      </c>
      <c r="AZ61" s="36">
        <f>IFERROR(VLOOKUP($A61,'All Running Order Nat B'!$A$4:$CI$60,AZ$204,FALSE),"-")</f>
        <v>0</v>
      </c>
      <c r="BA61" s="36">
        <f>IFERROR(VLOOKUP($A61,'All Running Order Nat B'!$A$4:$CI$60,BA$204,FALSE),"-")</f>
        <v>0</v>
      </c>
      <c r="BB61" s="36">
        <f>IFERROR(VLOOKUP($A61,'All Running Order Nat B'!$A$4:$CI$60,BB$204,FALSE),"-")</f>
        <v>0</v>
      </c>
      <c r="BC61" s="36">
        <f>IFERROR(VLOOKUP($A61,'All Running Order Nat B'!$A$4:$CI$60,BC$204,FALSE),"-")</f>
        <v>0</v>
      </c>
      <c r="BD61" s="36">
        <f>IFERROR(VLOOKUP($A61,'All Running Order Nat B'!$A$4:$CI$60,BD$204,FALSE),"-")</f>
        <v>0</v>
      </c>
      <c r="BE61" s="36">
        <f>IFERROR(VLOOKUP($A61,'All Running Order Nat B'!$A$4:$CI$60,BE$204,FALSE),"-")</f>
        <v>0</v>
      </c>
      <c r="BF61" s="38">
        <f>IFERROR(VLOOKUP($A61,'All Running Order Nat B'!$A$4:$CI$60,BF$204,FALSE),"-")</f>
        <v>0</v>
      </c>
      <c r="BG61" s="38">
        <f>IFERROR(VLOOKUP($A61,'All Running Order Nat B'!$A$4:$CI$60,BG$204,FALSE),"-")</f>
        <v>106</v>
      </c>
      <c r="BH61" s="5">
        <f>IFERROR(VLOOKUP($A61,'All Running Order Nat B'!$A$4:$CI$60,BH$204,FALSE),"-")</f>
        <v>21</v>
      </c>
      <c r="BI61" s="5">
        <f>IFERROR(VLOOKUP($A61,'All Running Order Nat B'!$A$4:$CI$60,BI$204,FALSE),"-")</f>
        <v>20</v>
      </c>
      <c r="BJ61" s="5">
        <f>IFERROR(VLOOKUP($A61,'All Running Order Nat B'!$A$4:$CI$60,BJ$204,FALSE),"-")</f>
        <v>20</v>
      </c>
      <c r="BK61" s="5">
        <f>IFERROR(VLOOKUP($A61,'All Running Order Nat B'!$A$4:$CI$60,BK$204,FALSE),"-")</f>
        <v>20</v>
      </c>
      <c r="BL61" s="5">
        <f>IFERROR(VLOOKUP($A61,'All Running Order Nat B'!$A$4:$CI$60,BL$204,FALSE),"-")</f>
        <v>21</v>
      </c>
      <c r="BM61" s="5">
        <f>IFERROR(VLOOKUP($A61,'All Running Order Nat B'!$A$4:$CI$60,BM$204,FALSE),"-")</f>
        <v>20</v>
      </c>
      <c r="BN61" s="5">
        <f>IFERROR(VLOOKUP($A61,'All Running Order Nat B'!$A$4:$CI$60,BN$204,FALSE),"-")</f>
        <v>20</v>
      </c>
      <c r="BO61" s="5">
        <f>IFERROR(VLOOKUP($A61,'All Running Order Nat B'!$A$4:$CI$60,BO$204,FALSE),"-")</f>
        <v>20</v>
      </c>
      <c r="BP61" s="3" t="str">
        <f>IFERROR(VLOOKUP($A61,'All Running Order Nat B'!$A$4:$CI$60,BP$204,FALSE),"-")</f>
        <v>-</v>
      </c>
      <c r="BQ61" s="3" t="str">
        <f>IFERROR(VLOOKUP($A61,'All Running Order Nat B'!$A$4:$CI$60,BQ$204,FALSE),"-")</f>
        <v/>
      </c>
      <c r="BR61" s="3" t="str">
        <f>IFERROR(VLOOKUP($A61,'All Running Order Nat B'!$A$4:$CI$60,BR$204,FALSE),"-")</f>
        <v>-</v>
      </c>
      <c r="BS61" s="3" t="str">
        <f>IFERROR(VLOOKUP($A61,'All Running Order Nat B'!$A$4:$CI$60,BS$204,FALSE),"-")</f>
        <v/>
      </c>
      <c r="BT61" s="3" t="str">
        <f>IFERROR(VLOOKUP($A61,'All Running Order Nat B'!$A$4:$CI$60,BT$204,FALSE),"-")</f>
        <v>-</v>
      </c>
      <c r="BU61" s="3" t="str">
        <f>IFERROR(VLOOKUP($A61,'All Running Order Nat B'!$A$4:$CI$60,BU$204,FALSE),"-")</f>
        <v/>
      </c>
      <c r="BV61" s="3">
        <f>IFERROR(VLOOKUP($A61,'All Running Order Nat B'!$A$4:$CI$60,BV$204,FALSE),"-")</f>
        <v>20</v>
      </c>
      <c r="BW61" s="3">
        <f>IFERROR(VLOOKUP($A61,'All Running Order Nat B'!$A$4:$CI$60,BW$204,FALSE),"-")</f>
        <v>4</v>
      </c>
      <c r="BX61" s="3" t="str">
        <f>IFERROR(VLOOKUP($A61,'All Running Order Nat B'!$A$4:$CI$60,BX$204,FALSE),"-")</f>
        <v>-</v>
      </c>
      <c r="BY61" s="3" t="str">
        <f>IFERROR(VLOOKUP($A61,'All Running Order Nat B'!$A$4:$CI$60,BY$204,FALSE),"-")</f>
        <v/>
      </c>
      <c r="BZ61" s="3" t="str">
        <f>IFERROR(VLOOKUP($A61,'All Running Order Nat B'!$A$4:$CI$60,BZ$204,FALSE),"-")</f>
        <v>-</v>
      </c>
      <c r="CA61" s="3" t="str">
        <f>IFERROR(VLOOKUP($A61,'All Running Order Nat B'!$A$4:$CI$60,CA$204,FALSE),"-")</f>
        <v/>
      </c>
      <c r="CB61" s="3" t="str">
        <f>IFERROR(VLOOKUP($A61,'All Running Order Nat B'!$A$4:$CI$60,CB$204,FALSE),"-")</f>
        <v>-</v>
      </c>
      <c r="CC61" s="3" t="str">
        <f>IFERROR(VLOOKUP($A61,'All Running Order Nat B'!$A$4:$CI$60,CC$204,FALSE),"-")</f>
        <v/>
      </c>
      <c r="CD61" s="3" t="str">
        <f>IFERROR(VLOOKUP($A61,'All Running Order Nat B'!$A$4:$CI$60,CD$204,FALSE),"-")</f>
        <v>-</v>
      </c>
      <c r="CE61" s="3" t="str">
        <f>IFERROR(VLOOKUP($A61,'All Running Order Nat B'!$A$4:$CI$60,CE$204,FALSE),"-")</f>
        <v/>
      </c>
      <c r="CF61" s="3" t="str">
        <f t="shared" si="4"/>
        <v>-</v>
      </c>
      <c r="CG61" s="3" t="str">
        <f t="shared" si="5"/>
        <v/>
      </c>
      <c r="CH61" s="5" t="str">
        <f>IFERROR(VLOOKUP($A61,'All Running Order Nat B'!$A$4:$CI$60,CH$204,FALSE),"-")</f>
        <v>4</v>
      </c>
      <c r="CI61">
        <v>4</v>
      </c>
    </row>
    <row r="62" spans="1:87" x14ac:dyDescent="0.3">
      <c r="A62" t="str">
        <f>CONCATENATE('Running Order'!$E$1008,"IRS",CI62)</f>
        <v>BlueIRS5</v>
      </c>
      <c r="B62" s="13" t="str">
        <f>IFERROR(VLOOKUP($A62,'All Running Order Nat B'!$A$4:$CI$60,B$204,FALSE),"-")</f>
        <v>-</v>
      </c>
      <c r="C62" s="35" t="str">
        <f>IFERROR(VLOOKUP($A62,'All Running Order Nat B'!$A$4:$CI$60,C$204,FALSE),"-")</f>
        <v>-</v>
      </c>
      <c r="D62" s="35" t="str">
        <f>IFERROR(VLOOKUP($A62,'All Running Order Nat B'!$A$4:$CI$60,D$204,FALSE),"-")</f>
        <v>-</v>
      </c>
      <c r="E62" s="35" t="str">
        <f>IFERROR(VLOOKUP($A62,'All Running Order Nat B'!$A$4:$CI$60,E$204,FALSE),"-")</f>
        <v>-</v>
      </c>
      <c r="F62" s="35" t="str">
        <f>IFERROR(VLOOKUP($A62,'All Running Order Nat B'!$A$4:$CI$60,F$204,FALSE),"-")</f>
        <v>-</v>
      </c>
      <c r="G62" s="13" t="str">
        <f>IFERROR(VLOOKUP($A62,'All Running Order Nat B'!$A$4:$CI$60,G$204,FALSE),"-")</f>
        <v>-</v>
      </c>
      <c r="H62" s="12" t="str">
        <f>IFERROR(VLOOKUP($A62,'All Running Order Nat B'!$A$4:$CI$60,H$204,FALSE),"-")</f>
        <v>-</v>
      </c>
      <c r="I62" s="12" t="str">
        <f>IFERROR(VLOOKUP($A62,'All Running Order Nat B'!$A$4:$CI$60,I$204,FALSE),"-")</f>
        <v>-</v>
      </c>
      <c r="J62" s="12" t="str">
        <f>IFERROR(VLOOKUP($A62,'All Running Order Nat B'!$A$4:$CI$60,J$204,FALSE),"-")</f>
        <v>-</v>
      </c>
      <c r="K62" s="35" t="str">
        <f>IFERROR(VLOOKUP($A62,'All Running Order Nat B'!$A$4:$CI$60,K$204,FALSE),"-")</f>
        <v>-</v>
      </c>
      <c r="L62" s="12" t="str">
        <f>IFERROR(VLOOKUP($A62,'All Running Order Nat B'!$A$4:$CI$60,L$204,FALSE),"-")</f>
        <v>-</v>
      </c>
      <c r="M62" s="35" t="str">
        <f>IFERROR(VLOOKUP($A62,'All Running Order Nat B'!$A$4:$CI$60,M$204,FALSE),"-")</f>
        <v>-</v>
      </c>
      <c r="N62" s="35" t="str">
        <f>IFERROR(VLOOKUP($A62,'All Running Order Nat B'!$A$4:$CI$60,N$204,FALSE),"-")</f>
        <v>-</v>
      </c>
      <c r="O62" s="35" t="str">
        <f>IFERROR(VLOOKUP($A62,'All Running Order Nat B'!$A$4:$CI$60,O$204,FALSE),"-")</f>
        <v>-</v>
      </c>
      <c r="P62" s="35" t="str">
        <f>IFERROR(VLOOKUP($A62,'All Running Order Nat B'!$A$4:$CI$60,P$204,FALSE),"-")</f>
        <v>-</v>
      </c>
      <c r="Q62" s="35" t="str">
        <f>IFERROR(VLOOKUP($A62,'All Running Order Nat B'!$A$4:$CI$60,Q$204,FALSE),"-")</f>
        <v>-</v>
      </c>
      <c r="R62" s="35" t="str">
        <f>IFERROR(VLOOKUP($A62,'All Running Order Nat B'!$A$4:$CI$60,R$204,FALSE),"-")</f>
        <v>-</v>
      </c>
      <c r="S62" s="12" t="str">
        <f>IFERROR(VLOOKUP($A62,'All Running Order Nat B'!$A$4:$CI$60,S$204,FALSE),"-")</f>
        <v>-</v>
      </c>
      <c r="T62" s="35" t="str">
        <f>IFERROR(VLOOKUP($A62,'All Running Order Nat B'!$A$4:$CI$60,T$204,FALSE),"-")</f>
        <v>-</v>
      </c>
      <c r="U62" s="12" t="str">
        <f>IFERROR(VLOOKUP($A62,'All Running Order Nat B'!$A$4:$CI$60,U$204,FALSE),"-")</f>
        <v>-</v>
      </c>
      <c r="V62" s="35" t="str">
        <f>IFERROR(VLOOKUP($A62,'All Running Order Nat B'!$A$4:$CI$60,V$204,FALSE),"-")</f>
        <v>-</v>
      </c>
      <c r="W62" s="5" t="str">
        <f>IFERROR(VLOOKUP($A62,'All Running Order Nat B'!$A$4:$CI$60,W$204,FALSE),"-")</f>
        <v>-</v>
      </c>
      <c r="X62" s="12" t="str">
        <f>IFERROR(VLOOKUP($A62,'All Running Order Nat B'!$A$4:$CI$60,X$204,FALSE),"-")</f>
        <v>-</v>
      </c>
      <c r="Y62" s="12" t="str">
        <f>IFERROR(VLOOKUP($A62,'All Running Order Nat B'!$A$4:$CI$60,Y$204,FALSE),"-")</f>
        <v>-</v>
      </c>
      <c r="Z62" s="12" t="str">
        <f>IFERROR(VLOOKUP($A62,'All Running Order Nat B'!$A$4:$CI$60,Z$204,FALSE),"-")</f>
        <v>-</v>
      </c>
      <c r="AA62" s="12" t="str">
        <f>IFERROR(VLOOKUP($A62,'All Running Order Nat B'!$A$4:$CI$60,AA$204,FALSE),"-")</f>
        <v>-</v>
      </c>
      <c r="AB62" s="12" t="str">
        <f>IFERROR(VLOOKUP($A62,'All Running Order Nat B'!$A$4:$CI$60,AB$204,FALSE),"-")</f>
        <v>-</v>
      </c>
      <c r="AC62" s="12" t="str">
        <f>IFERROR(VLOOKUP($A62,'All Running Order Nat B'!$A$4:$CI$60,AC$204,FALSE),"-")</f>
        <v>-</v>
      </c>
      <c r="AD62" s="12" t="str">
        <f>IFERROR(VLOOKUP($A62,'All Running Order Nat B'!$A$4:$CI$60,AD$204,FALSE),"-")</f>
        <v>-</v>
      </c>
      <c r="AE62" s="12" t="str">
        <f>IFERROR(VLOOKUP($A62,'All Running Order Nat B'!$A$4:$CI$60,AE$204,FALSE),"-")</f>
        <v>-</v>
      </c>
      <c r="AF62" s="12" t="str">
        <f>IFERROR(VLOOKUP($A62,'All Running Order Nat B'!$A$4:$CI$60,AF$204,FALSE),"-")</f>
        <v>-</v>
      </c>
      <c r="AG62" s="12" t="str">
        <f>IFERROR(VLOOKUP($A62,'All Running Order Nat B'!$A$4:$CI$60,AG$204,FALSE),"-")</f>
        <v>-</v>
      </c>
      <c r="AH62" s="5" t="str">
        <f>IFERROR(VLOOKUP($A62,'All Running Order Nat B'!$A$4:$CI$60,AH$204,FALSE),"-")</f>
        <v>-</v>
      </c>
      <c r="AI62" s="5" t="str">
        <f>IFERROR(VLOOKUP($A62,'All Running Order Nat B'!$A$4:$CI$60,AI$204,FALSE),"-")</f>
        <v>-</v>
      </c>
      <c r="AJ62" s="12" t="str">
        <f>IFERROR(VLOOKUP($A62,'All Running Order Nat B'!$A$4:$CI$60,AJ$204,FALSE),"-")</f>
        <v>-</v>
      </c>
      <c r="AK62" s="12" t="str">
        <f>IFERROR(VLOOKUP($A62,'All Running Order Nat B'!$A$4:$CI$60,AK$204,FALSE),"-")</f>
        <v>-</v>
      </c>
      <c r="AL62" s="12" t="str">
        <f>IFERROR(VLOOKUP($A62,'All Running Order Nat B'!$A$4:$CI$60,AL$204,FALSE),"-")</f>
        <v>-</v>
      </c>
      <c r="AM62" s="12" t="str">
        <f>IFERROR(VLOOKUP($A62,'All Running Order Nat B'!$A$4:$CI$60,AM$204,FALSE),"-")</f>
        <v>-</v>
      </c>
      <c r="AN62" s="12" t="str">
        <f>IFERROR(VLOOKUP($A62,'All Running Order Nat B'!$A$4:$CI$60,AN$204,FALSE),"-")</f>
        <v>-</v>
      </c>
      <c r="AO62" s="12" t="str">
        <f>IFERROR(VLOOKUP($A62,'All Running Order Nat B'!$A$4:$CI$60,AO$204,FALSE),"-")</f>
        <v>-</v>
      </c>
      <c r="AP62" s="12" t="str">
        <f>IFERROR(VLOOKUP($A62,'All Running Order Nat B'!$A$4:$CI$60,AP$204,FALSE),"-")</f>
        <v>-</v>
      </c>
      <c r="AQ62" s="12" t="str">
        <f>IFERROR(VLOOKUP($A62,'All Running Order Nat B'!$A$4:$CI$60,AQ$204,FALSE),"-")</f>
        <v>-</v>
      </c>
      <c r="AR62" s="12" t="str">
        <f>IFERROR(VLOOKUP($A62,'All Running Order Nat B'!$A$4:$CI$60,AR$204,FALSE),"-")</f>
        <v>-</v>
      </c>
      <c r="AS62" s="12" t="str">
        <f>IFERROR(VLOOKUP($A62,'All Running Order Nat B'!$A$4:$CI$60,AS$204,FALSE),"-")</f>
        <v>-</v>
      </c>
      <c r="AT62" s="5" t="str">
        <f>IFERROR(VLOOKUP($A62,'All Running Order Nat B'!$A$4:$CI$60,AT$204,FALSE),"-")</f>
        <v>-</v>
      </c>
      <c r="AU62" s="5" t="str">
        <f>IFERROR(VLOOKUP($A62,'All Running Order Nat B'!$A$4:$CI$60,AU$204,FALSE),"-")</f>
        <v>-</v>
      </c>
      <c r="AV62" s="12" t="str">
        <f>IFERROR(VLOOKUP($A62,'All Running Order Nat B'!$A$4:$CI$60,AV$204,FALSE),"-")</f>
        <v>-</v>
      </c>
      <c r="AW62" s="12" t="str">
        <f>IFERROR(VLOOKUP($A62,'All Running Order Nat B'!$A$4:$CI$60,AW$204,FALSE),"-")</f>
        <v>-</v>
      </c>
      <c r="AX62" s="12" t="str">
        <f>IFERROR(VLOOKUP($A62,'All Running Order Nat B'!$A$4:$CI$60,AX$204,FALSE),"-")</f>
        <v>-</v>
      </c>
      <c r="AY62" s="12" t="str">
        <f>IFERROR(VLOOKUP($A62,'All Running Order Nat B'!$A$4:$CI$60,AY$204,FALSE),"-")</f>
        <v>-</v>
      </c>
      <c r="AZ62" s="12" t="str">
        <f>IFERROR(VLOOKUP($A62,'All Running Order Nat B'!$A$4:$CI$60,AZ$204,FALSE),"-")</f>
        <v>-</v>
      </c>
      <c r="BA62" s="12" t="str">
        <f>IFERROR(VLOOKUP($A62,'All Running Order Nat B'!$A$4:$CI$60,BA$204,FALSE),"-")</f>
        <v>-</v>
      </c>
      <c r="BB62" s="12" t="str">
        <f>IFERROR(VLOOKUP($A62,'All Running Order Nat B'!$A$4:$CI$60,BB$204,FALSE),"-")</f>
        <v>-</v>
      </c>
      <c r="BC62" s="12" t="str">
        <f>IFERROR(VLOOKUP($A62,'All Running Order Nat B'!$A$4:$CI$60,BC$204,FALSE),"-")</f>
        <v>-</v>
      </c>
      <c r="BD62" s="12" t="str">
        <f>IFERROR(VLOOKUP($A62,'All Running Order Nat B'!$A$4:$CI$60,BD$204,FALSE),"-")</f>
        <v>-</v>
      </c>
      <c r="BE62" s="12" t="str">
        <f>IFERROR(VLOOKUP($A62,'All Running Order Nat B'!$A$4:$CI$60,BE$204,FALSE),"-")</f>
        <v>-</v>
      </c>
      <c r="BF62" s="5" t="str">
        <f>IFERROR(VLOOKUP($A62,'All Running Order Nat B'!$A$4:$CI$60,BF$204,FALSE),"-")</f>
        <v>-</v>
      </c>
      <c r="BG62" s="5" t="str">
        <f>IFERROR(VLOOKUP($A62,'All Running Order Nat B'!$A$4:$CI$60,BG$204,FALSE),"-")</f>
        <v>-</v>
      </c>
      <c r="BH62" s="5" t="str">
        <f>IFERROR(VLOOKUP($A62,'All Running Order Nat B'!$A$4:$CI$60,BH$204,FALSE),"-")</f>
        <v>-</v>
      </c>
      <c r="BI62" s="5" t="str">
        <f>IFERROR(VLOOKUP($A62,'All Running Order Nat B'!$A$4:$CI$60,BI$204,FALSE),"-")</f>
        <v>-</v>
      </c>
      <c r="BJ62" s="5" t="str">
        <f>IFERROR(VLOOKUP($A62,'All Running Order Nat B'!$A$4:$CI$60,BJ$204,FALSE),"-")</f>
        <v>-</v>
      </c>
      <c r="BK62" s="5" t="str">
        <f>IFERROR(VLOOKUP($A62,'All Running Order Nat B'!$A$4:$CI$60,BK$204,FALSE),"-")</f>
        <v>-</v>
      </c>
      <c r="BL62" s="5" t="str">
        <f>IFERROR(VLOOKUP($A62,'All Running Order Nat B'!$A$4:$CI$60,BL$204,FALSE),"-")</f>
        <v>-</v>
      </c>
      <c r="BM62" s="5" t="str">
        <f>IFERROR(VLOOKUP($A62,'All Running Order Nat B'!$A$4:$CI$60,BM$204,FALSE),"-")</f>
        <v>-</v>
      </c>
      <c r="BN62" s="5" t="str">
        <f>IFERROR(VLOOKUP($A62,'All Running Order Nat B'!$A$4:$CI$60,BN$204,FALSE),"-")</f>
        <v>-</v>
      </c>
      <c r="BO62" s="5" t="str">
        <f>IFERROR(VLOOKUP($A62,'All Running Order Nat B'!$A$4:$CI$60,BO$204,FALSE),"-")</f>
        <v>-</v>
      </c>
      <c r="BP62" s="3" t="str">
        <f>IFERROR(VLOOKUP($A62,'All Running Order Nat B'!$A$4:$CI$60,BP$204,FALSE),"-")</f>
        <v>-</v>
      </c>
      <c r="BQ62" s="3" t="str">
        <f>IFERROR(VLOOKUP($A62,'All Running Order Nat B'!$A$4:$CI$60,BQ$204,FALSE),"-")</f>
        <v>-</v>
      </c>
      <c r="BR62" s="3" t="str">
        <f>IFERROR(VLOOKUP($A62,'All Running Order Nat B'!$A$4:$CI$60,BR$204,FALSE),"-")</f>
        <v>-</v>
      </c>
      <c r="BS62" s="3" t="str">
        <f>IFERROR(VLOOKUP($A62,'All Running Order Nat B'!$A$4:$CI$60,BS$204,FALSE),"-")</f>
        <v>-</v>
      </c>
      <c r="BT62" s="3" t="str">
        <f>IFERROR(VLOOKUP($A62,'All Running Order Nat B'!$A$4:$CI$60,BT$204,FALSE),"-")</f>
        <v>-</v>
      </c>
      <c r="BU62" s="3" t="str">
        <f>IFERROR(VLOOKUP($A62,'All Running Order Nat B'!$A$4:$CI$60,BU$204,FALSE),"-")</f>
        <v>-</v>
      </c>
      <c r="BV62" s="3" t="str">
        <f>IFERROR(VLOOKUP($A62,'All Running Order Nat B'!$A$4:$CI$60,BV$204,FALSE),"-")</f>
        <v>-</v>
      </c>
      <c r="BW62" s="3" t="str">
        <f>IFERROR(VLOOKUP($A62,'All Running Order Nat B'!$A$4:$CI$60,BW$204,FALSE),"-")</f>
        <v>-</v>
      </c>
      <c r="BX62" s="3" t="str">
        <f>IFERROR(VLOOKUP($A62,'All Running Order Nat B'!$A$4:$CI$60,BX$204,FALSE),"-")</f>
        <v>-</v>
      </c>
      <c r="BY62" s="3" t="str">
        <f>IFERROR(VLOOKUP($A62,'All Running Order Nat B'!$A$4:$CI$60,BY$204,FALSE),"-")</f>
        <v>-</v>
      </c>
      <c r="BZ62" s="3" t="str">
        <f>IFERROR(VLOOKUP($A62,'All Running Order Nat B'!$A$4:$CI$60,BZ$204,FALSE),"-")</f>
        <v>-</v>
      </c>
      <c r="CA62" s="3" t="str">
        <f>IFERROR(VLOOKUP($A62,'All Running Order Nat B'!$A$4:$CI$60,CA$204,FALSE),"-")</f>
        <v>-</v>
      </c>
      <c r="CB62" s="3" t="str">
        <f>IFERROR(VLOOKUP($A62,'All Running Order Nat B'!$A$4:$CI$60,CB$204,FALSE),"-")</f>
        <v>-</v>
      </c>
      <c r="CC62" s="3" t="str">
        <f>IFERROR(VLOOKUP($A62,'All Running Order Nat B'!$A$4:$CI$60,CC$204,FALSE),"-")</f>
        <v>-</v>
      </c>
      <c r="CD62" s="3" t="str">
        <f>IFERROR(VLOOKUP($A62,'All Running Order Nat B'!$A$4:$CI$60,CD$204,FALSE),"-")</f>
        <v>-</v>
      </c>
      <c r="CE62" s="3" t="str">
        <f>IFERROR(VLOOKUP($A62,'All Running Order Nat B'!$A$4:$CI$60,CE$204,FALSE),"-")</f>
        <v>-</v>
      </c>
      <c r="CF62" s="3" t="str">
        <f t="shared" si="4"/>
        <v>-</v>
      </c>
      <c r="CG62" s="3" t="str">
        <f t="shared" si="5"/>
        <v/>
      </c>
      <c r="CH62" s="5" t="str">
        <f>IFERROR(VLOOKUP($A62,'All Running Order Nat B'!$A$4:$CI$60,CH$204,FALSE),"-")</f>
        <v>-</v>
      </c>
      <c r="CI62">
        <v>5</v>
      </c>
    </row>
    <row r="63" spans="1:87" x14ac:dyDescent="0.3">
      <c r="A63" t="str">
        <f>CONCATENATE('Running Order'!$E$1008,"IRS",CI63)</f>
        <v>BlueIRS6</v>
      </c>
      <c r="B63" s="37" t="str">
        <f>IFERROR(VLOOKUP($A63,'All Running Order Nat B'!$A$4:$CI$60,B$204,FALSE),"-")</f>
        <v>-</v>
      </c>
      <c r="C63" s="36" t="str">
        <f>IFERROR(VLOOKUP($A63,'All Running Order Nat B'!$A$4:$CI$60,C$204,FALSE),"-")</f>
        <v>-</v>
      </c>
      <c r="D63" s="36" t="str">
        <f>IFERROR(VLOOKUP($A63,'All Running Order Nat B'!$A$4:$CI$60,D$204,FALSE),"-")</f>
        <v>-</v>
      </c>
      <c r="E63" s="36" t="str">
        <f>IFERROR(VLOOKUP($A63,'All Running Order Nat B'!$A$4:$CI$60,E$204,FALSE),"-")</f>
        <v>-</v>
      </c>
      <c r="F63" s="36" t="str">
        <f>IFERROR(VLOOKUP($A63,'All Running Order Nat B'!$A$4:$CI$60,F$204,FALSE),"-")</f>
        <v>-</v>
      </c>
      <c r="G63" s="37" t="str">
        <f>IFERROR(VLOOKUP($A63,'All Running Order Nat B'!$A$4:$CI$60,G$204,FALSE),"-")</f>
        <v>-</v>
      </c>
      <c r="H63" s="36" t="str">
        <f>IFERROR(VLOOKUP($A63,'All Running Order Nat B'!$A$4:$CI$60,H$204,FALSE),"-")</f>
        <v>-</v>
      </c>
      <c r="I63" s="36" t="str">
        <f>IFERROR(VLOOKUP($A63,'All Running Order Nat B'!$A$4:$CI$60,I$204,FALSE),"-")</f>
        <v>-</v>
      </c>
      <c r="J63" s="36" t="str">
        <f>IFERROR(VLOOKUP($A63,'All Running Order Nat B'!$A$4:$CI$60,J$204,FALSE),"-")</f>
        <v>-</v>
      </c>
      <c r="K63" s="36" t="str">
        <f>IFERROR(VLOOKUP($A63,'All Running Order Nat B'!$A$4:$CI$60,K$204,FALSE),"-")</f>
        <v>-</v>
      </c>
      <c r="L63" s="36" t="str">
        <f>IFERROR(VLOOKUP($A63,'All Running Order Nat B'!$A$4:$CI$60,L$204,FALSE),"-")</f>
        <v>-</v>
      </c>
      <c r="M63" s="36" t="str">
        <f>IFERROR(VLOOKUP($A63,'All Running Order Nat B'!$A$4:$CI$60,M$204,FALSE),"-")</f>
        <v>-</v>
      </c>
      <c r="N63" s="36" t="str">
        <f>IFERROR(VLOOKUP($A63,'All Running Order Nat B'!$A$4:$CI$60,N$204,FALSE),"-")</f>
        <v>-</v>
      </c>
      <c r="O63" s="36" t="str">
        <f>IFERROR(VLOOKUP($A63,'All Running Order Nat B'!$A$4:$CI$60,O$204,FALSE),"-")</f>
        <v>-</v>
      </c>
      <c r="P63" s="36" t="str">
        <f>IFERROR(VLOOKUP($A63,'All Running Order Nat B'!$A$4:$CI$60,P$204,FALSE),"-")</f>
        <v>-</v>
      </c>
      <c r="Q63" s="36" t="str">
        <f>IFERROR(VLOOKUP($A63,'All Running Order Nat B'!$A$4:$CI$60,Q$204,FALSE),"-")</f>
        <v>-</v>
      </c>
      <c r="R63" s="36" t="str">
        <f>IFERROR(VLOOKUP($A63,'All Running Order Nat B'!$A$4:$CI$60,R$204,FALSE),"-")</f>
        <v>-</v>
      </c>
      <c r="S63" s="36" t="str">
        <f>IFERROR(VLOOKUP($A63,'All Running Order Nat B'!$A$4:$CI$60,S$204,FALSE),"-")</f>
        <v>-</v>
      </c>
      <c r="T63" s="36" t="str">
        <f>IFERROR(VLOOKUP($A63,'All Running Order Nat B'!$A$4:$CI$60,T$204,FALSE),"-")</f>
        <v>-</v>
      </c>
      <c r="U63" s="36" t="str">
        <f>IFERROR(VLOOKUP($A63,'All Running Order Nat B'!$A$4:$CI$60,U$204,FALSE),"-")</f>
        <v>-</v>
      </c>
      <c r="V63" s="36" t="str">
        <f>IFERROR(VLOOKUP($A63,'All Running Order Nat B'!$A$4:$CI$60,V$204,FALSE),"-")</f>
        <v>-</v>
      </c>
      <c r="W63" s="38" t="str">
        <f>IFERROR(VLOOKUP($A63,'All Running Order Nat B'!$A$4:$CI$60,W$204,FALSE),"-")</f>
        <v>-</v>
      </c>
      <c r="X63" s="36" t="str">
        <f>IFERROR(VLOOKUP($A63,'All Running Order Nat B'!$A$4:$CI$60,X$204,FALSE),"-")</f>
        <v>-</v>
      </c>
      <c r="Y63" s="36" t="str">
        <f>IFERROR(VLOOKUP($A63,'All Running Order Nat B'!$A$4:$CI$60,Y$204,FALSE),"-")</f>
        <v>-</v>
      </c>
      <c r="Z63" s="36" t="str">
        <f>IFERROR(VLOOKUP($A63,'All Running Order Nat B'!$A$4:$CI$60,Z$204,FALSE),"-")</f>
        <v>-</v>
      </c>
      <c r="AA63" s="36" t="str">
        <f>IFERROR(VLOOKUP($A63,'All Running Order Nat B'!$A$4:$CI$60,AA$204,FALSE),"-")</f>
        <v>-</v>
      </c>
      <c r="AB63" s="36" t="str">
        <f>IFERROR(VLOOKUP($A63,'All Running Order Nat B'!$A$4:$CI$60,AB$204,FALSE),"-")</f>
        <v>-</v>
      </c>
      <c r="AC63" s="36" t="str">
        <f>IFERROR(VLOOKUP($A63,'All Running Order Nat B'!$A$4:$CI$60,AC$204,FALSE),"-")</f>
        <v>-</v>
      </c>
      <c r="AD63" s="36" t="str">
        <f>IFERROR(VLOOKUP($A63,'All Running Order Nat B'!$A$4:$CI$60,AD$204,FALSE),"-")</f>
        <v>-</v>
      </c>
      <c r="AE63" s="36" t="str">
        <f>IFERROR(VLOOKUP($A63,'All Running Order Nat B'!$A$4:$CI$60,AE$204,FALSE),"-")</f>
        <v>-</v>
      </c>
      <c r="AF63" s="36" t="str">
        <f>IFERROR(VLOOKUP($A63,'All Running Order Nat B'!$A$4:$CI$60,AF$204,FALSE),"-")</f>
        <v>-</v>
      </c>
      <c r="AG63" s="36" t="str">
        <f>IFERROR(VLOOKUP($A63,'All Running Order Nat B'!$A$4:$CI$60,AG$204,FALSE),"-")</f>
        <v>-</v>
      </c>
      <c r="AH63" s="38" t="str">
        <f>IFERROR(VLOOKUP($A63,'All Running Order Nat B'!$A$4:$CI$60,AH$204,FALSE),"-")</f>
        <v>-</v>
      </c>
      <c r="AI63" s="38" t="str">
        <f>IFERROR(VLOOKUP($A63,'All Running Order Nat B'!$A$4:$CI$60,AI$204,FALSE),"-")</f>
        <v>-</v>
      </c>
      <c r="AJ63" s="36" t="str">
        <f>IFERROR(VLOOKUP($A63,'All Running Order Nat B'!$A$4:$CI$60,AJ$204,FALSE),"-")</f>
        <v>-</v>
      </c>
      <c r="AK63" s="36" t="str">
        <f>IFERROR(VLOOKUP($A63,'All Running Order Nat B'!$A$4:$CI$60,AK$204,FALSE),"-")</f>
        <v>-</v>
      </c>
      <c r="AL63" s="36" t="str">
        <f>IFERROR(VLOOKUP($A63,'All Running Order Nat B'!$A$4:$CI$60,AL$204,FALSE),"-")</f>
        <v>-</v>
      </c>
      <c r="AM63" s="36" t="str">
        <f>IFERROR(VLOOKUP($A63,'All Running Order Nat B'!$A$4:$CI$60,AM$204,FALSE),"-")</f>
        <v>-</v>
      </c>
      <c r="AN63" s="36" t="str">
        <f>IFERROR(VLOOKUP($A63,'All Running Order Nat B'!$A$4:$CI$60,AN$204,FALSE),"-")</f>
        <v>-</v>
      </c>
      <c r="AO63" s="36" t="str">
        <f>IFERROR(VLOOKUP($A63,'All Running Order Nat B'!$A$4:$CI$60,AO$204,FALSE),"-")</f>
        <v>-</v>
      </c>
      <c r="AP63" s="36" t="str">
        <f>IFERROR(VLOOKUP($A63,'All Running Order Nat B'!$A$4:$CI$60,AP$204,FALSE),"-")</f>
        <v>-</v>
      </c>
      <c r="AQ63" s="36" t="str">
        <f>IFERROR(VLOOKUP($A63,'All Running Order Nat B'!$A$4:$CI$60,AQ$204,FALSE),"-")</f>
        <v>-</v>
      </c>
      <c r="AR63" s="36" t="str">
        <f>IFERROR(VLOOKUP($A63,'All Running Order Nat B'!$A$4:$CI$60,AR$204,FALSE),"-")</f>
        <v>-</v>
      </c>
      <c r="AS63" s="36" t="str">
        <f>IFERROR(VLOOKUP($A63,'All Running Order Nat B'!$A$4:$CI$60,AS$204,FALSE),"-")</f>
        <v>-</v>
      </c>
      <c r="AT63" s="38" t="str">
        <f>IFERROR(VLOOKUP($A63,'All Running Order Nat B'!$A$4:$CI$60,AT$204,FALSE),"-")</f>
        <v>-</v>
      </c>
      <c r="AU63" s="38" t="str">
        <f>IFERROR(VLOOKUP($A63,'All Running Order Nat B'!$A$4:$CI$60,AU$204,FALSE),"-")</f>
        <v>-</v>
      </c>
      <c r="AV63" s="36" t="str">
        <f>IFERROR(VLOOKUP($A63,'All Running Order Nat B'!$A$4:$CI$60,AV$204,FALSE),"-")</f>
        <v>-</v>
      </c>
      <c r="AW63" s="36" t="str">
        <f>IFERROR(VLOOKUP($A63,'All Running Order Nat B'!$A$4:$CI$60,AW$204,FALSE),"-")</f>
        <v>-</v>
      </c>
      <c r="AX63" s="36" t="str">
        <f>IFERROR(VLOOKUP($A63,'All Running Order Nat B'!$A$4:$CI$60,AX$204,FALSE),"-")</f>
        <v>-</v>
      </c>
      <c r="AY63" s="36" t="str">
        <f>IFERROR(VLOOKUP($A63,'All Running Order Nat B'!$A$4:$CI$60,AY$204,FALSE),"-")</f>
        <v>-</v>
      </c>
      <c r="AZ63" s="36" t="str">
        <f>IFERROR(VLOOKUP($A63,'All Running Order Nat B'!$A$4:$CI$60,AZ$204,FALSE),"-")</f>
        <v>-</v>
      </c>
      <c r="BA63" s="36" t="str">
        <f>IFERROR(VLOOKUP($A63,'All Running Order Nat B'!$A$4:$CI$60,BA$204,FALSE),"-")</f>
        <v>-</v>
      </c>
      <c r="BB63" s="36" t="str">
        <f>IFERROR(VLOOKUP($A63,'All Running Order Nat B'!$A$4:$CI$60,BB$204,FALSE),"-")</f>
        <v>-</v>
      </c>
      <c r="BC63" s="36" t="str">
        <f>IFERROR(VLOOKUP($A63,'All Running Order Nat B'!$A$4:$CI$60,BC$204,FALSE),"-")</f>
        <v>-</v>
      </c>
      <c r="BD63" s="36" t="str">
        <f>IFERROR(VLOOKUP($A63,'All Running Order Nat B'!$A$4:$CI$60,BD$204,FALSE),"-")</f>
        <v>-</v>
      </c>
      <c r="BE63" s="36" t="str">
        <f>IFERROR(VLOOKUP($A63,'All Running Order Nat B'!$A$4:$CI$60,BE$204,FALSE),"-")</f>
        <v>-</v>
      </c>
      <c r="BF63" s="38" t="str">
        <f>IFERROR(VLOOKUP($A63,'All Running Order Nat B'!$A$4:$CI$60,BF$204,FALSE),"-")</f>
        <v>-</v>
      </c>
      <c r="BG63" s="38" t="str">
        <f>IFERROR(VLOOKUP($A63,'All Running Order Nat B'!$A$4:$CI$60,BG$204,FALSE),"-")</f>
        <v>-</v>
      </c>
      <c r="BH63" s="5" t="str">
        <f>IFERROR(VLOOKUP($A63,'All Running Order Nat B'!$A$4:$CI$60,BH$204,FALSE),"-")</f>
        <v>-</v>
      </c>
      <c r="BI63" s="5" t="str">
        <f>IFERROR(VLOOKUP($A63,'All Running Order Nat B'!$A$4:$CI$60,BI$204,FALSE),"-")</f>
        <v>-</v>
      </c>
      <c r="BJ63" s="5" t="str">
        <f>IFERROR(VLOOKUP($A63,'All Running Order Nat B'!$A$4:$CI$60,BJ$204,FALSE),"-")</f>
        <v>-</v>
      </c>
      <c r="BK63" s="5" t="str">
        <f>IFERROR(VLOOKUP($A63,'All Running Order Nat B'!$A$4:$CI$60,BK$204,FALSE),"-")</f>
        <v>-</v>
      </c>
      <c r="BL63" s="5" t="str">
        <f>IFERROR(VLOOKUP($A63,'All Running Order Nat B'!$A$4:$CI$60,BL$204,FALSE),"-")</f>
        <v>-</v>
      </c>
      <c r="BM63" s="5" t="str">
        <f>IFERROR(VLOOKUP($A63,'All Running Order Nat B'!$A$4:$CI$60,BM$204,FALSE),"-")</f>
        <v>-</v>
      </c>
      <c r="BN63" s="5" t="str">
        <f>IFERROR(VLOOKUP($A63,'All Running Order Nat B'!$A$4:$CI$60,BN$204,FALSE),"-")</f>
        <v>-</v>
      </c>
      <c r="BO63" s="5" t="str">
        <f>IFERROR(VLOOKUP($A63,'All Running Order Nat B'!$A$4:$CI$60,BO$204,FALSE),"-")</f>
        <v>-</v>
      </c>
      <c r="BP63" s="3" t="str">
        <f>IFERROR(VLOOKUP($A63,'All Running Order Nat B'!$A$4:$CI$60,BP$204,FALSE),"-")</f>
        <v>-</v>
      </c>
      <c r="BQ63" s="3" t="str">
        <f>IFERROR(VLOOKUP($A63,'All Running Order Nat B'!$A$4:$CI$60,BQ$204,FALSE),"-")</f>
        <v>-</v>
      </c>
      <c r="BR63" s="3" t="str">
        <f>IFERROR(VLOOKUP($A63,'All Running Order Nat B'!$A$4:$CI$60,BR$204,FALSE),"-")</f>
        <v>-</v>
      </c>
      <c r="BS63" s="3" t="str">
        <f>IFERROR(VLOOKUP($A63,'All Running Order Nat B'!$A$4:$CI$60,BS$204,FALSE),"-")</f>
        <v>-</v>
      </c>
      <c r="BT63" s="3" t="str">
        <f>IFERROR(VLOOKUP($A63,'All Running Order Nat B'!$A$4:$CI$60,BT$204,FALSE),"-")</f>
        <v>-</v>
      </c>
      <c r="BU63" s="3" t="str">
        <f>IFERROR(VLOOKUP($A63,'All Running Order Nat B'!$A$4:$CI$60,BU$204,FALSE),"-")</f>
        <v>-</v>
      </c>
      <c r="BV63" s="3" t="str">
        <f>IFERROR(VLOOKUP($A63,'All Running Order Nat B'!$A$4:$CI$60,BV$204,FALSE),"-")</f>
        <v>-</v>
      </c>
      <c r="BW63" s="3" t="str">
        <f>IFERROR(VLOOKUP($A63,'All Running Order Nat B'!$A$4:$CI$60,BW$204,FALSE),"-")</f>
        <v>-</v>
      </c>
      <c r="BX63" s="3" t="str">
        <f>IFERROR(VLOOKUP($A63,'All Running Order Nat B'!$A$4:$CI$60,BX$204,FALSE),"-")</f>
        <v>-</v>
      </c>
      <c r="BY63" s="3" t="str">
        <f>IFERROR(VLOOKUP($A63,'All Running Order Nat B'!$A$4:$CI$60,BY$204,FALSE),"-")</f>
        <v>-</v>
      </c>
      <c r="BZ63" s="3" t="str">
        <f>IFERROR(VLOOKUP($A63,'All Running Order Nat B'!$A$4:$CI$60,BZ$204,FALSE),"-")</f>
        <v>-</v>
      </c>
      <c r="CA63" s="3" t="str">
        <f>IFERROR(VLOOKUP($A63,'All Running Order Nat B'!$A$4:$CI$60,CA$204,FALSE),"-")</f>
        <v>-</v>
      </c>
      <c r="CB63" s="3" t="str">
        <f>IFERROR(VLOOKUP($A63,'All Running Order Nat B'!$A$4:$CI$60,CB$204,FALSE),"-")</f>
        <v>-</v>
      </c>
      <c r="CC63" s="3" t="str">
        <f>IFERROR(VLOOKUP($A63,'All Running Order Nat B'!$A$4:$CI$60,CC$204,FALSE),"-")</f>
        <v>-</v>
      </c>
      <c r="CD63" s="3" t="str">
        <f>IFERROR(VLOOKUP($A63,'All Running Order Nat B'!$A$4:$CI$60,CD$204,FALSE),"-")</f>
        <v>-</v>
      </c>
      <c r="CE63" s="3" t="str">
        <f>IFERROR(VLOOKUP($A63,'All Running Order Nat B'!$A$4:$CI$60,CE$204,FALSE),"-")</f>
        <v>-</v>
      </c>
      <c r="CF63" s="3" t="str">
        <f t="shared" si="4"/>
        <v>-</v>
      </c>
      <c r="CG63" s="3" t="str">
        <f t="shared" si="5"/>
        <v/>
      </c>
      <c r="CH63" s="5" t="str">
        <f>IFERROR(VLOOKUP($A63,'All Running Order Nat B'!$A$4:$CI$60,CH$204,FALSE),"-")</f>
        <v>-</v>
      </c>
      <c r="CI63">
        <v>6</v>
      </c>
    </row>
    <row r="64" spans="1:87" x14ac:dyDescent="0.3">
      <c r="A64" t="str">
        <f>CONCATENATE('Running Order'!$E$1008,"IRS",CI64)</f>
        <v>BlueIRS7</v>
      </c>
      <c r="B64" s="13" t="str">
        <f>IFERROR(VLOOKUP($A64,'All Running Order Nat B'!$A$4:$CI$60,B$204,FALSE),"-")</f>
        <v>-</v>
      </c>
      <c r="C64" s="35" t="str">
        <f>IFERROR(VLOOKUP($A64,'All Running Order Nat B'!$A$4:$CI$60,C$204,FALSE),"-")</f>
        <v>-</v>
      </c>
      <c r="D64" s="35" t="str">
        <f>IFERROR(VLOOKUP($A64,'All Running Order Nat B'!$A$4:$CI$60,D$204,FALSE),"-")</f>
        <v>-</v>
      </c>
      <c r="E64" s="35" t="str">
        <f>IFERROR(VLOOKUP($A64,'All Running Order Nat B'!$A$4:$CI$60,E$204,FALSE),"-")</f>
        <v>-</v>
      </c>
      <c r="F64" s="35" t="str">
        <f>IFERROR(VLOOKUP($A64,'All Running Order Nat B'!$A$4:$CI$60,F$204,FALSE),"-")</f>
        <v>-</v>
      </c>
      <c r="G64" s="13" t="str">
        <f>IFERROR(VLOOKUP($A64,'All Running Order Nat B'!$A$4:$CI$60,G$204,FALSE),"-")</f>
        <v>-</v>
      </c>
      <c r="H64" s="12" t="str">
        <f>IFERROR(VLOOKUP($A64,'All Running Order Nat B'!$A$4:$CI$60,H$204,FALSE),"-")</f>
        <v>-</v>
      </c>
      <c r="I64" s="12" t="str">
        <f>IFERROR(VLOOKUP($A64,'All Running Order Nat B'!$A$4:$CI$60,I$204,FALSE),"-")</f>
        <v>-</v>
      </c>
      <c r="J64" s="12" t="str">
        <f>IFERROR(VLOOKUP($A64,'All Running Order Nat B'!$A$4:$CI$60,J$204,FALSE),"-")</f>
        <v>-</v>
      </c>
      <c r="K64" s="35" t="str">
        <f>IFERROR(VLOOKUP($A64,'All Running Order Nat B'!$A$4:$CI$60,K$204,FALSE),"-")</f>
        <v>-</v>
      </c>
      <c r="L64" s="12" t="str">
        <f>IFERROR(VLOOKUP($A64,'All Running Order Nat B'!$A$4:$CI$60,L$204,FALSE),"-")</f>
        <v>-</v>
      </c>
      <c r="M64" s="35" t="str">
        <f>IFERROR(VLOOKUP($A64,'All Running Order Nat B'!$A$4:$CI$60,M$204,FALSE),"-")</f>
        <v>-</v>
      </c>
      <c r="N64" s="35" t="str">
        <f>IFERROR(VLOOKUP($A64,'All Running Order Nat B'!$A$4:$CI$60,N$204,FALSE),"-")</f>
        <v>-</v>
      </c>
      <c r="O64" s="35" t="str">
        <f>IFERROR(VLOOKUP($A64,'All Running Order Nat B'!$A$4:$CI$60,O$204,FALSE),"-")</f>
        <v>-</v>
      </c>
      <c r="P64" s="35" t="str">
        <f>IFERROR(VLOOKUP($A64,'All Running Order Nat B'!$A$4:$CI$60,P$204,FALSE),"-")</f>
        <v>-</v>
      </c>
      <c r="Q64" s="35" t="str">
        <f>IFERROR(VLOOKUP($A64,'All Running Order Nat B'!$A$4:$CI$60,Q$204,FALSE),"-")</f>
        <v>-</v>
      </c>
      <c r="R64" s="35" t="str">
        <f>IFERROR(VLOOKUP($A64,'All Running Order Nat B'!$A$4:$CI$60,R$204,FALSE),"-")</f>
        <v>-</v>
      </c>
      <c r="S64" s="12" t="str">
        <f>IFERROR(VLOOKUP($A64,'All Running Order Nat B'!$A$4:$CI$60,S$204,FALSE),"-")</f>
        <v>-</v>
      </c>
      <c r="T64" s="35" t="str">
        <f>IFERROR(VLOOKUP($A64,'All Running Order Nat B'!$A$4:$CI$60,T$204,FALSE),"-")</f>
        <v>-</v>
      </c>
      <c r="U64" s="12" t="str">
        <f>IFERROR(VLOOKUP($A64,'All Running Order Nat B'!$A$4:$CI$60,U$204,FALSE),"-")</f>
        <v>-</v>
      </c>
      <c r="V64" s="35" t="str">
        <f>IFERROR(VLOOKUP($A64,'All Running Order Nat B'!$A$4:$CI$60,V$204,FALSE),"-")</f>
        <v>-</v>
      </c>
      <c r="W64" s="5" t="str">
        <f>IFERROR(VLOOKUP($A64,'All Running Order Nat B'!$A$4:$CI$60,W$204,FALSE),"-")</f>
        <v>-</v>
      </c>
      <c r="X64" s="12" t="str">
        <f>IFERROR(VLOOKUP($A64,'All Running Order Nat B'!$A$4:$CI$60,X$204,FALSE),"-")</f>
        <v>-</v>
      </c>
      <c r="Y64" s="12" t="str">
        <f>IFERROR(VLOOKUP($A64,'All Running Order Nat B'!$A$4:$CI$60,Y$204,FALSE),"-")</f>
        <v>-</v>
      </c>
      <c r="Z64" s="12" t="str">
        <f>IFERROR(VLOOKUP($A64,'All Running Order Nat B'!$A$4:$CI$60,Z$204,FALSE),"-")</f>
        <v>-</v>
      </c>
      <c r="AA64" s="12" t="str">
        <f>IFERROR(VLOOKUP($A64,'All Running Order Nat B'!$A$4:$CI$60,AA$204,FALSE),"-")</f>
        <v>-</v>
      </c>
      <c r="AB64" s="12" t="str">
        <f>IFERROR(VLOOKUP($A64,'All Running Order Nat B'!$A$4:$CI$60,AB$204,FALSE),"-")</f>
        <v>-</v>
      </c>
      <c r="AC64" s="12" t="str">
        <f>IFERROR(VLOOKUP($A64,'All Running Order Nat B'!$A$4:$CI$60,AC$204,FALSE),"-")</f>
        <v>-</v>
      </c>
      <c r="AD64" s="12" t="str">
        <f>IFERROR(VLOOKUP($A64,'All Running Order Nat B'!$A$4:$CI$60,AD$204,FALSE),"-")</f>
        <v>-</v>
      </c>
      <c r="AE64" s="12" t="str">
        <f>IFERROR(VLOOKUP($A64,'All Running Order Nat B'!$A$4:$CI$60,AE$204,FALSE),"-")</f>
        <v>-</v>
      </c>
      <c r="AF64" s="12" t="str">
        <f>IFERROR(VLOOKUP($A64,'All Running Order Nat B'!$A$4:$CI$60,AF$204,FALSE),"-")</f>
        <v>-</v>
      </c>
      <c r="AG64" s="12" t="str">
        <f>IFERROR(VLOOKUP($A64,'All Running Order Nat B'!$A$4:$CI$60,AG$204,FALSE),"-")</f>
        <v>-</v>
      </c>
      <c r="AH64" s="5" t="str">
        <f>IFERROR(VLOOKUP($A64,'All Running Order Nat B'!$A$4:$CI$60,AH$204,FALSE),"-")</f>
        <v>-</v>
      </c>
      <c r="AI64" s="5" t="str">
        <f>IFERROR(VLOOKUP($A64,'All Running Order Nat B'!$A$4:$CI$60,AI$204,FALSE),"-")</f>
        <v>-</v>
      </c>
      <c r="AJ64" s="12" t="str">
        <f>IFERROR(VLOOKUP($A64,'All Running Order Nat B'!$A$4:$CI$60,AJ$204,FALSE),"-")</f>
        <v>-</v>
      </c>
      <c r="AK64" s="12" t="str">
        <f>IFERROR(VLOOKUP($A64,'All Running Order Nat B'!$A$4:$CI$60,AK$204,FALSE),"-")</f>
        <v>-</v>
      </c>
      <c r="AL64" s="12" t="str">
        <f>IFERROR(VLOOKUP($A64,'All Running Order Nat B'!$A$4:$CI$60,AL$204,FALSE),"-")</f>
        <v>-</v>
      </c>
      <c r="AM64" s="12" t="str">
        <f>IFERROR(VLOOKUP($A64,'All Running Order Nat B'!$A$4:$CI$60,AM$204,FALSE),"-")</f>
        <v>-</v>
      </c>
      <c r="AN64" s="12" t="str">
        <f>IFERROR(VLOOKUP($A64,'All Running Order Nat B'!$A$4:$CI$60,AN$204,FALSE),"-")</f>
        <v>-</v>
      </c>
      <c r="AO64" s="12" t="str">
        <f>IFERROR(VLOOKUP($A64,'All Running Order Nat B'!$A$4:$CI$60,AO$204,FALSE),"-")</f>
        <v>-</v>
      </c>
      <c r="AP64" s="12" t="str">
        <f>IFERROR(VLOOKUP($A64,'All Running Order Nat B'!$A$4:$CI$60,AP$204,FALSE),"-")</f>
        <v>-</v>
      </c>
      <c r="AQ64" s="12" t="str">
        <f>IFERROR(VLOOKUP($A64,'All Running Order Nat B'!$A$4:$CI$60,AQ$204,FALSE),"-")</f>
        <v>-</v>
      </c>
      <c r="AR64" s="12" t="str">
        <f>IFERROR(VLOOKUP($A64,'All Running Order Nat B'!$A$4:$CI$60,AR$204,FALSE),"-")</f>
        <v>-</v>
      </c>
      <c r="AS64" s="12" t="str">
        <f>IFERROR(VLOOKUP($A64,'All Running Order Nat B'!$A$4:$CI$60,AS$204,FALSE),"-")</f>
        <v>-</v>
      </c>
      <c r="AT64" s="5" t="str">
        <f>IFERROR(VLOOKUP($A64,'All Running Order Nat B'!$A$4:$CI$60,AT$204,FALSE),"-")</f>
        <v>-</v>
      </c>
      <c r="AU64" s="5" t="str">
        <f>IFERROR(VLOOKUP($A64,'All Running Order Nat B'!$A$4:$CI$60,AU$204,FALSE),"-")</f>
        <v>-</v>
      </c>
      <c r="AV64" s="12" t="str">
        <f>IFERROR(VLOOKUP($A64,'All Running Order Nat B'!$A$4:$CI$60,AV$204,FALSE),"-")</f>
        <v>-</v>
      </c>
      <c r="AW64" s="12" t="str">
        <f>IFERROR(VLOOKUP($A64,'All Running Order Nat B'!$A$4:$CI$60,AW$204,FALSE),"-")</f>
        <v>-</v>
      </c>
      <c r="AX64" s="12" t="str">
        <f>IFERROR(VLOOKUP($A64,'All Running Order Nat B'!$A$4:$CI$60,AX$204,FALSE),"-")</f>
        <v>-</v>
      </c>
      <c r="AY64" s="12" t="str">
        <f>IFERROR(VLOOKUP($A64,'All Running Order Nat B'!$A$4:$CI$60,AY$204,FALSE),"-")</f>
        <v>-</v>
      </c>
      <c r="AZ64" s="12" t="str">
        <f>IFERROR(VLOOKUP($A64,'All Running Order Nat B'!$A$4:$CI$60,AZ$204,FALSE),"-")</f>
        <v>-</v>
      </c>
      <c r="BA64" s="12" t="str">
        <f>IFERROR(VLOOKUP($A64,'All Running Order Nat B'!$A$4:$CI$60,BA$204,FALSE),"-")</f>
        <v>-</v>
      </c>
      <c r="BB64" s="12" t="str">
        <f>IFERROR(VLOOKUP($A64,'All Running Order Nat B'!$A$4:$CI$60,BB$204,FALSE),"-")</f>
        <v>-</v>
      </c>
      <c r="BC64" s="12" t="str">
        <f>IFERROR(VLOOKUP($A64,'All Running Order Nat B'!$A$4:$CI$60,BC$204,FALSE),"-")</f>
        <v>-</v>
      </c>
      <c r="BD64" s="12" t="str">
        <f>IFERROR(VLOOKUP($A64,'All Running Order Nat B'!$A$4:$CI$60,BD$204,FALSE),"-")</f>
        <v>-</v>
      </c>
      <c r="BE64" s="12" t="str">
        <f>IFERROR(VLOOKUP($A64,'All Running Order Nat B'!$A$4:$CI$60,BE$204,FALSE),"-")</f>
        <v>-</v>
      </c>
      <c r="BF64" s="5" t="str">
        <f>IFERROR(VLOOKUP($A64,'All Running Order Nat B'!$A$4:$CI$60,BF$204,FALSE),"-")</f>
        <v>-</v>
      </c>
      <c r="BG64" s="5" t="str">
        <f>IFERROR(VLOOKUP($A64,'All Running Order Nat B'!$A$4:$CI$60,BG$204,FALSE),"-")</f>
        <v>-</v>
      </c>
      <c r="BH64" s="5" t="str">
        <f>IFERROR(VLOOKUP($A64,'All Running Order Nat B'!$A$4:$CI$60,BH$204,FALSE),"-")</f>
        <v>-</v>
      </c>
      <c r="BI64" s="5" t="str">
        <f>IFERROR(VLOOKUP($A64,'All Running Order Nat B'!$A$4:$CI$60,BI$204,FALSE),"-")</f>
        <v>-</v>
      </c>
      <c r="BJ64" s="5" t="str">
        <f>IFERROR(VLOOKUP($A64,'All Running Order Nat B'!$A$4:$CI$60,BJ$204,FALSE),"-")</f>
        <v>-</v>
      </c>
      <c r="BK64" s="5" t="str">
        <f>IFERROR(VLOOKUP($A64,'All Running Order Nat B'!$A$4:$CI$60,BK$204,FALSE),"-")</f>
        <v>-</v>
      </c>
      <c r="BL64" s="5" t="str">
        <f>IFERROR(VLOOKUP($A64,'All Running Order Nat B'!$A$4:$CI$60,BL$204,FALSE),"-")</f>
        <v>-</v>
      </c>
      <c r="BM64" s="5" t="str">
        <f>IFERROR(VLOOKUP($A64,'All Running Order Nat B'!$A$4:$CI$60,BM$204,FALSE),"-")</f>
        <v>-</v>
      </c>
      <c r="BN64" s="5" t="str">
        <f>IFERROR(VLOOKUP($A64,'All Running Order Nat B'!$A$4:$CI$60,BN$204,FALSE),"-")</f>
        <v>-</v>
      </c>
      <c r="BO64" s="5" t="str">
        <f>IFERROR(VLOOKUP($A64,'All Running Order Nat B'!$A$4:$CI$60,BO$204,FALSE),"-")</f>
        <v>-</v>
      </c>
      <c r="BP64" s="3" t="str">
        <f>IFERROR(VLOOKUP($A64,'All Running Order Nat B'!$A$4:$CI$60,BP$204,FALSE),"-")</f>
        <v>-</v>
      </c>
      <c r="BQ64" s="3" t="str">
        <f>IFERROR(VLOOKUP($A64,'All Running Order Nat B'!$A$4:$CI$60,BQ$204,FALSE),"-")</f>
        <v>-</v>
      </c>
      <c r="BR64" s="3" t="str">
        <f>IFERROR(VLOOKUP($A64,'All Running Order Nat B'!$A$4:$CI$60,BR$204,FALSE),"-")</f>
        <v>-</v>
      </c>
      <c r="BS64" s="3" t="str">
        <f>IFERROR(VLOOKUP($A64,'All Running Order Nat B'!$A$4:$CI$60,BS$204,FALSE),"-")</f>
        <v>-</v>
      </c>
      <c r="BT64" s="3" t="str">
        <f>IFERROR(VLOOKUP($A64,'All Running Order Nat B'!$A$4:$CI$60,BT$204,FALSE),"-")</f>
        <v>-</v>
      </c>
      <c r="BU64" s="3" t="str">
        <f>IFERROR(VLOOKUP($A64,'All Running Order Nat B'!$A$4:$CI$60,BU$204,FALSE),"-")</f>
        <v>-</v>
      </c>
      <c r="BV64" s="3" t="str">
        <f>IFERROR(VLOOKUP($A64,'All Running Order Nat B'!$A$4:$CI$60,BV$204,FALSE),"-")</f>
        <v>-</v>
      </c>
      <c r="BW64" s="3" t="str">
        <f>IFERROR(VLOOKUP($A64,'All Running Order Nat B'!$A$4:$CI$60,BW$204,FALSE),"-")</f>
        <v>-</v>
      </c>
      <c r="BX64" s="3" t="str">
        <f>IFERROR(VLOOKUP($A64,'All Running Order Nat B'!$A$4:$CI$60,BX$204,FALSE),"-")</f>
        <v>-</v>
      </c>
      <c r="BY64" s="3" t="str">
        <f>IFERROR(VLOOKUP($A64,'All Running Order Nat B'!$A$4:$CI$60,BY$204,FALSE),"-")</f>
        <v>-</v>
      </c>
      <c r="BZ64" s="3" t="str">
        <f>IFERROR(VLOOKUP($A64,'All Running Order Nat B'!$A$4:$CI$60,BZ$204,FALSE),"-")</f>
        <v>-</v>
      </c>
      <c r="CA64" s="3" t="str">
        <f>IFERROR(VLOOKUP($A64,'All Running Order Nat B'!$A$4:$CI$60,CA$204,FALSE),"-")</f>
        <v>-</v>
      </c>
      <c r="CB64" s="3" t="str">
        <f>IFERROR(VLOOKUP($A64,'All Running Order Nat B'!$A$4:$CI$60,CB$204,FALSE),"-")</f>
        <v>-</v>
      </c>
      <c r="CC64" s="3" t="str">
        <f>IFERROR(VLOOKUP($A64,'All Running Order Nat B'!$A$4:$CI$60,CC$204,FALSE),"-")</f>
        <v>-</v>
      </c>
      <c r="CD64" s="3" t="str">
        <f>IFERROR(VLOOKUP($A64,'All Running Order Nat B'!$A$4:$CI$60,CD$204,FALSE),"-")</f>
        <v>-</v>
      </c>
      <c r="CE64" s="3" t="str">
        <f>IFERROR(VLOOKUP($A64,'All Running Order Nat B'!$A$4:$CI$60,CE$204,FALSE),"-")</f>
        <v>-</v>
      </c>
      <c r="CF64" s="3" t="str">
        <f t="shared" si="4"/>
        <v>-</v>
      </c>
      <c r="CG64" s="3" t="str">
        <f t="shared" si="5"/>
        <v/>
      </c>
      <c r="CH64" s="5" t="str">
        <f>IFERROR(VLOOKUP($A64,'All Running Order Nat B'!$A$4:$CI$60,CH$204,FALSE),"-")</f>
        <v>-</v>
      </c>
      <c r="CI64">
        <v>7</v>
      </c>
    </row>
    <row r="65" spans="1:87" x14ac:dyDescent="0.3">
      <c r="A65" t="str">
        <f>CONCATENATE('Running Order'!$E$1008,"IRS",CI65)</f>
        <v>BlueIRS8</v>
      </c>
      <c r="B65" s="37" t="str">
        <f>IFERROR(VLOOKUP($A65,'All Running Order Nat B'!$A$4:$CI$60,B$204,FALSE),"-")</f>
        <v>-</v>
      </c>
      <c r="C65" s="36" t="str">
        <f>IFERROR(VLOOKUP($A65,'All Running Order Nat B'!$A$4:$CI$60,C$204,FALSE),"-")</f>
        <v>-</v>
      </c>
      <c r="D65" s="36" t="str">
        <f>IFERROR(VLOOKUP($A65,'All Running Order Nat B'!$A$4:$CI$60,D$204,FALSE),"-")</f>
        <v>-</v>
      </c>
      <c r="E65" s="36" t="str">
        <f>IFERROR(VLOOKUP($A65,'All Running Order Nat B'!$A$4:$CI$60,E$204,FALSE),"-")</f>
        <v>-</v>
      </c>
      <c r="F65" s="36" t="str">
        <f>IFERROR(VLOOKUP($A65,'All Running Order Nat B'!$A$4:$CI$60,F$204,FALSE),"-")</f>
        <v>-</v>
      </c>
      <c r="G65" s="37" t="str">
        <f>IFERROR(VLOOKUP($A65,'All Running Order Nat B'!$A$4:$CI$60,G$204,FALSE),"-")</f>
        <v>-</v>
      </c>
      <c r="H65" s="36" t="str">
        <f>IFERROR(VLOOKUP($A65,'All Running Order Nat B'!$A$4:$CI$60,H$204,FALSE),"-")</f>
        <v>-</v>
      </c>
      <c r="I65" s="36" t="str">
        <f>IFERROR(VLOOKUP($A65,'All Running Order Nat B'!$A$4:$CI$60,I$204,FALSE),"-")</f>
        <v>-</v>
      </c>
      <c r="J65" s="36" t="str">
        <f>IFERROR(VLOOKUP($A65,'All Running Order Nat B'!$A$4:$CI$60,J$204,FALSE),"-")</f>
        <v>-</v>
      </c>
      <c r="K65" s="36" t="str">
        <f>IFERROR(VLOOKUP($A65,'All Running Order Nat B'!$A$4:$CI$60,K$204,FALSE),"-")</f>
        <v>-</v>
      </c>
      <c r="L65" s="36" t="str">
        <f>IFERROR(VLOOKUP($A65,'All Running Order Nat B'!$A$4:$CI$60,L$204,FALSE),"-")</f>
        <v>-</v>
      </c>
      <c r="M65" s="36" t="str">
        <f>IFERROR(VLOOKUP($A65,'All Running Order Nat B'!$A$4:$CI$60,M$204,FALSE),"-")</f>
        <v>-</v>
      </c>
      <c r="N65" s="36" t="str">
        <f>IFERROR(VLOOKUP($A65,'All Running Order Nat B'!$A$4:$CI$60,N$204,FALSE),"-")</f>
        <v>-</v>
      </c>
      <c r="O65" s="36" t="str">
        <f>IFERROR(VLOOKUP($A65,'All Running Order Nat B'!$A$4:$CI$60,O$204,FALSE),"-")</f>
        <v>-</v>
      </c>
      <c r="P65" s="36" t="str">
        <f>IFERROR(VLOOKUP($A65,'All Running Order Nat B'!$A$4:$CI$60,P$204,FALSE),"-")</f>
        <v>-</v>
      </c>
      <c r="Q65" s="36" t="str">
        <f>IFERROR(VLOOKUP($A65,'All Running Order Nat B'!$A$4:$CI$60,Q$204,FALSE),"-")</f>
        <v>-</v>
      </c>
      <c r="R65" s="36" t="str">
        <f>IFERROR(VLOOKUP($A65,'All Running Order Nat B'!$A$4:$CI$60,R$204,FALSE),"-")</f>
        <v>-</v>
      </c>
      <c r="S65" s="36" t="str">
        <f>IFERROR(VLOOKUP($A65,'All Running Order Nat B'!$A$4:$CI$60,S$204,FALSE),"-")</f>
        <v>-</v>
      </c>
      <c r="T65" s="36" t="str">
        <f>IFERROR(VLOOKUP($A65,'All Running Order Nat B'!$A$4:$CI$60,T$204,FALSE),"-")</f>
        <v>-</v>
      </c>
      <c r="U65" s="36" t="str">
        <f>IFERROR(VLOOKUP($A65,'All Running Order Nat B'!$A$4:$CI$60,U$204,FALSE),"-")</f>
        <v>-</v>
      </c>
      <c r="V65" s="36" t="str">
        <f>IFERROR(VLOOKUP($A65,'All Running Order Nat B'!$A$4:$CI$60,V$204,FALSE),"-")</f>
        <v>-</v>
      </c>
      <c r="W65" s="38" t="str">
        <f>IFERROR(VLOOKUP($A65,'All Running Order Nat B'!$A$4:$CI$60,W$204,FALSE),"-")</f>
        <v>-</v>
      </c>
      <c r="X65" s="36" t="str">
        <f>IFERROR(VLOOKUP($A65,'All Running Order Nat B'!$A$4:$CI$60,X$204,FALSE),"-")</f>
        <v>-</v>
      </c>
      <c r="Y65" s="36" t="str">
        <f>IFERROR(VLOOKUP($A65,'All Running Order Nat B'!$A$4:$CI$60,Y$204,FALSE),"-")</f>
        <v>-</v>
      </c>
      <c r="Z65" s="36" t="str">
        <f>IFERROR(VLOOKUP($A65,'All Running Order Nat B'!$A$4:$CI$60,Z$204,FALSE),"-")</f>
        <v>-</v>
      </c>
      <c r="AA65" s="36" t="str">
        <f>IFERROR(VLOOKUP($A65,'All Running Order Nat B'!$A$4:$CI$60,AA$204,FALSE),"-")</f>
        <v>-</v>
      </c>
      <c r="AB65" s="36" t="str">
        <f>IFERROR(VLOOKUP($A65,'All Running Order Nat B'!$A$4:$CI$60,AB$204,FALSE),"-")</f>
        <v>-</v>
      </c>
      <c r="AC65" s="36" t="str">
        <f>IFERROR(VLOOKUP($A65,'All Running Order Nat B'!$A$4:$CI$60,AC$204,FALSE),"-")</f>
        <v>-</v>
      </c>
      <c r="AD65" s="36" t="str">
        <f>IFERROR(VLOOKUP($A65,'All Running Order Nat B'!$A$4:$CI$60,AD$204,FALSE),"-")</f>
        <v>-</v>
      </c>
      <c r="AE65" s="36" t="str">
        <f>IFERROR(VLOOKUP($A65,'All Running Order Nat B'!$A$4:$CI$60,AE$204,FALSE),"-")</f>
        <v>-</v>
      </c>
      <c r="AF65" s="36" t="str">
        <f>IFERROR(VLOOKUP($A65,'All Running Order Nat B'!$A$4:$CI$60,AF$204,FALSE),"-")</f>
        <v>-</v>
      </c>
      <c r="AG65" s="36" t="str">
        <f>IFERROR(VLOOKUP($A65,'All Running Order Nat B'!$A$4:$CI$60,AG$204,FALSE),"-")</f>
        <v>-</v>
      </c>
      <c r="AH65" s="38" t="str">
        <f>IFERROR(VLOOKUP($A65,'All Running Order Nat B'!$A$4:$CI$60,AH$204,FALSE),"-")</f>
        <v>-</v>
      </c>
      <c r="AI65" s="38" t="str">
        <f>IFERROR(VLOOKUP($A65,'All Running Order Nat B'!$A$4:$CI$60,AI$204,FALSE),"-")</f>
        <v>-</v>
      </c>
      <c r="AJ65" s="36" t="str">
        <f>IFERROR(VLOOKUP($A65,'All Running Order Nat B'!$A$4:$CI$60,AJ$204,FALSE),"-")</f>
        <v>-</v>
      </c>
      <c r="AK65" s="36" t="str">
        <f>IFERROR(VLOOKUP($A65,'All Running Order Nat B'!$A$4:$CI$60,AK$204,FALSE),"-")</f>
        <v>-</v>
      </c>
      <c r="AL65" s="36" t="str">
        <f>IFERROR(VLOOKUP($A65,'All Running Order Nat B'!$A$4:$CI$60,AL$204,FALSE),"-")</f>
        <v>-</v>
      </c>
      <c r="AM65" s="36" t="str">
        <f>IFERROR(VLOOKUP($A65,'All Running Order Nat B'!$A$4:$CI$60,AM$204,FALSE),"-")</f>
        <v>-</v>
      </c>
      <c r="AN65" s="36" t="str">
        <f>IFERROR(VLOOKUP($A65,'All Running Order Nat B'!$A$4:$CI$60,AN$204,FALSE),"-")</f>
        <v>-</v>
      </c>
      <c r="AO65" s="36" t="str">
        <f>IFERROR(VLOOKUP($A65,'All Running Order Nat B'!$A$4:$CI$60,AO$204,FALSE),"-")</f>
        <v>-</v>
      </c>
      <c r="AP65" s="36" t="str">
        <f>IFERROR(VLOOKUP($A65,'All Running Order Nat B'!$A$4:$CI$60,AP$204,FALSE),"-")</f>
        <v>-</v>
      </c>
      <c r="AQ65" s="36" t="str">
        <f>IFERROR(VLOOKUP($A65,'All Running Order Nat B'!$A$4:$CI$60,AQ$204,FALSE),"-")</f>
        <v>-</v>
      </c>
      <c r="AR65" s="36" t="str">
        <f>IFERROR(VLOOKUP($A65,'All Running Order Nat B'!$A$4:$CI$60,AR$204,FALSE),"-")</f>
        <v>-</v>
      </c>
      <c r="AS65" s="36" t="str">
        <f>IFERROR(VLOOKUP($A65,'All Running Order Nat B'!$A$4:$CI$60,AS$204,FALSE),"-")</f>
        <v>-</v>
      </c>
      <c r="AT65" s="38" t="str">
        <f>IFERROR(VLOOKUP($A65,'All Running Order Nat B'!$A$4:$CI$60,AT$204,FALSE),"-")</f>
        <v>-</v>
      </c>
      <c r="AU65" s="38" t="str">
        <f>IFERROR(VLOOKUP($A65,'All Running Order Nat B'!$A$4:$CI$60,AU$204,FALSE),"-")</f>
        <v>-</v>
      </c>
      <c r="AV65" s="36" t="str">
        <f>IFERROR(VLOOKUP($A65,'All Running Order Nat B'!$A$4:$CI$60,AV$204,FALSE),"-")</f>
        <v>-</v>
      </c>
      <c r="AW65" s="36" t="str">
        <f>IFERROR(VLOOKUP($A65,'All Running Order Nat B'!$A$4:$CI$60,AW$204,FALSE),"-")</f>
        <v>-</v>
      </c>
      <c r="AX65" s="36" t="str">
        <f>IFERROR(VLOOKUP($A65,'All Running Order Nat B'!$A$4:$CI$60,AX$204,FALSE),"-")</f>
        <v>-</v>
      </c>
      <c r="AY65" s="36" t="str">
        <f>IFERROR(VLOOKUP($A65,'All Running Order Nat B'!$A$4:$CI$60,AY$204,FALSE),"-")</f>
        <v>-</v>
      </c>
      <c r="AZ65" s="36" t="str">
        <f>IFERROR(VLOOKUP($A65,'All Running Order Nat B'!$A$4:$CI$60,AZ$204,FALSE),"-")</f>
        <v>-</v>
      </c>
      <c r="BA65" s="36" t="str">
        <f>IFERROR(VLOOKUP($A65,'All Running Order Nat B'!$A$4:$CI$60,BA$204,FALSE),"-")</f>
        <v>-</v>
      </c>
      <c r="BB65" s="36" t="str">
        <f>IFERROR(VLOOKUP($A65,'All Running Order Nat B'!$A$4:$CI$60,BB$204,FALSE),"-")</f>
        <v>-</v>
      </c>
      <c r="BC65" s="36" t="str">
        <f>IFERROR(VLOOKUP($A65,'All Running Order Nat B'!$A$4:$CI$60,BC$204,FALSE),"-")</f>
        <v>-</v>
      </c>
      <c r="BD65" s="36" t="str">
        <f>IFERROR(VLOOKUP($A65,'All Running Order Nat B'!$A$4:$CI$60,BD$204,FALSE),"-")</f>
        <v>-</v>
      </c>
      <c r="BE65" s="36" t="str">
        <f>IFERROR(VLOOKUP($A65,'All Running Order Nat B'!$A$4:$CI$60,BE$204,FALSE),"-")</f>
        <v>-</v>
      </c>
      <c r="BF65" s="38" t="str">
        <f>IFERROR(VLOOKUP($A65,'All Running Order Nat B'!$A$4:$CI$60,BF$204,FALSE),"-")</f>
        <v>-</v>
      </c>
      <c r="BG65" s="38" t="str">
        <f>IFERROR(VLOOKUP($A65,'All Running Order Nat B'!$A$4:$CI$60,BG$204,FALSE),"-")</f>
        <v>-</v>
      </c>
      <c r="BH65" s="5" t="str">
        <f>IFERROR(VLOOKUP($A65,'All Running Order Nat B'!$A$4:$CI$60,BH$204,FALSE),"-")</f>
        <v>-</v>
      </c>
      <c r="BI65" s="5" t="str">
        <f>IFERROR(VLOOKUP($A65,'All Running Order Nat B'!$A$4:$CI$60,BI$204,FALSE),"-")</f>
        <v>-</v>
      </c>
      <c r="BJ65" s="5" t="str">
        <f>IFERROR(VLOOKUP($A65,'All Running Order Nat B'!$A$4:$CI$60,BJ$204,FALSE),"-")</f>
        <v>-</v>
      </c>
      <c r="BK65" s="5" t="str">
        <f>IFERROR(VLOOKUP($A65,'All Running Order Nat B'!$A$4:$CI$60,BK$204,FALSE),"-")</f>
        <v>-</v>
      </c>
      <c r="BL65" s="5" t="str">
        <f>IFERROR(VLOOKUP($A65,'All Running Order Nat B'!$A$4:$CI$60,BL$204,FALSE),"-")</f>
        <v>-</v>
      </c>
      <c r="BM65" s="5" t="str">
        <f>IFERROR(VLOOKUP($A65,'All Running Order Nat B'!$A$4:$CI$60,BM$204,FALSE),"-")</f>
        <v>-</v>
      </c>
      <c r="BN65" s="5" t="str">
        <f>IFERROR(VLOOKUP($A65,'All Running Order Nat B'!$A$4:$CI$60,BN$204,FALSE),"-")</f>
        <v>-</v>
      </c>
      <c r="BO65" s="5" t="str">
        <f>IFERROR(VLOOKUP($A65,'All Running Order Nat B'!$A$4:$CI$60,BO$204,FALSE),"-")</f>
        <v>-</v>
      </c>
      <c r="BP65" s="3" t="str">
        <f>IFERROR(VLOOKUP($A65,'All Running Order Nat B'!$A$4:$CI$60,BP$204,FALSE),"-")</f>
        <v>-</v>
      </c>
      <c r="BQ65" s="3" t="str">
        <f>IFERROR(VLOOKUP($A65,'All Running Order Nat B'!$A$4:$CI$60,BQ$204,FALSE),"-")</f>
        <v>-</v>
      </c>
      <c r="BR65" s="3" t="str">
        <f>IFERROR(VLOOKUP($A65,'All Running Order Nat B'!$A$4:$CI$60,BR$204,FALSE),"-")</f>
        <v>-</v>
      </c>
      <c r="BS65" s="3" t="str">
        <f>IFERROR(VLOOKUP($A65,'All Running Order Nat B'!$A$4:$CI$60,BS$204,FALSE),"-")</f>
        <v>-</v>
      </c>
      <c r="BT65" s="3" t="str">
        <f>IFERROR(VLOOKUP($A65,'All Running Order Nat B'!$A$4:$CI$60,BT$204,FALSE),"-")</f>
        <v>-</v>
      </c>
      <c r="BU65" s="3" t="str">
        <f>IFERROR(VLOOKUP($A65,'All Running Order Nat B'!$A$4:$CI$60,BU$204,FALSE),"-")</f>
        <v>-</v>
      </c>
      <c r="BV65" s="3" t="str">
        <f>IFERROR(VLOOKUP($A65,'All Running Order Nat B'!$A$4:$CI$60,BV$204,FALSE),"-")</f>
        <v>-</v>
      </c>
      <c r="BW65" s="3" t="str">
        <f>IFERROR(VLOOKUP($A65,'All Running Order Nat B'!$A$4:$CI$60,BW$204,FALSE),"-")</f>
        <v>-</v>
      </c>
      <c r="BX65" s="3" t="str">
        <f>IFERROR(VLOOKUP($A65,'All Running Order Nat B'!$A$4:$CI$60,BX$204,FALSE),"-")</f>
        <v>-</v>
      </c>
      <c r="BY65" s="3" t="str">
        <f>IFERROR(VLOOKUP($A65,'All Running Order Nat B'!$A$4:$CI$60,BY$204,FALSE),"-")</f>
        <v>-</v>
      </c>
      <c r="BZ65" s="3" t="str">
        <f>IFERROR(VLOOKUP($A65,'All Running Order Nat B'!$A$4:$CI$60,BZ$204,FALSE),"-")</f>
        <v>-</v>
      </c>
      <c r="CA65" s="3" t="str">
        <f>IFERROR(VLOOKUP($A65,'All Running Order Nat B'!$A$4:$CI$60,CA$204,FALSE),"-")</f>
        <v>-</v>
      </c>
      <c r="CB65" s="3" t="str">
        <f>IFERROR(VLOOKUP($A65,'All Running Order Nat B'!$A$4:$CI$60,CB$204,FALSE),"-")</f>
        <v>-</v>
      </c>
      <c r="CC65" s="3" t="str">
        <f>IFERROR(VLOOKUP($A65,'All Running Order Nat B'!$A$4:$CI$60,CC$204,FALSE),"-")</f>
        <v>-</v>
      </c>
      <c r="CD65" s="3" t="str">
        <f>IFERROR(VLOOKUP($A65,'All Running Order Nat B'!$A$4:$CI$60,CD$204,FALSE),"-")</f>
        <v>-</v>
      </c>
      <c r="CE65" s="3" t="str">
        <f>IFERROR(VLOOKUP($A65,'All Running Order Nat B'!$A$4:$CI$60,CE$204,FALSE),"-")</f>
        <v>-</v>
      </c>
      <c r="CF65" s="3"/>
      <c r="CG65" s="3"/>
      <c r="CH65" s="5" t="str">
        <f>IFERROR(VLOOKUP($A65,'All Running Order Nat B'!$A$4:$CI$60,CH$204,FALSE),"-")</f>
        <v>-</v>
      </c>
      <c r="CI65">
        <v>8</v>
      </c>
    </row>
    <row r="66" spans="1:87" x14ac:dyDescent="0.3">
      <c r="A66" t="str">
        <f>CONCATENATE('Running Order'!$E$1008,"IRS",CI66)</f>
        <v>BlueIRS9</v>
      </c>
      <c r="B66" s="13" t="str">
        <f>IFERROR(VLOOKUP($A66,'All Running Order Nat B'!$A$4:$CI$60,B$204,FALSE),"-")</f>
        <v>-</v>
      </c>
      <c r="C66" s="35" t="str">
        <f>IFERROR(VLOOKUP($A66,'All Running Order Nat B'!$A$4:$CI$60,C$204,FALSE),"-")</f>
        <v>-</v>
      </c>
      <c r="D66" s="35" t="str">
        <f>IFERROR(VLOOKUP($A66,'All Running Order Nat B'!$A$4:$CI$60,D$204,FALSE),"-")</f>
        <v>-</v>
      </c>
      <c r="E66" s="35" t="str">
        <f>IFERROR(VLOOKUP($A66,'All Running Order Nat B'!$A$4:$CI$60,E$204,FALSE),"-")</f>
        <v>-</v>
      </c>
      <c r="F66" s="35" t="str">
        <f>IFERROR(VLOOKUP($A66,'All Running Order Nat B'!$A$4:$CI$60,F$204,FALSE),"-")</f>
        <v>-</v>
      </c>
      <c r="G66" s="13" t="str">
        <f>IFERROR(VLOOKUP($A66,'All Running Order Nat B'!$A$4:$CI$60,G$204,FALSE),"-")</f>
        <v>-</v>
      </c>
      <c r="H66" s="12" t="str">
        <f>IFERROR(VLOOKUP($A66,'All Running Order Nat B'!$A$4:$CI$60,H$204,FALSE),"-")</f>
        <v>-</v>
      </c>
      <c r="I66" s="12" t="str">
        <f>IFERROR(VLOOKUP($A66,'All Running Order Nat B'!$A$4:$CI$60,I$204,FALSE),"-")</f>
        <v>-</v>
      </c>
      <c r="J66" s="12" t="str">
        <f>IFERROR(VLOOKUP($A66,'All Running Order Nat B'!$A$4:$CI$60,J$204,FALSE),"-")</f>
        <v>-</v>
      </c>
      <c r="K66" s="35" t="str">
        <f>IFERROR(VLOOKUP($A66,'All Running Order Nat B'!$A$4:$CI$60,K$204,FALSE),"-")</f>
        <v>-</v>
      </c>
      <c r="L66" s="12" t="str">
        <f>IFERROR(VLOOKUP($A66,'All Running Order Nat B'!$A$4:$CI$60,L$204,FALSE),"-")</f>
        <v>-</v>
      </c>
      <c r="M66" s="35" t="str">
        <f>IFERROR(VLOOKUP($A66,'All Running Order Nat B'!$A$4:$CI$60,M$204,FALSE),"-")</f>
        <v>-</v>
      </c>
      <c r="N66" s="35" t="str">
        <f>IFERROR(VLOOKUP($A66,'All Running Order Nat B'!$A$4:$CI$60,N$204,FALSE),"-")</f>
        <v>-</v>
      </c>
      <c r="O66" s="35" t="str">
        <f>IFERROR(VLOOKUP($A66,'All Running Order Nat B'!$A$4:$CI$60,O$204,FALSE),"-")</f>
        <v>-</v>
      </c>
      <c r="P66" s="35" t="str">
        <f>IFERROR(VLOOKUP($A66,'All Running Order Nat B'!$A$4:$CI$60,P$204,FALSE),"-")</f>
        <v>-</v>
      </c>
      <c r="Q66" s="35" t="str">
        <f>IFERROR(VLOOKUP($A66,'All Running Order Nat B'!$A$4:$CI$60,Q$204,FALSE),"-")</f>
        <v>-</v>
      </c>
      <c r="R66" s="35" t="str">
        <f>IFERROR(VLOOKUP($A66,'All Running Order Nat B'!$A$4:$CI$60,R$204,FALSE),"-")</f>
        <v>-</v>
      </c>
      <c r="S66" s="12" t="str">
        <f>IFERROR(VLOOKUP($A66,'All Running Order Nat B'!$A$4:$CI$60,S$204,FALSE),"-")</f>
        <v>-</v>
      </c>
      <c r="T66" s="35" t="str">
        <f>IFERROR(VLOOKUP($A66,'All Running Order Nat B'!$A$4:$CI$60,T$204,FALSE),"-")</f>
        <v>-</v>
      </c>
      <c r="U66" s="12" t="str">
        <f>IFERROR(VLOOKUP($A66,'All Running Order Nat B'!$A$4:$CI$60,U$204,FALSE),"-")</f>
        <v>-</v>
      </c>
      <c r="V66" s="35" t="str">
        <f>IFERROR(VLOOKUP($A66,'All Running Order Nat B'!$A$4:$CI$60,V$204,FALSE),"-")</f>
        <v>-</v>
      </c>
      <c r="W66" s="5" t="str">
        <f>IFERROR(VLOOKUP($A66,'All Running Order Nat B'!$A$4:$CI$60,W$204,FALSE),"-")</f>
        <v>-</v>
      </c>
      <c r="X66" s="12" t="str">
        <f>IFERROR(VLOOKUP($A66,'All Running Order Nat B'!$A$4:$CI$60,X$204,FALSE),"-")</f>
        <v>-</v>
      </c>
      <c r="Y66" s="12" t="str">
        <f>IFERROR(VLOOKUP($A66,'All Running Order Nat B'!$A$4:$CI$60,Y$204,FALSE),"-")</f>
        <v>-</v>
      </c>
      <c r="Z66" s="12" t="str">
        <f>IFERROR(VLOOKUP($A66,'All Running Order Nat B'!$A$4:$CI$60,Z$204,FALSE),"-")</f>
        <v>-</v>
      </c>
      <c r="AA66" s="12" t="str">
        <f>IFERROR(VLOOKUP($A66,'All Running Order Nat B'!$A$4:$CI$60,AA$204,FALSE),"-")</f>
        <v>-</v>
      </c>
      <c r="AB66" s="12" t="str">
        <f>IFERROR(VLOOKUP($A66,'All Running Order Nat B'!$A$4:$CI$60,AB$204,FALSE),"-")</f>
        <v>-</v>
      </c>
      <c r="AC66" s="12" t="str">
        <f>IFERROR(VLOOKUP($A66,'All Running Order Nat B'!$A$4:$CI$60,AC$204,FALSE),"-")</f>
        <v>-</v>
      </c>
      <c r="AD66" s="12" t="str">
        <f>IFERROR(VLOOKUP($A66,'All Running Order Nat B'!$A$4:$CI$60,AD$204,FALSE),"-")</f>
        <v>-</v>
      </c>
      <c r="AE66" s="12" t="str">
        <f>IFERROR(VLOOKUP($A66,'All Running Order Nat B'!$A$4:$CI$60,AE$204,FALSE),"-")</f>
        <v>-</v>
      </c>
      <c r="AF66" s="12" t="str">
        <f>IFERROR(VLOOKUP($A66,'All Running Order Nat B'!$A$4:$CI$60,AF$204,FALSE),"-")</f>
        <v>-</v>
      </c>
      <c r="AG66" s="12" t="str">
        <f>IFERROR(VLOOKUP($A66,'All Running Order Nat B'!$A$4:$CI$60,AG$204,FALSE),"-")</f>
        <v>-</v>
      </c>
      <c r="AH66" s="5" t="str">
        <f>IFERROR(VLOOKUP($A66,'All Running Order Nat B'!$A$4:$CI$60,AH$204,FALSE),"-")</f>
        <v>-</v>
      </c>
      <c r="AI66" s="5" t="str">
        <f>IFERROR(VLOOKUP($A66,'All Running Order Nat B'!$A$4:$CI$60,AI$204,FALSE),"-")</f>
        <v>-</v>
      </c>
      <c r="AJ66" s="12" t="str">
        <f>IFERROR(VLOOKUP($A66,'All Running Order Nat B'!$A$4:$CI$60,AJ$204,FALSE),"-")</f>
        <v>-</v>
      </c>
      <c r="AK66" s="12" t="str">
        <f>IFERROR(VLOOKUP($A66,'All Running Order Nat B'!$A$4:$CI$60,AK$204,FALSE),"-")</f>
        <v>-</v>
      </c>
      <c r="AL66" s="12" t="str">
        <f>IFERROR(VLOOKUP($A66,'All Running Order Nat B'!$A$4:$CI$60,AL$204,FALSE),"-")</f>
        <v>-</v>
      </c>
      <c r="AM66" s="12" t="str">
        <f>IFERROR(VLOOKUP($A66,'All Running Order Nat B'!$A$4:$CI$60,AM$204,FALSE),"-")</f>
        <v>-</v>
      </c>
      <c r="AN66" s="12" t="str">
        <f>IFERROR(VLOOKUP($A66,'All Running Order Nat B'!$A$4:$CI$60,AN$204,FALSE),"-")</f>
        <v>-</v>
      </c>
      <c r="AO66" s="12" t="str">
        <f>IFERROR(VLOOKUP($A66,'All Running Order Nat B'!$A$4:$CI$60,AO$204,FALSE),"-")</f>
        <v>-</v>
      </c>
      <c r="AP66" s="12" t="str">
        <f>IFERROR(VLOOKUP($A66,'All Running Order Nat B'!$A$4:$CI$60,AP$204,FALSE),"-")</f>
        <v>-</v>
      </c>
      <c r="AQ66" s="12" t="str">
        <f>IFERROR(VLOOKUP($A66,'All Running Order Nat B'!$A$4:$CI$60,AQ$204,FALSE),"-")</f>
        <v>-</v>
      </c>
      <c r="AR66" s="12" t="str">
        <f>IFERROR(VLOOKUP($A66,'All Running Order Nat B'!$A$4:$CI$60,AR$204,FALSE),"-")</f>
        <v>-</v>
      </c>
      <c r="AS66" s="12" t="str">
        <f>IFERROR(VLOOKUP($A66,'All Running Order Nat B'!$A$4:$CI$60,AS$204,FALSE),"-")</f>
        <v>-</v>
      </c>
      <c r="AT66" s="5" t="str">
        <f>IFERROR(VLOOKUP($A66,'All Running Order Nat B'!$A$4:$CI$60,AT$204,FALSE),"-")</f>
        <v>-</v>
      </c>
      <c r="AU66" s="5" t="str">
        <f>IFERROR(VLOOKUP($A66,'All Running Order Nat B'!$A$4:$CI$60,AU$204,FALSE),"-")</f>
        <v>-</v>
      </c>
      <c r="AV66" s="12" t="str">
        <f>IFERROR(VLOOKUP($A66,'All Running Order Nat B'!$A$4:$CI$60,AV$204,FALSE),"-")</f>
        <v>-</v>
      </c>
      <c r="AW66" s="12" t="str">
        <f>IFERROR(VLOOKUP($A66,'All Running Order Nat B'!$A$4:$CI$60,AW$204,FALSE),"-")</f>
        <v>-</v>
      </c>
      <c r="AX66" s="12" t="str">
        <f>IFERROR(VLOOKUP($A66,'All Running Order Nat B'!$A$4:$CI$60,AX$204,FALSE),"-")</f>
        <v>-</v>
      </c>
      <c r="AY66" s="12" t="str">
        <f>IFERROR(VLOOKUP($A66,'All Running Order Nat B'!$A$4:$CI$60,AY$204,FALSE),"-")</f>
        <v>-</v>
      </c>
      <c r="AZ66" s="12" t="str">
        <f>IFERROR(VLOOKUP($A66,'All Running Order Nat B'!$A$4:$CI$60,AZ$204,FALSE),"-")</f>
        <v>-</v>
      </c>
      <c r="BA66" s="12" t="str">
        <f>IFERROR(VLOOKUP($A66,'All Running Order Nat B'!$A$4:$CI$60,BA$204,FALSE),"-")</f>
        <v>-</v>
      </c>
      <c r="BB66" s="12" t="str">
        <f>IFERROR(VLOOKUP($A66,'All Running Order Nat B'!$A$4:$CI$60,BB$204,FALSE),"-")</f>
        <v>-</v>
      </c>
      <c r="BC66" s="12" t="str">
        <f>IFERROR(VLOOKUP($A66,'All Running Order Nat B'!$A$4:$CI$60,BC$204,FALSE),"-")</f>
        <v>-</v>
      </c>
      <c r="BD66" s="12" t="str">
        <f>IFERROR(VLOOKUP($A66,'All Running Order Nat B'!$A$4:$CI$60,BD$204,FALSE),"-")</f>
        <v>-</v>
      </c>
      <c r="BE66" s="12" t="str">
        <f>IFERROR(VLOOKUP($A66,'All Running Order Nat B'!$A$4:$CI$60,BE$204,FALSE),"-")</f>
        <v>-</v>
      </c>
      <c r="BF66" s="5" t="str">
        <f>IFERROR(VLOOKUP($A66,'All Running Order Nat B'!$A$4:$CI$60,BF$204,FALSE),"-")</f>
        <v>-</v>
      </c>
      <c r="BG66" s="5" t="str">
        <f>IFERROR(VLOOKUP($A66,'All Running Order Nat B'!$A$4:$CI$60,BG$204,FALSE),"-")</f>
        <v>-</v>
      </c>
      <c r="BH66" s="5" t="str">
        <f>IFERROR(VLOOKUP($A66,'All Running Order Nat B'!$A$4:$CI$60,BH$204,FALSE),"-")</f>
        <v>-</v>
      </c>
      <c r="BI66" s="5" t="str">
        <f>IFERROR(VLOOKUP($A66,'All Running Order Nat B'!$A$4:$CI$60,BI$204,FALSE),"-")</f>
        <v>-</v>
      </c>
      <c r="BJ66" s="5" t="str">
        <f>IFERROR(VLOOKUP($A66,'All Running Order Nat B'!$A$4:$CI$60,BJ$204,FALSE),"-")</f>
        <v>-</v>
      </c>
      <c r="BK66" s="5" t="str">
        <f>IFERROR(VLOOKUP($A66,'All Running Order Nat B'!$A$4:$CI$60,BK$204,FALSE),"-")</f>
        <v>-</v>
      </c>
      <c r="BL66" s="5" t="str">
        <f>IFERROR(VLOOKUP($A66,'All Running Order Nat B'!$A$4:$CI$60,BL$204,FALSE),"-")</f>
        <v>-</v>
      </c>
      <c r="BM66" s="5" t="str">
        <f>IFERROR(VLOOKUP($A66,'All Running Order Nat B'!$A$4:$CI$60,BM$204,FALSE),"-")</f>
        <v>-</v>
      </c>
      <c r="BN66" s="5" t="str">
        <f>IFERROR(VLOOKUP($A66,'All Running Order Nat B'!$A$4:$CI$60,BN$204,FALSE),"-")</f>
        <v>-</v>
      </c>
      <c r="BO66" s="5" t="str">
        <f>IFERROR(VLOOKUP($A66,'All Running Order Nat B'!$A$4:$CI$60,BO$204,FALSE),"-")</f>
        <v>-</v>
      </c>
      <c r="BP66" s="3" t="str">
        <f>IFERROR(VLOOKUP($A66,'All Running Order Nat B'!$A$4:$CI$60,BP$204,FALSE),"-")</f>
        <v>-</v>
      </c>
      <c r="BQ66" s="3" t="str">
        <f>IFERROR(VLOOKUP($A66,'All Running Order Nat B'!$A$4:$CI$60,BQ$204,FALSE),"-")</f>
        <v>-</v>
      </c>
      <c r="BR66" s="3" t="str">
        <f>IFERROR(VLOOKUP($A66,'All Running Order Nat B'!$A$4:$CI$60,BR$204,FALSE),"-")</f>
        <v>-</v>
      </c>
      <c r="BS66" s="3" t="str">
        <f>IFERROR(VLOOKUP($A66,'All Running Order Nat B'!$A$4:$CI$60,BS$204,FALSE),"-")</f>
        <v>-</v>
      </c>
      <c r="BT66" s="3" t="str">
        <f>IFERROR(VLOOKUP($A66,'All Running Order Nat B'!$A$4:$CI$60,BT$204,FALSE),"-")</f>
        <v>-</v>
      </c>
      <c r="BU66" s="3" t="str">
        <f>IFERROR(VLOOKUP($A66,'All Running Order Nat B'!$A$4:$CI$60,BU$204,FALSE),"-")</f>
        <v>-</v>
      </c>
      <c r="BV66" s="3" t="str">
        <f>IFERROR(VLOOKUP($A66,'All Running Order Nat B'!$A$4:$CI$60,BV$204,FALSE),"-")</f>
        <v>-</v>
      </c>
      <c r="BW66" s="3" t="str">
        <f>IFERROR(VLOOKUP($A66,'All Running Order Nat B'!$A$4:$CI$60,BW$204,FALSE),"-")</f>
        <v>-</v>
      </c>
      <c r="BX66" s="3" t="str">
        <f>IFERROR(VLOOKUP($A66,'All Running Order Nat B'!$A$4:$CI$60,BX$204,FALSE),"-")</f>
        <v>-</v>
      </c>
      <c r="BY66" s="3" t="str">
        <f>IFERROR(VLOOKUP($A66,'All Running Order Nat B'!$A$4:$CI$60,BY$204,FALSE),"-")</f>
        <v>-</v>
      </c>
      <c r="BZ66" s="3" t="str">
        <f>IFERROR(VLOOKUP($A66,'All Running Order Nat B'!$A$4:$CI$60,BZ$204,FALSE),"-")</f>
        <v>-</v>
      </c>
      <c r="CA66" s="3" t="str">
        <f>IFERROR(VLOOKUP($A66,'All Running Order Nat B'!$A$4:$CI$60,CA$204,FALSE),"-")</f>
        <v>-</v>
      </c>
      <c r="CB66" s="3" t="str">
        <f>IFERROR(VLOOKUP($A66,'All Running Order Nat B'!$A$4:$CI$60,CB$204,FALSE),"-")</f>
        <v>-</v>
      </c>
      <c r="CC66" s="3" t="str">
        <f>IFERROR(VLOOKUP($A66,'All Running Order Nat B'!$A$4:$CI$60,CC$204,FALSE),"-")</f>
        <v>-</v>
      </c>
      <c r="CD66" s="3" t="str">
        <f>IFERROR(VLOOKUP($A66,'All Running Order Nat B'!$A$4:$CI$60,CD$204,FALSE),"-")</f>
        <v>-</v>
      </c>
      <c r="CE66" s="3" t="str">
        <f>IFERROR(VLOOKUP($A66,'All Running Order Nat B'!$A$4:$CI$60,CE$204,FALSE),"-")</f>
        <v>-</v>
      </c>
      <c r="CF66" s="3"/>
      <c r="CG66" s="3"/>
      <c r="CH66" s="5" t="str">
        <f>IFERROR(VLOOKUP($A66,'All Running Order Nat B'!$A$4:$CI$60,CH$204,FALSE),"-")</f>
        <v>-</v>
      </c>
      <c r="CI66">
        <v>9</v>
      </c>
    </row>
    <row r="67" spans="1:87" x14ac:dyDescent="0.3">
      <c r="A67" t="str">
        <f>CONCATENATE('Running Order'!$E$1008,"IRS",CI67)</f>
        <v>BlueIRS10</v>
      </c>
      <c r="B67" s="37" t="str">
        <f>IFERROR(VLOOKUP($A67,'All Running Order Nat B'!$A$4:$CI$60,B$204,FALSE),"-")</f>
        <v>-</v>
      </c>
      <c r="C67" s="36" t="str">
        <f>IFERROR(VLOOKUP($A67,'All Running Order Nat B'!$A$4:$CI$60,C$204,FALSE),"-")</f>
        <v>-</v>
      </c>
      <c r="D67" s="36" t="str">
        <f>IFERROR(VLOOKUP($A67,'All Running Order Nat B'!$A$4:$CI$60,D$204,FALSE),"-")</f>
        <v>-</v>
      </c>
      <c r="E67" s="36" t="str">
        <f>IFERROR(VLOOKUP($A67,'All Running Order Nat B'!$A$4:$CI$60,E$204,FALSE),"-")</f>
        <v>-</v>
      </c>
      <c r="F67" s="36" t="str">
        <f>IFERROR(VLOOKUP($A67,'All Running Order Nat B'!$A$4:$CI$60,F$204,FALSE),"-")</f>
        <v>-</v>
      </c>
      <c r="G67" s="37" t="str">
        <f>IFERROR(VLOOKUP($A67,'All Running Order Nat B'!$A$4:$CI$60,G$204,FALSE),"-")</f>
        <v>-</v>
      </c>
      <c r="H67" s="36" t="str">
        <f>IFERROR(VLOOKUP($A67,'All Running Order Nat B'!$A$4:$CI$60,H$204,FALSE),"-")</f>
        <v>-</v>
      </c>
      <c r="I67" s="36" t="str">
        <f>IFERROR(VLOOKUP($A67,'All Running Order Nat B'!$A$4:$CI$60,I$204,FALSE),"-")</f>
        <v>-</v>
      </c>
      <c r="J67" s="36" t="str">
        <f>IFERROR(VLOOKUP($A67,'All Running Order Nat B'!$A$4:$CI$60,J$204,FALSE),"-")</f>
        <v>-</v>
      </c>
      <c r="K67" s="36" t="str">
        <f>IFERROR(VLOOKUP($A67,'All Running Order Nat B'!$A$4:$CI$60,K$204,FALSE),"-")</f>
        <v>-</v>
      </c>
      <c r="L67" s="36" t="str">
        <f>IFERROR(VLOOKUP($A67,'All Running Order Nat B'!$A$4:$CI$60,L$204,FALSE),"-")</f>
        <v>-</v>
      </c>
      <c r="M67" s="36" t="str">
        <f>IFERROR(VLOOKUP($A67,'All Running Order Nat B'!$A$4:$CI$60,M$204,FALSE),"-")</f>
        <v>-</v>
      </c>
      <c r="N67" s="36" t="str">
        <f>IFERROR(VLOOKUP($A67,'All Running Order Nat B'!$A$4:$CI$60,N$204,FALSE),"-")</f>
        <v>-</v>
      </c>
      <c r="O67" s="36" t="str">
        <f>IFERROR(VLOOKUP($A67,'All Running Order Nat B'!$A$4:$CI$60,O$204,FALSE),"-")</f>
        <v>-</v>
      </c>
      <c r="P67" s="36" t="str">
        <f>IFERROR(VLOOKUP($A67,'All Running Order Nat B'!$A$4:$CI$60,P$204,FALSE),"-")</f>
        <v>-</v>
      </c>
      <c r="Q67" s="36" t="str">
        <f>IFERROR(VLOOKUP($A67,'All Running Order Nat B'!$A$4:$CI$60,Q$204,FALSE),"-")</f>
        <v>-</v>
      </c>
      <c r="R67" s="36" t="str">
        <f>IFERROR(VLOOKUP($A67,'All Running Order Nat B'!$A$4:$CI$60,R$204,FALSE),"-")</f>
        <v>-</v>
      </c>
      <c r="S67" s="36" t="str">
        <f>IFERROR(VLOOKUP($A67,'All Running Order Nat B'!$A$4:$CI$60,S$204,FALSE),"-")</f>
        <v>-</v>
      </c>
      <c r="T67" s="36" t="str">
        <f>IFERROR(VLOOKUP($A67,'All Running Order Nat B'!$A$4:$CI$60,T$204,FALSE),"-")</f>
        <v>-</v>
      </c>
      <c r="U67" s="36" t="str">
        <f>IFERROR(VLOOKUP($A67,'All Running Order Nat B'!$A$4:$CI$60,U$204,FALSE),"-")</f>
        <v>-</v>
      </c>
      <c r="V67" s="36" t="str">
        <f>IFERROR(VLOOKUP($A67,'All Running Order Nat B'!$A$4:$CI$60,V$204,FALSE),"-")</f>
        <v>-</v>
      </c>
      <c r="W67" s="38" t="str">
        <f>IFERROR(VLOOKUP($A67,'All Running Order Nat B'!$A$4:$CI$60,W$204,FALSE),"-")</f>
        <v>-</v>
      </c>
      <c r="X67" s="36" t="str">
        <f>IFERROR(VLOOKUP($A67,'All Running Order Nat B'!$A$4:$CI$60,X$204,FALSE),"-")</f>
        <v>-</v>
      </c>
      <c r="Y67" s="36" t="str">
        <f>IFERROR(VLOOKUP($A67,'All Running Order Nat B'!$A$4:$CI$60,Y$204,FALSE),"-")</f>
        <v>-</v>
      </c>
      <c r="Z67" s="36" t="str">
        <f>IFERROR(VLOOKUP($A67,'All Running Order Nat B'!$A$4:$CI$60,Z$204,FALSE),"-")</f>
        <v>-</v>
      </c>
      <c r="AA67" s="36" t="str">
        <f>IFERROR(VLOOKUP($A67,'All Running Order Nat B'!$A$4:$CI$60,AA$204,FALSE),"-")</f>
        <v>-</v>
      </c>
      <c r="AB67" s="36" t="str">
        <f>IFERROR(VLOOKUP($A67,'All Running Order Nat B'!$A$4:$CI$60,AB$204,FALSE),"-")</f>
        <v>-</v>
      </c>
      <c r="AC67" s="36" t="str">
        <f>IFERROR(VLOOKUP($A67,'All Running Order Nat B'!$A$4:$CI$60,AC$204,FALSE),"-")</f>
        <v>-</v>
      </c>
      <c r="AD67" s="36" t="str">
        <f>IFERROR(VLOOKUP($A67,'All Running Order Nat B'!$A$4:$CI$60,AD$204,FALSE),"-")</f>
        <v>-</v>
      </c>
      <c r="AE67" s="36" t="str">
        <f>IFERROR(VLOOKUP($A67,'All Running Order Nat B'!$A$4:$CI$60,AE$204,FALSE),"-")</f>
        <v>-</v>
      </c>
      <c r="AF67" s="36" t="str">
        <f>IFERROR(VLOOKUP($A67,'All Running Order Nat B'!$A$4:$CI$60,AF$204,FALSE),"-")</f>
        <v>-</v>
      </c>
      <c r="AG67" s="36" t="str">
        <f>IFERROR(VLOOKUP($A67,'All Running Order Nat B'!$A$4:$CI$60,AG$204,FALSE),"-")</f>
        <v>-</v>
      </c>
      <c r="AH67" s="38" t="str">
        <f>IFERROR(VLOOKUP($A67,'All Running Order Nat B'!$A$4:$CI$60,AH$204,FALSE),"-")</f>
        <v>-</v>
      </c>
      <c r="AI67" s="38" t="str">
        <f>IFERROR(VLOOKUP($A67,'All Running Order Nat B'!$A$4:$CI$60,AI$204,FALSE),"-")</f>
        <v>-</v>
      </c>
      <c r="AJ67" s="36" t="str">
        <f>IFERROR(VLOOKUP($A67,'All Running Order Nat B'!$A$4:$CI$60,AJ$204,FALSE),"-")</f>
        <v>-</v>
      </c>
      <c r="AK67" s="36" t="str">
        <f>IFERROR(VLOOKUP($A67,'All Running Order Nat B'!$A$4:$CI$60,AK$204,FALSE),"-")</f>
        <v>-</v>
      </c>
      <c r="AL67" s="36" t="str">
        <f>IFERROR(VLOOKUP($A67,'All Running Order Nat B'!$A$4:$CI$60,AL$204,FALSE),"-")</f>
        <v>-</v>
      </c>
      <c r="AM67" s="36" t="str">
        <f>IFERROR(VLOOKUP($A67,'All Running Order Nat B'!$A$4:$CI$60,AM$204,FALSE),"-")</f>
        <v>-</v>
      </c>
      <c r="AN67" s="36" t="str">
        <f>IFERROR(VLOOKUP($A67,'All Running Order Nat B'!$A$4:$CI$60,AN$204,FALSE),"-")</f>
        <v>-</v>
      </c>
      <c r="AO67" s="36" t="str">
        <f>IFERROR(VLOOKUP($A67,'All Running Order Nat B'!$A$4:$CI$60,AO$204,FALSE),"-")</f>
        <v>-</v>
      </c>
      <c r="AP67" s="36" t="str">
        <f>IFERROR(VLOOKUP($A67,'All Running Order Nat B'!$A$4:$CI$60,AP$204,FALSE),"-")</f>
        <v>-</v>
      </c>
      <c r="AQ67" s="36" t="str">
        <f>IFERROR(VLOOKUP($A67,'All Running Order Nat B'!$A$4:$CI$60,AQ$204,FALSE),"-")</f>
        <v>-</v>
      </c>
      <c r="AR67" s="36" t="str">
        <f>IFERROR(VLOOKUP($A67,'All Running Order Nat B'!$A$4:$CI$60,AR$204,FALSE),"-")</f>
        <v>-</v>
      </c>
      <c r="AS67" s="36" t="str">
        <f>IFERROR(VLOOKUP($A67,'All Running Order Nat B'!$A$4:$CI$60,AS$204,FALSE),"-")</f>
        <v>-</v>
      </c>
      <c r="AT67" s="38" t="str">
        <f>IFERROR(VLOOKUP($A67,'All Running Order Nat B'!$A$4:$CI$60,AT$204,FALSE),"-")</f>
        <v>-</v>
      </c>
      <c r="AU67" s="38" t="str">
        <f>IFERROR(VLOOKUP($A67,'All Running Order Nat B'!$A$4:$CI$60,AU$204,FALSE),"-")</f>
        <v>-</v>
      </c>
      <c r="AV67" s="36" t="str">
        <f>IFERROR(VLOOKUP($A67,'All Running Order Nat B'!$A$4:$CI$60,AV$204,FALSE),"-")</f>
        <v>-</v>
      </c>
      <c r="AW67" s="36" t="str">
        <f>IFERROR(VLOOKUP($A67,'All Running Order Nat B'!$A$4:$CI$60,AW$204,FALSE),"-")</f>
        <v>-</v>
      </c>
      <c r="AX67" s="36" t="str">
        <f>IFERROR(VLOOKUP($A67,'All Running Order Nat B'!$A$4:$CI$60,AX$204,FALSE),"-")</f>
        <v>-</v>
      </c>
      <c r="AY67" s="36" t="str">
        <f>IFERROR(VLOOKUP($A67,'All Running Order Nat B'!$A$4:$CI$60,AY$204,FALSE),"-")</f>
        <v>-</v>
      </c>
      <c r="AZ67" s="36" t="str">
        <f>IFERROR(VLOOKUP($A67,'All Running Order Nat B'!$A$4:$CI$60,AZ$204,FALSE),"-")</f>
        <v>-</v>
      </c>
      <c r="BA67" s="36" t="str">
        <f>IFERROR(VLOOKUP($A67,'All Running Order Nat B'!$A$4:$CI$60,BA$204,FALSE),"-")</f>
        <v>-</v>
      </c>
      <c r="BB67" s="36" t="str">
        <f>IFERROR(VLOOKUP($A67,'All Running Order Nat B'!$A$4:$CI$60,BB$204,FALSE),"-")</f>
        <v>-</v>
      </c>
      <c r="BC67" s="36" t="str">
        <f>IFERROR(VLOOKUP($A67,'All Running Order Nat B'!$A$4:$CI$60,BC$204,FALSE),"-")</f>
        <v>-</v>
      </c>
      <c r="BD67" s="36" t="str">
        <f>IFERROR(VLOOKUP($A67,'All Running Order Nat B'!$A$4:$CI$60,BD$204,FALSE),"-")</f>
        <v>-</v>
      </c>
      <c r="BE67" s="36" t="str">
        <f>IFERROR(VLOOKUP($A67,'All Running Order Nat B'!$A$4:$CI$60,BE$204,FALSE),"-")</f>
        <v>-</v>
      </c>
      <c r="BF67" s="38" t="str">
        <f>IFERROR(VLOOKUP($A67,'All Running Order Nat B'!$A$4:$CI$60,BF$204,FALSE),"-")</f>
        <v>-</v>
      </c>
      <c r="BG67" s="38" t="str">
        <f>IFERROR(VLOOKUP($A67,'All Running Order Nat B'!$A$4:$CI$60,BG$204,FALSE),"-")</f>
        <v>-</v>
      </c>
      <c r="BH67" s="5" t="str">
        <f>IFERROR(VLOOKUP($A67,'All Running Order Nat B'!$A$4:$CI$60,BH$204,FALSE),"-")</f>
        <v>-</v>
      </c>
      <c r="BI67" s="5" t="str">
        <f>IFERROR(VLOOKUP($A67,'All Running Order Nat B'!$A$4:$CI$60,BI$204,FALSE),"-")</f>
        <v>-</v>
      </c>
      <c r="BJ67" s="5" t="str">
        <f>IFERROR(VLOOKUP($A67,'All Running Order Nat B'!$A$4:$CI$60,BJ$204,FALSE),"-")</f>
        <v>-</v>
      </c>
      <c r="BK67" s="5" t="str">
        <f>IFERROR(VLOOKUP($A67,'All Running Order Nat B'!$A$4:$CI$60,BK$204,FALSE),"-")</f>
        <v>-</v>
      </c>
      <c r="BL67" s="5" t="str">
        <f>IFERROR(VLOOKUP($A67,'All Running Order Nat B'!$A$4:$CI$60,BL$204,FALSE),"-")</f>
        <v>-</v>
      </c>
      <c r="BM67" s="5" t="str">
        <f>IFERROR(VLOOKUP($A67,'All Running Order Nat B'!$A$4:$CI$60,BM$204,FALSE),"-")</f>
        <v>-</v>
      </c>
      <c r="BN67" s="5" t="str">
        <f>IFERROR(VLOOKUP($A67,'All Running Order Nat B'!$A$4:$CI$60,BN$204,FALSE),"-")</f>
        <v>-</v>
      </c>
      <c r="BO67" s="5" t="str">
        <f>IFERROR(VLOOKUP($A67,'All Running Order Nat B'!$A$4:$CI$60,BO$204,FALSE),"-")</f>
        <v>-</v>
      </c>
      <c r="BP67" s="3" t="str">
        <f>IFERROR(VLOOKUP($A67,'All Running Order Nat B'!$A$4:$CI$60,BP$204,FALSE),"-")</f>
        <v>-</v>
      </c>
      <c r="BQ67" s="3" t="str">
        <f>IFERROR(VLOOKUP($A67,'All Running Order Nat B'!$A$4:$CI$60,BQ$204,FALSE),"-")</f>
        <v>-</v>
      </c>
      <c r="BR67" s="3" t="str">
        <f>IFERROR(VLOOKUP($A67,'All Running Order Nat B'!$A$4:$CI$60,BR$204,FALSE),"-")</f>
        <v>-</v>
      </c>
      <c r="BS67" s="3" t="str">
        <f>IFERROR(VLOOKUP($A67,'All Running Order Nat B'!$A$4:$CI$60,BS$204,FALSE),"-")</f>
        <v>-</v>
      </c>
      <c r="BT67" s="3" t="str">
        <f>IFERROR(VLOOKUP($A67,'All Running Order Nat B'!$A$4:$CI$60,BT$204,FALSE),"-")</f>
        <v>-</v>
      </c>
      <c r="BU67" s="3" t="str">
        <f>IFERROR(VLOOKUP($A67,'All Running Order Nat B'!$A$4:$CI$60,BU$204,FALSE),"-")</f>
        <v>-</v>
      </c>
      <c r="BV67" s="3" t="str">
        <f>IFERROR(VLOOKUP($A67,'All Running Order Nat B'!$A$4:$CI$60,BV$204,FALSE),"-")</f>
        <v>-</v>
      </c>
      <c r="BW67" s="3" t="str">
        <f>IFERROR(VLOOKUP($A67,'All Running Order Nat B'!$A$4:$CI$60,BW$204,FALSE),"-")</f>
        <v>-</v>
      </c>
      <c r="BX67" s="3" t="str">
        <f>IFERROR(VLOOKUP($A67,'All Running Order Nat B'!$A$4:$CI$60,BX$204,FALSE),"-")</f>
        <v>-</v>
      </c>
      <c r="BY67" s="3" t="str">
        <f>IFERROR(VLOOKUP($A67,'All Running Order Nat B'!$A$4:$CI$60,BY$204,FALSE),"-")</f>
        <v>-</v>
      </c>
      <c r="BZ67" s="3" t="str">
        <f>IFERROR(VLOOKUP($A67,'All Running Order Nat B'!$A$4:$CI$60,BZ$204,FALSE),"-")</f>
        <v>-</v>
      </c>
      <c r="CA67" s="3" t="str">
        <f>IFERROR(VLOOKUP($A67,'All Running Order Nat B'!$A$4:$CI$60,CA$204,FALSE),"-")</f>
        <v>-</v>
      </c>
      <c r="CB67" s="3" t="str">
        <f>IFERROR(VLOOKUP($A67,'All Running Order Nat B'!$A$4:$CI$60,CB$204,FALSE),"-")</f>
        <v>-</v>
      </c>
      <c r="CC67" s="3" t="str">
        <f>IFERROR(VLOOKUP($A67,'All Running Order Nat B'!$A$4:$CI$60,CC$204,FALSE),"-")</f>
        <v>-</v>
      </c>
      <c r="CD67" s="3" t="str">
        <f>IFERROR(VLOOKUP($A67,'All Running Order Nat B'!$A$4:$CI$60,CD$204,FALSE),"-")</f>
        <v>-</v>
      </c>
      <c r="CE67" s="3" t="str">
        <f>IFERROR(VLOOKUP($A67,'All Running Order Nat B'!$A$4:$CI$60,CE$204,FALSE),"-")</f>
        <v>-</v>
      </c>
      <c r="CF67" s="3"/>
      <c r="CG67" s="3"/>
      <c r="CH67" s="5" t="str">
        <f>IFERROR(VLOOKUP($A67,'All Running Order Nat B'!$A$4:$CI$60,CH$204,FALSE),"-")</f>
        <v>-</v>
      </c>
      <c r="CI67">
        <v>10</v>
      </c>
    </row>
    <row r="68" spans="1:87" x14ac:dyDescent="0.3">
      <c r="A68" t="str">
        <f>CONCATENATE('Running Order'!$E$1008,"IRS",CI68)</f>
        <v>BlueIRS11</v>
      </c>
      <c r="B68" s="13" t="str">
        <f>IFERROR(VLOOKUP($A68,'All Running Order Nat B'!$A$4:$CI$60,B$204,FALSE),"-")</f>
        <v>-</v>
      </c>
      <c r="C68" s="35" t="str">
        <f>IFERROR(VLOOKUP($A68,'All Running Order Nat B'!$A$4:$CI$60,C$204,FALSE),"-")</f>
        <v>-</v>
      </c>
      <c r="D68" s="35" t="str">
        <f>IFERROR(VLOOKUP($A68,'All Running Order Nat B'!$A$4:$CI$60,D$204,FALSE),"-")</f>
        <v>-</v>
      </c>
      <c r="E68" s="35" t="str">
        <f>IFERROR(VLOOKUP($A68,'All Running Order Nat B'!$A$4:$CI$60,E$204,FALSE),"-")</f>
        <v>-</v>
      </c>
      <c r="F68" s="35" t="str">
        <f>IFERROR(VLOOKUP($A68,'All Running Order Nat B'!$A$4:$CI$60,F$204,FALSE),"-")</f>
        <v>-</v>
      </c>
      <c r="G68" s="13" t="str">
        <f>IFERROR(VLOOKUP($A68,'All Running Order Nat B'!$A$4:$CI$60,G$204,FALSE),"-")</f>
        <v>-</v>
      </c>
      <c r="H68" s="12" t="str">
        <f>IFERROR(VLOOKUP($A68,'All Running Order Nat B'!$A$4:$CI$60,H$204,FALSE),"-")</f>
        <v>-</v>
      </c>
      <c r="I68" s="12" t="str">
        <f>IFERROR(VLOOKUP($A68,'All Running Order Nat B'!$A$4:$CI$60,I$204,FALSE),"-")</f>
        <v>-</v>
      </c>
      <c r="J68" s="12" t="str">
        <f>IFERROR(VLOOKUP($A68,'All Running Order Nat B'!$A$4:$CI$60,J$204,FALSE),"-")</f>
        <v>-</v>
      </c>
      <c r="K68" s="35" t="str">
        <f>IFERROR(VLOOKUP($A68,'All Running Order Nat B'!$A$4:$CI$60,K$204,FALSE),"-")</f>
        <v>-</v>
      </c>
      <c r="L68" s="12" t="str">
        <f>IFERROR(VLOOKUP($A68,'All Running Order Nat B'!$A$4:$CI$60,L$204,FALSE),"-")</f>
        <v>-</v>
      </c>
      <c r="M68" s="35" t="str">
        <f>IFERROR(VLOOKUP($A68,'All Running Order Nat B'!$A$4:$CI$60,M$204,FALSE),"-")</f>
        <v>-</v>
      </c>
      <c r="N68" s="35" t="str">
        <f>IFERROR(VLOOKUP($A68,'All Running Order Nat B'!$A$4:$CI$60,N$204,FALSE),"-")</f>
        <v>-</v>
      </c>
      <c r="O68" s="35" t="str">
        <f>IFERROR(VLOOKUP($A68,'All Running Order Nat B'!$A$4:$CI$60,O$204,FALSE),"-")</f>
        <v>-</v>
      </c>
      <c r="P68" s="35" t="str">
        <f>IFERROR(VLOOKUP($A68,'All Running Order Nat B'!$A$4:$CI$60,P$204,FALSE),"-")</f>
        <v>-</v>
      </c>
      <c r="Q68" s="35" t="str">
        <f>IFERROR(VLOOKUP($A68,'All Running Order Nat B'!$A$4:$CI$60,Q$204,FALSE),"-")</f>
        <v>-</v>
      </c>
      <c r="R68" s="35" t="str">
        <f>IFERROR(VLOOKUP($A68,'All Running Order Nat B'!$A$4:$CI$60,R$204,FALSE),"-")</f>
        <v>-</v>
      </c>
      <c r="S68" s="12" t="str">
        <f>IFERROR(VLOOKUP($A68,'All Running Order Nat B'!$A$4:$CI$60,S$204,FALSE),"-")</f>
        <v>-</v>
      </c>
      <c r="T68" s="35" t="str">
        <f>IFERROR(VLOOKUP($A68,'All Running Order Nat B'!$A$4:$CI$60,T$204,FALSE),"-")</f>
        <v>-</v>
      </c>
      <c r="U68" s="12" t="str">
        <f>IFERROR(VLOOKUP($A68,'All Running Order Nat B'!$A$4:$CI$60,U$204,FALSE),"-")</f>
        <v>-</v>
      </c>
      <c r="V68" s="35" t="str">
        <f>IFERROR(VLOOKUP($A68,'All Running Order Nat B'!$A$4:$CI$60,V$204,FALSE),"-")</f>
        <v>-</v>
      </c>
      <c r="W68" s="5" t="str">
        <f>IFERROR(VLOOKUP($A68,'All Running Order Nat B'!$A$4:$CI$60,W$204,FALSE),"-")</f>
        <v>-</v>
      </c>
      <c r="X68" s="12" t="str">
        <f>IFERROR(VLOOKUP($A68,'All Running Order Nat B'!$A$4:$CI$60,X$204,FALSE),"-")</f>
        <v>-</v>
      </c>
      <c r="Y68" s="12" t="str">
        <f>IFERROR(VLOOKUP($A68,'All Running Order Nat B'!$A$4:$CI$60,Y$204,FALSE),"-")</f>
        <v>-</v>
      </c>
      <c r="Z68" s="12" t="str">
        <f>IFERROR(VLOOKUP($A68,'All Running Order Nat B'!$A$4:$CI$60,Z$204,FALSE),"-")</f>
        <v>-</v>
      </c>
      <c r="AA68" s="12" t="str">
        <f>IFERROR(VLOOKUP($A68,'All Running Order Nat B'!$A$4:$CI$60,AA$204,FALSE),"-")</f>
        <v>-</v>
      </c>
      <c r="AB68" s="12" t="str">
        <f>IFERROR(VLOOKUP($A68,'All Running Order Nat B'!$A$4:$CI$60,AB$204,FALSE),"-")</f>
        <v>-</v>
      </c>
      <c r="AC68" s="12" t="str">
        <f>IFERROR(VLOOKUP($A68,'All Running Order Nat B'!$A$4:$CI$60,AC$204,FALSE),"-")</f>
        <v>-</v>
      </c>
      <c r="AD68" s="12" t="str">
        <f>IFERROR(VLOOKUP($A68,'All Running Order Nat B'!$A$4:$CI$60,AD$204,FALSE),"-")</f>
        <v>-</v>
      </c>
      <c r="AE68" s="12" t="str">
        <f>IFERROR(VLOOKUP($A68,'All Running Order Nat B'!$A$4:$CI$60,AE$204,FALSE),"-")</f>
        <v>-</v>
      </c>
      <c r="AF68" s="12" t="str">
        <f>IFERROR(VLOOKUP($A68,'All Running Order Nat B'!$A$4:$CI$60,AF$204,FALSE),"-")</f>
        <v>-</v>
      </c>
      <c r="AG68" s="12" t="str">
        <f>IFERROR(VLOOKUP($A68,'All Running Order Nat B'!$A$4:$CI$60,AG$204,FALSE),"-")</f>
        <v>-</v>
      </c>
      <c r="AH68" s="5" t="str">
        <f>IFERROR(VLOOKUP($A68,'All Running Order Nat B'!$A$4:$CI$60,AH$204,FALSE),"-")</f>
        <v>-</v>
      </c>
      <c r="AI68" s="5" t="str">
        <f>IFERROR(VLOOKUP($A68,'All Running Order Nat B'!$A$4:$CI$60,AI$204,FALSE),"-")</f>
        <v>-</v>
      </c>
      <c r="AJ68" s="12" t="str">
        <f>IFERROR(VLOOKUP($A68,'All Running Order Nat B'!$A$4:$CI$60,AJ$204,FALSE),"-")</f>
        <v>-</v>
      </c>
      <c r="AK68" s="12" t="str">
        <f>IFERROR(VLOOKUP($A68,'All Running Order Nat B'!$A$4:$CI$60,AK$204,FALSE),"-")</f>
        <v>-</v>
      </c>
      <c r="AL68" s="12" t="str">
        <f>IFERROR(VLOOKUP($A68,'All Running Order Nat B'!$A$4:$CI$60,AL$204,FALSE),"-")</f>
        <v>-</v>
      </c>
      <c r="AM68" s="12" t="str">
        <f>IFERROR(VLOOKUP($A68,'All Running Order Nat B'!$A$4:$CI$60,AM$204,FALSE),"-")</f>
        <v>-</v>
      </c>
      <c r="AN68" s="12" t="str">
        <f>IFERROR(VLOOKUP($A68,'All Running Order Nat B'!$A$4:$CI$60,AN$204,FALSE),"-")</f>
        <v>-</v>
      </c>
      <c r="AO68" s="12" t="str">
        <f>IFERROR(VLOOKUP($A68,'All Running Order Nat B'!$A$4:$CI$60,AO$204,FALSE),"-")</f>
        <v>-</v>
      </c>
      <c r="AP68" s="12" t="str">
        <f>IFERROR(VLOOKUP($A68,'All Running Order Nat B'!$A$4:$CI$60,AP$204,FALSE),"-")</f>
        <v>-</v>
      </c>
      <c r="AQ68" s="12" t="str">
        <f>IFERROR(VLOOKUP($A68,'All Running Order Nat B'!$A$4:$CI$60,AQ$204,FALSE),"-")</f>
        <v>-</v>
      </c>
      <c r="AR68" s="12" t="str">
        <f>IFERROR(VLOOKUP($A68,'All Running Order Nat B'!$A$4:$CI$60,AR$204,FALSE),"-")</f>
        <v>-</v>
      </c>
      <c r="AS68" s="12" t="str">
        <f>IFERROR(VLOOKUP($A68,'All Running Order Nat B'!$A$4:$CI$60,AS$204,FALSE),"-")</f>
        <v>-</v>
      </c>
      <c r="AT68" s="5" t="str">
        <f>IFERROR(VLOOKUP($A68,'All Running Order Nat B'!$A$4:$CI$60,AT$204,FALSE),"-")</f>
        <v>-</v>
      </c>
      <c r="AU68" s="5" t="str">
        <f>IFERROR(VLOOKUP($A68,'All Running Order Nat B'!$A$4:$CI$60,AU$204,FALSE),"-")</f>
        <v>-</v>
      </c>
      <c r="AV68" s="12" t="str">
        <f>IFERROR(VLOOKUP($A68,'All Running Order Nat B'!$A$4:$CI$60,AV$204,FALSE),"-")</f>
        <v>-</v>
      </c>
      <c r="AW68" s="12" t="str">
        <f>IFERROR(VLOOKUP($A68,'All Running Order Nat B'!$A$4:$CI$60,AW$204,FALSE),"-")</f>
        <v>-</v>
      </c>
      <c r="AX68" s="12" t="str">
        <f>IFERROR(VLOOKUP($A68,'All Running Order Nat B'!$A$4:$CI$60,AX$204,FALSE),"-")</f>
        <v>-</v>
      </c>
      <c r="AY68" s="12" t="str">
        <f>IFERROR(VLOOKUP($A68,'All Running Order Nat B'!$A$4:$CI$60,AY$204,FALSE),"-")</f>
        <v>-</v>
      </c>
      <c r="AZ68" s="12" t="str">
        <f>IFERROR(VLOOKUP($A68,'All Running Order Nat B'!$A$4:$CI$60,AZ$204,FALSE),"-")</f>
        <v>-</v>
      </c>
      <c r="BA68" s="12" t="str">
        <f>IFERROR(VLOOKUP($A68,'All Running Order Nat B'!$A$4:$CI$60,BA$204,FALSE),"-")</f>
        <v>-</v>
      </c>
      <c r="BB68" s="12" t="str">
        <f>IFERROR(VLOOKUP($A68,'All Running Order Nat B'!$A$4:$CI$60,BB$204,FALSE),"-")</f>
        <v>-</v>
      </c>
      <c r="BC68" s="12" t="str">
        <f>IFERROR(VLOOKUP($A68,'All Running Order Nat B'!$A$4:$CI$60,BC$204,FALSE),"-")</f>
        <v>-</v>
      </c>
      <c r="BD68" s="12" t="str">
        <f>IFERROR(VLOOKUP($A68,'All Running Order Nat B'!$A$4:$CI$60,BD$204,FALSE),"-")</f>
        <v>-</v>
      </c>
      <c r="BE68" s="12" t="str">
        <f>IFERROR(VLOOKUP($A68,'All Running Order Nat B'!$A$4:$CI$60,BE$204,FALSE),"-")</f>
        <v>-</v>
      </c>
      <c r="BF68" s="5" t="str">
        <f>IFERROR(VLOOKUP($A68,'All Running Order Nat B'!$A$4:$CI$60,BF$204,FALSE),"-")</f>
        <v>-</v>
      </c>
      <c r="BG68" s="5" t="str">
        <f>IFERROR(VLOOKUP($A68,'All Running Order Nat B'!$A$4:$CI$60,BG$204,FALSE),"-")</f>
        <v>-</v>
      </c>
      <c r="BH68" s="5" t="str">
        <f>IFERROR(VLOOKUP($A68,'All Running Order Nat B'!$A$4:$CI$60,BH$204,FALSE),"-")</f>
        <v>-</v>
      </c>
      <c r="BI68" s="5" t="str">
        <f>IFERROR(VLOOKUP($A68,'All Running Order Nat B'!$A$4:$CI$60,BI$204,FALSE),"-")</f>
        <v>-</v>
      </c>
      <c r="BJ68" s="5" t="str">
        <f>IFERROR(VLOOKUP($A68,'All Running Order Nat B'!$A$4:$CI$60,BJ$204,FALSE),"-")</f>
        <v>-</v>
      </c>
      <c r="BK68" s="5" t="str">
        <f>IFERROR(VLOOKUP($A68,'All Running Order Nat B'!$A$4:$CI$60,BK$204,FALSE),"-")</f>
        <v>-</v>
      </c>
      <c r="BL68" s="5" t="str">
        <f>IFERROR(VLOOKUP($A68,'All Running Order Nat B'!$A$4:$CI$60,BL$204,FALSE),"-")</f>
        <v>-</v>
      </c>
      <c r="BM68" s="5" t="str">
        <f>IFERROR(VLOOKUP($A68,'All Running Order Nat B'!$A$4:$CI$60,BM$204,FALSE),"-")</f>
        <v>-</v>
      </c>
      <c r="BN68" s="5" t="str">
        <f>IFERROR(VLOOKUP($A68,'All Running Order Nat B'!$A$4:$CI$60,BN$204,FALSE),"-")</f>
        <v>-</v>
      </c>
      <c r="BO68" s="5" t="str">
        <f>IFERROR(VLOOKUP($A68,'All Running Order Nat B'!$A$4:$CI$60,BO$204,FALSE),"-")</f>
        <v>-</v>
      </c>
      <c r="BP68" s="3" t="str">
        <f>IFERROR(VLOOKUP($A68,'All Running Order Nat B'!$A$4:$CI$60,BP$204,FALSE),"-")</f>
        <v>-</v>
      </c>
      <c r="BQ68" s="3" t="str">
        <f>IFERROR(VLOOKUP($A68,'All Running Order Nat B'!$A$4:$CI$60,BQ$204,FALSE),"-")</f>
        <v>-</v>
      </c>
      <c r="BR68" s="3" t="str">
        <f>IFERROR(VLOOKUP($A68,'All Running Order Nat B'!$A$4:$CI$60,BR$204,FALSE),"-")</f>
        <v>-</v>
      </c>
      <c r="BS68" s="3" t="str">
        <f>IFERROR(VLOOKUP($A68,'All Running Order Nat B'!$A$4:$CI$60,BS$204,FALSE),"-")</f>
        <v>-</v>
      </c>
      <c r="BT68" s="3" t="str">
        <f>IFERROR(VLOOKUP($A68,'All Running Order Nat B'!$A$4:$CI$60,BT$204,FALSE),"-")</f>
        <v>-</v>
      </c>
      <c r="BU68" s="3" t="str">
        <f>IFERROR(VLOOKUP($A68,'All Running Order Nat B'!$A$4:$CI$60,BU$204,FALSE),"-")</f>
        <v>-</v>
      </c>
      <c r="BV68" s="3" t="str">
        <f>IFERROR(VLOOKUP($A68,'All Running Order Nat B'!$A$4:$CI$60,BV$204,FALSE),"-")</f>
        <v>-</v>
      </c>
      <c r="BW68" s="3" t="str">
        <f>IFERROR(VLOOKUP($A68,'All Running Order Nat B'!$A$4:$CI$60,BW$204,FALSE),"-")</f>
        <v>-</v>
      </c>
      <c r="BX68" s="3" t="str">
        <f>IFERROR(VLOOKUP($A68,'All Running Order Nat B'!$A$4:$CI$60,BX$204,FALSE),"-")</f>
        <v>-</v>
      </c>
      <c r="BY68" s="3" t="str">
        <f>IFERROR(VLOOKUP($A68,'All Running Order Nat B'!$A$4:$CI$60,BY$204,FALSE),"-")</f>
        <v>-</v>
      </c>
      <c r="BZ68" s="3" t="str">
        <f>IFERROR(VLOOKUP($A68,'All Running Order Nat B'!$A$4:$CI$60,BZ$204,FALSE),"-")</f>
        <v>-</v>
      </c>
      <c r="CA68" s="3" t="str">
        <f>IFERROR(VLOOKUP($A68,'All Running Order Nat B'!$A$4:$CI$60,CA$204,FALSE),"-")</f>
        <v>-</v>
      </c>
      <c r="CB68" s="3" t="str">
        <f>IFERROR(VLOOKUP($A68,'All Running Order Nat B'!$A$4:$CI$60,CB$204,FALSE),"-")</f>
        <v>-</v>
      </c>
      <c r="CC68" s="3" t="str">
        <f>IFERROR(VLOOKUP($A68,'All Running Order Nat B'!$A$4:$CI$60,CC$204,FALSE),"-")</f>
        <v>-</v>
      </c>
      <c r="CD68" s="3" t="str">
        <f>IFERROR(VLOOKUP($A68,'All Running Order Nat B'!$A$4:$CI$60,CD$204,FALSE),"-")</f>
        <v>-</v>
      </c>
      <c r="CE68" s="3" t="str">
        <f>IFERROR(VLOOKUP($A68,'All Running Order Nat B'!$A$4:$CI$60,CE$204,FALSE),"-")</f>
        <v>-</v>
      </c>
      <c r="CF68" s="3"/>
      <c r="CG68" s="3"/>
      <c r="CH68" s="5" t="str">
        <f>IFERROR(VLOOKUP($A68,'All Running Order Nat B'!$A$4:$CI$60,CH$204,FALSE),"-")</f>
        <v>-</v>
      </c>
      <c r="CI68">
        <v>11</v>
      </c>
    </row>
    <row r="69" spans="1:87" x14ac:dyDescent="0.3">
      <c r="A69" t="str">
        <f>CONCATENATE('Running Order'!$E$1008,"IRS",CI69)</f>
        <v>BlueIRS12</v>
      </c>
      <c r="B69" s="37" t="str">
        <f>IFERROR(VLOOKUP($A69,'All Running Order Nat B'!$A$4:$CI$60,B$204,FALSE),"-")</f>
        <v>-</v>
      </c>
      <c r="C69" s="36" t="str">
        <f>IFERROR(VLOOKUP($A69,'All Running Order Nat B'!$A$4:$CI$60,C$204,FALSE),"-")</f>
        <v>-</v>
      </c>
      <c r="D69" s="36" t="str">
        <f>IFERROR(VLOOKUP($A69,'All Running Order Nat B'!$A$4:$CI$60,D$204,FALSE),"-")</f>
        <v>-</v>
      </c>
      <c r="E69" s="36" t="str">
        <f>IFERROR(VLOOKUP($A69,'All Running Order Nat B'!$A$4:$CI$60,E$204,FALSE),"-")</f>
        <v>-</v>
      </c>
      <c r="F69" s="36" t="str">
        <f>IFERROR(VLOOKUP($A69,'All Running Order Nat B'!$A$4:$CI$60,F$204,FALSE),"-")</f>
        <v>-</v>
      </c>
      <c r="G69" s="37" t="str">
        <f>IFERROR(VLOOKUP($A69,'All Running Order Nat B'!$A$4:$CI$60,G$204,FALSE),"-")</f>
        <v>-</v>
      </c>
      <c r="H69" s="36" t="str">
        <f>IFERROR(VLOOKUP($A69,'All Running Order Nat B'!$A$4:$CI$60,H$204,FALSE),"-")</f>
        <v>-</v>
      </c>
      <c r="I69" s="36" t="str">
        <f>IFERROR(VLOOKUP($A69,'All Running Order Nat B'!$A$4:$CI$60,I$204,FALSE),"-")</f>
        <v>-</v>
      </c>
      <c r="J69" s="36" t="str">
        <f>IFERROR(VLOOKUP($A69,'All Running Order Nat B'!$A$4:$CI$60,J$204,FALSE),"-")</f>
        <v>-</v>
      </c>
      <c r="K69" s="36" t="str">
        <f>IFERROR(VLOOKUP($A69,'All Running Order Nat B'!$A$4:$CI$60,K$204,FALSE),"-")</f>
        <v>-</v>
      </c>
      <c r="L69" s="36" t="str">
        <f>IFERROR(VLOOKUP($A69,'All Running Order Nat B'!$A$4:$CI$60,L$204,FALSE),"-")</f>
        <v>-</v>
      </c>
      <c r="M69" s="36" t="str">
        <f>IFERROR(VLOOKUP($A69,'All Running Order Nat B'!$A$4:$CI$60,M$204,FALSE),"-")</f>
        <v>-</v>
      </c>
      <c r="N69" s="36" t="str">
        <f>IFERROR(VLOOKUP($A69,'All Running Order Nat B'!$A$4:$CI$60,N$204,FALSE),"-")</f>
        <v>-</v>
      </c>
      <c r="O69" s="36" t="str">
        <f>IFERROR(VLOOKUP($A69,'All Running Order Nat B'!$A$4:$CI$60,O$204,FALSE),"-")</f>
        <v>-</v>
      </c>
      <c r="P69" s="36" t="str">
        <f>IFERROR(VLOOKUP($A69,'All Running Order Nat B'!$A$4:$CI$60,P$204,FALSE),"-")</f>
        <v>-</v>
      </c>
      <c r="Q69" s="36" t="str">
        <f>IFERROR(VLOOKUP($A69,'All Running Order Nat B'!$A$4:$CI$60,Q$204,FALSE),"-")</f>
        <v>-</v>
      </c>
      <c r="R69" s="36" t="str">
        <f>IFERROR(VLOOKUP($A69,'All Running Order Nat B'!$A$4:$CI$60,R$204,FALSE),"-")</f>
        <v>-</v>
      </c>
      <c r="S69" s="36" t="str">
        <f>IFERROR(VLOOKUP($A69,'All Running Order Nat B'!$A$4:$CI$60,S$204,FALSE),"-")</f>
        <v>-</v>
      </c>
      <c r="T69" s="36" t="str">
        <f>IFERROR(VLOOKUP($A69,'All Running Order Nat B'!$A$4:$CI$60,T$204,FALSE),"-")</f>
        <v>-</v>
      </c>
      <c r="U69" s="36" t="str">
        <f>IFERROR(VLOOKUP($A69,'All Running Order Nat B'!$A$4:$CI$60,U$204,FALSE),"-")</f>
        <v>-</v>
      </c>
      <c r="V69" s="36" t="str">
        <f>IFERROR(VLOOKUP($A69,'All Running Order Nat B'!$A$4:$CI$60,V$204,FALSE),"-")</f>
        <v>-</v>
      </c>
      <c r="W69" s="38" t="str">
        <f>IFERROR(VLOOKUP($A69,'All Running Order Nat B'!$A$4:$CI$60,W$204,FALSE),"-")</f>
        <v>-</v>
      </c>
      <c r="X69" s="36" t="str">
        <f>IFERROR(VLOOKUP($A69,'All Running Order Nat B'!$A$4:$CI$60,X$204,FALSE),"-")</f>
        <v>-</v>
      </c>
      <c r="Y69" s="36" t="str">
        <f>IFERROR(VLOOKUP($A69,'All Running Order Nat B'!$A$4:$CI$60,Y$204,FALSE),"-")</f>
        <v>-</v>
      </c>
      <c r="Z69" s="36" t="str">
        <f>IFERROR(VLOOKUP($A69,'All Running Order Nat B'!$A$4:$CI$60,Z$204,FALSE),"-")</f>
        <v>-</v>
      </c>
      <c r="AA69" s="36" t="str">
        <f>IFERROR(VLOOKUP($A69,'All Running Order Nat B'!$A$4:$CI$60,AA$204,FALSE),"-")</f>
        <v>-</v>
      </c>
      <c r="AB69" s="36" t="str">
        <f>IFERROR(VLOOKUP($A69,'All Running Order Nat B'!$A$4:$CI$60,AB$204,FALSE),"-")</f>
        <v>-</v>
      </c>
      <c r="AC69" s="36" t="str">
        <f>IFERROR(VLOOKUP($A69,'All Running Order Nat B'!$A$4:$CI$60,AC$204,FALSE),"-")</f>
        <v>-</v>
      </c>
      <c r="AD69" s="36" t="str">
        <f>IFERROR(VLOOKUP($A69,'All Running Order Nat B'!$A$4:$CI$60,AD$204,FALSE),"-")</f>
        <v>-</v>
      </c>
      <c r="AE69" s="36" t="str">
        <f>IFERROR(VLOOKUP($A69,'All Running Order Nat B'!$A$4:$CI$60,AE$204,FALSE),"-")</f>
        <v>-</v>
      </c>
      <c r="AF69" s="36" t="str">
        <f>IFERROR(VLOOKUP($A69,'All Running Order Nat B'!$A$4:$CI$60,AF$204,FALSE),"-")</f>
        <v>-</v>
      </c>
      <c r="AG69" s="36" t="str">
        <f>IFERROR(VLOOKUP($A69,'All Running Order Nat B'!$A$4:$CI$60,AG$204,FALSE),"-")</f>
        <v>-</v>
      </c>
      <c r="AH69" s="38" t="str">
        <f>IFERROR(VLOOKUP($A69,'All Running Order Nat B'!$A$4:$CI$60,AH$204,FALSE),"-")</f>
        <v>-</v>
      </c>
      <c r="AI69" s="38" t="str">
        <f>IFERROR(VLOOKUP($A69,'All Running Order Nat B'!$A$4:$CI$60,AI$204,FALSE),"-")</f>
        <v>-</v>
      </c>
      <c r="AJ69" s="36" t="str">
        <f>IFERROR(VLOOKUP($A69,'All Running Order Nat B'!$A$4:$CI$60,AJ$204,FALSE),"-")</f>
        <v>-</v>
      </c>
      <c r="AK69" s="36" t="str">
        <f>IFERROR(VLOOKUP($A69,'All Running Order Nat B'!$A$4:$CI$60,AK$204,FALSE),"-")</f>
        <v>-</v>
      </c>
      <c r="AL69" s="36" t="str">
        <f>IFERROR(VLOOKUP($A69,'All Running Order Nat B'!$A$4:$CI$60,AL$204,FALSE),"-")</f>
        <v>-</v>
      </c>
      <c r="AM69" s="36" t="str">
        <f>IFERROR(VLOOKUP($A69,'All Running Order Nat B'!$A$4:$CI$60,AM$204,FALSE),"-")</f>
        <v>-</v>
      </c>
      <c r="AN69" s="36" t="str">
        <f>IFERROR(VLOOKUP($A69,'All Running Order Nat B'!$A$4:$CI$60,AN$204,FALSE),"-")</f>
        <v>-</v>
      </c>
      <c r="AO69" s="36" t="str">
        <f>IFERROR(VLOOKUP($A69,'All Running Order Nat B'!$A$4:$CI$60,AO$204,FALSE),"-")</f>
        <v>-</v>
      </c>
      <c r="AP69" s="36" t="str">
        <f>IFERROR(VLOOKUP($A69,'All Running Order Nat B'!$A$4:$CI$60,AP$204,FALSE),"-")</f>
        <v>-</v>
      </c>
      <c r="AQ69" s="36" t="str">
        <f>IFERROR(VLOOKUP($A69,'All Running Order Nat B'!$A$4:$CI$60,AQ$204,FALSE),"-")</f>
        <v>-</v>
      </c>
      <c r="AR69" s="36" t="str">
        <f>IFERROR(VLOOKUP($A69,'All Running Order Nat B'!$A$4:$CI$60,AR$204,FALSE),"-")</f>
        <v>-</v>
      </c>
      <c r="AS69" s="36" t="str">
        <f>IFERROR(VLOOKUP($A69,'All Running Order Nat B'!$A$4:$CI$60,AS$204,FALSE),"-")</f>
        <v>-</v>
      </c>
      <c r="AT69" s="38" t="str">
        <f>IFERROR(VLOOKUP($A69,'All Running Order Nat B'!$A$4:$CI$60,AT$204,FALSE),"-")</f>
        <v>-</v>
      </c>
      <c r="AU69" s="38" t="str">
        <f>IFERROR(VLOOKUP($A69,'All Running Order Nat B'!$A$4:$CI$60,AU$204,FALSE),"-")</f>
        <v>-</v>
      </c>
      <c r="AV69" s="36" t="str">
        <f>IFERROR(VLOOKUP($A69,'All Running Order Nat B'!$A$4:$CI$60,AV$204,FALSE),"-")</f>
        <v>-</v>
      </c>
      <c r="AW69" s="36" t="str">
        <f>IFERROR(VLOOKUP($A69,'All Running Order Nat B'!$A$4:$CI$60,AW$204,FALSE),"-")</f>
        <v>-</v>
      </c>
      <c r="AX69" s="36" t="str">
        <f>IFERROR(VLOOKUP($A69,'All Running Order Nat B'!$A$4:$CI$60,AX$204,FALSE),"-")</f>
        <v>-</v>
      </c>
      <c r="AY69" s="36" t="str">
        <f>IFERROR(VLOOKUP($A69,'All Running Order Nat B'!$A$4:$CI$60,AY$204,FALSE),"-")</f>
        <v>-</v>
      </c>
      <c r="AZ69" s="36" t="str">
        <f>IFERROR(VLOOKUP($A69,'All Running Order Nat B'!$A$4:$CI$60,AZ$204,FALSE),"-")</f>
        <v>-</v>
      </c>
      <c r="BA69" s="36" t="str">
        <f>IFERROR(VLOOKUP($A69,'All Running Order Nat B'!$A$4:$CI$60,BA$204,FALSE),"-")</f>
        <v>-</v>
      </c>
      <c r="BB69" s="36" t="str">
        <f>IFERROR(VLOOKUP($A69,'All Running Order Nat B'!$A$4:$CI$60,BB$204,FALSE),"-")</f>
        <v>-</v>
      </c>
      <c r="BC69" s="36" t="str">
        <f>IFERROR(VLOOKUP($A69,'All Running Order Nat B'!$A$4:$CI$60,BC$204,FALSE),"-")</f>
        <v>-</v>
      </c>
      <c r="BD69" s="36" t="str">
        <f>IFERROR(VLOOKUP($A69,'All Running Order Nat B'!$A$4:$CI$60,BD$204,FALSE),"-")</f>
        <v>-</v>
      </c>
      <c r="BE69" s="36" t="str">
        <f>IFERROR(VLOOKUP($A69,'All Running Order Nat B'!$A$4:$CI$60,BE$204,FALSE),"-")</f>
        <v>-</v>
      </c>
      <c r="BF69" s="38" t="str">
        <f>IFERROR(VLOOKUP($A69,'All Running Order Nat B'!$A$4:$CI$60,BF$204,FALSE),"-")</f>
        <v>-</v>
      </c>
      <c r="BG69" s="38" t="str">
        <f>IFERROR(VLOOKUP($A69,'All Running Order Nat B'!$A$4:$CI$60,BG$204,FALSE),"-")</f>
        <v>-</v>
      </c>
      <c r="BH69" s="5" t="str">
        <f>IFERROR(VLOOKUP($A69,'All Running Order Nat B'!$A$4:$CI$60,BH$204,FALSE),"-")</f>
        <v>-</v>
      </c>
      <c r="BI69" s="5" t="str">
        <f>IFERROR(VLOOKUP($A69,'All Running Order Nat B'!$A$4:$CI$60,BI$204,FALSE),"-")</f>
        <v>-</v>
      </c>
      <c r="BJ69" s="5" t="str">
        <f>IFERROR(VLOOKUP($A69,'All Running Order Nat B'!$A$4:$CI$60,BJ$204,FALSE),"-")</f>
        <v>-</v>
      </c>
      <c r="BK69" s="5" t="str">
        <f>IFERROR(VLOOKUP($A69,'All Running Order Nat B'!$A$4:$CI$60,BK$204,FALSE),"-")</f>
        <v>-</v>
      </c>
      <c r="BL69" s="5" t="str">
        <f>IFERROR(VLOOKUP($A69,'All Running Order Nat B'!$A$4:$CI$60,BL$204,FALSE),"-")</f>
        <v>-</v>
      </c>
      <c r="BM69" s="5" t="str">
        <f>IFERROR(VLOOKUP($A69,'All Running Order Nat B'!$A$4:$CI$60,BM$204,FALSE),"-")</f>
        <v>-</v>
      </c>
      <c r="BN69" s="5" t="str">
        <f>IFERROR(VLOOKUP($A69,'All Running Order Nat B'!$A$4:$CI$60,BN$204,FALSE),"-")</f>
        <v>-</v>
      </c>
      <c r="BO69" s="5" t="str">
        <f>IFERROR(VLOOKUP($A69,'All Running Order Nat B'!$A$4:$CI$60,BO$204,FALSE),"-")</f>
        <v>-</v>
      </c>
      <c r="BP69" s="3" t="str">
        <f>IFERROR(VLOOKUP($A69,'All Running Order Nat B'!$A$4:$CI$60,BP$204,FALSE),"-")</f>
        <v>-</v>
      </c>
      <c r="BQ69" s="3" t="str">
        <f>IFERROR(VLOOKUP($A69,'All Running Order Nat B'!$A$4:$CI$60,BQ$204,FALSE),"-")</f>
        <v>-</v>
      </c>
      <c r="BR69" s="3" t="str">
        <f>IFERROR(VLOOKUP($A69,'All Running Order Nat B'!$A$4:$CI$60,BR$204,FALSE),"-")</f>
        <v>-</v>
      </c>
      <c r="BS69" s="3" t="str">
        <f>IFERROR(VLOOKUP($A69,'All Running Order Nat B'!$A$4:$CI$60,BS$204,FALSE),"-")</f>
        <v>-</v>
      </c>
      <c r="BT69" s="3" t="str">
        <f>IFERROR(VLOOKUP($A69,'All Running Order Nat B'!$A$4:$CI$60,BT$204,FALSE),"-")</f>
        <v>-</v>
      </c>
      <c r="BU69" s="3" t="str">
        <f>IFERROR(VLOOKUP($A69,'All Running Order Nat B'!$A$4:$CI$60,BU$204,FALSE),"-")</f>
        <v>-</v>
      </c>
      <c r="BV69" s="3" t="str">
        <f>IFERROR(VLOOKUP($A69,'All Running Order Nat B'!$A$4:$CI$60,BV$204,FALSE),"-")</f>
        <v>-</v>
      </c>
      <c r="BW69" s="3" t="str">
        <f>IFERROR(VLOOKUP($A69,'All Running Order Nat B'!$A$4:$CI$60,BW$204,FALSE),"-")</f>
        <v>-</v>
      </c>
      <c r="BX69" s="3" t="str">
        <f>IFERROR(VLOOKUP($A69,'All Running Order Nat B'!$A$4:$CI$60,BX$204,FALSE),"-")</f>
        <v>-</v>
      </c>
      <c r="BY69" s="3" t="str">
        <f>IFERROR(VLOOKUP($A69,'All Running Order Nat B'!$A$4:$CI$60,BY$204,FALSE),"-")</f>
        <v>-</v>
      </c>
      <c r="BZ69" s="3" t="str">
        <f>IFERROR(VLOOKUP($A69,'All Running Order Nat B'!$A$4:$CI$60,BZ$204,FALSE),"-")</f>
        <v>-</v>
      </c>
      <c r="CA69" s="3" t="str">
        <f>IFERROR(VLOOKUP($A69,'All Running Order Nat B'!$A$4:$CI$60,CA$204,FALSE),"-")</f>
        <v>-</v>
      </c>
      <c r="CB69" s="3" t="str">
        <f>IFERROR(VLOOKUP($A69,'All Running Order Nat B'!$A$4:$CI$60,CB$204,FALSE),"-")</f>
        <v>-</v>
      </c>
      <c r="CC69" s="3" t="str">
        <f>IFERROR(VLOOKUP($A69,'All Running Order Nat B'!$A$4:$CI$60,CC$204,FALSE),"-")</f>
        <v>-</v>
      </c>
      <c r="CD69" s="3" t="str">
        <f>IFERROR(VLOOKUP($A69,'All Running Order Nat B'!$A$4:$CI$60,CD$204,FALSE),"-")</f>
        <v>-</v>
      </c>
      <c r="CE69" s="3" t="str">
        <f>IFERROR(VLOOKUP($A69,'All Running Order Nat B'!$A$4:$CI$60,CE$204,FALSE),"-")</f>
        <v>-</v>
      </c>
      <c r="CF69" s="3"/>
      <c r="CG69" s="3"/>
      <c r="CH69" s="5" t="str">
        <f>IFERROR(VLOOKUP($A69,'All Running Order Nat B'!$A$4:$CI$60,CH$204,FALSE),"-")</f>
        <v>-</v>
      </c>
      <c r="CI69">
        <v>12</v>
      </c>
    </row>
    <row r="70" spans="1:87" x14ac:dyDescent="0.3">
      <c r="A70" t="str">
        <f>CONCATENATE('Running Order'!$E$1008,"IRS",CI70)</f>
        <v>BlueIRS13</v>
      </c>
      <c r="B70" s="13" t="str">
        <f>IFERROR(VLOOKUP($A70,'All Running Order Nat B'!$A$4:$CI$60,B$204,FALSE),"-")</f>
        <v>-</v>
      </c>
      <c r="C70" s="35" t="str">
        <f>IFERROR(VLOOKUP($A70,'All Running Order Nat B'!$A$4:$CI$60,C$204,FALSE),"-")</f>
        <v>-</v>
      </c>
      <c r="D70" s="35" t="str">
        <f>IFERROR(VLOOKUP($A70,'All Running Order Nat B'!$A$4:$CI$60,D$204,FALSE),"-")</f>
        <v>-</v>
      </c>
      <c r="E70" s="35" t="str">
        <f>IFERROR(VLOOKUP($A70,'All Running Order Nat B'!$A$4:$CI$60,E$204,FALSE),"-")</f>
        <v>-</v>
      </c>
      <c r="F70" s="35" t="str">
        <f>IFERROR(VLOOKUP($A70,'All Running Order Nat B'!$A$4:$CI$60,F$204,FALSE),"-")</f>
        <v>-</v>
      </c>
      <c r="G70" s="13" t="str">
        <f>IFERROR(VLOOKUP($A70,'All Running Order Nat B'!$A$4:$CI$60,G$204,FALSE),"-")</f>
        <v>-</v>
      </c>
      <c r="H70" s="12" t="str">
        <f>IFERROR(VLOOKUP($A70,'All Running Order Nat B'!$A$4:$CI$60,H$204,FALSE),"-")</f>
        <v>-</v>
      </c>
      <c r="I70" s="12" t="str">
        <f>IFERROR(VLOOKUP($A70,'All Running Order Nat B'!$A$4:$CI$60,I$204,FALSE),"-")</f>
        <v>-</v>
      </c>
      <c r="J70" s="12" t="str">
        <f>IFERROR(VLOOKUP($A70,'All Running Order Nat B'!$A$4:$CI$60,J$204,FALSE),"-")</f>
        <v>-</v>
      </c>
      <c r="K70" s="35" t="str">
        <f>IFERROR(VLOOKUP($A70,'All Running Order Nat B'!$A$4:$CI$60,K$204,FALSE),"-")</f>
        <v>-</v>
      </c>
      <c r="L70" s="12" t="str">
        <f>IFERROR(VLOOKUP($A70,'All Running Order Nat B'!$A$4:$CI$60,L$204,FALSE),"-")</f>
        <v>-</v>
      </c>
      <c r="M70" s="35" t="str">
        <f>IFERROR(VLOOKUP($A70,'All Running Order Nat B'!$A$4:$CI$60,M$204,FALSE),"-")</f>
        <v>-</v>
      </c>
      <c r="N70" s="35" t="str">
        <f>IFERROR(VLOOKUP($A70,'All Running Order Nat B'!$A$4:$CI$60,N$204,FALSE),"-")</f>
        <v>-</v>
      </c>
      <c r="O70" s="35" t="str">
        <f>IFERROR(VLOOKUP($A70,'All Running Order Nat B'!$A$4:$CI$60,O$204,FALSE),"-")</f>
        <v>-</v>
      </c>
      <c r="P70" s="35" t="str">
        <f>IFERROR(VLOOKUP($A70,'All Running Order Nat B'!$A$4:$CI$60,P$204,FALSE),"-")</f>
        <v>-</v>
      </c>
      <c r="Q70" s="35" t="str">
        <f>IFERROR(VLOOKUP($A70,'All Running Order Nat B'!$A$4:$CI$60,Q$204,FALSE),"-")</f>
        <v>-</v>
      </c>
      <c r="R70" s="35" t="str">
        <f>IFERROR(VLOOKUP($A70,'All Running Order Nat B'!$A$4:$CI$60,R$204,FALSE),"-")</f>
        <v>-</v>
      </c>
      <c r="S70" s="12" t="str">
        <f>IFERROR(VLOOKUP($A70,'All Running Order Nat B'!$A$4:$CI$60,S$204,FALSE),"-")</f>
        <v>-</v>
      </c>
      <c r="T70" s="35" t="str">
        <f>IFERROR(VLOOKUP($A70,'All Running Order Nat B'!$A$4:$CI$60,T$204,FALSE),"-")</f>
        <v>-</v>
      </c>
      <c r="U70" s="12" t="str">
        <f>IFERROR(VLOOKUP($A70,'All Running Order Nat B'!$A$4:$CI$60,U$204,FALSE),"-")</f>
        <v>-</v>
      </c>
      <c r="V70" s="35" t="str">
        <f>IFERROR(VLOOKUP($A70,'All Running Order Nat B'!$A$4:$CI$60,V$204,FALSE),"-")</f>
        <v>-</v>
      </c>
      <c r="W70" s="5" t="str">
        <f>IFERROR(VLOOKUP($A70,'All Running Order Nat B'!$A$4:$CI$60,W$204,FALSE),"-")</f>
        <v>-</v>
      </c>
      <c r="X70" s="12" t="str">
        <f>IFERROR(VLOOKUP($A70,'All Running Order Nat B'!$A$4:$CI$60,X$204,FALSE),"-")</f>
        <v>-</v>
      </c>
      <c r="Y70" s="12" t="str">
        <f>IFERROR(VLOOKUP($A70,'All Running Order Nat B'!$A$4:$CI$60,Y$204,FALSE),"-")</f>
        <v>-</v>
      </c>
      <c r="Z70" s="12" t="str">
        <f>IFERROR(VLOOKUP($A70,'All Running Order Nat B'!$A$4:$CI$60,Z$204,FALSE),"-")</f>
        <v>-</v>
      </c>
      <c r="AA70" s="12" t="str">
        <f>IFERROR(VLOOKUP($A70,'All Running Order Nat B'!$A$4:$CI$60,AA$204,FALSE),"-")</f>
        <v>-</v>
      </c>
      <c r="AB70" s="12" t="str">
        <f>IFERROR(VLOOKUP($A70,'All Running Order Nat B'!$A$4:$CI$60,AB$204,FALSE),"-")</f>
        <v>-</v>
      </c>
      <c r="AC70" s="12" t="str">
        <f>IFERROR(VLOOKUP($A70,'All Running Order Nat B'!$A$4:$CI$60,AC$204,FALSE),"-")</f>
        <v>-</v>
      </c>
      <c r="AD70" s="12" t="str">
        <f>IFERROR(VLOOKUP($A70,'All Running Order Nat B'!$A$4:$CI$60,AD$204,FALSE),"-")</f>
        <v>-</v>
      </c>
      <c r="AE70" s="12" t="str">
        <f>IFERROR(VLOOKUP($A70,'All Running Order Nat B'!$A$4:$CI$60,AE$204,FALSE),"-")</f>
        <v>-</v>
      </c>
      <c r="AF70" s="12" t="str">
        <f>IFERROR(VLOOKUP($A70,'All Running Order Nat B'!$A$4:$CI$60,AF$204,FALSE),"-")</f>
        <v>-</v>
      </c>
      <c r="AG70" s="12" t="str">
        <f>IFERROR(VLOOKUP($A70,'All Running Order Nat B'!$A$4:$CI$60,AG$204,FALSE),"-")</f>
        <v>-</v>
      </c>
      <c r="AH70" s="5" t="str">
        <f>IFERROR(VLOOKUP($A70,'All Running Order Nat B'!$A$4:$CI$60,AH$204,FALSE),"-")</f>
        <v>-</v>
      </c>
      <c r="AI70" s="5" t="str">
        <f>IFERROR(VLOOKUP($A70,'All Running Order Nat B'!$A$4:$CI$60,AI$204,FALSE),"-")</f>
        <v>-</v>
      </c>
      <c r="AJ70" s="12" t="str">
        <f>IFERROR(VLOOKUP($A70,'All Running Order Nat B'!$A$4:$CI$60,AJ$204,FALSE),"-")</f>
        <v>-</v>
      </c>
      <c r="AK70" s="12" t="str">
        <f>IFERROR(VLOOKUP($A70,'All Running Order Nat B'!$A$4:$CI$60,AK$204,FALSE),"-")</f>
        <v>-</v>
      </c>
      <c r="AL70" s="12" t="str">
        <f>IFERROR(VLOOKUP($A70,'All Running Order Nat B'!$A$4:$CI$60,AL$204,FALSE),"-")</f>
        <v>-</v>
      </c>
      <c r="AM70" s="12" t="str">
        <f>IFERROR(VLOOKUP($A70,'All Running Order Nat B'!$A$4:$CI$60,AM$204,FALSE),"-")</f>
        <v>-</v>
      </c>
      <c r="AN70" s="12" t="str">
        <f>IFERROR(VLOOKUP($A70,'All Running Order Nat B'!$A$4:$CI$60,AN$204,FALSE),"-")</f>
        <v>-</v>
      </c>
      <c r="AO70" s="12" t="str">
        <f>IFERROR(VLOOKUP($A70,'All Running Order Nat B'!$A$4:$CI$60,AO$204,FALSE),"-")</f>
        <v>-</v>
      </c>
      <c r="AP70" s="12" t="str">
        <f>IFERROR(VLOOKUP($A70,'All Running Order Nat B'!$A$4:$CI$60,AP$204,FALSE),"-")</f>
        <v>-</v>
      </c>
      <c r="AQ70" s="12" t="str">
        <f>IFERROR(VLOOKUP($A70,'All Running Order Nat B'!$A$4:$CI$60,AQ$204,FALSE),"-")</f>
        <v>-</v>
      </c>
      <c r="AR70" s="12" t="str">
        <f>IFERROR(VLOOKUP($A70,'All Running Order Nat B'!$A$4:$CI$60,AR$204,FALSE),"-")</f>
        <v>-</v>
      </c>
      <c r="AS70" s="12" t="str">
        <f>IFERROR(VLOOKUP($A70,'All Running Order Nat B'!$A$4:$CI$60,AS$204,FALSE),"-")</f>
        <v>-</v>
      </c>
      <c r="AT70" s="5" t="str">
        <f>IFERROR(VLOOKUP($A70,'All Running Order Nat B'!$A$4:$CI$60,AT$204,FALSE),"-")</f>
        <v>-</v>
      </c>
      <c r="AU70" s="5" t="str">
        <f>IFERROR(VLOOKUP($A70,'All Running Order Nat B'!$A$4:$CI$60,AU$204,FALSE),"-")</f>
        <v>-</v>
      </c>
      <c r="AV70" s="12" t="str">
        <f>IFERROR(VLOOKUP($A70,'All Running Order Nat B'!$A$4:$CI$60,AV$204,FALSE),"-")</f>
        <v>-</v>
      </c>
      <c r="AW70" s="12" t="str">
        <f>IFERROR(VLOOKUP($A70,'All Running Order Nat B'!$A$4:$CI$60,AW$204,FALSE),"-")</f>
        <v>-</v>
      </c>
      <c r="AX70" s="12" t="str">
        <f>IFERROR(VLOOKUP($A70,'All Running Order Nat B'!$A$4:$CI$60,AX$204,FALSE),"-")</f>
        <v>-</v>
      </c>
      <c r="AY70" s="12" t="str">
        <f>IFERROR(VLOOKUP($A70,'All Running Order Nat B'!$A$4:$CI$60,AY$204,FALSE),"-")</f>
        <v>-</v>
      </c>
      <c r="AZ70" s="12" t="str">
        <f>IFERROR(VLOOKUP($A70,'All Running Order Nat B'!$A$4:$CI$60,AZ$204,FALSE),"-")</f>
        <v>-</v>
      </c>
      <c r="BA70" s="12" t="str">
        <f>IFERROR(VLOOKUP($A70,'All Running Order Nat B'!$A$4:$CI$60,BA$204,FALSE),"-")</f>
        <v>-</v>
      </c>
      <c r="BB70" s="12" t="str">
        <f>IFERROR(VLOOKUP($A70,'All Running Order Nat B'!$A$4:$CI$60,BB$204,FALSE),"-")</f>
        <v>-</v>
      </c>
      <c r="BC70" s="12" t="str">
        <f>IFERROR(VLOOKUP($A70,'All Running Order Nat B'!$A$4:$CI$60,BC$204,FALSE),"-")</f>
        <v>-</v>
      </c>
      <c r="BD70" s="12" t="str">
        <f>IFERROR(VLOOKUP($A70,'All Running Order Nat B'!$A$4:$CI$60,BD$204,FALSE),"-")</f>
        <v>-</v>
      </c>
      <c r="BE70" s="12" t="str">
        <f>IFERROR(VLOOKUP($A70,'All Running Order Nat B'!$A$4:$CI$60,BE$204,FALSE),"-")</f>
        <v>-</v>
      </c>
      <c r="BF70" s="5" t="str">
        <f>IFERROR(VLOOKUP($A70,'All Running Order Nat B'!$A$4:$CI$60,BF$204,FALSE),"-")</f>
        <v>-</v>
      </c>
      <c r="BG70" s="5" t="str">
        <f>IFERROR(VLOOKUP($A70,'All Running Order Nat B'!$A$4:$CI$60,BG$204,FALSE),"-")</f>
        <v>-</v>
      </c>
      <c r="BH70" s="5" t="str">
        <f>IFERROR(VLOOKUP($A70,'All Running Order Nat B'!$A$4:$CI$60,BH$204,FALSE),"-")</f>
        <v>-</v>
      </c>
      <c r="BI70" s="5" t="str">
        <f>IFERROR(VLOOKUP($A70,'All Running Order Nat B'!$A$4:$CI$60,BI$204,FALSE),"-")</f>
        <v>-</v>
      </c>
      <c r="BJ70" s="5" t="str">
        <f>IFERROR(VLOOKUP($A70,'All Running Order Nat B'!$A$4:$CI$60,BJ$204,FALSE),"-")</f>
        <v>-</v>
      </c>
      <c r="BK70" s="5" t="str">
        <f>IFERROR(VLOOKUP($A70,'All Running Order Nat B'!$A$4:$CI$60,BK$204,FALSE),"-")</f>
        <v>-</v>
      </c>
      <c r="BL70" s="5" t="str">
        <f>IFERROR(VLOOKUP($A70,'All Running Order Nat B'!$A$4:$CI$60,BL$204,FALSE),"-")</f>
        <v>-</v>
      </c>
      <c r="BM70" s="5" t="str">
        <f>IFERROR(VLOOKUP($A70,'All Running Order Nat B'!$A$4:$CI$60,BM$204,FALSE),"-")</f>
        <v>-</v>
      </c>
      <c r="BN70" s="5" t="str">
        <f>IFERROR(VLOOKUP($A70,'All Running Order Nat B'!$A$4:$CI$60,BN$204,FALSE),"-")</f>
        <v>-</v>
      </c>
      <c r="BO70" s="5" t="str">
        <f>IFERROR(VLOOKUP($A70,'All Running Order Nat B'!$A$4:$CI$60,BO$204,FALSE),"-")</f>
        <v>-</v>
      </c>
      <c r="BP70" s="3" t="str">
        <f>IFERROR(VLOOKUP($A70,'All Running Order Nat B'!$A$4:$CI$60,BP$204,FALSE),"-")</f>
        <v>-</v>
      </c>
      <c r="BQ70" s="3" t="str">
        <f>IFERROR(VLOOKUP($A70,'All Running Order Nat B'!$A$4:$CI$60,BQ$204,FALSE),"-")</f>
        <v>-</v>
      </c>
      <c r="BR70" s="3" t="str">
        <f>IFERROR(VLOOKUP($A70,'All Running Order Nat B'!$A$4:$CI$60,BR$204,FALSE),"-")</f>
        <v>-</v>
      </c>
      <c r="BS70" s="3" t="str">
        <f>IFERROR(VLOOKUP($A70,'All Running Order Nat B'!$A$4:$CI$60,BS$204,FALSE),"-")</f>
        <v>-</v>
      </c>
      <c r="BT70" s="3" t="str">
        <f>IFERROR(VLOOKUP($A70,'All Running Order Nat B'!$A$4:$CI$60,BT$204,FALSE),"-")</f>
        <v>-</v>
      </c>
      <c r="BU70" s="3" t="str">
        <f>IFERROR(VLOOKUP($A70,'All Running Order Nat B'!$A$4:$CI$60,BU$204,FALSE),"-")</f>
        <v>-</v>
      </c>
      <c r="BV70" s="3" t="str">
        <f>IFERROR(VLOOKUP($A70,'All Running Order Nat B'!$A$4:$CI$60,BV$204,FALSE),"-")</f>
        <v>-</v>
      </c>
      <c r="BW70" s="3" t="str">
        <f>IFERROR(VLOOKUP($A70,'All Running Order Nat B'!$A$4:$CI$60,BW$204,FALSE),"-")</f>
        <v>-</v>
      </c>
      <c r="BX70" s="3" t="str">
        <f>IFERROR(VLOOKUP($A70,'All Running Order Nat B'!$A$4:$CI$60,BX$204,FALSE),"-")</f>
        <v>-</v>
      </c>
      <c r="BY70" s="3" t="str">
        <f>IFERROR(VLOOKUP($A70,'All Running Order Nat B'!$A$4:$CI$60,BY$204,FALSE),"-")</f>
        <v>-</v>
      </c>
      <c r="BZ70" s="3" t="str">
        <f>IFERROR(VLOOKUP($A70,'All Running Order Nat B'!$A$4:$CI$60,BZ$204,FALSE),"-")</f>
        <v>-</v>
      </c>
      <c r="CA70" s="3" t="str">
        <f>IFERROR(VLOOKUP($A70,'All Running Order Nat B'!$A$4:$CI$60,CA$204,FALSE),"-")</f>
        <v>-</v>
      </c>
      <c r="CB70" s="3" t="str">
        <f>IFERROR(VLOOKUP($A70,'All Running Order Nat B'!$A$4:$CI$60,CB$204,FALSE),"-")</f>
        <v>-</v>
      </c>
      <c r="CC70" s="3" t="str">
        <f>IFERROR(VLOOKUP($A70,'All Running Order Nat B'!$A$4:$CI$60,CC$204,FALSE),"-")</f>
        <v>-</v>
      </c>
      <c r="CD70" s="3" t="str">
        <f>IFERROR(VLOOKUP($A70,'All Running Order Nat B'!$A$4:$CI$60,CD$204,FALSE),"-")</f>
        <v>-</v>
      </c>
      <c r="CE70" s="3" t="str">
        <f>IFERROR(VLOOKUP($A70,'All Running Order Nat B'!$A$4:$CI$60,CE$204,FALSE),"-")</f>
        <v>-</v>
      </c>
      <c r="CF70" s="3"/>
      <c r="CG70" s="3"/>
      <c r="CH70" s="5" t="str">
        <f>IFERROR(VLOOKUP($A70,'All Running Order Nat B'!$A$4:$CI$60,CH$204,FALSE),"-")</f>
        <v>-</v>
      </c>
      <c r="CI70">
        <v>13</v>
      </c>
    </row>
    <row r="71" spans="1:87" x14ac:dyDescent="0.3">
      <c r="A71" t="str">
        <f>CONCATENATE('Running Order'!$E$1008,"IRS",CI71)</f>
        <v>BlueIRS14</v>
      </c>
      <c r="B71" s="37" t="str">
        <f>IFERROR(VLOOKUP($A71,'All Running Order Nat B'!$A$4:$CI$60,B$204,FALSE),"-")</f>
        <v>-</v>
      </c>
      <c r="C71" s="36" t="str">
        <f>IFERROR(VLOOKUP($A71,'All Running Order Nat B'!$A$4:$CI$60,C$204,FALSE),"-")</f>
        <v>-</v>
      </c>
      <c r="D71" s="36" t="str">
        <f>IFERROR(VLOOKUP($A71,'All Running Order Nat B'!$A$4:$CI$60,D$204,FALSE),"-")</f>
        <v>-</v>
      </c>
      <c r="E71" s="36" t="str">
        <f>IFERROR(VLOOKUP($A71,'All Running Order Nat B'!$A$4:$CI$60,E$204,FALSE),"-")</f>
        <v>-</v>
      </c>
      <c r="F71" s="36" t="str">
        <f>IFERROR(VLOOKUP($A71,'All Running Order Nat B'!$A$4:$CI$60,F$204,FALSE),"-")</f>
        <v>-</v>
      </c>
      <c r="G71" s="37" t="str">
        <f>IFERROR(VLOOKUP($A71,'All Running Order Nat B'!$A$4:$CI$60,G$204,FALSE),"-")</f>
        <v>-</v>
      </c>
      <c r="H71" s="36" t="str">
        <f>IFERROR(VLOOKUP($A71,'All Running Order Nat B'!$A$4:$CI$60,H$204,FALSE),"-")</f>
        <v>-</v>
      </c>
      <c r="I71" s="36" t="str">
        <f>IFERROR(VLOOKUP($A71,'All Running Order Nat B'!$A$4:$CI$60,I$204,FALSE),"-")</f>
        <v>-</v>
      </c>
      <c r="J71" s="36" t="str">
        <f>IFERROR(VLOOKUP($A71,'All Running Order Nat B'!$A$4:$CI$60,J$204,FALSE),"-")</f>
        <v>-</v>
      </c>
      <c r="K71" s="36" t="str">
        <f>IFERROR(VLOOKUP($A71,'All Running Order Nat B'!$A$4:$CI$60,K$204,FALSE),"-")</f>
        <v>-</v>
      </c>
      <c r="L71" s="36" t="str">
        <f>IFERROR(VLOOKUP($A71,'All Running Order Nat B'!$A$4:$CI$60,L$204,FALSE),"-")</f>
        <v>-</v>
      </c>
      <c r="M71" s="36" t="str">
        <f>IFERROR(VLOOKUP($A71,'All Running Order Nat B'!$A$4:$CI$60,M$204,FALSE),"-")</f>
        <v>-</v>
      </c>
      <c r="N71" s="36" t="str">
        <f>IFERROR(VLOOKUP($A71,'All Running Order Nat B'!$A$4:$CI$60,N$204,FALSE),"-")</f>
        <v>-</v>
      </c>
      <c r="O71" s="36" t="str">
        <f>IFERROR(VLOOKUP($A71,'All Running Order Nat B'!$A$4:$CI$60,O$204,FALSE),"-")</f>
        <v>-</v>
      </c>
      <c r="P71" s="36" t="str">
        <f>IFERROR(VLOOKUP($A71,'All Running Order Nat B'!$A$4:$CI$60,P$204,FALSE),"-")</f>
        <v>-</v>
      </c>
      <c r="Q71" s="36" t="str">
        <f>IFERROR(VLOOKUP($A71,'All Running Order Nat B'!$A$4:$CI$60,Q$204,FALSE),"-")</f>
        <v>-</v>
      </c>
      <c r="R71" s="36" t="str">
        <f>IFERROR(VLOOKUP($A71,'All Running Order Nat B'!$A$4:$CI$60,R$204,FALSE),"-")</f>
        <v>-</v>
      </c>
      <c r="S71" s="36" t="str">
        <f>IFERROR(VLOOKUP($A71,'All Running Order Nat B'!$A$4:$CI$60,S$204,FALSE),"-")</f>
        <v>-</v>
      </c>
      <c r="T71" s="36" t="str">
        <f>IFERROR(VLOOKUP($A71,'All Running Order Nat B'!$A$4:$CI$60,T$204,FALSE),"-")</f>
        <v>-</v>
      </c>
      <c r="U71" s="36" t="str">
        <f>IFERROR(VLOOKUP($A71,'All Running Order Nat B'!$A$4:$CI$60,U$204,FALSE),"-")</f>
        <v>-</v>
      </c>
      <c r="V71" s="36" t="str">
        <f>IFERROR(VLOOKUP($A71,'All Running Order Nat B'!$A$4:$CI$60,V$204,FALSE),"-")</f>
        <v>-</v>
      </c>
      <c r="W71" s="38" t="str">
        <f>IFERROR(VLOOKUP($A71,'All Running Order Nat B'!$A$4:$CI$60,W$204,FALSE),"-")</f>
        <v>-</v>
      </c>
      <c r="X71" s="36" t="str">
        <f>IFERROR(VLOOKUP($A71,'All Running Order Nat B'!$A$4:$CI$60,X$204,FALSE),"-")</f>
        <v>-</v>
      </c>
      <c r="Y71" s="36" t="str">
        <f>IFERROR(VLOOKUP($A71,'All Running Order Nat B'!$A$4:$CI$60,Y$204,FALSE),"-")</f>
        <v>-</v>
      </c>
      <c r="Z71" s="36" t="str">
        <f>IFERROR(VLOOKUP($A71,'All Running Order Nat B'!$A$4:$CI$60,Z$204,FALSE),"-")</f>
        <v>-</v>
      </c>
      <c r="AA71" s="36" t="str">
        <f>IFERROR(VLOOKUP($A71,'All Running Order Nat B'!$A$4:$CI$60,AA$204,FALSE),"-")</f>
        <v>-</v>
      </c>
      <c r="AB71" s="36" t="str">
        <f>IFERROR(VLOOKUP($A71,'All Running Order Nat B'!$A$4:$CI$60,AB$204,FALSE),"-")</f>
        <v>-</v>
      </c>
      <c r="AC71" s="36" t="str">
        <f>IFERROR(VLOOKUP($A71,'All Running Order Nat B'!$A$4:$CI$60,AC$204,FALSE),"-")</f>
        <v>-</v>
      </c>
      <c r="AD71" s="36" t="str">
        <f>IFERROR(VLOOKUP($A71,'All Running Order Nat B'!$A$4:$CI$60,AD$204,FALSE),"-")</f>
        <v>-</v>
      </c>
      <c r="AE71" s="36" t="str">
        <f>IFERROR(VLOOKUP($A71,'All Running Order Nat B'!$A$4:$CI$60,AE$204,FALSE),"-")</f>
        <v>-</v>
      </c>
      <c r="AF71" s="36" t="str">
        <f>IFERROR(VLOOKUP($A71,'All Running Order Nat B'!$A$4:$CI$60,AF$204,FALSE),"-")</f>
        <v>-</v>
      </c>
      <c r="AG71" s="36" t="str">
        <f>IFERROR(VLOOKUP($A71,'All Running Order Nat B'!$A$4:$CI$60,AG$204,FALSE),"-")</f>
        <v>-</v>
      </c>
      <c r="AH71" s="38" t="str">
        <f>IFERROR(VLOOKUP($A71,'All Running Order Nat B'!$A$4:$CI$60,AH$204,FALSE),"-")</f>
        <v>-</v>
      </c>
      <c r="AI71" s="38" t="str">
        <f>IFERROR(VLOOKUP($A71,'All Running Order Nat B'!$A$4:$CI$60,AI$204,FALSE),"-")</f>
        <v>-</v>
      </c>
      <c r="AJ71" s="36" t="str">
        <f>IFERROR(VLOOKUP($A71,'All Running Order Nat B'!$A$4:$CI$60,AJ$204,FALSE),"-")</f>
        <v>-</v>
      </c>
      <c r="AK71" s="36" t="str">
        <f>IFERROR(VLOOKUP($A71,'All Running Order Nat B'!$A$4:$CI$60,AK$204,FALSE),"-")</f>
        <v>-</v>
      </c>
      <c r="AL71" s="36" t="str">
        <f>IFERROR(VLOOKUP($A71,'All Running Order Nat B'!$A$4:$CI$60,AL$204,FALSE),"-")</f>
        <v>-</v>
      </c>
      <c r="AM71" s="36" t="str">
        <f>IFERROR(VLOOKUP($A71,'All Running Order Nat B'!$A$4:$CI$60,AM$204,FALSE),"-")</f>
        <v>-</v>
      </c>
      <c r="AN71" s="36" t="str">
        <f>IFERROR(VLOOKUP($A71,'All Running Order Nat B'!$A$4:$CI$60,AN$204,FALSE),"-")</f>
        <v>-</v>
      </c>
      <c r="AO71" s="36" t="str">
        <f>IFERROR(VLOOKUP($A71,'All Running Order Nat B'!$A$4:$CI$60,AO$204,FALSE),"-")</f>
        <v>-</v>
      </c>
      <c r="AP71" s="36" t="str">
        <f>IFERROR(VLOOKUP($A71,'All Running Order Nat B'!$A$4:$CI$60,AP$204,FALSE),"-")</f>
        <v>-</v>
      </c>
      <c r="AQ71" s="36" t="str">
        <f>IFERROR(VLOOKUP($A71,'All Running Order Nat B'!$A$4:$CI$60,AQ$204,FALSE),"-")</f>
        <v>-</v>
      </c>
      <c r="AR71" s="36" t="str">
        <f>IFERROR(VLOOKUP($A71,'All Running Order Nat B'!$A$4:$CI$60,AR$204,FALSE),"-")</f>
        <v>-</v>
      </c>
      <c r="AS71" s="36" t="str">
        <f>IFERROR(VLOOKUP($A71,'All Running Order Nat B'!$A$4:$CI$60,AS$204,FALSE),"-")</f>
        <v>-</v>
      </c>
      <c r="AT71" s="38" t="str">
        <f>IFERROR(VLOOKUP($A71,'All Running Order Nat B'!$A$4:$CI$60,AT$204,FALSE),"-")</f>
        <v>-</v>
      </c>
      <c r="AU71" s="38" t="str">
        <f>IFERROR(VLOOKUP($A71,'All Running Order Nat B'!$A$4:$CI$60,AU$204,FALSE),"-")</f>
        <v>-</v>
      </c>
      <c r="AV71" s="36" t="str">
        <f>IFERROR(VLOOKUP($A71,'All Running Order Nat B'!$A$4:$CI$60,AV$204,FALSE),"-")</f>
        <v>-</v>
      </c>
      <c r="AW71" s="36" t="str">
        <f>IFERROR(VLOOKUP($A71,'All Running Order Nat B'!$A$4:$CI$60,AW$204,FALSE),"-")</f>
        <v>-</v>
      </c>
      <c r="AX71" s="36" t="str">
        <f>IFERROR(VLOOKUP($A71,'All Running Order Nat B'!$A$4:$CI$60,AX$204,FALSE),"-")</f>
        <v>-</v>
      </c>
      <c r="AY71" s="36" t="str">
        <f>IFERROR(VLOOKUP($A71,'All Running Order Nat B'!$A$4:$CI$60,AY$204,FALSE),"-")</f>
        <v>-</v>
      </c>
      <c r="AZ71" s="36" t="str">
        <f>IFERROR(VLOOKUP($A71,'All Running Order Nat B'!$A$4:$CI$60,AZ$204,FALSE),"-")</f>
        <v>-</v>
      </c>
      <c r="BA71" s="36" t="str">
        <f>IFERROR(VLOOKUP($A71,'All Running Order Nat B'!$A$4:$CI$60,BA$204,FALSE),"-")</f>
        <v>-</v>
      </c>
      <c r="BB71" s="36" t="str">
        <f>IFERROR(VLOOKUP($A71,'All Running Order Nat B'!$A$4:$CI$60,BB$204,FALSE),"-")</f>
        <v>-</v>
      </c>
      <c r="BC71" s="36" t="str">
        <f>IFERROR(VLOOKUP($A71,'All Running Order Nat B'!$A$4:$CI$60,BC$204,FALSE),"-")</f>
        <v>-</v>
      </c>
      <c r="BD71" s="36" t="str">
        <f>IFERROR(VLOOKUP($A71,'All Running Order Nat B'!$A$4:$CI$60,BD$204,FALSE),"-")</f>
        <v>-</v>
      </c>
      <c r="BE71" s="36" t="str">
        <f>IFERROR(VLOOKUP($A71,'All Running Order Nat B'!$A$4:$CI$60,BE$204,FALSE),"-")</f>
        <v>-</v>
      </c>
      <c r="BF71" s="38" t="str">
        <f>IFERROR(VLOOKUP($A71,'All Running Order Nat B'!$A$4:$CI$60,BF$204,FALSE),"-")</f>
        <v>-</v>
      </c>
      <c r="BG71" s="38" t="str">
        <f>IFERROR(VLOOKUP($A71,'All Running Order Nat B'!$A$4:$CI$60,BG$204,FALSE),"-")</f>
        <v>-</v>
      </c>
      <c r="BH71" s="5" t="str">
        <f>IFERROR(VLOOKUP($A71,'All Running Order Nat B'!$A$4:$CI$60,BH$204,FALSE),"-")</f>
        <v>-</v>
      </c>
      <c r="BI71" s="5" t="str">
        <f>IFERROR(VLOOKUP($A71,'All Running Order Nat B'!$A$4:$CI$60,BI$204,FALSE),"-")</f>
        <v>-</v>
      </c>
      <c r="BJ71" s="5" t="str">
        <f>IFERROR(VLOOKUP($A71,'All Running Order Nat B'!$A$4:$CI$60,BJ$204,FALSE),"-")</f>
        <v>-</v>
      </c>
      <c r="BK71" s="5" t="str">
        <f>IFERROR(VLOOKUP($A71,'All Running Order Nat B'!$A$4:$CI$60,BK$204,FALSE),"-")</f>
        <v>-</v>
      </c>
      <c r="BL71" s="5" t="str">
        <f>IFERROR(VLOOKUP($A71,'All Running Order Nat B'!$A$4:$CI$60,BL$204,FALSE),"-")</f>
        <v>-</v>
      </c>
      <c r="BM71" s="5" t="str">
        <f>IFERROR(VLOOKUP($A71,'All Running Order Nat B'!$A$4:$CI$60,BM$204,FALSE),"-")</f>
        <v>-</v>
      </c>
      <c r="BN71" s="5" t="str">
        <f>IFERROR(VLOOKUP($A71,'All Running Order Nat B'!$A$4:$CI$60,BN$204,FALSE),"-")</f>
        <v>-</v>
      </c>
      <c r="BO71" s="5" t="str">
        <f>IFERROR(VLOOKUP($A71,'All Running Order Nat B'!$A$4:$CI$60,BO$204,FALSE),"-")</f>
        <v>-</v>
      </c>
      <c r="BP71" s="3" t="str">
        <f>IFERROR(VLOOKUP($A71,'All Running Order Nat B'!$A$4:$CI$60,BP$204,FALSE),"-")</f>
        <v>-</v>
      </c>
      <c r="BQ71" s="3" t="str">
        <f>IFERROR(VLOOKUP($A71,'All Running Order Nat B'!$A$4:$CI$60,BQ$204,FALSE),"-")</f>
        <v>-</v>
      </c>
      <c r="BR71" s="3" t="str">
        <f>IFERROR(VLOOKUP($A71,'All Running Order Nat B'!$A$4:$CI$60,BR$204,FALSE),"-")</f>
        <v>-</v>
      </c>
      <c r="BS71" s="3" t="str">
        <f>IFERROR(VLOOKUP($A71,'All Running Order Nat B'!$A$4:$CI$60,BS$204,FALSE),"-")</f>
        <v>-</v>
      </c>
      <c r="BT71" s="3" t="str">
        <f>IFERROR(VLOOKUP($A71,'All Running Order Nat B'!$A$4:$CI$60,BT$204,FALSE),"-")</f>
        <v>-</v>
      </c>
      <c r="BU71" s="3" t="str">
        <f>IFERROR(VLOOKUP($A71,'All Running Order Nat B'!$A$4:$CI$60,BU$204,FALSE),"-")</f>
        <v>-</v>
      </c>
      <c r="BV71" s="3" t="str">
        <f>IFERROR(VLOOKUP($A71,'All Running Order Nat B'!$A$4:$CI$60,BV$204,FALSE),"-")</f>
        <v>-</v>
      </c>
      <c r="BW71" s="3" t="str">
        <f>IFERROR(VLOOKUP($A71,'All Running Order Nat B'!$A$4:$CI$60,BW$204,FALSE),"-")</f>
        <v>-</v>
      </c>
      <c r="BX71" s="3" t="str">
        <f>IFERROR(VLOOKUP($A71,'All Running Order Nat B'!$A$4:$CI$60,BX$204,FALSE),"-")</f>
        <v>-</v>
      </c>
      <c r="BY71" s="3" t="str">
        <f>IFERROR(VLOOKUP($A71,'All Running Order Nat B'!$A$4:$CI$60,BY$204,FALSE),"-")</f>
        <v>-</v>
      </c>
      <c r="BZ71" s="3" t="str">
        <f>IFERROR(VLOOKUP($A71,'All Running Order Nat B'!$A$4:$CI$60,BZ$204,FALSE),"-")</f>
        <v>-</v>
      </c>
      <c r="CA71" s="3" t="str">
        <f>IFERROR(VLOOKUP($A71,'All Running Order Nat B'!$A$4:$CI$60,CA$204,FALSE),"-")</f>
        <v>-</v>
      </c>
      <c r="CB71" s="3" t="str">
        <f>IFERROR(VLOOKUP($A71,'All Running Order Nat B'!$A$4:$CI$60,CB$204,FALSE),"-")</f>
        <v>-</v>
      </c>
      <c r="CC71" s="3" t="str">
        <f>IFERROR(VLOOKUP($A71,'All Running Order Nat B'!$A$4:$CI$60,CC$204,FALSE),"-")</f>
        <v>-</v>
      </c>
      <c r="CD71" s="3" t="str">
        <f>IFERROR(VLOOKUP($A71,'All Running Order Nat B'!$A$4:$CI$60,CD$204,FALSE),"-")</f>
        <v>-</v>
      </c>
      <c r="CE71" s="3" t="str">
        <f>IFERROR(VLOOKUP($A71,'All Running Order Nat B'!$A$4:$CI$60,CE$204,FALSE),"-")</f>
        <v>-</v>
      </c>
      <c r="CF71" s="3"/>
      <c r="CG71" s="3"/>
      <c r="CH71" s="5" t="str">
        <f>IFERROR(VLOOKUP($A71,'All Running Order Nat B'!$A$4:$CI$60,CH$204,FALSE),"-")</f>
        <v>-</v>
      </c>
      <c r="CI71">
        <v>14</v>
      </c>
    </row>
    <row r="72" spans="1:87" x14ac:dyDescent="0.3">
      <c r="A72" t="str">
        <f>CONCATENATE('Running Order'!$E$1008,"IRS",CI72)</f>
        <v>BlueIRS15</v>
      </c>
      <c r="B72" s="13" t="str">
        <f>IFERROR(VLOOKUP($A72,'All Running Order Nat B'!$A$4:$CI$60,B$204,FALSE),"-")</f>
        <v>-</v>
      </c>
      <c r="C72" s="35" t="str">
        <f>IFERROR(VLOOKUP($A72,'All Running Order Nat B'!$A$4:$CI$60,C$204,FALSE),"-")</f>
        <v>-</v>
      </c>
      <c r="D72" s="35" t="str">
        <f>IFERROR(VLOOKUP($A72,'All Running Order Nat B'!$A$4:$CI$60,D$204,FALSE),"-")</f>
        <v>-</v>
      </c>
      <c r="E72" s="35" t="str">
        <f>IFERROR(VLOOKUP($A72,'All Running Order Nat B'!$A$4:$CI$60,E$204,FALSE),"-")</f>
        <v>-</v>
      </c>
      <c r="F72" s="35" t="str">
        <f>IFERROR(VLOOKUP($A72,'All Running Order Nat B'!$A$4:$CI$60,F$204,FALSE),"-")</f>
        <v>-</v>
      </c>
      <c r="G72" s="13" t="str">
        <f>IFERROR(VLOOKUP($A72,'All Running Order Nat B'!$A$4:$CI$60,G$204,FALSE),"-")</f>
        <v>-</v>
      </c>
      <c r="H72" s="12" t="str">
        <f>IFERROR(VLOOKUP($A72,'All Running Order Nat B'!$A$4:$CI$60,H$204,FALSE),"-")</f>
        <v>-</v>
      </c>
      <c r="I72" s="12" t="str">
        <f>IFERROR(VLOOKUP($A72,'All Running Order Nat B'!$A$4:$CI$60,I$204,FALSE),"-")</f>
        <v>-</v>
      </c>
      <c r="J72" s="12" t="str">
        <f>IFERROR(VLOOKUP($A72,'All Running Order Nat B'!$A$4:$CI$60,J$204,FALSE),"-")</f>
        <v>-</v>
      </c>
      <c r="K72" s="35" t="str">
        <f>IFERROR(VLOOKUP($A72,'All Running Order Nat B'!$A$4:$CI$60,K$204,FALSE),"-")</f>
        <v>-</v>
      </c>
      <c r="L72" s="12" t="str">
        <f>IFERROR(VLOOKUP($A72,'All Running Order Nat B'!$A$4:$CI$60,L$204,FALSE),"-")</f>
        <v>-</v>
      </c>
      <c r="M72" s="35" t="str">
        <f>IFERROR(VLOOKUP($A72,'All Running Order Nat B'!$A$4:$CI$60,M$204,FALSE),"-")</f>
        <v>-</v>
      </c>
      <c r="N72" s="35" t="str">
        <f>IFERROR(VLOOKUP($A72,'All Running Order Nat B'!$A$4:$CI$60,N$204,FALSE),"-")</f>
        <v>-</v>
      </c>
      <c r="O72" s="35" t="str">
        <f>IFERROR(VLOOKUP($A72,'All Running Order Nat B'!$A$4:$CI$60,O$204,FALSE),"-")</f>
        <v>-</v>
      </c>
      <c r="P72" s="35" t="str">
        <f>IFERROR(VLOOKUP($A72,'All Running Order Nat B'!$A$4:$CI$60,P$204,FALSE),"-")</f>
        <v>-</v>
      </c>
      <c r="Q72" s="35" t="str">
        <f>IFERROR(VLOOKUP($A72,'All Running Order Nat B'!$A$4:$CI$60,Q$204,FALSE),"-")</f>
        <v>-</v>
      </c>
      <c r="R72" s="35" t="str">
        <f>IFERROR(VLOOKUP($A72,'All Running Order Nat B'!$A$4:$CI$60,R$204,FALSE),"-")</f>
        <v>-</v>
      </c>
      <c r="S72" s="12" t="str">
        <f>IFERROR(VLOOKUP($A72,'All Running Order Nat B'!$A$4:$CI$60,S$204,FALSE),"-")</f>
        <v>-</v>
      </c>
      <c r="T72" s="35" t="str">
        <f>IFERROR(VLOOKUP($A72,'All Running Order Nat B'!$A$4:$CI$60,T$204,FALSE),"-")</f>
        <v>-</v>
      </c>
      <c r="U72" s="12" t="str">
        <f>IFERROR(VLOOKUP($A72,'All Running Order Nat B'!$A$4:$CI$60,U$204,FALSE),"-")</f>
        <v>-</v>
      </c>
      <c r="V72" s="35" t="str">
        <f>IFERROR(VLOOKUP($A72,'All Running Order Nat B'!$A$4:$CI$60,V$204,FALSE),"-")</f>
        <v>-</v>
      </c>
      <c r="W72" s="5" t="str">
        <f>IFERROR(VLOOKUP($A72,'All Running Order Nat B'!$A$4:$CI$60,W$204,FALSE),"-")</f>
        <v>-</v>
      </c>
      <c r="X72" s="12" t="str">
        <f>IFERROR(VLOOKUP($A72,'All Running Order Nat B'!$A$4:$CI$60,X$204,FALSE),"-")</f>
        <v>-</v>
      </c>
      <c r="Y72" s="12" t="str">
        <f>IFERROR(VLOOKUP($A72,'All Running Order Nat B'!$A$4:$CI$60,Y$204,FALSE),"-")</f>
        <v>-</v>
      </c>
      <c r="Z72" s="12" t="str">
        <f>IFERROR(VLOOKUP($A72,'All Running Order Nat B'!$A$4:$CI$60,Z$204,FALSE),"-")</f>
        <v>-</v>
      </c>
      <c r="AA72" s="12" t="str">
        <f>IFERROR(VLOOKUP($A72,'All Running Order Nat B'!$A$4:$CI$60,AA$204,FALSE),"-")</f>
        <v>-</v>
      </c>
      <c r="AB72" s="12" t="str">
        <f>IFERROR(VLOOKUP($A72,'All Running Order Nat B'!$A$4:$CI$60,AB$204,FALSE),"-")</f>
        <v>-</v>
      </c>
      <c r="AC72" s="12" t="str">
        <f>IFERROR(VLOOKUP($A72,'All Running Order Nat B'!$A$4:$CI$60,AC$204,FALSE),"-")</f>
        <v>-</v>
      </c>
      <c r="AD72" s="12" t="str">
        <f>IFERROR(VLOOKUP($A72,'All Running Order Nat B'!$A$4:$CI$60,AD$204,FALSE),"-")</f>
        <v>-</v>
      </c>
      <c r="AE72" s="12" t="str">
        <f>IFERROR(VLOOKUP($A72,'All Running Order Nat B'!$A$4:$CI$60,AE$204,FALSE),"-")</f>
        <v>-</v>
      </c>
      <c r="AF72" s="12" t="str">
        <f>IFERROR(VLOOKUP($A72,'All Running Order Nat B'!$A$4:$CI$60,AF$204,FALSE),"-")</f>
        <v>-</v>
      </c>
      <c r="AG72" s="12" t="str">
        <f>IFERROR(VLOOKUP($A72,'All Running Order Nat B'!$A$4:$CI$60,AG$204,FALSE),"-")</f>
        <v>-</v>
      </c>
      <c r="AH72" s="5" t="str">
        <f>IFERROR(VLOOKUP($A72,'All Running Order Nat B'!$A$4:$CI$60,AH$204,FALSE),"-")</f>
        <v>-</v>
      </c>
      <c r="AI72" s="5" t="str">
        <f>IFERROR(VLOOKUP($A72,'All Running Order Nat B'!$A$4:$CI$60,AI$204,FALSE),"-")</f>
        <v>-</v>
      </c>
      <c r="AJ72" s="12" t="str">
        <f>IFERROR(VLOOKUP($A72,'All Running Order Nat B'!$A$4:$CI$60,AJ$204,FALSE),"-")</f>
        <v>-</v>
      </c>
      <c r="AK72" s="12" t="str">
        <f>IFERROR(VLOOKUP($A72,'All Running Order Nat B'!$A$4:$CI$60,AK$204,FALSE),"-")</f>
        <v>-</v>
      </c>
      <c r="AL72" s="12" t="str">
        <f>IFERROR(VLOOKUP($A72,'All Running Order Nat B'!$A$4:$CI$60,AL$204,FALSE),"-")</f>
        <v>-</v>
      </c>
      <c r="AM72" s="12" t="str">
        <f>IFERROR(VLOOKUP($A72,'All Running Order Nat B'!$A$4:$CI$60,AM$204,FALSE),"-")</f>
        <v>-</v>
      </c>
      <c r="AN72" s="12" t="str">
        <f>IFERROR(VLOOKUP($A72,'All Running Order Nat B'!$A$4:$CI$60,AN$204,FALSE),"-")</f>
        <v>-</v>
      </c>
      <c r="AO72" s="12" t="str">
        <f>IFERROR(VLOOKUP($A72,'All Running Order Nat B'!$A$4:$CI$60,AO$204,FALSE),"-")</f>
        <v>-</v>
      </c>
      <c r="AP72" s="12" t="str">
        <f>IFERROR(VLOOKUP($A72,'All Running Order Nat B'!$A$4:$CI$60,AP$204,FALSE),"-")</f>
        <v>-</v>
      </c>
      <c r="AQ72" s="12" t="str">
        <f>IFERROR(VLOOKUP($A72,'All Running Order Nat B'!$A$4:$CI$60,AQ$204,FALSE),"-")</f>
        <v>-</v>
      </c>
      <c r="AR72" s="12" t="str">
        <f>IFERROR(VLOOKUP($A72,'All Running Order Nat B'!$A$4:$CI$60,AR$204,FALSE),"-")</f>
        <v>-</v>
      </c>
      <c r="AS72" s="12" t="str">
        <f>IFERROR(VLOOKUP($A72,'All Running Order Nat B'!$A$4:$CI$60,AS$204,FALSE),"-")</f>
        <v>-</v>
      </c>
      <c r="AT72" s="5" t="str">
        <f>IFERROR(VLOOKUP($A72,'All Running Order Nat B'!$A$4:$CI$60,AT$204,FALSE),"-")</f>
        <v>-</v>
      </c>
      <c r="AU72" s="5" t="str">
        <f>IFERROR(VLOOKUP($A72,'All Running Order Nat B'!$A$4:$CI$60,AU$204,FALSE),"-")</f>
        <v>-</v>
      </c>
      <c r="AV72" s="12" t="str">
        <f>IFERROR(VLOOKUP($A72,'All Running Order Nat B'!$A$4:$CI$60,AV$204,FALSE),"-")</f>
        <v>-</v>
      </c>
      <c r="AW72" s="12" t="str">
        <f>IFERROR(VLOOKUP($A72,'All Running Order Nat B'!$A$4:$CI$60,AW$204,FALSE),"-")</f>
        <v>-</v>
      </c>
      <c r="AX72" s="12" t="str">
        <f>IFERROR(VLOOKUP($A72,'All Running Order Nat B'!$A$4:$CI$60,AX$204,FALSE),"-")</f>
        <v>-</v>
      </c>
      <c r="AY72" s="12" t="str">
        <f>IFERROR(VLOOKUP($A72,'All Running Order Nat B'!$A$4:$CI$60,AY$204,FALSE),"-")</f>
        <v>-</v>
      </c>
      <c r="AZ72" s="12" t="str">
        <f>IFERROR(VLOOKUP($A72,'All Running Order Nat B'!$A$4:$CI$60,AZ$204,FALSE),"-")</f>
        <v>-</v>
      </c>
      <c r="BA72" s="12" t="str">
        <f>IFERROR(VLOOKUP($A72,'All Running Order Nat B'!$A$4:$CI$60,BA$204,FALSE),"-")</f>
        <v>-</v>
      </c>
      <c r="BB72" s="12" t="str">
        <f>IFERROR(VLOOKUP($A72,'All Running Order Nat B'!$A$4:$CI$60,BB$204,FALSE),"-")</f>
        <v>-</v>
      </c>
      <c r="BC72" s="12" t="str">
        <f>IFERROR(VLOOKUP($A72,'All Running Order Nat B'!$A$4:$CI$60,BC$204,FALSE),"-")</f>
        <v>-</v>
      </c>
      <c r="BD72" s="12" t="str">
        <f>IFERROR(VLOOKUP($A72,'All Running Order Nat B'!$A$4:$CI$60,BD$204,FALSE),"-")</f>
        <v>-</v>
      </c>
      <c r="BE72" s="12" t="str">
        <f>IFERROR(VLOOKUP($A72,'All Running Order Nat B'!$A$4:$CI$60,BE$204,FALSE),"-")</f>
        <v>-</v>
      </c>
      <c r="BF72" s="5" t="str">
        <f>IFERROR(VLOOKUP($A72,'All Running Order Nat B'!$A$4:$CI$60,BF$204,FALSE),"-")</f>
        <v>-</v>
      </c>
      <c r="BG72" s="5" t="str">
        <f>IFERROR(VLOOKUP($A72,'All Running Order Nat B'!$A$4:$CI$60,BG$204,FALSE),"-")</f>
        <v>-</v>
      </c>
      <c r="BH72" s="5" t="str">
        <f>IFERROR(VLOOKUP($A72,'All Running Order Nat B'!$A$4:$CI$60,BH$204,FALSE),"-")</f>
        <v>-</v>
      </c>
      <c r="BI72" s="5" t="str">
        <f>IFERROR(VLOOKUP($A72,'All Running Order Nat B'!$A$4:$CI$60,BI$204,FALSE),"-")</f>
        <v>-</v>
      </c>
      <c r="BJ72" s="5" t="str">
        <f>IFERROR(VLOOKUP($A72,'All Running Order Nat B'!$A$4:$CI$60,BJ$204,FALSE),"-")</f>
        <v>-</v>
      </c>
      <c r="BK72" s="5" t="str">
        <f>IFERROR(VLOOKUP($A72,'All Running Order Nat B'!$A$4:$CI$60,BK$204,FALSE),"-")</f>
        <v>-</v>
      </c>
      <c r="BL72" s="5" t="str">
        <f>IFERROR(VLOOKUP($A72,'All Running Order Nat B'!$A$4:$CI$60,BL$204,FALSE),"-")</f>
        <v>-</v>
      </c>
      <c r="BM72" s="5" t="str">
        <f>IFERROR(VLOOKUP($A72,'All Running Order Nat B'!$A$4:$CI$60,BM$204,FALSE),"-")</f>
        <v>-</v>
      </c>
      <c r="BN72" s="5" t="str">
        <f>IFERROR(VLOOKUP($A72,'All Running Order Nat B'!$A$4:$CI$60,BN$204,FALSE),"-")</f>
        <v>-</v>
      </c>
      <c r="BO72" s="5" t="str">
        <f>IFERROR(VLOOKUP($A72,'All Running Order Nat B'!$A$4:$CI$60,BO$204,FALSE),"-")</f>
        <v>-</v>
      </c>
      <c r="BP72" s="3" t="str">
        <f>IFERROR(VLOOKUP($A72,'All Running Order Nat B'!$A$4:$CI$60,BP$204,FALSE),"-")</f>
        <v>-</v>
      </c>
      <c r="BQ72" s="3" t="str">
        <f>IFERROR(VLOOKUP($A72,'All Running Order Nat B'!$A$4:$CI$60,BQ$204,FALSE),"-")</f>
        <v>-</v>
      </c>
      <c r="BR72" s="3" t="str">
        <f>IFERROR(VLOOKUP($A72,'All Running Order Nat B'!$A$4:$CI$60,BR$204,FALSE),"-")</f>
        <v>-</v>
      </c>
      <c r="BS72" s="3" t="str">
        <f>IFERROR(VLOOKUP($A72,'All Running Order Nat B'!$A$4:$CI$60,BS$204,FALSE),"-")</f>
        <v>-</v>
      </c>
      <c r="BT72" s="3" t="str">
        <f>IFERROR(VLOOKUP($A72,'All Running Order Nat B'!$A$4:$CI$60,BT$204,FALSE),"-")</f>
        <v>-</v>
      </c>
      <c r="BU72" s="3" t="str">
        <f>IFERROR(VLOOKUP($A72,'All Running Order Nat B'!$A$4:$CI$60,BU$204,FALSE),"-")</f>
        <v>-</v>
      </c>
      <c r="BV72" s="3" t="str">
        <f>IFERROR(VLOOKUP($A72,'All Running Order Nat B'!$A$4:$CI$60,BV$204,FALSE),"-")</f>
        <v>-</v>
      </c>
      <c r="BW72" s="3" t="str">
        <f>IFERROR(VLOOKUP($A72,'All Running Order Nat B'!$A$4:$CI$60,BW$204,FALSE),"-")</f>
        <v>-</v>
      </c>
      <c r="BX72" s="3" t="str">
        <f>IFERROR(VLOOKUP($A72,'All Running Order Nat B'!$A$4:$CI$60,BX$204,FALSE),"-")</f>
        <v>-</v>
      </c>
      <c r="BY72" s="3" t="str">
        <f>IFERROR(VLOOKUP($A72,'All Running Order Nat B'!$A$4:$CI$60,BY$204,FALSE),"-")</f>
        <v>-</v>
      </c>
      <c r="BZ72" s="3" t="str">
        <f>IFERROR(VLOOKUP($A72,'All Running Order Nat B'!$A$4:$CI$60,BZ$204,FALSE),"-")</f>
        <v>-</v>
      </c>
      <c r="CA72" s="3" t="str">
        <f>IFERROR(VLOOKUP($A72,'All Running Order Nat B'!$A$4:$CI$60,CA$204,FALSE),"-")</f>
        <v>-</v>
      </c>
      <c r="CB72" s="3" t="str">
        <f>IFERROR(VLOOKUP($A72,'All Running Order Nat B'!$A$4:$CI$60,CB$204,FALSE),"-")</f>
        <v>-</v>
      </c>
      <c r="CC72" s="3" t="str">
        <f>IFERROR(VLOOKUP($A72,'All Running Order Nat B'!$A$4:$CI$60,CC$204,FALSE),"-")</f>
        <v>-</v>
      </c>
      <c r="CD72" s="3" t="str">
        <f>IFERROR(VLOOKUP($A72,'All Running Order Nat B'!$A$4:$CI$60,CD$204,FALSE),"-")</f>
        <v>-</v>
      </c>
      <c r="CE72" s="3" t="str">
        <f>IFERROR(VLOOKUP($A72,'All Running Order Nat B'!$A$4:$CI$60,CE$204,FALSE),"-")</f>
        <v>-</v>
      </c>
      <c r="CF72" s="3"/>
      <c r="CG72" s="3"/>
      <c r="CH72" s="5" t="str">
        <f>IFERROR(VLOOKUP($A72,'All Running Order Nat B'!$A$4:$CI$60,CH$204,FALSE),"-")</f>
        <v>-</v>
      </c>
      <c r="CI72">
        <v>15</v>
      </c>
    </row>
    <row r="73" spans="1:87" x14ac:dyDescent="0.3">
      <c r="A73" t="str">
        <f>CONCATENATE('Running Order'!$E$1008,"IRS",CI73)</f>
        <v>BlueIRS16</v>
      </c>
      <c r="B73" s="37" t="str">
        <f>IFERROR(VLOOKUP($A73,'All Running Order Nat B'!$A$4:$CI$60,B$204,FALSE),"-")</f>
        <v>-</v>
      </c>
      <c r="C73" s="36" t="str">
        <f>IFERROR(VLOOKUP($A73,'All Running Order Nat B'!$A$4:$CI$60,C$204,FALSE),"-")</f>
        <v>-</v>
      </c>
      <c r="D73" s="36" t="str">
        <f>IFERROR(VLOOKUP($A73,'All Running Order Nat B'!$A$4:$CI$60,D$204,FALSE),"-")</f>
        <v>-</v>
      </c>
      <c r="E73" s="36" t="str">
        <f>IFERROR(VLOOKUP($A73,'All Running Order Nat B'!$A$4:$CI$60,E$204,FALSE),"-")</f>
        <v>-</v>
      </c>
      <c r="F73" s="36" t="str">
        <f>IFERROR(VLOOKUP($A73,'All Running Order Nat B'!$A$4:$CI$60,F$204,FALSE),"-")</f>
        <v>-</v>
      </c>
      <c r="G73" s="37" t="str">
        <f>IFERROR(VLOOKUP($A73,'All Running Order Nat B'!$A$4:$CI$60,G$204,FALSE),"-")</f>
        <v>-</v>
      </c>
      <c r="H73" s="36" t="str">
        <f>IFERROR(VLOOKUP($A73,'All Running Order Nat B'!$A$4:$CI$60,H$204,FALSE),"-")</f>
        <v>-</v>
      </c>
      <c r="I73" s="36" t="str">
        <f>IFERROR(VLOOKUP($A73,'All Running Order Nat B'!$A$4:$CI$60,I$204,FALSE),"-")</f>
        <v>-</v>
      </c>
      <c r="J73" s="36" t="str">
        <f>IFERROR(VLOOKUP($A73,'All Running Order Nat B'!$A$4:$CI$60,J$204,FALSE),"-")</f>
        <v>-</v>
      </c>
      <c r="K73" s="36" t="str">
        <f>IFERROR(VLOOKUP($A73,'All Running Order Nat B'!$A$4:$CI$60,K$204,FALSE),"-")</f>
        <v>-</v>
      </c>
      <c r="L73" s="36" t="str">
        <f>IFERROR(VLOOKUP($A73,'All Running Order Nat B'!$A$4:$CI$60,L$204,FALSE),"-")</f>
        <v>-</v>
      </c>
      <c r="M73" s="36" t="str">
        <f>IFERROR(VLOOKUP($A73,'All Running Order Nat B'!$A$4:$CI$60,M$204,FALSE),"-")</f>
        <v>-</v>
      </c>
      <c r="N73" s="36" t="str">
        <f>IFERROR(VLOOKUP($A73,'All Running Order Nat B'!$A$4:$CI$60,N$204,FALSE),"-")</f>
        <v>-</v>
      </c>
      <c r="O73" s="36" t="str">
        <f>IFERROR(VLOOKUP($A73,'All Running Order Nat B'!$A$4:$CI$60,O$204,FALSE),"-")</f>
        <v>-</v>
      </c>
      <c r="P73" s="36" t="str">
        <f>IFERROR(VLOOKUP($A73,'All Running Order Nat B'!$A$4:$CI$60,P$204,FALSE),"-")</f>
        <v>-</v>
      </c>
      <c r="Q73" s="36" t="str">
        <f>IFERROR(VLOOKUP($A73,'All Running Order Nat B'!$A$4:$CI$60,Q$204,FALSE),"-")</f>
        <v>-</v>
      </c>
      <c r="R73" s="36" t="str">
        <f>IFERROR(VLOOKUP($A73,'All Running Order Nat B'!$A$4:$CI$60,R$204,FALSE),"-")</f>
        <v>-</v>
      </c>
      <c r="S73" s="36" t="str">
        <f>IFERROR(VLOOKUP($A73,'All Running Order Nat B'!$A$4:$CI$60,S$204,FALSE),"-")</f>
        <v>-</v>
      </c>
      <c r="T73" s="36" t="str">
        <f>IFERROR(VLOOKUP($A73,'All Running Order Nat B'!$A$4:$CI$60,T$204,FALSE),"-")</f>
        <v>-</v>
      </c>
      <c r="U73" s="36" t="str">
        <f>IFERROR(VLOOKUP($A73,'All Running Order Nat B'!$A$4:$CI$60,U$204,FALSE),"-")</f>
        <v>-</v>
      </c>
      <c r="V73" s="36" t="str">
        <f>IFERROR(VLOOKUP($A73,'All Running Order Nat B'!$A$4:$CI$60,V$204,FALSE),"-")</f>
        <v>-</v>
      </c>
      <c r="W73" s="38" t="str">
        <f>IFERROR(VLOOKUP($A73,'All Running Order Nat B'!$A$4:$CI$60,W$204,FALSE),"-")</f>
        <v>-</v>
      </c>
      <c r="X73" s="36" t="str">
        <f>IFERROR(VLOOKUP($A73,'All Running Order Nat B'!$A$4:$CI$60,X$204,FALSE),"-")</f>
        <v>-</v>
      </c>
      <c r="Y73" s="36" t="str">
        <f>IFERROR(VLOOKUP($A73,'All Running Order Nat B'!$A$4:$CI$60,Y$204,FALSE),"-")</f>
        <v>-</v>
      </c>
      <c r="Z73" s="36" t="str">
        <f>IFERROR(VLOOKUP($A73,'All Running Order Nat B'!$A$4:$CI$60,Z$204,FALSE),"-")</f>
        <v>-</v>
      </c>
      <c r="AA73" s="36" t="str">
        <f>IFERROR(VLOOKUP($A73,'All Running Order Nat B'!$A$4:$CI$60,AA$204,FALSE),"-")</f>
        <v>-</v>
      </c>
      <c r="AB73" s="36" t="str">
        <f>IFERROR(VLOOKUP($A73,'All Running Order Nat B'!$A$4:$CI$60,AB$204,FALSE),"-")</f>
        <v>-</v>
      </c>
      <c r="AC73" s="36" t="str">
        <f>IFERROR(VLOOKUP($A73,'All Running Order Nat B'!$A$4:$CI$60,AC$204,FALSE),"-")</f>
        <v>-</v>
      </c>
      <c r="AD73" s="36" t="str">
        <f>IFERROR(VLOOKUP($A73,'All Running Order Nat B'!$A$4:$CI$60,AD$204,FALSE),"-")</f>
        <v>-</v>
      </c>
      <c r="AE73" s="36" t="str">
        <f>IFERROR(VLOOKUP($A73,'All Running Order Nat B'!$A$4:$CI$60,AE$204,FALSE),"-")</f>
        <v>-</v>
      </c>
      <c r="AF73" s="36" t="str">
        <f>IFERROR(VLOOKUP($A73,'All Running Order Nat B'!$A$4:$CI$60,AF$204,FALSE),"-")</f>
        <v>-</v>
      </c>
      <c r="AG73" s="36" t="str">
        <f>IFERROR(VLOOKUP($A73,'All Running Order Nat B'!$A$4:$CI$60,AG$204,FALSE),"-")</f>
        <v>-</v>
      </c>
      <c r="AH73" s="38" t="str">
        <f>IFERROR(VLOOKUP($A73,'All Running Order Nat B'!$A$4:$CI$60,AH$204,FALSE),"-")</f>
        <v>-</v>
      </c>
      <c r="AI73" s="38" t="str">
        <f>IFERROR(VLOOKUP($A73,'All Running Order Nat B'!$A$4:$CI$60,AI$204,FALSE),"-")</f>
        <v>-</v>
      </c>
      <c r="AJ73" s="36" t="str">
        <f>IFERROR(VLOOKUP($A73,'All Running Order Nat B'!$A$4:$CI$60,AJ$204,FALSE),"-")</f>
        <v>-</v>
      </c>
      <c r="AK73" s="36" t="str">
        <f>IFERROR(VLOOKUP($A73,'All Running Order Nat B'!$A$4:$CI$60,AK$204,FALSE),"-")</f>
        <v>-</v>
      </c>
      <c r="AL73" s="36" t="str">
        <f>IFERROR(VLOOKUP($A73,'All Running Order Nat B'!$A$4:$CI$60,AL$204,FALSE),"-")</f>
        <v>-</v>
      </c>
      <c r="AM73" s="36" t="str">
        <f>IFERROR(VLOOKUP($A73,'All Running Order Nat B'!$A$4:$CI$60,AM$204,FALSE),"-")</f>
        <v>-</v>
      </c>
      <c r="AN73" s="36" t="str">
        <f>IFERROR(VLOOKUP($A73,'All Running Order Nat B'!$A$4:$CI$60,AN$204,FALSE),"-")</f>
        <v>-</v>
      </c>
      <c r="AO73" s="36" t="str">
        <f>IFERROR(VLOOKUP($A73,'All Running Order Nat B'!$A$4:$CI$60,AO$204,FALSE),"-")</f>
        <v>-</v>
      </c>
      <c r="AP73" s="36" t="str">
        <f>IFERROR(VLOOKUP($A73,'All Running Order Nat B'!$A$4:$CI$60,AP$204,FALSE),"-")</f>
        <v>-</v>
      </c>
      <c r="AQ73" s="36" t="str">
        <f>IFERROR(VLOOKUP($A73,'All Running Order Nat B'!$A$4:$CI$60,AQ$204,FALSE),"-")</f>
        <v>-</v>
      </c>
      <c r="AR73" s="36" t="str">
        <f>IFERROR(VLOOKUP($A73,'All Running Order Nat B'!$A$4:$CI$60,AR$204,FALSE),"-")</f>
        <v>-</v>
      </c>
      <c r="AS73" s="36" t="str">
        <f>IFERROR(VLOOKUP($A73,'All Running Order Nat B'!$A$4:$CI$60,AS$204,FALSE),"-")</f>
        <v>-</v>
      </c>
      <c r="AT73" s="38" t="str">
        <f>IFERROR(VLOOKUP($A73,'All Running Order Nat B'!$A$4:$CI$60,AT$204,FALSE),"-")</f>
        <v>-</v>
      </c>
      <c r="AU73" s="38" t="str">
        <f>IFERROR(VLOOKUP($A73,'All Running Order Nat B'!$A$4:$CI$60,AU$204,FALSE),"-")</f>
        <v>-</v>
      </c>
      <c r="AV73" s="36" t="str">
        <f>IFERROR(VLOOKUP($A73,'All Running Order Nat B'!$A$4:$CI$60,AV$204,FALSE),"-")</f>
        <v>-</v>
      </c>
      <c r="AW73" s="36" t="str">
        <f>IFERROR(VLOOKUP($A73,'All Running Order Nat B'!$A$4:$CI$60,AW$204,FALSE),"-")</f>
        <v>-</v>
      </c>
      <c r="AX73" s="36" t="str">
        <f>IFERROR(VLOOKUP($A73,'All Running Order Nat B'!$A$4:$CI$60,AX$204,FALSE),"-")</f>
        <v>-</v>
      </c>
      <c r="AY73" s="36" t="str">
        <f>IFERROR(VLOOKUP($A73,'All Running Order Nat B'!$A$4:$CI$60,AY$204,FALSE),"-")</f>
        <v>-</v>
      </c>
      <c r="AZ73" s="36" t="str">
        <f>IFERROR(VLOOKUP($A73,'All Running Order Nat B'!$A$4:$CI$60,AZ$204,FALSE),"-")</f>
        <v>-</v>
      </c>
      <c r="BA73" s="36" t="str">
        <f>IFERROR(VLOOKUP($A73,'All Running Order Nat B'!$A$4:$CI$60,BA$204,FALSE),"-")</f>
        <v>-</v>
      </c>
      <c r="BB73" s="36" t="str">
        <f>IFERROR(VLOOKUP($A73,'All Running Order Nat B'!$A$4:$CI$60,BB$204,FALSE),"-")</f>
        <v>-</v>
      </c>
      <c r="BC73" s="36" t="str">
        <f>IFERROR(VLOOKUP($A73,'All Running Order Nat B'!$A$4:$CI$60,BC$204,FALSE),"-")</f>
        <v>-</v>
      </c>
      <c r="BD73" s="36" t="str">
        <f>IFERROR(VLOOKUP($A73,'All Running Order Nat B'!$A$4:$CI$60,BD$204,FALSE),"-")</f>
        <v>-</v>
      </c>
      <c r="BE73" s="36" t="str">
        <f>IFERROR(VLOOKUP($A73,'All Running Order Nat B'!$A$4:$CI$60,BE$204,FALSE),"-")</f>
        <v>-</v>
      </c>
      <c r="BF73" s="38" t="str">
        <f>IFERROR(VLOOKUP($A73,'All Running Order Nat B'!$A$4:$CI$60,BF$204,FALSE),"-")</f>
        <v>-</v>
      </c>
      <c r="BG73" s="38" t="str">
        <f>IFERROR(VLOOKUP($A73,'All Running Order Nat B'!$A$4:$CI$60,BG$204,FALSE),"-")</f>
        <v>-</v>
      </c>
      <c r="BH73" s="5" t="str">
        <f>IFERROR(VLOOKUP($A73,'All Running Order Nat B'!$A$4:$CI$60,BH$204,FALSE),"-")</f>
        <v>-</v>
      </c>
      <c r="BI73" s="5" t="str">
        <f>IFERROR(VLOOKUP($A73,'All Running Order Nat B'!$A$4:$CI$60,BI$204,FALSE),"-")</f>
        <v>-</v>
      </c>
      <c r="BJ73" s="5" t="str">
        <f>IFERROR(VLOOKUP($A73,'All Running Order Nat B'!$A$4:$CI$60,BJ$204,FALSE),"-")</f>
        <v>-</v>
      </c>
      <c r="BK73" s="5" t="str">
        <f>IFERROR(VLOOKUP($A73,'All Running Order Nat B'!$A$4:$CI$60,BK$204,FALSE),"-")</f>
        <v>-</v>
      </c>
      <c r="BL73" s="5" t="str">
        <f>IFERROR(VLOOKUP($A73,'All Running Order Nat B'!$A$4:$CI$60,BL$204,FALSE),"-")</f>
        <v>-</v>
      </c>
      <c r="BM73" s="5" t="str">
        <f>IFERROR(VLOOKUP($A73,'All Running Order Nat B'!$A$4:$CI$60,BM$204,FALSE),"-")</f>
        <v>-</v>
      </c>
      <c r="BN73" s="5" t="str">
        <f>IFERROR(VLOOKUP($A73,'All Running Order Nat B'!$A$4:$CI$60,BN$204,FALSE),"-")</f>
        <v>-</v>
      </c>
      <c r="BO73" s="5" t="str">
        <f>IFERROR(VLOOKUP($A73,'All Running Order Nat B'!$A$4:$CI$60,BO$204,FALSE),"-")</f>
        <v>-</v>
      </c>
      <c r="BP73" s="3" t="str">
        <f>IFERROR(VLOOKUP($A73,'All Running Order Nat B'!$A$4:$CI$60,BP$204,FALSE),"-")</f>
        <v>-</v>
      </c>
      <c r="BQ73" s="3" t="str">
        <f>IFERROR(VLOOKUP($A73,'All Running Order Nat B'!$A$4:$CI$60,BQ$204,FALSE),"-")</f>
        <v>-</v>
      </c>
      <c r="BR73" s="3" t="str">
        <f>IFERROR(VLOOKUP($A73,'All Running Order Nat B'!$A$4:$CI$60,BR$204,FALSE),"-")</f>
        <v>-</v>
      </c>
      <c r="BS73" s="3" t="str">
        <f>IFERROR(VLOOKUP($A73,'All Running Order Nat B'!$A$4:$CI$60,BS$204,FALSE),"-")</f>
        <v>-</v>
      </c>
      <c r="BT73" s="3" t="str">
        <f>IFERROR(VLOOKUP($A73,'All Running Order Nat B'!$A$4:$CI$60,BT$204,FALSE),"-")</f>
        <v>-</v>
      </c>
      <c r="BU73" s="3" t="str">
        <f>IFERROR(VLOOKUP($A73,'All Running Order Nat B'!$A$4:$CI$60,BU$204,FALSE),"-")</f>
        <v>-</v>
      </c>
      <c r="BV73" s="3" t="str">
        <f>IFERROR(VLOOKUP($A73,'All Running Order Nat B'!$A$4:$CI$60,BV$204,FALSE),"-")</f>
        <v>-</v>
      </c>
      <c r="BW73" s="3" t="str">
        <f>IFERROR(VLOOKUP($A73,'All Running Order Nat B'!$A$4:$CI$60,BW$204,FALSE),"-")</f>
        <v>-</v>
      </c>
      <c r="BX73" s="3" t="str">
        <f>IFERROR(VLOOKUP($A73,'All Running Order Nat B'!$A$4:$CI$60,BX$204,FALSE),"-")</f>
        <v>-</v>
      </c>
      <c r="BY73" s="3" t="str">
        <f>IFERROR(VLOOKUP($A73,'All Running Order Nat B'!$A$4:$CI$60,BY$204,FALSE),"-")</f>
        <v>-</v>
      </c>
      <c r="BZ73" s="3" t="str">
        <f>IFERROR(VLOOKUP($A73,'All Running Order Nat B'!$A$4:$CI$60,BZ$204,FALSE),"-")</f>
        <v>-</v>
      </c>
      <c r="CA73" s="3" t="str">
        <f>IFERROR(VLOOKUP($A73,'All Running Order Nat B'!$A$4:$CI$60,CA$204,FALSE),"-")</f>
        <v>-</v>
      </c>
      <c r="CB73" s="3" t="str">
        <f>IFERROR(VLOOKUP($A73,'All Running Order Nat B'!$A$4:$CI$60,CB$204,FALSE),"-")</f>
        <v>-</v>
      </c>
      <c r="CC73" s="3" t="str">
        <f>IFERROR(VLOOKUP($A73,'All Running Order Nat B'!$A$4:$CI$60,CC$204,FALSE),"-")</f>
        <v>-</v>
      </c>
      <c r="CD73" s="3" t="str">
        <f>IFERROR(VLOOKUP($A73,'All Running Order Nat B'!$A$4:$CI$60,CD$204,FALSE),"-")</f>
        <v>-</v>
      </c>
      <c r="CE73" s="3" t="str">
        <f>IFERROR(VLOOKUP($A73,'All Running Order Nat B'!$A$4:$CI$60,CE$204,FALSE),"-")</f>
        <v>-</v>
      </c>
      <c r="CF73" s="3"/>
      <c r="CG73" s="3"/>
      <c r="CH73" s="5" t="str">
        <f>IFERROR(VLOOKUP($A73,'All Running Order Nat B'!$A$4:$CI$60,CH$204,FALSE),"-")</f>
        <v>-</v>
      </c>
      <c r="CI73">
        <v>16</v>
      </c>
    </row>
    <row r="74" spans="1:87" x14ac:dyDescent="0.3">
      <c r="A74" t="str">
        <f>CONCATENATE('Running Order'!$E$1008,"IRS",CI74)</f>
        <v>BlueIRS17</v>
      </c>
      <c r="B74" s="13" t="str">
        <f>IFERROR(VLOOKUP($A74,'All Running Order Nat B'!$A$4:$CI$60,B$204,FALSE),"-")</f>
        <v>-</v>
      </c>
      <c r="C74" s="35" t="str">
        <f>IFERROR(VLOOKUP($A74,'All Running Order Nat B'!$A$4:$CI$60,C$204,FALSE),"-")</f>
        <v>-</v>
      </c>
      <c r="D74" s="35" t="str">
        <f>IFERROR(VLOOKUP($A74,'All Running Order Nat B'!$A$4:$CI$60,D$204,FALSE),"-")</f>
        <v>-</v>
      </c>
      <c r="E74" s="35" t="str">
        <f>IFERROR(VLOOKUP($A74,'All Running Order Nat B'!$A$4:$CI$60,E$204,FALSE),"-")</f>
        <v>-</v>
      </c>
      <c r="F74" s="35" t="str">
        <f>IFERROR(VLOOKUP($A74,'All Running Order Nat B'!$A$4:$CI$60,F$204,FALSE),"-")</f>
        <v>-</v>
      </c>
      <c r="G74" s="13" t="str">
        <f>IFERROR(VLOOKUP($A74,'All Running Order Nat B'!$A$4:$CI$60,G$204,FALSE),"-")</f>
        <v>-</v>
      </c>
      <c r="H74" s="12" t="str">
        <f>IFERROR(VLOOKUP($A74,'All Running Order Nat B'!$A$4:$CI$60,H$204,FALSE),"-")</f>
        <v>-</v>
      </c>
      <c r="I74" s="12" t="str">
        <f>IFERROR(VLOOKUP($A74,'All Running Order Nat B'!$A$4:$CI$60,I$204,FALSE),"-")</f>
        <v>-</v>
      </c>
      <c r="J74" s="12" t="str">
        <f>IFERROR(VLOOKUP($A74,'All Running Order Nat B'!$A$4:$CI$60,J$204,FALSE),"-")</f>
        <v>-</v>
      </c>
      <c r="K74" s="35" t="str">
        <f>IFERROR(VLOOKUP($A74,'All Running Order Nat B'!$A$4:$CI$60,K$204,FALSE),"-")</f>
        <v>-</v>
      </c>
      <c r="L74" s="12" t="str">
        <f>IFERROR(VLOOKUP($A74,'All Running Order Nat B'!$A$4:$CI$60,L$204,FALSE),"-")</f>
        <v>-</v>
      </c>
      <c r="M74" s="35" t="str">
        <f>IFERROR(VLOOKUP($A74,'All Running Order Nat B'!$A$4:$CI$60,M$204,FALSE),"-")</f>
        <v>-</v>
      </c>
      <c r="N74" s="35" t="str">
        <f>IFERROR(VLOOKUP($A74,'All Running Order Nat B'!$A$4:$CI$60,N$204,FALSE),"-")</f>
        <v>-</v>
      </c>
      <c r="O74" s="35" t="str">
        <f>IFERROR(VLOOKUP($A74,'All Running Order Nat B'!$A$4:$CI$60,O$204,FALSE),"-")</f>
        <v>-</v>
      </c>
      <c r="P74" s="35" t="str">
        <f>IFERROR(VLOOKUP($A74,'All Running Order Nat B'!$A$4:$CI$60,P$204,FALSE),"-")</f>
        <v>-</v>
      </c>
      <c r="Q74" s="35" t="str">
        <f>IFERROR(VLOOKUP($A74,'All Running Order Nat B'!$A$4:$CI$60,Q$204,FALSE),"-")</f>
        <v>-</v>
      </c>
      <c r="R74" s="35" t="str">
        <f>IFERROR(VLOOKUP($A74,'All Running Order Nat B'!$A$4:$CI$60,R$204,FALSE),"-")</f>
        <v>-</v>
      </c>
      <c r="S74" s="12" t="str">
        <f>IFERROR(VLOOKUP($A74,'All Running Order Nat B'!$A$4:$CI$60,S$204,FALSE),"-")</f>
        <v>-</v>
      </c>
      <c r="T74" s="35" t="str">
        <f>IFERROR(VLOOKUP($A74,'All Running Order Nat B'!$A$4:$CI$60,T$204,FALSE),"-")</f>
        <v>-</v>
      </c>
      <c r="U74" s="12" t="str">
        <f>IFERROR(VLOOKUP($A74,'All Running Order Nat B'!$A$4:$CI$60,U$204,FALSE),"-")</f>
        <v>-</v>
      </c>
      <c r="V74" s="35" t="str">
        <f>IFERROR(VLOOKUP($A74,'All Running Order Nat B'!$A$4:$CI$60,V$204,FALSE),"-")</f>
        <v>-</v>
      </c>
      <c r="W74" s="5" t="str">
        <f>IFERROR(VLOOKUP($A74,'All Running Order Nat B'!$A$4:$CI$60,W$204,FALSE),"-")</f>
        <v>-</v>
      </c>
      <c r="X74" s="12" t="str">
        <f>IFERROR(VLOOKUP($A74,'All Running Order Nat B'!$A$4:$CI$60,X$204,FALSE),"-")</f>
        <v>-</v>
      </c>
      <c r="Y74" s="12" t="str">
        <f>IFERROR(VLOOKUP($A74,'All Running Order Nat B'!$A$4:$CI$60,Y$204,FALSE),"-")</f>
        <v>-</v>
      </c>
      <c r="Z74" s="12" t="str">
        <f>IFERROR(VLOOKUP($A74,'All Running Order Nat B'!$A$4:$CI$60,Z$204,FALSE),"-")</f>
        <v>-</v>
      </c>
      <c r="AA74" s="12" t="str">
        <f>IFERROR(VLOOKUP($A74,'All Running Order Nat B'!$A$4:$CI$60,AA$204,FALSE),"-")</f>
        <v>-</v>
      </c>
      <c r="AB74" s="12" t="str">
        <f>IFERROR(VLOOKUP($A74,'All Running Order Nat B'!$A$4:$CI$60,AB$204,FALSE),"-")</f>
        <v>-</v>
      </c>
      <c r="AC74" s="12" t="str">
        <f>IFERROR(VLOOKUP($A74,'All Running Order Nat B'!$A$4:$CI$60,AC$204,FALSE),"-")</f>
        <v>-</v>
      </c>
      <c r="AD74" s="12" t="str">
        <f>IFERROR(VLOOKUP($A74,'All Running Order Nat B'!$A$4:$CI$60,AD$204,FALSE),"-")</f>
        <v>-</v>
      </c>
      <c r="AE74" s="12" t="str">
        <f>IFERROR(VLOOKUP($A74,'All Running Order Nat B'!$A$4:$CI$60,AE$204,FALSE),"-")</f>
        <v>-</v>
      </c>
      <c r="AF74" s="12" t="str">
        <f>IFERROR(VLOOKUP($A74,'All Running Order Nat B'!$A$4:$CI$60,AF$204,FALSE),"-")</f>
        <v>-</v>
      </c>
      <c r="AG74" s="12" t="str">
        <f>IFERROR(VLOOKUP($A74,'All Running Order Nat B'!$A$4:$CI$60,AG$204,FALSE),"-")</f>
        <v>-</v>
      </c>
      <c r="AH74" s="5" t="str">
        <f>IFERROR(VLOOKUP($A74,'All Running Order Nat B'!$A$4:$CI$60,AH$204,FALSE),"-")</f>
        <v>-</v>
      </c>
      <c r="AI74" s="5" t="str">
        <f>IFERROR(VLOOKUP($A74,'All Running Order Nat B'!$A$4:$CI$60,AI$204,FALSE),"-")</f>
        <v>-</v>
      </c>
      <c r="AJ74" s="12" t="str">
        <f>IFERROR(VLOOKUP($A74,'All Running Order Nat B'!$A$4:$CI$60,AJ$204,FALSE),"-")</f>
        <v>-</v>
      </c>
      <c r="AK74" s="12" t="str">
        <f>IFERROR(VLOOKUP($A74,'All Running Order Nat B'!$A$4:$CI$60,AK$204,FALSE),"-")</f>
        <v>-</v>
      </c>
      <c r="AL74" s="12" t="str">
        <f>IFERROR(VLOOKUP($A74,'All Running Order Nat B'!$A$4:$CI$60,AL$204,FALSE),"-")</f>
        <v>-</v>
      </c>
      <c r="AM74" s="12" t="str">
        <f>IFERROR(VLOOKUP($A74,'All Running Order Nat B'!$A$4:$CI$60,AM$204,FALSE),"-")</f>
        <v>-</v>
      </c>
      <c r="AN74" s="12" t="str">
        <f>IFERROR(VLOOKUP($A74,'All Running Order Nat B'!$A$4:$CI$60,AN$204,FALSE),"-")</f>
        <v>-</v>
      </c>
      <c r="AO74" s="12" t="str">
        <f>IFERROR(VLOOKUP($A74,'All Running Order Nat B'!$A$4:$CI$60,AO$204,FALSE),"-")</f>
        <v>-</v>
      </c>
      <c r="AP74" s="12" t="str">
        <f>IFERROR(VLOOKUP($A74,'All Running Order Nat B'!$A$4:$CI$60,AP$204,FALSE),"-")</f>
        <v>-</v>
      </c>
      <c r="AQ74" s="12" t="str">
        <f>IFERROR(VLOOKUP($A74,'All Running Order Nat B'!$A$4:$CI$60,AQ$204,FALSE),"-")</f>
        <v>-</v>
      </c>
      <c r="AR74" s="12" t="str">
        <f>IFERROR(VLOOKUP($A74,'All Running Order Nat B'!$A$4:$CI$60,AR$204,FALSE),"-")</f>
        <v>-</v>
      </c>
      <c r="AS74" s="12" t="str">
        <f>IFERROR(VLOOKUP($A74,'All Running Order Nat B'!$A$4:$CI$60,AS$204,FALSE),"-")</f>
        <v>-</v>
      </c>
      <c r="AT74" s="5" t="str">
        <f>IFERROR(VLOOKUP($A74,'All Running Order Nat B'!$A$4:$CI$60,AT$204,FALSE),"-")</f>
        <v>-</v>
      </c>
      <c r="AU74" s="5" t="str">
        <f>IFERROR(VLOOKUP($A74,'All Running Order Nat B'!$A$4:$CI$60,AU$204,FALSE),"-")</f>
        <v>-</v>
      </c>
      <c r="AV74" s="12" t="str">
        <f>IFERROR(VLOOKUP($A74,'All Running Order Nat B'!$A$4:$CI$60,AV$204,FALSE),"-")</f>
        <v>-</v>
      </c>
      <c r="AW74" s="12" t="str">
        <f>IFERROR(VLOOKUP($A74,'All Running Order Nat B'!$A$4:$CI$60,AW$204,FALSE),"-")</f>
        <v>-</v>
      </c>
      <c r="AX74" s="12" t="str">
        <f>IFERROR(VLOOKUP($A74,'All Running Order Nat B'!$A$4:$CI$60,AX$204,FALSE),"-")</f>
        <v>-</v>
      </c>
      <c r="AY74" s="12" t="str">
        <f>IFERROR(VLOOKUP($A74,'All Running Order Nat B'!$A$4:$CI$60,AY$204,FALSE),"-")</f>
        <v>-</v>
      </c>
      <c r="AZ74" s="12" t="str">
        <f>IFERROR(VLOOKUP($A74,'All Running Order Nat B'!$A$4:$CI$60,AZ$204,FALSE),"-")</f>
        <v>-</v>
      </c>
      <c r="BA74" s="12" t="str">
        <f>IFERROR(VLOOKUP($A74,'All Running Order Nat B'!$A$4:$CI$60,BA$204,FALSE),"-")</f>
        <v>-</v>
      </c>
      <c r="BB74" s="12" t="str">
        <f>IFERROR(VLOOKUP($A74,'All Running Order Nat B'!$A$4:$CI$60,BB$204,FALSE),"-")</f>
        <v>-</v>
      </c>
      <c r="BC74" s="12" t="str">
        <f>IFERROR(VLOOKUP($A74,'All Running Order Nat B'!$A$4:$CI$60,BC$204,FALSE),"-")</f>
        <v>-</v>
      </c>
      <c r="BD74" s="12" t="str">
        <f>IFERROR(VLOOKUP($A74,'All Running Order Nat B'!$A$4:$CI$60,BD$204,FALSE),"-")</f>
        <v>-</v>
      </c>
      <c r="BE74" s="12" t="str">
        <f>IFERROR(VLOOKUP($A74,'All Running Order Nat B'!$A$4:$CI$60,BE$204,FALSE),"-")</f>
        <v>-</v>
      </c>
      <c r="BF74" s="5" t="str">
        <f>IFERROR(VLOOKUP($A74,'All Running Order Nat B'!$A$4:$CI$60,BF$204,FALSE),"-")</f>
        <v>-</v>
      </c>
      <c r="BG74" s="5" t="str">
        <f>IFERROR(VLOOKUP($A74,'All Running Order Nat B'!$A$4:$CI$60,BG$204,FALSE),"-")</f>
        <v>-</v>
      </c>
      <c r="BH74" s="5" t="str">
        <f>IFERROR(VLOOKUP($A74,'All Running Order Nat B'!$A$4:$CI$60,BH$204,FALSE),"-")</f>
        <v>-</v>
      </c>
      <c r="BI74" s="5" t="str">
        <f>IFERROR(VLOOKUP($A74,'All Running Order Nat B'!$A$4:$CI$60,BI$204,FALSE),"-")</f>
        <v>-</v>
      </c>
      <c r="BJ74" s="5" t="str">
        <f>IFERROR(VLOOKUP($A74,'All Running Order Nat B'!$A$4:$CI$60,BJ$204,FALSE),"-")</f>
        <v>-</v>
      </c>
      <c r="BK74" s="5" t="str">
        <f>IFERROR(VLOOKUP($A74,'All Running Order Nat B'!$A$4:$CI$60,BK$204,FALSE),"-")</f>
        <v>-</v>
      </c>
      <c r="BL74" s="5" t="str">
        <f>IFERROR(VLOOKUP($A74,'All Running Order Nat B'!$A$4:$CI$60,BL$204,FALSE),"-")</f>
        <v>-</v>
      </c>
      <c r="BM74" s="5" t="str">
        <f>IFERROR(VLOOKUP($A74,'All Running Order Nat B'!$A$4:$CI$60,BM$204,FALSE),"-")</f>
        <v>-</v>
      </c>
      <c r="BN74" s="5" t="str">
        <f>IFERROR(VLOOKUP($A74,'All Running Order Nat B'!$A$4:$CI$60,BN$204,FALSE),"-")</f>
        <v>-</v>
      </c>
      <c r="BO74" s="5" t="str">
        <f>IFERROR(VLOOKUP($A74,'All Running Order Nat B'!$A$4:$CI$60,BO$204,FALSE),"-")</f>
        <v>-</v>
      </c>
      <c r="BP74" s="3" t="str">
        <f>IFERROR(VLOOKUP($A74,'All Running Order Nat B'!$A$4:$CI$60,BP$204,FALSE),"-")</f>
        <v>-</v>
      </c>
      <c r="BQ74" s="3" t="str">
        <f>IFERROR(VLOOKUP($A74,'All Running Order Nat B'!$A$4:$CI$60,BQ$204,FALSE),"-")</f>
        <v>-</v>
      </c>
      <c r="BR74" s="3" t="str">
        <f>IFERROR(VLOOKUP($A74,'All Running Order Nat B'!$A$4:$CI$60,BR$204,FALSE),"-")</f>
        <v>-</v>
      </c>
      <c r="BS74" s="3" t="str">
        <f>IFERROR(VLOOKUP($A74,'All Running Order Nat B'!$A$4:$CI$60,BS$204,FALSE),"-")</f>
        <v>-</v>
      </c>
      <c r="BT74" s="3" t="str">
        <f>IFERROR(VLOOKUP($A74,'All Running Order Nat B'!$A$4:$CI$60,BT$204,FALSE),"-")</f>
        <v>-</v>
      </c>
      <c r="BU74" s="3" t="str">
        <f>IFERROR(VLOOKUP($A74,'All Running Order Nat B'!$A$4:$CI$60,BU$204,FALSE),"-")</f>
        <v>-</v>
      </c>
      <c r="BV74" s="3" t="str">
        <f>IFERROR(VLOOKUP($A74,'All Running Order Nat B'!$A$4:$CI$60,BV$204,FALSE),"-")</f>
        <v>-</v>
      </c>
      <c r="BW74" s="3" t="str">
        <f>IFERROR(VLOOKUP($A74,'All Running Order Nat B'!$A$4:$CI$60,BW$204,FALSE),"-")</f>
        <v>-</v>
      </c>
      <c r="BX74" s="3" t="str">
        <f>IFERROR(VLOOKUP($A74,'All Running Order Nat B'!$A$4:$CI$60,BX$204,FALSE),"-")</f>
        <v>-</v>
      </c>
      <c r="BY74" s="3" t="str">
        <f>IFERROR(VLOOKUP($A74,'All Running Order Nat B'!$A$4:$CI$60,BY$204,FALSE),"-")</f>
        <v>-</v>
      </c>
      <c r="BZ74" s="3" t="str">
        <f>IFERROR(VLOOKUP($A74,'All Running Order Nat B'!$A$4:$CI$60,BZ$204,FALSE),"-")</f>
        <v>-</v>
      </c>
      <c r="CA74" s="3" t="str">
        <f>IFERROR(VLOOKUP($A74,'All Running Order Nat B'!$A$4:$CI$60,CA$204,FALSE),"-")</f>
        <v>-</v>
      </c>
      <c r="CB74" s="3" t="str">
        <f>IFERROR(VLOOKUP($A74,'All Running Order Nat B'!$A$4:$CI$60,CB$204,FALSE),"-")</f>
        <v>-</v>
      </c>
      <c r="CC74" s="3" t="str">
        <f>IFERROR(VLOOKUP($A74,'All Running Order Nat B'!$A$4:$CI$60,CC$204,FALSE),"-")</f>
        <v>-</v>
      </c>
      <c r="CD74" s="3" t="str">
        <f>IFERROR(VLOOKUP($A74,'All Running Order Nat B'!$A$4:$CI$60,CD$204,FALSE),"-")</f>
        <v>-</v>
      </c>
      <c r="CE74" s="3" t="str">
        <f>IFERROR(VLOOKUP($A74,'All Running Order Nat B'!$A$4:$CI$60,CE$204,FALSE),"-")</f>
        <v>-</v>
      </c>
      <c r="CF74" s="3"/>
      <c r="CG74" s="3"/>
      <c r="CH74" s="5" t="str">
        <f>IFERROR(VLOOKUP($A74,'All Running Order Nat B'!$A$4:$CI$60,CH$204,FALSE),"-")</f>
        <v>-</v>
      </c>
      <c r="CI74">
        <v>17</v>
      </c>
    </row>
    <row r="75" spans="1:87" x14ac:dyDescent="0.3">
      <c r="A75" t="str">
        <f>CONCATENATE('Running Order'!$E$1008,"IRS",CI75)</f>
        <v>BlueIRS18</v>
      </c>
      <c r="B75" s="37" t="str">
        <f>IFERROR(VLOOKUP($A75,'All Running Order Nat B'!$A$4:$CI$60,B$204,FALSE),"-")</f>
        <v>-</v>
      </c>
      <c r="C75" s="36" t="str">
        <f>IFERROR(VLOOKUP($A75,'All Running Order Nat B'!$A$4:$CI$60,C$204,FALSE),"-")</f>
        <v>-</v>
      </c>
      <c r="D75" s="36" t="str">
        <f>IFERROR(VLOOKUP($A75,'All Running Order Nat B'!$A$4:$CI$60,D$204,FALSE),"-")</f>
        <v>-</v>
      </c>
      <c r="E75" s="36" t="str">
        <f>IFERROR(VLOOKUP($A75,'All Running Order Nat B'!$A$4:$CI$60,E$204,FALSE),"-")</f>
        <v>-</v>
      </c>
      <c r="F75" s="36" t="str">
        <f>IFERROR(VLOOKUP($A75,'All Running Order Nat B'!$A$4:$CI$60,F$204,FALSE),"-")</f>
        <v>-</v>
      </c>
      <c r="G75" s="37" t="str">
        <f>IFERROR(VLOOKUP($A75,'All Running Order Nat B'!$A$4:$CI$60,G$204,FALSE),"-")</f>
        <v>-</v>
      </c>
      <c r="H75" s="36" t="str">
        <f>IFERROR(VLOOKUP($A75,'All Running Order Nat B'!$A$4:$CI$60,H$204,FALSE),"-")</f>
        <v>-</v>
      </c>
      <c r="I75" s="36" t="str">
        <f>IFERROR(VLOOKUP($A75,'All Running Order Nat B'!$A$4:$CI$60,I$204,FALSE),"-")</f>
        <v>-</v>
      </c>
      <c r="J75" s="36" t="str">
        <f>IFERROR(VLOOKUP($A75,'All Running Order Nat B'!$A$4:$CI$60,J$204,FALSE),"-")</f>
        <v>-</v>
      </c>
      <c r="K75" s="36" t="str">
        <f>IFERROR(VLOOKUP($A75,'All Running Order Nat B'!$A$4:$CI$60,K$204,FALSE),"-")</f>
        <v>-</v>
      </c>
      <c r="L75" s="36" t="str">
        <f>IFERROR(VLOOKUP($A75,'All Running Order Nat B'!$A$4:$CI$60,L$204,FALSE),"-")</f>
        <v>-</v>
      </c>
      <c r="M75" s="36" t="str">
        <f>IFERROR(VLOOKUP($A75,'All Running Order Nat B'!$A$4:$CI$60,M$204,FALSE),"-")</f>
        <v>-</v>
      </c>
      <c r="N75" s="36" t="str">
        <f>IFERROR(VLOOKUP($A75,'All Running Order Nat B'!$A$4:$CI$60,N$204,FALSE),"-")</f>
        <v>-</v>
      </c>
      <c r="O75" s="36" t="str">
        <f>IFERROR(VLOOKUP($A75,'All Running Order Nat B'!$A$4:$CI$60,O$204,FALSE),"-")</f>
        <v>-</v>
      </c>
      <c r="P75" s="36" t="str">
        <f>IFERROR(VLOOKUP($A75,'All Running Order Nat B'!$A$4:$CI$60,P$204,FALSE),"-")</f>
        <v>-</v>
      </c>
      <c r="Q75" s="36" t="str">
        <f>IFERROR(VLOOKUP($A75,'All Running Order Nat B'!$A$4:$CI$60,Q$204,FALSE),"-")</f>
        <v>-</v>
      </c>
      <c r="R75" s="36" t="str">
        <f>IFERROR(VLOOKUP($A75,'All Running Order Nat B'!$A$4:$CI$60,R$204,FALSE),"-")</f>
        <v>-</v>
      </c>
      <c r="S75" s="36" t="str">
        <f>IFERROR(VLOOKUP($A75,'All Running Order Nat B'!$A$4:$CI$60,S$204,FALSE),"-")</f>
        <v>-</v>
      </c>
      <c r="T75" s="36" t="str">
        <f>IFERROR(VLOOKUP($A75,'All Running Order Nat B'!$A$4:$CI$60,T$204,FALSE),"-")</f>
        <v>-</v>
      </c>
      <c r="U75" s="36" t="str">
        <f>IFERROR(VLOOKUP($A75,'All Running Order Nat B'!$A$4:$CI$60,U$204,FALSE),"-")</f>
        <v>-</v>
      </c>
      <c r="V75" s="36" t="str">
        <f>IFERROR(VLOOKUP($A75,'All Running Order Nat B'!$A$4:$CI$60,V$204,FALSE),"-")</f>
        <v>-</v>
      </c>
      <c r="W75" s="38" t="str">
        <f>IFERROR(VLOOKUP($A75,'All Running Order Nat B'!$A$4:$CI$60,W$204,FALSE),"-")</f>
        <v>-</v>
      </c>
      <c r="X75" s="36" t="str">
        <f>IFERROR(VLOOKUP($A75,'All Running Order Nat B'!$A$4:$CI$60,X$204,FALSE),"-")</f>
        <v>-</v>
      </c>
      <c r="Y75" s="36" t="str">
        <f>IFERROR(VLOOKUP($A75,'All Running Order Nat B'!$A$4:$CI$60,Y$204,FALSE),"-")</f>
        <v>-</v>
      </c>
      <c r="Z75" s="36" t="str">
        <f>IFERROR(VLOOKUP($A75,'All Running Order Nat B'!$A$4:$CI$60,Z$204,FALSE),"-")</f>
        <v>-</v>
      </c>
      <c r="AA75" s="36" t="str">
        <f>IFERROR(VLOOKUP($A75,'All Running Order Nat B'!$A$4:$CI$60,AA$204,FALSE),"-")</f>
        <v>-</v>
      </c>
      <c r="AB75" s="36" t="str">
        <f>IFERROR(VLOOKUP($A75,'All Running Order Nat B'!$A$4:$CI$60,AB$204,FALSE),"-")</f>
        <v>-</v>
      </c>
      <c r="AC75" s="36" t="str">
        <f>IFERROR(VLOOKUP($A75,'All Running Order Nat B'!$A$4:$CI$60,AC$204,FALSE),"-")</f>
        <v>-</v>
      </c>
      <c r="AD75" s="36" t="str">
        <f>IFERROR(VLOOKUP($A75,'All Running Order Nat B'!$A$4:$CI$60,AD$204,FALSE),"-")</f>
        <v>-</v>
      </c>
      <c r="AE75" s="36" t="str">
        <f>IFERROR(VLOOKUP($A75,'All Running Order Nat B'!$A$4:$CI$60,AE$204,FALSE),"-")</f>
        <v>-</v>
      </c>
      <c r="AF75" s="36" t="str">
        <f>IFERROR(VLOOKUP($A75,'All Running Order Nat B'!$A$4:$CI$60,AF$204,FALSE),"-")</f>
        <v>-</v>
      </c>
      <c r="AG75" s="36" t="str">
        <f>IFERROR(VLOOKUP($A75,'All Running Order Nat B'!$A$4:$CI$60,AG$204,FALSE),"-")</f>
        <v>-</v>
      </c>
      <c r="AH75" s="38" t="str">
        <f>IFERROR(VLOOKUP($A75,'All Running Order Nat B'!$A$4:$CI$60,AH$204,FALSE),"-")</f>
        <v>-</v>
      </c>
      <c r="AI75" s="38" t="str">
        <f>IFERROR(VLOOKUP($A75,'All Running Order Nat B'!$A$4:$CI$60,AI$204,FALSE),"-")</f>
        <v>-</v>
      </c>
      <c r="AJ75" s="36" t="str">
        <f>IFERROR(VLOOKUP($A75,'All Running Order Nat B'!$A$4:$CI$60,AJ$204,FALSE),"-")</f>
        <v>-</v>
      </c>
      <c r="AK75" s="36" t="str">
        <f>IFERROR(VLOOKUP($A75,'All Running Order Nat B'!$A$4:$CI$60,AK$204,FALSE),"-")</f>
        <v>-</v>
      </c>
      <c r="AL75" s="36" t="str">
        <f>IFERROR(VLOOKUP($A75,'All Running Order Nat B'!$A$4:$CI$60,AL$204,FALSE),"-")</f>
        <v>-</v>
      </c>
      <c r="AM75" s="36" t="str">
        <f>IFERROR(VLOOKUP($A75,'All Running Order Nat B'!$A$4:$CI$60,AM$204,FALSE),"-")</f>
        <v>-</v>
      </c>
      <c r="AN75" s="36" t="str">
        <f>IFERROR(VLOOKUP($A75,'All Running Order Nat B'!$A$4:$CI$60,AN$204,FALSE),"-")</f>
        <v>-</v>
      </c>
      <c r="AO75" s="36" t="str">
        <f>IFERROR(VLOOKUP($A75,'All Running Order Nat B'!$A$4:$CI$60,AO$204,FALSE),"-")</f>
        <v>-</v>
      </c>
      <c r="AP75" s="36" t="str">
        <f>IFERROR(VLOOKUP($A75,'All Running Order Nat B'!$A$4:$CI$60,AP$204,FALSE),"-")</f>
        <v>-</v>
      </c>
      <c r="AQ75" s="36" t="str">
        <f>IFERROR(VLOOKUP($A75,'All Running Order Nat B'!$A$4:$CI$60,AQ$204,FALSE),"-")</f>
        <v>-</v>
      </c>
      <c r="AR75" s="36" t="str">
        <f>IFERROR(VLOOKUP($A75,'All Running Order Nat B'!$A$4:$CI$60,AR$204,FALSE),"-")</f>
        <v>-</v>
      </c>
      <c r="AS75" s="36" t="str">
        <f>IFERROR(VLOOKUP($A75,'All Running Order Nat B'!$A$4:$CI$60,AS$204,FALSE),"-")</f>
        <v>-</v>
      </c>
      <c r="AT75" s="38" t="str">
        <f>IFERROR(VLOOKUP($A75,'All Running Order Nat B'!$A$4:$CI$60,AT$204,FALSE),"-")</f>
        <v>-</v>
      </c>
      <c r="AU75" s="38" t="str">
        <f>IFERROR(VLOOKUP($A75,'All Running Order Nat B'!$A$4:$CI$60,AU$204,FALSE),"-")</f>
        <v>-</v>
      </c>
      <c r="AV75" s="36" t="str">
        <f>IFERROR(VLOOKUP($A75,'All Running Order Nat B'!$A$4:$CI$60,AV$204,FALSE),"-")</f>
        <v>-</v>
      </c>
      <c r="AW75" s="36" t="str">
        <f>IFERROR(VLOOKUP($A75,'All Running Order Nat B'!$A$4:$CI$60,AW$204,FALSE),"-")</f>
        <v>-</v>
      </c>
      <c r="AX75" s="36" t="str">
        <f>IFERROR(VLOOKUP($A75,'All Running Order Nat B'!$A$4:$CI$60,AX$204,FALSE),"-")</f>
        <v>-</v>
      </c>
      <c r="AY75" s="36" t="str">
        <f>IFERROR(VLOOKUP($A75,'All Running Order Nat B'!$A$4:$CI$60,AY$204,FALSE),"-")</f>
        <v>-</v>
      </c>
      <c r="AZ75" s="36" t="str">
        <f>IFERROR(VLOOKUP($A75,'All Running Order Nat B'!$A$4:$CI$60,AZ$204,FALSE),"-")</f>
        <v>-</v>
      </c>
      <c r="BA75" s="36" t="str">
        <f>IFERROR(VLOOKUP($A75,'All Running Order Nat B'!$A$4:$CI$60,BA$204,FALSE),"-")</f>
        <v>-</v>
      </c>
      <c r="BB75" s="36" t="str">
        <f>IFERROR(VLOOKUP($A75,'All Running Order Nat B'!$A$4:$CI$60,BB$204,FALSE),"-")</f>
        <v>-</v>
      </c>
      <c r="BC75" s="36" t="str">
        <f>IFERROR(VLOOKUP($A75,'All Running Order Nat B'!$A$4:$CI$60,BC$204,FALSE),"-")</f>
        <v>-</v>
      </c>
      <c r="BD75" s="36" t="str">
        <f>IFERROR(VLOOKUP($A75,'All Running Order Nat B'!$A$4:$CI$60,BD$204,FALSE),"-")</f>
        <v>-</v>
      </c>
      <c r="BE75" s="36" t="str">
        <f>IFERROR(VLOOKUP($A75,'All Running Order Nat B'!$A$4:$CI$60,BE$204,FALSE),"-")</f>
        <v>-</v>
      </c>
      <c r="BF75" s="38" t="str">
        <f>IFERROR(VLOOKUP($A75,'All Running Order Nat B'!$A$4:$CI$60,BF$204,FALSE),"-")</f>
        <v>-</v>
      </c>
      <c r="BG75" s="38" t="str">
        <f>IFERROR(VLOOKUP($A75,'All Running Order Nat B'!$A$4:$CI$60,BG$204,FALSE),"-")</f>
        <v>-</v>
      </c>
      <c r="BH75" s="5" t="str">
        <f>IFERROR(VLOOKUP($A75,'All Running Order Nat B'!$A$4:$CI$60,BH$204,FALSE),"-")</f>
        <v>-</v>
      </c>
      <c r="BI75" s="5" t="str">
        <f>IFERROR(VLOOKUP($A75,'All Running Order Nat B'!$A$4:$CI$60,BI$204,FALSE),"-")</f>
        <v>-</v>
      </c>
      <c r="BJ75" s="5" t="str">
        <f>IFERROR(VLOOKUP($A75,'All Running Order Nat B'!$A$4:$CI$60,BJ$204,FALSE),"-")</f>
        <v>-</v>
      </c>
      <c r="BK75" s="5" t="str">
        <f>IFERROR(VLOOKUP($A75,'All Running Order Nat B'!$A$4:$CI$60,BK$204,FALSE),"-")</f>
        <v>-</v>
      </c>
      <c r="BL75" s="5" t="str">
        <f>IFERROR(VLOOKUP($A75,'All Running Order Nat B'!$A$4:$CI$60,BL$204,FALSE),"-")</f>
        <v>-</v>
      </c>
      <c r="BM75" s="5" t="str">
        <f>IFERROR(VLOOKUP($A75,'All Running Order Nat B'!$A$4:$CI$60,BM$204,FALSE),"-")</f>
        <v>-</v>
      </c>
      <c r="BN75" s="5" t="str">
        <f>IFERROR(VLOOKUP($A75,'All Running Order Nat B'!$A$4:$CI$60,BN$204,FALSE),"-")</f>
        <v>-</v>
      </c>
      <c r="BO75" s="5" t="str">
        <f>IFERROR(VLOOKUP($A75,'All Running Order Nat B'!$A$4:$CI$60,BO$204,FALSE),"-")</f>
        <v>-</v>
      </c>
      <c r="BP75" s="3" t="str">
        <f>IFERROR(VLOOKUP($A75,'All Running Order Nat B'!$A$4:$CI$60,BP$204,FALSE),"-")</f>
        <v>-</v>
      </c>
      <c r="BQ75" s="3" t="str">
        <f>IFERROR(VLOOKUP($A75,'All Running Order Nat B'!$A$4:$CI$60,BQ$204,FALSE),"-")</f>
        <v>-</v>
      </c>
      <c r="BR75" s="3" t="str">
        <f>IFERROR(VLOOKUP($A75,'All Running Order Nat B'!$A$4:$CI$60,BR$204,FALSE),"-")</f>
        <v>-</v>
      </c>
      <c r="BS75" s="3" t="str">
        <f>IFERROR(VLOOKUP($A75,'All Running Order Nat B'!$A$4:$CI$60,BS$204,FALSE),"-")</f>
        <v>-</v>
      </c>
      <c r="BT75" s="3" t="str">
        <f>IFERROR(VLOOKUP($A75,'All Running Order Nat B'!$A$4:$CI$60,BT$204,FALSE),"-")</f>
        <v>-</v>
      </c>
      <c r="BU75" s="3" t="str">
        <f>IFERROR(VLOOKUP($A75,'All Running Order Nat B'!$A$4:$CI$60,BU$204,FALSE),"-")</f>
        <v>-</v>
      </c>
      <c r="BV75" s="3" t="str">
        <f>IFERROR(VLOOKUP($A75,'All Running Order Nat B'!$A$4:$CI$60,BV$204,FALSE),"-")</f>
        <v>-</v>
      </c>
      <c r="BW75" s="3" t="str">
        <f>IFERROR(VLOOKUP($A75,'All Running Order Nat B'!$A$4:$CI$60,BW$204,FALSE),"-")</f>
        <v>-</v>
      </c>
      <c r="BX75" s="3" t="str">
        <f>IFERROR(VLOOKUP($A75,'All Running Order Nat B'!$A$4:$CI$60,BX$204,FALSE),"-")</f>
        <v>-</v>
      </c>
      <c r="BY75" s="3" t="str">
        <f>IFERROR(VLOOKUP($A75,'All Running Order Nat B'!$A$4:$CI$60,BY$204,FALSE),"-")</f>
        <v>-</v>
      </c>
      <c r="BZ75" s="3" t="str">
        <f>IFERROR(VLOOKUP($A75,'All Running Order Nat B'!$A$4:$CI$60,BZ$204,FALSE),"-")</f>
        <v>-</v>
      </c>
      <c r="CA75" s="3" t="str">
        <f>IFERROR(VLOOKUP($A75,'All Running Order Nat B'!$A$4:$CI$60,CA$204,FALSE),"-")</f>
        <v>-</v>
      </c>
      <c r="CB75" s="3" t="str">
        <f>IFERROR(VLOOKUP($A75,'All Running Order Nat B'!$A$4:$CI$60,CB$204,FALSE),"-")</f>
        <v>-</v>
      </c>
      <c r="CC75" s="3" t="str">
        <f>IFERROR(VLOOKUP($A75,'All Running Order Nat B'!$A$4:$CI$60,CC$204,FALSE),"-")</f>
        <v>-</v>
      </c>
      <c r="CD75" s="3" t="str">
        <f>IFERROR(VLOOKUP($A75,'All Running Order Nat B'!$A$4:$CI$60,CD$204,FALSE),"-")</f>
        <v>-</v>
      </c>
      <c r="CE75" s="3" t="str">
        <f>IFERROR(VLOOKUP($A75,'All Running Order Nat B'!$A$4:$CI$60,CE$204,FALSE),"-")</f>
        <v>-</v>
      </c>
      <c r="CF75" s="3"/>
      <c r="CG75" s="3"/>
      <c r="CH75" s="5" t="str">
        <f>IFERROR(VLOOKUP($A75,'All Running Order Nat B'!$A$4:$CI$60,CH$204,FALSE),"-")</f>
        <v>-</v>
      </c>
      <c r="CI75">
        <v>18</v>
      </c>
    </row>
    <row r="76" spans="1:87" x14ac:dyDescent="0.3">
      <c r="A76" t="str">
        <f>CONCATENATE('Running Order'!$E$1008,"IRS",CI76)</f>
        <v>BlueIRS19</v>
      </c>
      <c r="B76" s="13" t="str">
        <f>IFERROR(VLOOKUP($A76,'All Running Order Nat B'!$A$4:$CI$60,B$204,FALSE),"-")</f>
        <v>-</v>
      </c>
      <c r="C76" s="35" t="str">
        <f>IFERROR(VLOOKUP($A76,'All Running Order Nat B'!$A$4:$CI$60,C$204,FALSE),"-")</f>
        <v>-</v>
      </c>
      <c r="D76" s="35" t="str">
        <f>IFERROR(VLOOKUP($A76,'All Running Order Nat B'!$A$4:$CI$60,D$204,FALSE),"-")</f>
        <v>-</v>
      </c>
      <c r="E76" s="35" t="str">
        <f>IFERROR(VLOOKUP($A76,'All Running Order Nat B'!$A$4:$CI$60,E$204,FALSE),"-")</f>
        <v>-</v>
      </c>
      <c r="F76" s="35" t="str">
        <f>IFERROR(VLOOKUP($A76,'All Running Order Nat B'!$A$4:$CI$60,F$204,FALSE),"-")</f>
        <v>-</v>
      </c>
      <c r="G76" s="13" t="str">
        <f>IFERROR(VLOOKUP($A76,'All Running Order Nat B'!$A$4:$CI$60,G$204,FALSE),"-")</f>
        <v>-</v>
      </c>
      <c r="H76" s="12" t="str">
        <f>IFERROR(VLOOKUP($A76,'All Running Order Nat B'!$A$4:$CI$60,H$204,FALSE),"-")</f>
        <v>-</v>
      </c>
      <c r="I76" s="12" t="str">
        <f>IFERROR(VLOOKUP($A76,'All Running Order Nat B'!$A$4:$CI$60,I$204,FALSE),"-")</f>
        <v>-</v>
      </c>
      <c r="J76" s="12" t="str">
        <f>IFERROR(VLOOKUP($A76,'All Running Order Nat B'!$A$4:$CI$60,J$204,FALSE),"-")</f>
        <v>-</v>
      </c>
      <c r="K76" s="35" t="str">
        <f>IFERROR(VLOOKUP($A76,'All Running Order Nat B'!$A$4:$CI$60,K$204,FALSE),"-")</f>
        <v>-</v>
      </c>
      <c r="L76" s="12" t="str">
        <f>IFERROR(VLOOKUP($A76,'All Running Order Nat B'!$A$4:$CI$60,L$204,FALSE),"-")</f>
        <v>-</v>
      </c>
      <c r="M76" s="35" t="str">
        <f>IFERROR(VLOOKUP($A76,'All Running Order Nat B'!$A$4:$CI$60,M$204,FALSE),"-")</f>
        <v>-</v>
      </c>
      <c r="N76" s="35" t="str">
        <f>IFERROR(VLOOKUP($A76,'All Running Order Nat B'!$A$4:$CI$60,N$204,FALSE),"-")</f>
        <v>-</v>
      </c>
      <c r="O76" s="35" t="str">
        <f>IFERROR(VLOOKUP($A76,'All Running Order Nat B'!$A$4:$CI$60,O$204,FALSE),"-")</f>
        <v>-</v>
      </c>
      <c r="P76" s="35" t="str">
        <f>IFERROR(VLOOKUP($A76,'All Running Order Nat B'!$A$4:$CI$60,P$204,FALSE),"-")</f>
        <v>-</v>
      </c>
      <c r="Q76" s="35" t="str">
        <f>IFERROR(VLOOKUP($A76,'All Running Order Nat B'!$A$4:$CI$60,Q$204,FALSE),"-")</f>
        <v>-</v>
      </c>
      <c r="R76" s="35" t="str">
        <f>IFERROR(VLOOKUP($A76,'All Running Order Nat B'!$A$4:$CI$60,R$204,FALSE),"-")</f>
        <v>-</v>
      </c>
      <c r="S76" s="12" t="str">
        <f>IFERROR(VLOOKUP($A76,'All Running Order Nat B'!$A$4:$CI$60,S$204,FALSE),"-")</f>
        <v>-</v>
      </c>
      <c r="T76" s="35" t="str">
        <f>IFERROR(VLOOKUP($A76,'All Running Order Nat B'!$A$4:$CI$60,T$204,FALSE),"-")</f>
        <v>-</v>
      </c>
      <c r="U76" s="12" t="str">
        <f>IFERROR(VLOOKUP($A76,'All Running Order Nat B'!$A$4:$CI$60,U$204,FALSE),"-")</f>
        <v>-</v>
      </c>
      <c r="V76" s="35" t="str">
        <f>IFERROR(VLOOKUP($A76,'All Running Order Nat B'!$A$4:$CI$60,V$204,FALSE),"-")</f>
        <v>-</v>
      </c>
      <c r="W76" s="5" t="str">
        <f>IFERROR(VLOOKUP($A76,'All Running Order Nat B'!$A$4:$CI$60,W$204,FALSE),"-")</f>
        <v>-</v>
      </c>
      <c r="X76" s="12" t="str">
        <f>IFERROR(VLOOKUP($A76,'All Running Order Nat B'!$A$4:$CI$60,X$204,FALSE),"-")</f>
        <v>-</v>
      </c>
      <c r="Y76" s="12" t="str">
        <f>IFERROR(VLOOKUP($A76,'All Running Order Nat B'!$A$4:$CI$60,Y$204,FALSE),"-")</f>
        <v>-</v>
      </c>
      <c r="Z76" s="12" t="str">
        <f>IFERROR(VLOOKUP($A76,'All Running Order Nat B'!$A$4:$CI$60,Z$204,FALSE),"-")</f>
        <v>-</v>
      </c>
      <c r="AA76" s="12" t="str">
        <f>IFERROR(VLOOKUP($A76,'All Running Order Nat B'!$A$4:$CI$60,AA$204,FALSE),"-")</f>
        <v>-</v>
      </c>
      <c r="AB76" s="12" t="str">
        <f>IFERROR(VLOOKUP($A76,'All Running Order Nat B'!$A$4:$CI$60,AB$204,FALSE),"-")</f>
        <v>-</v>
      </c>
      <c r="AC76" s="12" t="str">
        <f>IFERROR(VLOOKUP($A76,'All Running Order Nat B'!$A$4:$CI$60,AC$204,FALSE),"-")</f>
        <v>-</v>
      </c>
      <c r="AD76" s="12" t="str">
        <f>IFERROR(VLOOKUP($A76,'All Running Order Nat B'!$A$4:$CI$60,AD$204,FALSE),"-")</f>
        <v>-</v>
      </c>
      <c r="AE76" s="12" t="str">
        <f>IFERROR(VLOOKUP($A76,'All Running Order Nat B'!$A$4:$CI$60,AE$204,FALSE),"-")</f>
        <v>-</v>
      </c>
      <c r="AF76" s="12" t="str">
        <f>IFERROR(VLOOKUP($A76,'All Running Order Nat B'!$A$4:$CI$60,AF$204,FALSE),"-")</f>
        <v>-</v>
      </c>
      <c r="AG76" s="12" t="str">
        <f>IFERROR(VLOOKUP($A76,'All Running Order Nat B'!$A$4:$CI$60,AG$204,FALSE),"-")</f>
        <v>-</v>
      </c>
      <c r="AH76" s="5" t="str">
        <f>IFERROR(VLOOKUP($A76,'All Running Order Nat B'!$A$4:$CI$60,AH$204,FALSE),"-")</f>
        <v>-</v>
      </c>
      <c r="AI76" s="5" t="str">
        <f>IFERROR(VLOOKUP($A76,'All Running Order Nat B'!$A$4:$CI$60,AI$204,FALSE),"-")</f>
        <v>-</v>
      </c>
      <c r="AJ76" s="12" t="str">
        <f>IFERROR(VLOOKUP($A76,'All Running Order Nat B'!$A$4:$CI$60,AJ$204,FALSE),"-")</f>
        <v>-</v>
      </c>
      <c r="AK76" s="12" t="str">
        <f>IFERROR(VLOOKUP($A76,'All Running Order Nat B'!$A$4:$CI$60,AK$204,FALSE),"-")</f>
        <v>-</v>
      </c>
      <c r="AL76" s="12" t="str">
        <f>IFERROR(VLOOKUP($A76,'All Running Order Nat B'!$A$4:$CI$60,AL$204,FALSE),"-")</f>
        <v>-</v>
      </c>
      <c r="AM76" s="12" t="str">
        <f>IFERROR(VLOOKUP($A76,'All Running Order Nat B'!$A$4:$CI$60,AM$204,FALSE),"-")</f>
        <v>-</v>
      </c>
      <c r="AN76" s="12" t="str">
        <f>IFERROR(VLOOKUP($A76,'All Running Order Nat B'!$A$4:$CI$60,AN$204,FALSE),"-")</f>
        <v>-</v>
      </c>
      <c r="AO76" s="12" t="str">
        <f>IFERROR(VLOOKUP($A76,'All Running Order Nat B'!$A$4:$CI$60,AO$204,FALSE),"-")</f>
        <v>-</v>
      </c>
      <c r="AP76" s="12" t="str">
        <f>IFERROR(VLOOKUP($A76,'All Running Order Nat B'!$A$4:$CI$60,AP$204,FALSE),"-")</f>
        <v>-</v>
      </c>
      <c r="AQ76" s="12" t="str">
        <f>IFERROR(VLOOKUP($A76,'All Running Order Nat B'!$A$4:$CI$60,AQ$204,FALSE),"-")</f>
        <v>-</v>
      </c>
      <c r="AR76" s="12" t="str">
        <f>IFERROR(VLOOKUP($A76,'All Running Order Nat B'!$A$4:$CI$60,AR$204,FALSE),"-")</f>
        <v>-</v>
      </c>
      <c r="AS76" s="12" t="str">
        <f>IFERROR(VLOOKUP($A76,'All Running Order Nat B'!$A$4:$CI$60,AS$204,FALSE),"-")</f>
        <v>-</v>
      </c>
      <c r="AT76" s="5" t="str">
        <f>IFERROR(VLOOKUP($A76,'All Running Order Nat B'!$A$4:$CI$60,AT$204,FALSE),"-")</f>
        <v>-</v>
      </c>
      <c r="AU76" s="5" t="str">
        <f>IFERROR(VLOOKUP($A76,'All Running Order Nat B'!$A$4:$CI$60,AU$204,FALSE),"-")</f>
        <v>-</v>
      </c>
      <c r="AV76" s="12" t="str">
        <f>IFERROR(VLOOKUP($A76,'All Running Order Nat B'!$A$4:$CI$60,AV$204,FALSE),"-")</f>
        <v>-</v>
      </c>
      <c r="AW76" s="12" t="str">
        <f>IFERROR(VLOOKUP($A76,'All Running Order Nat B'!$A$4:$CI$60,AW$204,FALSE),"-")</f>
        <v>-</v>
      </c>
      <c r="AX76" s="12" t="str">
        <f>IFERROR(VLOOKUP($A76,'All Running Order Nat B'!$A$4:$CI$60,AX$204,FALSE),"-")</f>
        <v>-</v>
      </c>
      <c r="AY76" s="12" t="str">
        <f>IFERROR(VLOOKUP($A76,'All Running Order Nat B'!$A$4:$CI$60,AY$204,FALSE),"-")</f>
        <v>-</v>
      </c>
      <c r="AZ76" s="12" t="str">
        <f>IFERROR(VLOOKUP($A76,'All Running Order Nat B'!$A$4:$CI$60,AZ$204,FALSE),"-")</f>
        <v>-</v>
      </c>
      <c r="BA76" s="12" t="str">
        <f>IFERROR(VLOOKUP($A76,'All Running Order Nat B'!$A$4:$CI$60,BA$204,FALSE),"-")</f>
        <v>-</v>
      </c>
      <c r="BB76" s="12" t="str">
        <f>IFERROR(VLOOKUP($A76,'All Running Order Nat B'!$A$4:$CI$60,BB$204,FALSE),"-")</f>
        <v>-</v>
      </c>
      <c r="BC76" s="12" t="str">
        <f>IFERROR(VLOOKUP($A76,'All Running Order Nat B'!$A$4:$CI$60,BC$204,FALSE),"-")</f>
        <v>-</v>
      </c>
      <c r="BD76" s="12" t="str">
        <f>IFERROR(VLOOKUP($A76,'All Running Order Nat B'!$A$4:$CI$60,BD$204,FALSE),"-")</f>
        <v>-</v>
      </c>
      <c r="BE76" s="12" t="str">
        <f>IFERROR(VLOOKUP($A76,'All Running Order Nat B'!$A$4:$CI$60,BE$204,FALSE),"-")</f>
        <v>-</v>
      </c>
      <c r="BF76" s="5" t="str">
        <f>IFERROR(VLOOKUP($A76,'All Running Order Nat B'!$A$4:$CI$60,BF$204,FALSE),"-")</f>
        <v>-</v>
      </c>
      <c r="BG76" s="5" t="str">
        <f>IFERROR(VLOOKUP($A76,'All Running Order Nat B'!$A$4:$CI$60,BG$204,FALSE),"-")</f>
        <v>-</v>
      </c>
      <c r="BH76" s="5" t="str">
        <f>IFERROR(VLOOKUP($A76,'All Running Order Nat B'!$A$4:$CI$60,BH$204,FALSE),"-")</f>
        <v>-</v>
      </c>
      <c r="BI76" s="5" t="str">
        <f>IFERROR(VLOOKUP($A76,'All Running Order Nat B'!$A$4:$CI$60,BI$204,FALSE),"-")</f>
        <v>-</v>
      </c>
      <c r="BJ76" s="5" t="str">
        <f>IFERROR(VLOOKUP($A76,'All Running Order Nat B'!$A$4:$CI$60,BJ$204,FALSE),"-")</f>
        <v>-</v>
      </c>
      <c r="BK76" s="5" t="str">
        <f>IFERROR(VLOOKUP($A76,'All Running Order Nat B'!$A$4:$CI$60,BK$204,FALSE),"-")</f>
        <v>-</v>
      </c>
      <c r="BL76" s="5" t="str">
        <f>IFERROR(VLOOKUP($A76,'All Running Order Nat B'!$A$4:$CI$60,BL$204,FALSE),"-")</f>
        <v>-</v>
      </c>
      <c r="BM76" s="5" t="str">
        <f>IFERROR(VLOOKUP($A76,'All Running Order Nat B'!$A$4:$CI$60,BM$204,FALSE),"-")</f>
        <v>-</v>
      </c>
      <c r="BN76" s="5" t="str">
        <f>IFERROR(VLOOKUP($A76,'All Running Order Nat B'!$A$4:$CI$60,BN$204,FALSE),"-")</f>
        <v>-</v>
      </c>
      <c r="BO76" s="5" t="str">
        <f>IFERROR(VLOOKUP($A76,'All Running Order Nat B'!$A$4:$CI$60,BO$204,FALSE),"-")</f>
        <v>-</v>
      </c>
      <c r="BP76" s="3" t="str">
        <f>IFERROR(VLOOKUP($A76,'All Running Order Nat B'!$A$4:$CI$60,BP$204,FALSE),"-")</f>
        <v>-</v>
      </c>
      <c r="BQ76" s="3" t="str">
        <f>IFERROR(VLOOKUP($A76,'All Running Order Nat B'!$A$4:$CI$60,BQ$204,FALSE),"-")</f>
        <v>-</v>
      </c>
      <c r="BR76" s="3" t="str">
        <f>IFERROR(VLOOKUP($A76,'All Running Order Nat B'!$A$4:$CI$60,BR$204,FALSE),"-")</f>
        <v>-</v>
      </c>
      <c r="BS76" s="3" t="str">
        <f>IFERROR(VLOOKUP($A76,'All Running Order Nat B'!$A$4:$CI$60,BS$204,FALSE),"-")</f>
        <v>-</v>
      </c>
      <c r="BT76" s="3" t="str">
        <f>IFERROR(VLOOKUP($A76,'All Running Order Nat B'!$A$4:$CI$60,BT$204,FALSE),"-")</f>
        <v>-</v>
      </c>
      <c r="BU76" s="3" t="str">
        <f>IFERROR(VLOOKUP($A76,'All Running Order Nat B'!$A$4:$CI$60,BU$204,FALSE),"-")</f>
        <v>-</v>
      </c>
      <c r="BV76" s="3" t="str">
        <f>IFERROR(VLOOKUP($A76,'All Running Order Nat B'!$A$4:$CI$60,BV$204,FALSE),"-")</f>
        <v>-</v>
      </c>
      <c r="BW76" s="3" t="str">
        <f>IFERROR(VLOOKUP($A76,'All Running Order Nat B'!$A$4:$CI$60,BW$204,FALSE),"-")</f>
        <v>-</v>
      </c>
      <c r="BX76" s="3" t="str">
        <f>IFERROR(VLOOKUP($A76,'All Running Order Nat B'!$A$4:$CI$60,BX$204,FALSE),"-")</f>
        <v>-</v>
      </c>
      <c r="BY76" s="3" t="str">
        <f>IFERROR(VLOOKUP($A76,'All Running Order Nat B'!$A$4:$CI$60,BY$204,FALSE),"-")</f>
        <v>-</v>
      </c>
      <c r="BZ76" s="3" t="str">
        <f>IFERROR(VLOOKUP($A76,'All Running Order Nat B'!$A$4:$CI$60,BZ$204,FALSE),"-")</f>
        <v>-</v>
      </c>
      <c r="CA76" s="3" t="str">
        <f>IFERROR(VLOOKUP($A76,'All Running Order Nat B'!$A$4:$CI$60,CA$204,FALSE),"-")</f>
        <v>-</v>
      </c>
      <c r="CB76" s="3" t="str">
        <f>IFERROR(VLOOKUP($A76,'All Running Order Nat B'!$A$4:$CI$60,CB$204,FALSE),"-")</f>
        <v>-</v>
      </c>
      <c r="CC76" s="3" t="str">
        <f>IFERROR(VLOOKUP($A76,'All Running Order Nat B'!$A$4:$CI$60,CC$204,FALSE),"-")</f>
        <v>-</v>
      </c>
      <c r="CD76" s="3" t="str">
        <f>IFERROR(VLOOKUP($A76,'All Running Order Nat B'!$A$4:$CI$60,CD$204,FALSE),"-")</f>
        <v>-</v>
      </c>
      <c r="CE76" s="3" t="str">
        <f>IFERROR(VLOOKUP($A76,'All Running Order Nat B'!$A$4:$CI$60,CE$204,FALSE),"-")</f>
        <v>-</v>
      </c>
      <c r="CF76" s="3"/>
      <c r="CG76" s="3"/>
      <c r="CH76" s="5" t="str">
        <f>IFERROR(VLOOKUP($A76,'All Running Order Nat B'!$A$4:$CI$60,CH$204,FALSE),"-")</f>
        <v>-</v>
      </c>
      <c r="CI76">
        <v>19</v>
      </c>
    </row>
    <row r="77" spans="1:87" x14ac:dyDescent="0.3">
      <c r="A77" t="str">
        <f>CONCATENATE('Running Order'!$E$1008,"IRS",CI77)</f>
        <v>BlueIRS20</v>
      </c>
      <c r="B77" s="37" t="str">
        <f>IFERROR(VLOOKUP($A77,'All Running Order Nat B'!$A$4:$CI$60,B$204,FALSE),"-")</f>
        <v>-</v>
      </c>
      <c r="C77" s="36" t="str">
        <f>IFERROR(VLOOKUP($A77,'All Running Order Nat B'!$A$4:$CI$60,C$204,FALSE),"-")</f>
        <v>-</v>
      </c>
      <c r="D77" s="36" t="str">
        <f>IFERROR(VLOOKUP($A77,'All Running Order Nat B'!$A$4:$CI$60,D$204,FALSE),"-")</f>
        <v>-</v>
      </c>
      <c r="E77" s="36" t="str">
        <f>IFERROR(VLOOKUP($A77,'All Running Order Nat B'!$A$4:$CI$60,E$204,FALSE),"-")</f>
        <v>-</v>
      </c>
      <c r="F77" s="36" t="str">
        <f>IFERROR(VLOOKUP($A77,'All Running Order Nat B'!$A$4:$CI$60,F$204,FALSE),"-")</f>
        <v>-</v>
      </c>
      <c r="G77" s="37" t="str">
        <f>IFERROR(VLOOKUP($A77,'All Running Order Nat B'!$A$4:$CI$60,G$204,FALSE),"-")</f>
        <v>-</v>
      </c>
      <c r="H77" s="36" t="str">
        <f>IFERROR(VLOOKUP($A77,'All Running Order Nat B'!$A$4:$CI$60,H$204,FALSE),"-")</f>
        <v>-</v>
      </c>
      <c r="I77" s="36" t="str">
        <f>IFERROR(VLOOKUP($A77,'All Running Order Nat B'!$A$4:$CI$60,I$204,FALSE),"-")</f>
        <v>-</v>
      </c>
      <c r="J77" s="36" t="str">
        <f>IFERROR(VLOOKUP($A77,'All Running Order Nat B'!$A$4:$CI$60,J$204,FALSE),"-")</f>
        <v>-</v>
      </c>
      <c r="K77" s="36" t="str">
        <f>IFERROR(VLOOKUP($A77,'All Running Order Nat B'!$A$4:$CI$60,K$204,FALSE),"-")</f>
        <v>-</v>
      </c>
      <c r="L77" s="36" t="str">
        <f>IFERROR(VLOOKUP($A77,'All Running Order Nat B'!$A$4:$CI$60,L$204,FALSE),"-")</f>
        <v>-</v>
      </c>
      <c r="M77" s="36" t="str">
        <f>IFERROR(VLOOKUP($A77,'All Running Order Nat B'!$A$4:$CI$60,M$204,FALSE),"-")</f>
        <v>-</v>
      </c>
      <c r="N77" s="36" t="str">
        <f>IFERROR(VLOOKUP($A77,'All Running Order Nat B'!$A$4:$CI$60,N$204,FALSE),"-")</f>
        <v>-</v>
      </c>
      <c r="O77" s="36" t="str">
        <f>IFERROR(VLOOKUP($A77,'All Running Order Nat B'!$A$4:$CI$60,O$204,FALSE),"-")</f>
        <v>-</v>
      </c>
      <c r="P77" s="36" t="str">
        <f>IFERROR(VLOOKUP($A77,'All Running Order Nat B'!$A$4:$CI$60,P$204,FALSE),"-")</f>
        <v>-</v>
      </c>
      <c r="Q77" s="36" t="str">
        <f>IFERROR(VLOOKUP($A77,'All Running Order Nat B'!$A$4:$CI$60,Q$204,FALSE),"-")</f>
        <v>-</v>
      </c>
      <c r="R77" s="36" t="str">
        <f>IFERROR(VLOOKUP($A77,'All Running Order Nat B'!$A$4:$CI$60,R$204,FALSE),"-")</f>
        <v>-</v>
      </c>
      <c r="S77" s="36" t="str">
        <f>IFERROR(VLOOKUP($A77,'All Running Order Nat B'!$A$4:$CI$60,S$204,FALSE),"-")</f>
        <v>-</v>
      </c>
      <c r="T77" s="36" t="str">
        <f>IFERROR(VLOOKUP($A77,'All Running Order Nat B'!$A$4:$CI$60,T$204,FALSE),"-")</f>
        <v>-</v>
      </c>
      <c r="U77" s="36" t="str">
        <f>IFERROR(VLOOKUP($A77,'All Running Order Nat B'!$A$4:$CI$60,U$204,FALSE),"-")</f>
        <v>-</v>
      </c>
      <c r="V77" s="36" t="str">
        <f>IFERROR(VLOOKUP($A77,'All Running Order Nat B'!$A$4:$CI$60,V$204,FALSE),"-")</f>
        <v>-</v>
      </c>
      <c r="W77" s="38" t="str">
        <f>IFERROR(VLOOKUP($A77,'All Running Order Nat B'!$A$4:$CI$60,W$204,FALSE),"-")</f>
        <v>-</v>
      </c>
      <c r="X77" s="36" t="str">
        <f>IFERROR(VLOOKUP($A77,'All Running Order Nat B'!$A$4:$CI$60,X$204,FALSE),"-")</f>
        <v>-</v>
      </c>
      <c r="Y77" s="36" t="str">
        <f>IFERROR(VLOOKUP($A77,'All Running Order Nat B'!$A$4:$CI$60,Y$204,FALSE),"-")</f>
        <v>-</v>
      </c>
      <c r="Z77" s="36" t="str">
        <f>IFERROR(VLOOKUP($A77,'All Running Order Nat B'!$A$4:$CI$60,Z$204,FALSE),"-")</f>
        <v>-</v>
      </c>
      <c r="AA77" s="36" t="str">
        <f>IFERROR(VLOOKUP($A77,'All Running Order Nat B'!$A$4:$CI$60,AA$204,FALSE),"-")</f>
        <v>-</v>
      </c>
      <c r="AB77" s="36" t="str">
        <f>IFERROR(VLOOKUP($A77,'All Running Order Nat B'!$A$4:$CI$60,AB$204,FALSE),"-")</f>
        <v>-</v>
      </c>
      <c r="AC77" s="36" t="str">
        <f>IFERROR(VLOOKUP($A77,'All Running Order Nat B'!$A$4:$CI$60,AC$204,FALSE),"-")</f>
        <v>-</v>
      </c>
      <c r="AD77" s="36" t="str">
        <f>IFERROR(VLOOKUP($A77,'All Running Order Nat B'!$A$4:$CI$60,AD$204,FALSE),"-")</f>
        <v>-</v>
      </c>
      <c r="AE77" s="36" t="str">
        <f>IFERROR(VLOOKUP($A77,'All Running Order Nat B'!$A$4:$CI$60,AE$204,FALSE),"-")</f>
        <v>-</v>
      </c>
      <c r="AF77" s="36" t="str">
        <f>IFERROR(VLOOKUP($A77,'All Running Order Nat B'!$A$4:$CI$60,AF$204,FALSE),"-")</f>
        <v>-</v>
      </c>
      <c r="AG77" s="36" t="str">
        <f>IFERROR(VLOOKUP($A77,'All Running Order Nat B'!$A$4:$CI$60,AG$204,FALSE),"-")</f>
        <v>-</v>
      </c>
      <c r="AH77" s="38" t="str">
        <f>IFERROR(VLOOKUP($A77,'All Running Order Nat B'!$A$4:$CI$60,AH$204,FALSE),"-")</f>
        <v>-</v>
      </c>
      <c r="AI77" s="38" t="str">
        <f>IFERROR(VLOOKUP($A77,'All Running Order Nat B'!$A$4:$CI$60,AI$204,FALSE),"-")</f>
        <v>-</v>
      </c>
      <c r="AJ77" s="36" t="str">
        <f>IFERROR(VLOOKUP($A77,'All Running Order Nat B'!$A$4:$CI$60,AJ$204,FALSE),"-")</f>
        <v>-</v>
      </c>
      <c r="AK77" s="36" t="str">
        <f>IFERROR(VLOOKUP($A77,'All Running Order Nat B'!$A$4:$CI$60,AK$204,FALSE),"-")</f>
        <v>-</v>
      </c>
      <c r="AL77" s="36" t="str">
        <f>IFERROR(VLOOKUP($A77,'All Running Order Nat B'!$A$4:$CI$60,AL$204,FALSE),"-")</f>
        <v>-</v>
      </c>
      <c r="AM77" s="36" t="str">
        <f>IFERROR(VLOOKUP($A77,'All Running Order Nat B'!$A$4:$CI$60,AM$204,FALSE),"-")</f>
        <v>-</v>
      </c>
      <c r="AN77" s="36" t="str">
        <f>IFERROR(VLOOKUP($A77,'All Running Order Nat B'!$A$4:$CI$60,AN$204,FALSE),"-")</f>
        <v>-</v>
      </c>
      <c r="AO77" s="36" t="str">
        <f>IFERROR(VLOOKUP($A77,'All Running Order Nat B'!$A$4:$CI$60,AO$204,FALSE),"-")</f>
        <v>-</v>
      </c>
      <c r="AP77" s="36" t="str">
        <f>IFERROR(VLOOKUP($A77,'All Running Order Nat B'!$A$4:$CI$60,AP$204,FALSE),"-")</f>
        <v>-</v>
      </c>
      <c r="AQ77" s="36" t="str">
        <f>IFERROR(VLOOKUP($A77,'All Running Order Nat B'!$A$4:$CI$60,AQ$204,FALSE),"-")</f>
        <v>-</v>
      </c>
      <c r="AR77" s="36" t="str">
        <f>IFERROR(VLOOKUP($A77,'All Running Order Nat B'!$A$4:$CI$60,AR$204,FALSE),"-")</f>
        <v>-</v>
      </c>
      <c r="AS77" s="36" t="str">
        <f>IFERROR(VLOOKUP($A77,'All Running Order Nat B'!$A$4:$CI$60,AS$204,FALSE),"-")</f>
        <v>-</v>
      </c>
      <c r="AT77" s="38" t="str">
        <f>IFERROR(VLOOKUP($A77,'All Running Order Nat B'!$A$4:$CI$60,AT$204,FALSE),"-")</f>
        <v>-</v>
      </c>
      <c r="AU77" s="38" t="str">
        <f>IFERROR(VLOOKUP($A77,'All Running Order Nat B'!$A$4:$CI$60,AU$204,FALSE),"-")</f>
        <v>-</v>
      </c>
      <c r="AV77" s="36" t="str">
        <f>IFERROR(VLOOKUP($A77,'All Running Order Nat B'!$A$4:$CI$60,AV$204,FALSE),"-")</f>
        <v>-</v>
      </c>
      <c r="AW77" s="36" t="str">
        <f>IFERROR(VLOOKUP($A77,'All Running Order Nat B'!$A$4:$CI$60,AW$204,FALSE),"-")</f>
        <v>-</v>
      </c>
      <c r="AX77" s="36" t="str">
        <f>IFERROR(VLOOKUP($A77,'All Running Order Nat B'!$A$4:$CI$60,AX$204,FALSE),"-")</f>
        <v>-</v>
      </c>
      <c r="AY77" s="36" t="str">
        <f>IFERROR(VLOOKUP($A77,'All Running Order Nat B'!$A$4:$CI$60,AY$204,FALSE),"-")</f>
        <v>-</v>
      </c>
      <c r="AZ77" s="36" t="str">
        <f>IFERROR(VLOOKUP($A77,'All Running Order Nat B'!$A$4:$CI$60,AZ$204,FALSE),"-")</f>
        <v>-</v>
      </c>
      <c r="BA77" s="36" t="str">
        <f>IFERROR(VLOOKUP($A77,'All Running Order Nat B'!$A$4:$CI$60,BA$204,FALSE),"-")</f>
        <v>-</v>
      </c>
      <c r="BB77" s="36" t="str">
        <f>IFERROR(VLOOKUP($A77,'All Running Order Nat B'!$A$4:$CI$60,BB$204,FALSE),"-")</f>
        <v>-</v>
      </c>
      <c r="BC77" s="36" t="str">
        <f>IFERROR(VLOOKUP($A77,'All Running Order Nat B'!$A$4:$CI$60,BC$204,FALSE),"-")</f>
        <v>-</v>
      </c>
      <c r="BD77" s="36" t="str">
        <f>IFERROR(VLOOKUP($A77,'All Running Order Nat B'!$A$4:$CI$60,BD$204,FALSE),"-")</f>
        <v>-</v>
      </c>
      <c r="BE77" s="36" t="str">
        <f>IFERROR(VLOOKUP($A77,'All Running Order Nat B'!$A$4:$CI$60,BE$204,FALSE),"-")</f>
        <v>-</v>
      </c>
      <c r="BF77" s="38" t="str">
        <f>IFERROR(VLOOKUP($A77,'All Running Order Nat B'!$A$4:$CI$60,BF$204,FALSE),"-")</f>
        <v>-</v>
      </c>
      <c r="BG77" s="38" t="str">
        <f>IFERROR(VLOOKUP($A77,'All Running Order Nat B'!$A$4:$CI$60,BG$204,FALSE),"-")</f>
        <v>-</v>
      </c>
      <c r="BH77" s="5" t="str">
        <f>IFERROR(VLOOKUP($A77,'All Running Order Nat B'!$A$4:$CI$60,BH$204,FALSE),"-")</f>
        <v>-</v>
      </c>
      <c r="BI77" s="5" t="str">
        <f>IFERROR(VLOOKUP($A77,'All Running Order Nat B'!$A$4:$CI$60,BI$204,FALSE),"-")</f>
        <v>-</v>
      </c>
      <c r="BJ77" s="5" t="str">
        <f>IFERROR(VLOOKUP($A77,'All Running Order Nat B'!$A$4:$CI$60,BJ$204,FALSE),"-")</f>
        <v>-</v>
      </c>
      <c r="BK77" s="5" t="str">
        <f>IFERROR(VLOOKUP($A77,'All Running Order Nat B'!$A$4:$CI$60,BK$204,FALSE),"-")</f>
        <v>-</v>
      </c>
      <c r="BL77" s="5" t="str">
        <f>IFERROR(VLOOKUP($A77,'All Running Order Nat B'!$A$4:$CI$60,BL$204,FALSE),"-")</f>
        <v>-</v>
      </c>
      <c r="BM77" s="5" t="str">
        <f>IFERROR(VLOOKUP($A77,'All Running Order Nat B'!$A$4:$CI$60,BM$204,FALSE),"-")</f>
        <v>-</v>
      </c>
      <c r="BN77" s="5" t="str">
        <f>IFERROR(VLOOKUP($A77,'All Running Order Nat B'!$A$4:$CI$60,BN$204,FALSE),"-")</f>
        <v>-</v>
      </c>
      <c r="BO77" s="5" t="str">
        <f>IFERROR(VLOOKUP($A77,'All Running Order Nat B'!$A$4:$CI$60,BO$204,FALSE),"-")</f>
        <v>-</v>
      </c>
      <c r="BP77" s="3" t="str">
        <f>IFERROR(VLOOKUP($A77,'All Running Order Nat B'!$A$4:$CI$60,BP$204,FALSE),"-")</f>
        <v>-</v>
      </c>
      <c r="BQ77" s="3" t="str">
        <f>IFERROR(VLOOKUP($A77,'All Running Order Nat B'!$A$4:$CI$60,BQ$204,FALSE),"-")</f>
        <v>-</v>
      </c>
      <c r="BR77" s="3" t="str">
        <f>IFERROR(VLOOKUP($A77,'All Running Order Nat B'!$A$4:$CI$60,BR$204,FALSE),"-")</f>
        <v>-</v>
      </c>
      <c r="BS77" s="3" t="str">
        <f>IFERROR(VLOOKUP($A77,'All Running Order Nat B'!$A$4:$CI$60,BS$204,FALSE),"-")</f>
        <v>-</v>
      </c>
      <c r="BT77" s="3" t="str">
        <f>IFERROR(VLOOKUP($A77,'All Running Order Nat B'!$A$4:$CI$60,BT$204,FALSE),"-")</f>
        <v>-</v>
      </c>
      <c r="BU77" s="3" t="str">
        <f>IFERROR(VLOOKUP($A77,'All Running Order Nat B'!$A$4:$CI$60,BU$204,FALSE),"-")</f>
        <v>-</v>
      </c>
      <c r="BV77" s="3" t="str">
        <f>IFERROR(VLOOKUP($A77,'All Running Order Nat B'!$A$4:$CI$60,BV$204,FALSE),"-")</f>
        <v>-</v>
      </c>
      <c r="BW77" s="3" t="str">
        <f>IFERROR(VLOOKUP($A77,'All Running Order Nat B'!$A$4:$CI$60,BW$204,FALSE),"-")</f>
        <v>-</v>
      </c>
      <c r="BX77" s="3" t="str">
        <f>IFERROR(VLOOKUP($A77,'All Running Order Nat B'!$A$4:$CI$60,BX$204,FALSE),"-")</f>
        <v>-</v>
      </c>
      <c r="BY77" s="3" t="str">
        <f>IFERROR(VLOOKUP($A77,'All Running Order Nat B'!$A$4:$CI$60,BY$204,FALSE),"-")</f>
        <v>-</v>
      </c>
      <c r="BZ77" s="3" t="str">
        <f>IFERROR(VLOOKUP($A77,'All Running Order Nat B'!$A$4:$CI$60,BZ$204,FALSE),"-")</f>
        <v>-</v>
      </c>
      <c r="CA77" s="3" t="str">
        <f>IFERROR(VLOOKUP($A77,'All Running Order Nat B'!$A$4:$CI$60,CA$204,FALSE),"-")</f>
        <v>-</v>
      </c>
      <c r="CB77" s="3" t="str">
        <f>IFERROR(VLOOKUP($A77,'All Running Order Nat B'!$A$4:$CI$60,CB$204,FALSE),"-")</f>
        <v>-</v>
      </c>
      <c r="CC77" s="3" t="str">
        <f>IFERROR(VLOOKUP($A77,'All Running Order Nat B'!$A$4:$CI$60,CC$204,FALSE),"-")</f>
        <v>-</v>
      </c>
      <c r="CD77" s="3" t="str">
        <f>IFERROR(VLOOKUP($A77,'All Running Order Nat B'!$A$4:$CI$60,CD$204,FALSE),"-")</f>
        <v>-</v>
      </c>
      <c r="CE77" s="3" t="str">
        <f>IFERROR(VLOOKUP($A77,'All Running Order Nat B'!$A$4:$CI$60,CE$204,FALSE),"-")</f>
        <v>-</v>
      </c>
      <c r="CF77" s="3"/>
      <c r="CG77" s="3"/>
      <c r="CH77" s="5" t="str">
        <f>IFERROR(VLOOKUP($A77,'All Running Order Nat B'!$A$4:$CI$60,CH$204,FALSE),"-")</f>
        <v>-</v>
      </c>
      <c r="CI77">
        <v>20</v>
      </c>
    </row>
    <row r="78" spans="1:87" x14ac:dyDescent="0.3">
      <c r="A78" t="str">
        <f>CONCATENATE('Running Order'!$E$1008,"IRS",CI78)</f>
        <v>BlueIRS21</v>
      </c>
      <c r="B78" s="13" t="str">
        <f>IFERROR(VLOOKUP($A78,'All Running Order Nat B'!$A$4:$CI$60,B$204,FALSE),"-")</f>
        <v>-</v>
      </c>
      <c r="C78" s="35" t="str">
        <f>IFERROR(VLOOKUP($A78,'All Running Order Nat B'!$A$4:$CI$60,C$204,FALSE),"-")</f>
        <v>-</v>
      </c>
      <c r="D78" s="35" t="str">
        <f>IFERROR(VLOOKUP($A78,'All Running Order Nat B'!$A$4:$CI$60,D$204,FALSE),"-")</f>
        <v>-</v>
      </c>
      <c r="E78" s="35" t="str">
        <f>IFERROR(VLOOKUP($A78,'All Running Order Nat B'!$A$4:$CI$60,E$204,FALSE),"-")</f>
        <v>-</v>
      </c>
      <c r="F78" s="35" t="str">
        <f>IFERROR(VLOOKUP($A78,'All Running Order Nat B'!$A$4:$CI$60,F$204,FALSE),"-")</f>
        <v>-</v>
      </c>
      <c r="G78" s="13" t="str">
        <f>IFERROR(VLOOKUP($A78,'All Running Order Nat B'!$A$4:$CI$60,G$204,FALSE),"-")</f>
        <v>-</v>
      </c>
      <c r="H78" s="12" t="str">
        <f>IFERROR(VLOOKUP($A78,'All Running Order Nat B'!$A$4:$CI$60,H$204,FALSE),"-")</f>
        <v>-</v>
      </c>
      <c r="I78" s="12" t="str">
        <f>IFERROR(VLOOKUP($A78,'All Running Order Nat B'!$A$4:$CI$60,I$204,FALSE),"-")</f>
        <v>-</v>
      </c>
      <c r="J78" s="12" t="str">
        <f>IFERROR(VLOOKUP($A78,'All Running Order Nat B'!$A$4:$CI$60,J$204,FALSE),"-")</f>
        <v>-</v>
      </c>
      <c r="K78" s="35" t="str">
        <f>IFERROR(VLOOKUP($A78,'All Running Order Nat B'!$A$4:$CI$60,K$204,FALSE),"-")</f>
        <v>-</v>
      </c>
      <c r="L78" s="12" t="str">
        <f>IFERROR(VLOOKUP($A78,'All Running Order Nat B'!$A$4:$CI$60,L$204,FALSE),"-")</f>
        <v>-</v>
      </c>
      <c r="M78" s="35" t="str">
        <f>IFERROR(VLOOKUP($A78,'All Running Order Nat B'!$A$4:$CI$60,M$204,FALSE),"-")</f>
        <v>-</v>
      </c>
      <c r="N78" s="35" t="str">
        <f>IFERROR(VLOOKUP($A78,'All Running Order Nat B'!$A$4:$CI$60,N$204,FALSE),"-")</f>
        <v>-</v>
      </c>
      <c r="O78" s="35" t="str">
        <f>IFERROR(VLOOKUP($A78,'All Running Order Nat B'!$A$4:$CI$60,O$204,FALSE),"-")</f>
        <v>-</v>
      </c>
      <c r="P78" s="35" t="str">
        <f>IFERROR(VLOOKUP($A78,'All Running Order Nat B'!$A$4:$CI$60,P$204,FALSE),"-")</f>
        <v>-</v>
      </c>
      <c r="Q78" s="35" t="str">
        <f>IFERROR(VLOOKUP($A78,'All Running Order Nat B'!$A$4:$CI$60,Q$204,FALSE),"-")</f>
        <v>-</v>
      </c>
      <c r="R78" s="35" t="str">
        <f>IFERROR(VLOOKUP($A78,'All Running Order Nat B'!$A$4:$CI$60,R$204,FALSE),"-")</f>
        <v>-</v>
      </c>
      <c r="S78" s="12" t="str">
        <f>IFERROR(VLOOKUP($A78,'All Running Order Nat B'!$A$4:$CI$60,S$204,FALSE),"-")</f>
        <v>-</v>
      </c>
      <c r="T78" s="35" t="str">
        <f>IFERROR(VLOOKUP($A78,'All Running Order Nat B'!$A$4:$CI$60,T$204,FALSE),"-")</f>
        <v>-</v>
      </c>
      <c r="U78" s="12" t="str">
        <f>IFERROR(VLOOKUP($A78,'All Running Order Nat B'!$A$4:$CI$60,U$204,FALSE),"-")</f>
        <v>-</v>
      </c>
      <c r="V78" s="35" t="str">
        <f>IFERROR(VLOOKUP($A78,'All Running Order Nat B'!$A$4:$CI$60,V$204,FALSE),"-")</f>
        <v>-</v>
      </c>
      <c r="W78" s="5" t="str">
        <f>IFERROR(VLOOKUP($A78,'All Running Order Nat B'!$A$4:$CI$60,W$204,FALSE),"-")</f>
        <v>-</v>
      </c>
      <c r="X78" s="12" t="str">
        <f>IFERROR(VLOOKUP($A78,'All Running Order Nat B'!$A$4:$CI$60,X$204,FALSE),"-")</f>
        <v>-</v>
      </c>
      <c r="Y78" s="12" t="str">
        <f>IFERROR(VLOOKUP($A78,'All Running Order Nat B'!$A$4:$CI$60,Y$204,FALSE),"-")</f>
        <v>-</v>
      </c>
      <c r="Z78" s="12" t="str">
        <f>IFERROR(VLOOKUP($A78,'All Running Order Nat B'!$A$4:$CI$60,Z$204,FALSE),"-")</f>
        <v>-</v>
      </c>
      <c r="AA78" s="12" t="str">
        <f>IFERROR(VLOOKUP($A78,'All Running Order Nat B'!$A$4:$CI$60,AA$204,FALSE),"-")</f>
        <v>-</v>
      </c>
      <c r="AB78" s="12" t="str">
        <f>IFERROR(VLOOKUP($A78,'All Running Order Nat B'!$A$4:$CI$60,AB$204,FALSE),"-")</f>
        <v>-</v>
      </c>
      <c r="AC78" s="12" t="str">
        <f>IFERROR(VLOOKUP($A78,'All Running Order Nat B'!$A$4:$CI$60,AC$204,FALSE),"-")</f>
        <v>-</v>
      </c>
      <c r="AD78" s="12" t="str">
        <f>IFERROR(VLOOKUP($A78,'All Running Order Nat B'!$A$4:$CI$60,AD$204,FALSE),"-")</f>
        <v>-</v>
      </c>
      <c r="AE78" s="12" t="str">
        <f>IFERROR(VLOOKUP($A78,'All Running Order Nat B'!$A$4:$CI$60,AE$204,FALSE),"-")</f>
        <v>-</v>
      </c>
      <c r="AF78" s="12" t="str">
        <f>IFERROR(VLOOKUP($A78,'All Running Order Nat B'!$A$4:$CI$60,AF$204,FALSE),"-")</f>
        <v>-</v>
      </c>
      <c r="AG78" s="12" t="str">
        <f>IFERROR(VLOOKUP($A78,'All Running Order Nat B'!$A$4:$CI$60,AG$204,FALSE),"-")</f>
        <v>-</v>
      </c>
      <c r="AH78" s="5" t="str">
        <f>IFERROR(VLOOKUP($A78,'All Running Order Nat B'!$A$4:$CI$60,AH$204,FALSE),"-")</f>
        <v>-</v>
      </c>
      <c r="AI78" s="5" t="str">
        <f>IFERROR(VLOOKUP($A78,'All Running Order Nat B'!$A$4:$CI$60,AI$204,FALSE),"-")</f>
        <v>-</v>
      </c>
      <c r="AJ78" s="12" t="str">
        <f>IFERROR(VLOOKUP($A78,'All Running Order Nat B'!$A$4:$CI$60,AJ$204,FALSE),"-")</f>
        <v>-</v>
      </c>
      <c r="AK78" s="12" t="str">
        <f>IFERROR(VLOOKUP($A78,'All Running Order Nat B'!$A$4:$CI$60,AK$204,FALSE),"-")</f>
        <v>-</v>
      </c>
      <c r="AL78" s="12" t="str">
        <f>IFERROR(VLOOKUP($A78,'All Running Order Nat B'!$A$4:$CI$60,AL$204,FALSE),"-")</f>
        <v>-</v>
      </c>
      <c r="AM78" s="12" t="str">
        <f>IFERROR(VLOOKUP($A78,'All Running Order Nat B'!$A$4:$CI$60,AM$204,FALSE),"-")</f>
        <v>-</v>
      </c>
      <c r="AN78" s="12" t="str">
        <f>IFERROR(VLOOKUP($A78,'All Running Order Nat B'!$A$4:$CI$60,AN$204,FALSE),"-")</f>
        <v>-</v>
      </c>
      <c r="AO78" s="12" t="str">
        <f>IFERROR(VLOOKUP($A78,'All Running Order Nat B'!$A$4:$CI$60,AO$204,FALSE),"-")</f>
        <v>-</v>
      </c>
      <c r="AP78" s="12" t="str">
        <f>IFERROR(VLOOKUP($A78,'All Running Order Nat B'!$A$4:$CI$60,AP$204,FALSE),"-")</f>
        <v>-</v>
      </c>
      <c r="AQ78" s="12" t="str">
        <f>IFERROR(VLOOKUP($A78,'All Running Order Nat B'!$A$4:$CI$60,AQ$204,FALSE),"-")</f>
        <v>-</v>
      </c>
      <c r="AR78" s="12" t="str">
        <f>IFERROR(VLOOKUP($A78,'All Running Order Nat B'!$A$4:$CI$60,AR$204,FALSE),"-")</f>
        <v>-</v>
      </c>
      <c r="AS78" s="12" t="str">
        <f>IFERROR(VLOOKUP($A78,'All Running Order Nat B'!$A$4:$CI$60,AS$204,FALSE),"-")</f>
        <v>-</v>
      </c>
      <c r="AT78" s="5" t="str">
        <f>IFERROR(VLOOKUP($A78,'All Running Order Nat B'!$A$4:$CI$60,AT$204,FALSE),"-")</f>
        <v>-</v>
      </c>
      <c r="AU78" s="5" t="str">
        <f>IFERROR(VLOOKUP($A78,'All Running Order Nat B'!$A$4:$CI$60,AU$204,FALSE),"-")</f>
        <v>-</v>
      </c>
      <c r="AV78" s="12" t="str">
        <f>IFERROR(VLOOKUP($A78,'All Running Order Nat B'!$A$4:$CI$60,AV$204,FALSE),"-")</f>
        <v>-</v>
      </c>
      <c r="AW78" s="12" t="str">
        <f>IFERROR(VLOOKUP($A78,'All Running Order Nat B'!$A$4:$CI$60,AW$204,FALSE),"-")</f>
        <v>-</v>
      </c>
      <c r="AX78" s="12" t="str">
        <f>IFERROR(VLOOKUP($A78,'All Running Order Nat B'!$A$4:$CI$60,AX$204,FALSE),"-")</f>
        <v>-</v>
      </c>
      <c r="AY78" s="12" t="str">
        <f>IFERROR(VLOOKUP($A78,'All Running Order Nat B'!$A$4:$CI$60,AY$204,FALSE),"-")</f>
        <v>-</v>
      </c>
      <c r="AZ78" s="12" t="str">
        <f>IFERROR(VLOOKUP($A78,'All Running Order Nat B'!$A$4:$CI$60,AZ$204,FALSE),"-")</f>
        <v>-</v>
      </c>
      <c r="BA78" s="12" t="str">
        <f>IFERROR(VLOOKUP($A78,'All Running Order Nat B'!$A$4:$CI$60,BA$204,FALSE),"-")</f>
        <v>-</v>
      </c>
      <c r="BB78" s="12" t="str">
        <f>IFERROR(VLOOKUP($A78,'All Running Order Nat B'!$A$4:$CI$60,BB$204,FALSE),"-")</f>
        <v>-</v>
      </c>
      <c r="BC78" s="12" t="str">
        <f>IFERROR(VLOOKUP($A78,'All Running Order Nat B'!$A$4:$CI$60,BC$204,FALSE),"-")</f>
        <v>-</v>
      </c>
      <c r="BD78" s="12" t="str">
        <f>IFERROR(VLOOKUP($A78,'All Running Order Nat B'!$A$4:$CI$60,BD$204,FALSE),"-")</f>
        <v>-</v>
      </c>
      <c r="BE78" s="12" t="str">
        <f>IFERROR(VLOOKUP($A78,'All Running Order Nat B'!$A$4:$CI$60,BE$204,FALSE),"-")</f>
        <v>-</v>
      </c>
      <c r="BF78" s="5" t="str">
        <f>IFERROR(VLOOKUP($A78,'All Running Order Nat B'!$A$4:$CI$60,BF$204,FALSE),"-")</f>
        <v>-</v>
      </c>
      <c r="BG78" s="5" t="str">
        <f>IFERROR(VLOOKUP($A78,'All Running Order Nat B'!$A$4:$CI$60,BG$204,FALSE),"-")</f>
        <v>-</v>
      </c>
      <c r="BH78" s="5" t="str">
        <f>IFERROR(VLOOKUP($A78,'All Running Order Nat B'!$A$4:$CI$60,BH$204,FALSE),"-")</f>
        <v>-</v>
      </c>
      <c r="BI78" s="5" t="str">
        <f>IFERROR(VLOOKUP($A78,'All Running Order Nat B'!$A$4:$CI$60,BI$204,FALSE),"-")</f>
        <v>-</v>
      </c>
      <c r="BJ78" s="5" t="str">
        <f>IFERROR(VLOOKUP($A78,'All Running Order Nat B'!$A$4:$CI$60,BJ$204,FALSE),"-")</f>
        <v>-</v>
      </c>
      <c r="BK78" s="5" t="str">
        <f>IFERROR(VLOOKUP($A78,'All Running Order Nat B'!$A$4:$CI$60,BK$204,FALSE),"-")</f>
        <v>-</v>
      </c>
      <c r="BL78" s="5" t="str">
        <f>IFERROR(VLOOKUP($A78,'All Running Order Nat B'!$A$4:$CI$60,BL$204,FALSE),"-")</f>
        <v>-</v>
      </c>
      <c r="BM78" s="5" t="str">
        <f>IFERROR(VLOOKUP($A78,'All Running Order Nat B'!$A$4:$CI$60,BM$204,FALSE),"-")</f>
        <v>-</v>
      </c>
      <c r="BN78" s="5" t="str">
        <f>IFERROR(VLOOKUP($A78,'All Running Order Nat B'!$A$4:$CI$60,BN$204,FALSE),"-")</f>
        <v>-</v>
      </c>
      <c r="BO78" s="5" t="str">
        <f>IFERROR(VLOOKUP($A78,'All Running Order Nat B'!$A$4:$CI$60,BO$204,FALSE),"-")</f>
        <v>-</v>
      </c>
      <c r="BP78" s="3" t="str">
        <f>IFERROR(VLOOKUP($A78,'All Running Order Nat B'!$A$4:$CI$60,BP$204,FALSE),"-")</f>
        <v>-</v>
      </c>
      <c r="BQ78" s="3" t="str">
        <f>IFERROR(VLOOKUP($A78,'All Running Order Nat B'!$A$4:$CI$60,BQ$204,FALSE),"-")</f>
        <v>-</v>
      </c>
      <c r="BR78" s="3" t="str">
        <f>IFERROR(VLOOKUP($A78,'All Running Order Nat B'!$A$4:$CI$60,BR$204,FALSE),"-")</f>
        <v>-</v>
      </c>
      <c r="BS78" s="3" t="str">
        <f>IFERROR(VLOOKUP($A78,'All Running Order Nat B'!$A$4:$CI$60,BS$204,FALSE),"-")</f>
        <v>-</v>
      </c>
      <c r="BT78" s="3" t="str">
        <f>IFERROR(VLOOKUP($A78,'All Running Order Nat B'!$A$4:$CI$60,BT$204,FALSE),"-")</f>
        <v>-</v>
      </c>
      <c r="BU78" s="3" t="str">
        <f>IFERROR(VLOOKUP($A78,'All Running Order Nat B'!$A$4:$CI$60,BU$204,FALSE),"-")</f>
        <v>-</v>
      </c>
      <c r="BV78" s="3" t="str">
        <f>IFERROR(VLOOKUP($A78,'All Running Order Nat B'!$A$4:$CI$60,BV$204,FALSE),"-")</f>
        <v>-</v>
      </c>
      <c r="BW78" s="3" t="str">
        <f>IFERROR(VLOOKUP($A78,'All Running Order Nat B'!$A$4:$CI$60,BW$204,FALSE),"-")</f>
        <v>-</v>
      </c>
      <c r="BX78" s="3" t="str">
        <f>IFERROR(VLOOKUP($A78,'All Running Order Nat B'!$A$4:$CI$60,BX$204,FALSE),"-")</f>
        <v>-</v>
      </c>
      <c r="BY78" s="3" t="str">
        <f>IFERROR(VLOOKUP($A78,'All Running Order Nat B'!$A$4:$CI$60,BY$204,FALSE),"-")</f>
        <v>-</v>
      </c>
      <c r="BZ78" s="3" t="str">
        <f>IFERROR(VLOOKUP($A78,'All Running Order Nat B'!$A$4:$CI$60,BZ$204,FALSE),"-")</f>
        <v>-</v>
      </c>
      <c r="CA78" s="3" t="str">
        <f>IFERROR(VLOOKUP($A78,'All Running Order Nat B'!$A$4:$CI$60,CA$204,FALSE),"-")</f>
        <v>-</v>
      </c>
      <c r="CB78" s="3" t="str">
        <f>IFERROR(VLOOKUP($A78,'All Running Order Nat B'!$A$4:$CI$60,CB$204,FALSE),"-")</f>
        <v>-</v>
      </c>
      <c r="CC78" s="3" t="str">
        <f>IFERROR(VLOOKUP($A78,'All Running Order Nat B'!$A$4:$CI$60,CC$204,FALSE),"-")</f>
        <v>-</v>
      </c>
      <c r="CD78" s="3" t="str">
        <f>IFERROR(VLOOKUP($A78,'All Running Order Nat B'!$A$4:$CI$60,CD$204,FALSE),"-")</f>
        <v>-</v>
      </c>
      <c r="CE78" s="3" t="str">
        <f>IFERROR(VLOOKUP($A78,'All Running Order Nat B'!$A$4:$CI$60,CE$204,FALSE),"-")</f>
        <v>-</v>
      </c>
      <c r="CF78" s="3"/>
      <c r="CG78" s="3"/>
      <c r="CH78" s="5" t="str">
        <f>IFERROR(VLOOKUP($A78,'All Running Order Nat B'!$A$4:$CI$60,CH$204,FALSE),"-")</f>
        <v>-</v>
      </c>
      <c r="CI78">
        <v>21</v>
      </c>
    </row>
    <row r="79" spans="1:87" x14ac:dyDescent="0.3">
      <c r="A79" t="str">
        <f>CONCATENATE('Running Order'!$E$1008,"IRS",CI79)</f>
        <v>BlueIRS22</v>
      </c>
      <c r="B79" s="37" t="str">
        <f>IFERROR(VLOOKUP($A79,'All Running Order Nat B'!$A$4:$CI$60,B$204,FALSE),"-")</f>
        <v>-</v>
      </c>
      <c r="C79" s="36" t="str">
        <f>IFERROR(VLOOKUP($A79,'All Running Order Nat B'!$A$4:$CI$60,C$204,FALSE),"-")</f>
        <v>-</v>
      </c>
      <c r="D79" s="36" t="str">
        <f>IFERROR(VLOOKUP($A79,'All Running Order Nat B'!$A$4:$CI$60,D$204,FALSE),"-")</f>
        <v>-</v>
      </c>
      <c r="E79" s="36" t="str">
        <f>IFERROR(VLOOKUP($A79,'All Running Order Nat B'!$A$4:$CI$60,E$204,FALSE),"-")</f>
        <v>-</v>
      </c>
      <c r="F79" s="36" t="str">
        <f>IFERROR(VLOOKUP($A79,'All Running Order Nat B'!$A$4:$CI$60,F$204,FALSE),"-")</f>
        <v>-</v>
      </c>
      <c r="G79" s="37" t="str">
        <f>IFERROR(VLOOKUP($A79,'All Running Order Nat B'!$A$4:$CI$60,G$204,FALSE),"-")</f>
        <v>-</v>
      </c>
      <c r="H79" s="36" t="str">
        <f>IFERROR(VLOOKUP($A79,'All Running Order Nat B'!$A$4:$CI$60,H$204,FALSE),"-")</f>
        <v>-</v>
      </c>
      <c r="I79" s="36" t="str">
        <f>IFERROR(VLOOKUP($A79,'All Running Order Nat B'!$A$4:$CI$60,I$204,FALSE),"-")</f>
        <v>-</v>
      </c>
      <c r="J79" s="36" t="str">
        <f>IFERROR(VLOOKUP($A79,'All Running Order Nat B'!$A$4:$CI$60,J$204,FALSE),"-")</f>
        <v>-</v>
      </c>
      <c r="K79" s="36" t="str">
        <f>IFERROR(VLOOKUP($A79,'All Running Order Nat B'!$A$4:$CI$60,K$204,FALSE),"-")</f>
        <v>-</v>
      </c>
      <c r="L79" s="36" t="str">
        <f>IFERROR(VLOOKUP($A79,'All Running Order Nat B'!$A$4:$CI$60,L$204,FALSE),"-")</f>
        <v>-</v>
      </c>
      <c r="M79" s="36" t="str">
        <f>IFERROR(VLOOKUP($A79,'All Running Order Nat B'!$A$4:$CI$60,M$204,FALSE),"-")</f>
        <v>-</v>
      </c>
      <c r="N79" s="36" t="str">
        <f>IFERROR(VLOOKUP($A79,'All Running Order Nat B'!$A$4:$CI$60,N$204,FALSE),"-")</f>
        <v>-</v>
      </c>
      <c r="O79" s="36" t="str">
        <f>IFERROR(VLOOKUP($A79,'All Running Order Nat B'!$A$4:$CI$60,O$204,FALSE),"-")</f>
        <v>-</v>
      </c>
      <c r="P79" s="36" t="str">
        <f>IFERROR(VLOOKUP($A79,'All Running Order Nat B'!$A$4:$CI$60,P$204,FALSE),"-")</f>
        <v>-</v>
      </c>
      <c r="Q79" s="36" t="str">
        <f>IFERROR(VLOOKUP($A79,'All Running Order Nat B'!$A$4:$CI$60,Q$204,FALSE),"-")</f>
        <v>-</v>
      </c>
      <c r="R79" s="36" t="str">
        <f>IFERROR(VLOOKUP($A79,'All Running Order Nat B'!$A$4:$CI$60,R$204,FALSE),"-")</f>
        <v>-</v>
      </c>
      <c r="S79" s="36" t="str">
        <f>IFERROR(VLOOKUP($A79,'All Running Order Nat B'!$A$4:$CI$60,S$204,FALSE),"-")</f>
        <v>-</v>
      </c>
      <c r="T79" s="36" t="str">
        <f>IFERROR(VLOOKUP($A79,'All Running Order Nat B'!$A$4:$CI$60,T$204,FALSE),"-")</f>
        <v>-</v>
      </c>
      <c r="U79" s="36" t="str">
        <f>IFERROR(VLOOKUP($A79,'All Running Order Nat B'!$A$4:$CI$60,U$204,FALSE),"-")</f>
        <v>-</v>
      </c>
      <c r="V79" s="36" t="str">
        <f>IFERROR(VLOOKUP($A79,'All Running Order Nat B'!$A$4:$CI$60,V$204,FALSE),"-")</f>
        <v>-</v>
      </c>
      <c r="W79" s="38" t="str">
        <f>IFERROR(VLOOKUP($A79,'All Running Order Nat B'!$A$4:$CI$60,W$204,FALSE),"-")</f>
        <v>-</v>
      </c>
      <c r="X79" s="36" t="str">
        <f>IFERROR(VLOOKUP($A79,'All Running Order Nat B'!$A$4:$CI$60,X$204,FALSE),"-")</f>
        <v>-</v>
      </c>
      <c r="Y79" s="36" t="str">
        <f>IFERROR(VLOOKUP($A79,'All Running Order Nat B'!$A$4:$CI$60,Y$204,FALSE),"-")</f>
        <v>-</v>
      </c>
      <c r="Z79" s="36" t="str">
        <f>IFERROR(VLOOKUP($A79,'All Running Order Nat B'!$A$4:$CI$60,Z$204,FALSE),"-")</f>
        <v>-</v>
      </c>
      <c r="AA79" s="36" t="str">
        <f>IFERROR(VLOOKUP($A79,'All Running Order Nat B'!$A$4:$CI$60,AA$204,FALSE),"-")</f>
        <v>-</v>
      </c>
      <c r="AB79" s="36" t="str">
        <f>IFERROR(VLOOKUP($A79,'All Running Order Nat B'!$A$4:$CI$60,AB$204,FALSE),"-")</f>
        <v>-</v>
      </c>
      <c r="AC79" s="36" t="str">
        <f>IFERROR(VLOOKUP($A79,'All Running Order Nat B'!$A$4:$CI$60,AC$204,FALSE),"-")</f>
        <v>-</v>
      </c>
      <c r="AD79" s="36" t="str">
        <f>IFERROR(VLOOKUP($A79,'All Running Order Nat B'!$A$4:$CI$60,AD$204,FALSE),"-")</f>
        <v>-</v>
      </c>
      <c r="AE79" s="36" t="str">
        <f>IFERROR(VLOOKUP($A79,'All Running Order Nat B'!$A$4:$CI$60,AE$204,FALSE),"-")</f>
        <v>-</v>
      </c>
      <c r="AF79" s="36" t="str">
        <f>IFERROR(VLOOKUP($A79,'All Running Order Nat B'!$A$4:$CI$60,AF$204,FALSE),"-")</f>
        <v>-</v>
      </c>
      <c r="AG79" s="36" t="str">
        <f>IFERROR(VLOOKUP($A79,'All Running Order Nat B'!$A$4:$CI$60,AG$204,FALSE),"-")</f>
        <v>-</v>
      </c>
      <c r="AH79" s="38" t="str">
        <f>IFERROR(VLOOKUP($A79,'All Running Order Nat B'!$A$4:$CI$60,AH$204,FALSE),"-")</f>
        <v>-</v>
      </c>
      <c r="AI79" s="38" t="str">
        <f>IFERROR(VLOOKUP($A79,'All Running Order Nat B'!$A$4:$CI$60,AI$204,FALSE),"-")</f>
        <v>-</v>
      </c>
      <c r="AJ79" s="36" t="str">
        <f>IFERROR(VLOOKUP($A79,'All Running Order Nat B'!$A$4:$CI$60,AJ$204,FALSE),"-")</f>
        <v>-</v>
      </c>
      <c r="AK79" s="36" t="str">
        <f>IFERROR(VLOOKUP($A79,'All Running Order Nat B'!$A$4:$CI$60,AK$204,FALSE),"-")</f>
        <v>-</v>
      </c>
      <c r="AL79" s="36" t="str">
        <f>IFERROR(VLOOKUP($A79,'All Running Order Nat B'!$A$4:$CI$60,AL$204,FALSE),"-")</f>
        <v>-</v>
      </c>
      <c r="AM79" s="36" t="str">
        <f>IFERROR(VLOOKUP($A79,'All Running Order Nat B'!$A$4:$CI$60,AM$204,FALSE),"-")</f>
        <v>-</v>
      </c>
      <c r="AN79" s="36" t="str">
        <f>IFERROR(VLOOKUP($A79,'All Running Order Nat B'!$A$4:$CI$60,AN$204,FALSE),"-")</f>
        <v>-</v>
      </c>
      <c r="AO79" s="36" t="str">
        <f>IFERROR(VLOOKUP($A79,'All Running Order Nat B'!$A$4:$CI$60,AO$204,FALSE),"-")</f>
        <v>-</v>
      </c>
      <c r="AP79" s="36" t="str">
        <f>IFERROR(VLOOKUP($A79,'All Running Order Nat B'!$A$4:$CI$60,AP$204,FALSE),"-")</f>
        <v>-</v>
      </c>
      <c r="AQ79" s="36" t="str">
        <f>IFERROR(VLOOKUP($A79,'All Running Order Nat B'!$A$4:$CI$60,AQ$204,FALSE),"-")</f>
        <v>-</v>
      </c>
      <c r="AR79" s="36" t="str">
        <f>IFERROR(VLOOKUP($A79,'All Running Order Nat B'!$A$4:$CI$60,AR$204,FALSE),"-")</f>
        <v>-</v>
      </c>
      <c r="AS79" s="36" t="str">
        <f>IFERROR(VLOOKUP($A79,'All Running Order Nat B'!$A$4:$CI$60,AS$204,FALSE),"-")</f>
        <v>-</v>
      </c>
      <c r="AT79" s="38" t="str">
        <f>IFERROR(VLOOKUP($A79,'All Running Order Nat B'!$A$4:$CI$60,AT$204,FALSE),"-")</f>
        <v>-</v>
      </c>
      <c r="AU79" s="38" t="str">
        <f>IFERROR(VLOOKUP($A79,'All Running Order Nat B'!$A$4:$CI$60,AU$204,FALSE),"-")</f>
        <v>-</v>
      </c>
      <c r="AV79" s="36" t="str">
        <f>IFERROR(VLOOKUP($A79,'All Running Order Nat B'!$A$4:$CI$60,AV$204,FALSE),"-")</f>
        <v>-</v>
      </c>
      <c r="AW79" s="36" t="str">
        <f>IFERROR(VLOOKUP($A79,'All Running Order Nat B'!$A$4:$CI$60,AW$204,FALSE),"-")</f>
        <v>-</v>
      </c>
      <c r="AX79" s="36" t="str">
        <f>IFERROR(VLOOKUP($A79,'All Running Order Nat B'!$A$4:$CI$60,AX$204,FALSE),"-")</f>
        <v>-</v>
      </c>
      <c r="AY79" s="36" t="str">
        <f>IFERROR(VLOOKUP($A79,'All Running Order Nat B'!$A$4:$CI$60,AY$204,FALSE),"-")</f>
        <v>-</v>
      </c>
      <c r="AZ79" s="36" t="str">
        <f>IFERROR(VLOOKUP($A79,'All Running Order Nat B'!$A$4:$CI$60,AZ$204,FALSE),"-")</f>
        <v>-</v>
      </c>
      <c r="BA79" s="36" t="str">
        <f>IFERROR(VLOOKUP($A79,'All Running Order Nat B'!$A$4:$CI$60,BA$204,FALSE),"-")</f>
        <v>-</v>
      </c>
      <c r="BB79" s="36" t="str">
        <f>IFERROR(VLOOKUP($A79,'All Running Order Nat B'!$A$4:$CI$60,BB$204,FALSE),"-")</f>
        <v>-</v>
      </c>
      <c r="BC79" s="36" t="str">
        <f>IFERROR(VLOOKUP($A79,'All Running Order Nat B'!$A$4:$CI$60,BC$204,FALSE),"-")</f>
        <v>-</v>
      </c>
      <c r="BD79" s="36" t="str">
        <f>IFERROR(VLOOKUP($A79,'All Running Order Nat B'!$A$4:$CI$60,BD$204,FALSE),"-")</f>
        <v>-</v>
      </c>
      <c r="BE79" s="36" t="str">
        <f>IFERROR(VLOOKUP($A79,'All Running Order Nat B'!$A$4:$CI$60,BE$204,FALSE),"-")</f>
        <v>-</v>
      </c>
      <c r="BF79" s="38" t="str">
        <f>IFERROR(VLOOKUP($A79,'All Running Order Nat B'!$A$4:$CI$60,BF$204,FALSE),"-")</f>
        <v>-</v>
      </c>
      <c r="BG79" s="38" t="str">
        <f>IFERROR(VLOOKUP($A79,'All Running Order Nat B'!$A$4:$CI$60,BG$204,FALSE),"-")</f>
        <v>-</v>
      </c>
      <c r="BH79" s="5" t="str">
        <f>IFERROR(VLOOKUP($A79,'All Running Order Nat B'!$A$4:$CI$60,BH$204,FALSE),"-")</f>
        <v>-</v>
      </c>
      <c r="BI79" s="5" t="str">
        <f>IFERROR(VLOOKUP($A79,'All Running Order Nat B'!$A$4:$CI$60,BI$204,FALSE),"-")</f>
        <v>-</v>
      </c>
      <c r="BJ79" s="5" t="str">
        <f>IFERROR(VLOOKUP($A79,'All Running Order Nat B'!$A$4:$CI$60,BJ$204,FALSE),"-")</f>
        <v>-</v>
      </c>
      <c r="BK79" s="5" t="str">
        <f>IFERROR(VLOOKUP($A79,'All Running Order Nat B'!$A$4:$CI$60,BK$204,FALSE),"-")</f>
        <v>-</v>
      </c>
      <c r="BL79" s="5" t="str">
        <f>IFERROR(VLOOKUP($A79,'All Running Order Nat B'!$A$4:$CI$60,BL$204,FALSE),"-")</f>
        <v>-</v>
      </c>
      <c r="BM79" s="5" t="str">
        <f>IFERROR(VLOOKUP($A79,'All Running Order Nat B'!$A$4:$CI$60,BM$204,FALSE),"-")</f>
        <v>-</v>
      </c>
      <c r="BN79" s="5" t="str">
        <f>IFERROR(VLOOKUP($A79,'All Running Order Nat B'!$A$4:$CI$60,BN$204,FALSE),"-")</f>
        <v>-</v>
      </c>
      <c r="BO79" s="5" t="str">
        <f>IFERROR(VLOOKUP($A79,'All Running Order Nat B'!$A$4:$CI$60,BO$204,FALSE),"-")</f>
        <v>-</v>
      </c>
      <c r="BP79" s="3" t="str">
        <f>IFERROR(VLOOKUP($A79,'All Running Order Nat B'!$A$4:$CI$60,BP$204,FALSE),"-")</f>
        <v>-</v>
      </c>
      <c r="BQ79" s="3" t="str">
        <f>IFERROR(VLOOKUP($A79,'All Running Order Nat B'!$A$4:$CI$60,BQ$204,FALSE),"-")</f>
        <v>-</v>
      </c>
      <c r="BR79" s="3" t="str">
        <f>IFERROR(VLOOKUP($A79,'All Running Order Nat B'!$A$4:$CI$60,BR$204,FALSE),"-")</f>
        <v>-</v>
      </c>
      <c r="BS79" s="3" t="str">
        <f>IFERROR(VLOOKUP($A79,'All Running Order Nat B'!$A$4:$CI$60,BS$204,FALSE),"-")</f>
        <v>-</v>
      </c>
      <c r="BT79" s="3" t="str">
        <f>IFERROR(VLOOKUP($A79,'All Running Order Nat B'!$A$4:$CI$60,BT$204,FALSE),"-")</f>
        <v>-</v>
      </c>
      <c r="BU79" s="3" t="str">
        <f>IFERROR(VLOOKUP($A79,'All Running Order Nat B'!$A$4:$CI$60,BU$204,FALSE),"-")</f>
        <v>-</v>
      </c>
      <c r="BV79" s="3" t="str">
        <f>IFERROR(VLOOKUP($A79,'All Running Order Nat B'!$A$4:$CI$60,BV$204,FALSE),"-")</f>
        <v>-</v>
      </c>
      <c r="BW79" s="3" t="str">
        <f>IFERROR(VLOOKUP($A79,'All Running Order Nat B'!$A$4:$CI$60,BW$204,FALSE),"-")</f>
        <v>-</v>
      </c>
      <c r="BX79" s="3" t="str">
        <f>IFERROR(VLOOKUP($A79,'All Running Order Nat B'!$A$4:$CI$60,BX$204,FALSE),"-")</f>
        <v>-</v>
      </c>
      <c r="BY79" s="3" t="str">
        <f>IFERROR(VLOOKUP($A79,'All Running Order Nat B'!$A$4:$CI$60,BY$204,FALSE),"-")</f>
        <v>-</v>
      </c>
      <c r="BZ79" s="3" t="str">
        <f>IFERROR(VLOOKUP($A79,'All Running Order Nat B'!$A$4:$CI$60,BZ$204,FALSE),"-")</f>
        <v>-</v>
      </c>
      <c r="CA79" s="3" t="str">
        <f>IFERROR(VLOOKUP($A79,'All Running Order Nat B'!$A$4:$CI$60,CA$204,FALSE),"-")</f>
        <v>-</v>
      </c>
      <c r="CB79" s="3" t="str">
        <f>IFERROR(VLOOKUP($A79,'All Running Order Nat B'!$A$4:$CI$60,CB$204,FALSE),"-")</f>
        <v>-</v>
      </c>
      <c r="CC79" s="3" t="str">
        <f>IFERROR(VLOOKUP($A79,'All Running Order Nat B'!$A$4:$CI$60,CC$204,FALSE),"-")</f>
        <v>-</v>
      </c>
      <c r="CD79" s="3" t="str">
        <f>IFERROR(VLOOKUP($A79,'All Running Order Nat B'!$A$4:$CI$60,CD$204,FALSE),"-")</f>
        <v>-</v>
      </c>
      <c r="CE79" s="3" t="str">
        <f>IFERROR(VLOOKUP($A79,'All Running Order Nat B'!$A$4:$CI$60,CE$204,FALSE),"-")</f>
        <v>-</v>
      </c>
      <c r="CF79" s="3"/>
      <c r="CG79" s="3"/>
      <c r="CH79" s="5" t="str">
        <f>IFERROR(VLOOKUP($A79,'All Running Order Nat B'!$A$4:$CI$60,CH$204,FALSE),"-")</f>
        <v>-</v>
      </c>
      <c r="CI79">
        <v>22</v>
      </c>
    </row>
    <row r="80" spans="1:87" x14ac:dyDescent="0.3">
      <c r="A80" t="str">
        <f>CONCATENATE('Running Order'!$E$1008,"IRS",CI80)</f>
        <v>BlueIRS23</v>
      </c>
      <c r="B80" s="13" t="str">
        <f>IFERROR(VLOOKUP($A80,'All Running Order Nat B'!$A$4:$CI$60,B$204,FALSE),"-")</f>
        <v>-</v>
      </c>
      <c r="C80" s="35" t="str">
        <f>IFERROR(VLOOKUP($A80,'All Running Order Nat B'!$A$4:$CI$60,C$204,FALSE),"-")</f>
        <v>-</v>
      </c>
      <c r="D80" s="35" t="str">
        <f>IFERROR(VLOOKUP($A80,'All Running Order Nat B'!$A$4:$CI$60,D$204,FALSE),"-")</f>
        <v>-</v>
      </c>
      <c r="E80" s="35" t="str">
        <f>IFERROR(VLOOKUP($A80,'All Running Order Nat B'!$A$4:$CI$60,E$204,FALSE),"-")</f>
        <v>-</v>
      </c>
      <c r="F80" s="35" t="str">
        <f>IFERROR(VLOOKUP($A80,'All Running Order Nat B'!$A$4:$CI$60,F$204,FALSE),"-")</f>
        <v>-</v>
      </c>
      <c r="G80" s="13" t="str">
        <f>IFERROR(VLOOKUP($A80,'All Running Order Nat B'!$A$4:$CI$60,G$204,FALSE),"-")</f>
        <v>-</v>
      </c>
      <c r="H80" s="12" t="str">
        <f>IFERROR(VLOOKUP($A80,'All Running Order Nat B'!$A$4:$CI$60,H$204,FALSE),"-")</f>
        <v>-</v>
      </c>
      <c r="I80" s="12" t="str">
        <f>IFERROR(VLOOKUP($A80,'All Running Order Nat B'!$A$4:$CI$60,I$204,FALSE),"-")</f>
        <v>-</v>
      </c>
      <c r="J80" s="12" t="str">
        <f>IFERROR(VLOOKUP($A80,'All Running Order Nat B'!$A$4:$CI$60,J$204,FALSE),"-")</f>
        <v>-</v>
      </c>
      <c r="K80" s="35" t="str">
        <f>IFERROR(VLOOKUP($A80,'All Running Order Nat B'!$A$4:$CI$60,K$204,FALSE),"-")</f>
        <v>-</v>
      </c>
      <c r="L80" s="12" t="str">
        <f>IFERROR(VLOOKUP($A80,'All Running Order Nat B'!$A$4:$CI$60,L$204,FALSE),"-")</f>
        <v>-</v>
      </c>
      <c r="M80" s="35" t="str">
        <f>IFERROR(VLOOKUP($A80,'All Running Order Nat B'!$A$4:$CI$60,M$204,FALSE),"-")</f>
        <v>-</v>
      </c>
      <c r="N80" s="35" t="str">
        <f>IFERROR(VLOOKUP($A80,'All Running Order Nat B'!$A$4:$CI$60,N$204,FALSE),"-")</f>
        <v>-</v>
      </c>
      <c r="O80" s="35" t="str">
        <f>IFERROR(VLOOKUP($A80,'All Running Order Nat B'!$A$4:$CI$60,O$204,FALSE),"-")</f>
        <v>-</v>
      </c>
      <c r="P80" s="35" t="str">
        <f>IFERROR(VLOOKUP($A80,'All Running Order Nat B'!$A$4:$CI$60,P$204,FALSE),"-")</f>
        <v>-</v>
      </c>
      <c r="Q80" s="35" t="str">
        <f>IFERROR(VLOOKUP($A80,'All Running Order Nat B'!$A$4:$CI$60,Q$204,FALSE),"-")</f>
        <v>-</v>
      </c>
      <c r="R80" s="35" t="str">
        <f>IFERROR(VLOOKUP($A80,'All Running Order Nat B'!$A$4:$CI$60,R$204,FALSE),"-")</f>
        <v>-</v>
      </c>
      <c r="S80" s="12" t="str">
        <f>IFERROR(VLOOKUP($A80,'All Running Order Nat B'!$A$4:$CI$60,S$204,FALSE),"-")</f>
        <v>-</v>
      </c>
      <c r="T80" s="35" t="str">
        <f>IFERROR(VLOOKUP($A80,'All Running Order Nat B'!$A$4:$CI$60,T$204,FALSE),"-")</f>
        <v>-</v>
      </c>
      <c r="U80" s="12" t="str">
        <f>IFERROR(VLOOKUP($A80,'All Running Order Nat B'!$A$4:$CI$60,U$204,FALSE),"-")</f>
        <v>-</v>
      </c>
      <c r="V80" s="35" t="str">
        <f>IFERROR(VLOOKUP($A80,'All Running Order Nat B'!$A$4:$CI$60,V$204,FALSE),"-")</f>
        <v>-</v>
      </c>
      <c r="W80" s="5" t="str">
        <f>IFERROR(VLOOKUP($A80,'All Running Order Nat B'!$A$4:$CI$60,W$204,FALSE),"-")</f>
        <v>-</v>
      </c>
      <c r="X80" s="12" t="str">
        <f>IFERROR(VLOOKUP($A80,'All Running Order Nat B'!$A$4:$CI$60,X$204,FALSE),"-")</f>
        <v>-</v>
      </c>
      <c r="Y80" s="12" t="str">
        <f>IFERROR(VLOOKUP($A80,'All Running Order Nat B'!$A$4:$CI$60,Y$204,FALSE),"-")</f>
        <v>-</v>
      </c>
      <c r="Z80" s="12" t="str">
        <f>IFERROR(VLOOKUP($A80,'All Running Order Nat B'!$A$4:$CI$60,Z$204,FALSE),"-")</f>
        <v>-</v>
      </c>
      <c r="AA80" s="12" t="str">
        <f>IFERROR(VLOOKUP($A80,'All Running Order Nat B'!$A$4:$CI$60,AA$204,FALSE),"-")</f>
        <v>-</v>
      </c>
      <c r="AB80" s="12" t="str">
        <f>IFERROR(VLOOKUP($A80,'All Running Order Nat B'!$A$4:$CI$60,AB$204,FALSE),"-")</f>
        <v>-</v>
      </c>
      <c r="AC80" s="12" t="str">
        <f>IFERROR(VLOOKUP($A80,'All Running Order Nat B'!$A$4:$CI$60,AC$204,FALSE),"-")</f>
        <v>-</v>
      </c>
      <c r="AD80" s="12" t="str">
        <f>IFERROR(VLOOKUP($A80,'All Running Order Nat B'!$A$4:$CI$60,AD$204,FALSE),"-")</f>
        <v>-</v>
      </c>
      <c r="AE80" s="12" t="str">
        <f>IFERROR(VLOOKUP($A80,'All Running Order Nat B'!$A$4:$CI$60,AE$204,FALSE),"-")</f>
        <v>-</v>
      </c>
      <c r="AF80" s="12" t="str">
        <f>IFERROR(VLOOKUP($A80,'All Running Order Nat B'!$A$4:$CI$60,AF$204,FALSE),"-")</f>
        <v>-</v>
      </c>
      <c r="AG80" s="12" t="str">
        <f>IFERROR(VLOOKUP($A80,'All Running Order Nat B'!$A$4:$CI$60,AG$204,FALSE),"-")</f>
        <v>-</v>
      </c>
      <c r="AH80" s="5" t="str">
        <f>IFERROR(VLOOKUP($A80,'All Running Order Nat B'!$A$4:$CI$60,AH$204,FALSE),"-")</f>
        <v>-</v>
      </c>
      <c r="AI80" s="5" t="str">
        <f>IFERROR(VLOOKUP($A80,'All Running Order Nat B'!$A$4:$CI$60,AI$204,FALSE),"-")</f>
        <v>-</v>
      </c>
      <c r="AJ80" s="12" t="str">
        <f>IFERROR(VLOOKUP($A80,'All Running Order Nat B'!$A$4:$CI$60,AJ$204,FALSE),"-")</f>
        <v>-</v>
      </c>
      <c r="AK80" s="12" t="str">
        <f>IFERROR(VLOOKUP($A80,'All Running Order Nat B'!$A$4:$CI$60,AK$204,FALSE),"-")</f>
        <v>-</v>
      </c>
      <c r="AL80" s="12" t="str">
        <f>IFERROR(VLOOKUP($A80,'All Running Order Nat B'!$A$4:$CI$60,AL$204,FALSE),"-")</f>
        <v>-</v>
      </c>
      <c r="AM80" s="12" t="str">
        <f>IFERROR(VLOOKUP($A80,'All Running Order Nat B'!$A$4:$CI$60,AM$204,FALSE),"-")</f>
        <v>-</v>
      </c>
      <c r="AN80" s="12" t="str">
        <f>IFERROR(VLOOKUP($A80,'All Running Order Nat B'!$A$4:$CI$60,AN$204,FALSE),"-")</f>
        <v>-</v>
      </c>
      <c r="AO80" s="12" t="str">
        <f>IFERROR(VLOOKUP($A80,'All Running Order Nat B'!$A$4:$CI$60,AO$204,FALSE),"-")</f>
        <v>-</v>
      </c>
      <c r="AP80" s="12" t="str">
        <f>IFERROR(VLOOKUP($A80,'All Running Order Nat B'!$A$4:$CI$60,AP$204,FALSE),"-")</f>
        <v>-</v>
      </c>
      <c r="AQ80" s="12" t="str">
        <f>IFERROR(VLOOKUP($A80,'All Running Order Nat B'!$A$4:$CI$60,AQ$204,FALSE),"-")</f>
        <v>-</v>
      </c>
      <c r="AR80" s="12" t="str">
        <f>IFERROR(VLOOKUP($A80,'All Running Order Nat B'!$A$4:$CI$60,AR$204,FALSE),"-")</f>
        <v>-</v>
      </c>
      <c r="AS80" s="12" t="str">
        <f>IFERROR(VLOOKUP($A80,'All Running Order Nat B'!$A$4:$CI$60,AS$204,FALSE),"-")</f>
        <v>-</v>
      </c>
      <c r="AT80" s="5" t="str">
        <f>IFERROR(VLOOKUP($A80,'All Running Order Nat B'!$A$4:$CI$60,AT$204,FALSE),"-")</f>
        <v>-</v>
      </c>
      <c r="AU80" s="5" t="str">
        <f>IFERROR(VLOOKUP($A80,'All Running Order Nat B'!$A$4:$CI$60,AU$204,FALSE),"-")</f>
        <v>-</v>
      </c>
      <c r="AV80" s="12" t="str">
        <f>IFERROR(VLOOKUP($A80,'All Running Order Nat B'!$A$4:$CI$60,AV$204,FALSE),"-")</f>
        <v>-</v>
      </c>
      <c r="AW80" s="12" t="str">
        <f>IFERROR(VLOOKUP($A80,'All Running Order Nat B'!$A$4:$CI$60,AW$204,FALSE),"-")</f>
        <v>-</v>
      </c>
      <c r="AX80" s="12" t="str">
        <f>IFERROR(VLOOKUP($A80,'All Running Order Nat B'!$A$4:$CI$60,AX$204,FALSE),"-")</f>
        <v>-</v>
      </c>
      <c r="AY80" s="12" t="str">
        <f>IFERROR(VLOOKUP($A80,'All Running Order Nat B'!$A$4:$CI$60,AY$204,FALSE),"-")</f>
        <v>-</v>
      </c>
      <c r="AZ80" s="12" t="str">
        <f>IFERROR(VLOOKUP($A80,'All Running Order Nat B'!$A$4:$CI$60,AZ$204,FALSE),"-")</f>
        <v>-</v>
      </c>
      <c r="BA80" s="12" t="str">
        <f>IFERROR(VLOOKUP($A80,'All Running Order Nat B'!$A$4:$CI$60,BA$204,FALSE),"-")</f>
        <v>-</v>
      </c>
      <c r="BB80" s="12" t="str">
        <f>IFERROR(VLOOKUP($A80,'All Running Order Nat B'!$A$4:$CI$60,BB$204,FALSE),"-")</f>
        <v>-</v>
      </c>
      <c r="BC80" s="12" t="str">
        <f>IFERROR(VLOOKUP($A80,'All Running Order Nat B'!$A$4:$CI$60,BC$204,FALSE),"-")</f>
        <v>-</v>
      </c>
      <c r="BD80" s="12" t="str">
        <f>IFERROR(VLOOKUP($A80,'All Running Order Nat B'!$A$4:$CI$60,BD$204,FALSE),"-")</f>
        <v>-</v>
      </c>
      <c r="BE80" s="12" t="str">
        <f>IFERROR(VLOOKUP($A80,'All Running Order Nat B'!$A$4:$CI$60,BE$204,FALSE),"-")</f>
        <v>-</v>
      </c>
      <c r="BF80" s="5" t="str">
        <f>IFERROR(VLOOKUP($A80,'All Running Order Nat B'!$A$4:$CI$60,BF$204,FALSE),"-")</f>
        <v>-</v>
      </c>
      <c r="BG80" s="5" t="str">
        <f>IFERROR(VLOOKUP($A80,'All Running Order Nat B'!$A$4:$CI$60,BG$204,FALSE),"-")</f>
        <v>-</v>
      </c>
      <c r="BH80" s="5" t="str">
        <f>IFERROR(VLOOKUP($A80,'All Running Order Nat B'!$A$4:$CI$60,BH$204,FALSE),"-")</f>
        <v>-</v>
      </c>
      <c r="BI80" s="5" t="str">
        <f>IFERROR(VLOOKUP($A80,'All Running Order Nat B'!$A$4:$CI$60,BI$204,FALSE),"-")</f>
        <v>-</v>
      </c>
      <c r="BJ80" s="5" t="str">
        <f>IFERROR(VLOOKUP($A80,'All Running Order Nat B'!$A$4:$CI$60,BJ$204,FALSE),"-")</f>
        <v>-</v>
      </c>
      <c r="BK80" s="5" t="str">
        <f>IFERROR(VLOOKUP($A80,'All Running Order Nat B'!$A$4:$CI$60,BK$204,FALSE),"-")</f>
        <v>-</v>
      </c>
      <c r="BL80" s="5" t="str">
        <f>IFERROR(VLOOKUP($A80,'All Running Order Nat B'!$A$4:$CI$60,BL$204,FALSE),"-")</f>
        <v>-</v>
      </c>
      <c r="BM80" s="5" t="str">
        <f>IFERROR(VLOOKUP($A80,'All Running Order Nat B'!$A$4:$CI$60,BM$204,FALSE),"-")</f>
        <v>-</v>
      </c>
      <c r="BN80" s="5" t="str">
        <f>IFERROR(VLOOKUP($A80,'All Running Order Nat B'!$A$4:$CI$60,BN$204,FALSE),"-")</f>
        <v>-</v>
      </c>
      <c r="BO80" s="5" t="str">
        <f>IFERROR(VLOOKUP($A80,'All Running Order Nat B'!$A$4:$CI$60,BO$204,FALSE),"-")</f>
        <v>-</v>
      </c>
      <c r="BP80" s="3" t="str">
        <f>IFERROR(VLOOKUP($A80,'All Running Order Nat B'!$A$4:$CI$60,BP$204,FALSE),"-")</f>
        <v>-</v>
      </c>
      <c r="BQ80" s="3" t="str">
        <f>IFERROR(VLOOKUP($A80,'All Running Order Nat B'!$A$4:$CI$60,BQ$204,FALSE),"-")</f>
        <v>-</v>
      </c>
      <c r="BR80" s="3" t="str">
        <f>IFERROR(VLOOKUP($A80,'All Running Order Nat B'!$A$4:$CI$60,BR$204,FALSE),"-")</f>
        <v>-</v>
      </c>
      <c r="BS80" s="3" t="str">
        <f>IFERROR(VLOOKUP($A80,'All Running Order Nat B'!$A$4:$CI$60,BS$204,FALSE),"-")</f>
        <v>-</v>
      </c>
      <c r="BT80" s="3" t="str">
        <f>IFERROR(VLOOKUP($A80,'All Running Order Nat B'!$A$4:$CI$60,BT$204,FALSE),"-")</f>
        <v>-</v>
      </c>
      <c r="BU80" s="3" t="str">
        <f>IFERROR(VLOOKUP($A80,'All Running Order Nat B'!$A$4:$CI$60,BU$204,FALSE),"-")</f>
        <v>-</v>
      </c>
      <c r="BV80" s="3" t="str">
        <f>IFERROR(VLOOKUP($A80,'All Running Order Nat B'!$A$4:$CI$60,BV$204,FALSE),"-")</f>
        <v>-</v>
      </c>
      <c r="BW80" s="3" t="str">
        <f>IFERROR(VLOOKUP($A80,'All Running Order Nat B'!$A$4:$CI$60,BW$204,FALSE),"-")</f>
        <v>-</v>
      </c>
      <c r="BX80" s="3" t="str">
        <f>IFERROR(VLOOKUP($A80,'All Running Order Nat B'!$A$4:$CI$60,BX$204,FALSE),"-")</f>
        <v>-</v>
      </c>
      <c r="BY80" s="3" t="str">
        <f>IFERROR(VLOOKUP($A80,'All Running Order Nat B'!$A$4:$CI$60,BY$204,FALSE),"-")</f>
        <v>-</v>
      </c>
      <c r="BZ80" s="3" t="str">
        <f>IFERROR(VLOOKUP($A80,'All Running Order Nat B'!$A$4:$CI$60,BZ$204,FALSE),"-")</f>
        <v>-</v>
      </c>
      <c r="CA80" s="3" t="str">
        <f>IFERROR(VLOOKUP($A80,'All Running Order Nat B'!$A$4:$CI$60,CA$204,FALSE),"-")</f>
        <v>-</v>
      </c>
      <c r="CB80" s="3" t="str">
        <f>IFERROR(VLOOKUP($A80,'All Running Order Nat B'!$A$4:$CI$60,CB$204,FALSE),"-")</f>
        <v>-</v>
      </c>
      <c r="CC80" s="3" t="str">
        <f>IFERROR(VLOOKUP($A80,'All Running Order Nat B'!$A$4:$CI$60,CC$204,FALSE),"-")</f>
        <v>-</v>
      </c>
      <c r="CD80" s="3" t="str">
        <f>IFERROR(VLOOKUP($A80,'All Running Order Nat B'!$A$4:$CI$60,CD$204,FALSE),"-")</f>
        <v>-</v>
      </c>
      <c r="CE80" s="3" t="str">
        <f>IFERROR(VLOOKUP($A80,'All Running Order Nat B'!$A$4:$CI$60,CE$204,FALSE),"-")</f>
        <v>-</v>
      </c>
      <c r="CF80" s="3"/>
      <c r="CG80" s="3"/>
      <c r="CH80" s="5" t="str">
        <f>IFERROR(VLOOKUP($A80,'All Running Order Nat B'!$A$4:$CI$60,CH$204,FALSE),"-")</f>
        <v>-</v>
      </c>
      <c r="CI80">
        <v>23</v>
      </c>
    </row>
    <row r="81" spans="1:87" x14ac:dyDescent="0.3">
      <c r="A81" t="str">
        <f>CONCATENATE('Running Order'!$E$1008,"IRS",CI81)</f>
        <v>BlueIRS24</v>
      </c>
      <c r="B81" s="37" t="str">
        <f>IFERROR(VLOOKUP($A81,'All Running Order Nat B'!$A$4:$CI$60,B$204,FALSE),"-")</f>
        <v>-</v>
      </c>
      <c r="C81" s="36" t="str">
        <f>IFERROR(VLOOKUP($A81,'All Running Order Nat B'!$A$4:$CI$60,C$204,FALSE),"-")</f>
        <v>-</v>
      </c>
      <c r="D81" s="36" t="str">
        <f>IFERROR(VLOOKUP($A81,'All Running Order Nat B'!$A$4:$CI$60,D$204,FALSE),"-")</f>
        <v>-</v>
      </c>
      <c r="E81" s="36" t="str">
        <f>IFERROR(VLOOKUP($A81,'All Running Order Nat B'!$A$4:$CI$60,E$204,FALSE),"-")</f>
        <v>-</v>
      </c>
      <c r="F81" s="36" t="str">
        <f>IFERROR(VLOOKUP($A81,'All Running Order Nat B'!$A$4:$CI$60,F$204,FALSE),"-")</f>
        <v>-</v>
      </c>
      <c r="G81" s="37" t="str">
        <f>IFERROR(VLOOKUP($A81,'All Running Order Nat B'!$A$4:$CI$60,G$204,FALSE),"-")</f>
        <v>-</v>
      </c>
      <c r="H81" s="36" t="str">
        <f>IFERROR(VLOOKUP($A81,'All Running Order Nat B'!$A$4:$CI$60,H$204,FALSE),"-")</f>
        <v>-</v>
      </c>
      <c r="I81" s="36" t="str">
        <f>IFERROR(VLOOKUP($A81,'All Running Order Nat B'!$A$4:$CI$60,I$204,FALSE),"-")</f>
        <v>-</v>
      </c>
      <c r="J81" s="36" t="str">
        <f>IFERROR(VLOOKUP($A81,'All Running Order Nat B'!$A$4:$CI$60,J$204,FALSE),"-")</f>
        <v>-</v>
      </c>
      <c r="K81" s="36" t="str">
        <f>IFERROR(VLOOKUP($A81,'All Running Order Nat B'!$A$4:$CI$60,K$204,FALSE),"-")</f>
        <v>-</v>
      </c>
      <c r="L81" s="36" t="str">
        <f>IFERROR(VLOOKUP($A81,'All Running Order Nat B'!$A$4:$CI$60,L$204,FALSE),"-")</f>
        <v>-</v>
      </c>
      <c r="M81" s="36" t="str">
        <f>IFERROR(VLOOKUP($A81,'All Running Order Nat B'!$A$4:$CI$60,M$204,FALSE),"-")</f>
        <v>-</v>
      </c>
      <c r="N81" s="36" t="str">
        <f>IFERROR(VLOOKUP($A81,'All Running Order Nat B'!$A$4:$CI$60,N$204,FALSE),"-")</f>
        <v>-</v>
      </c>
      <c r="O81" s="36" t="str">
        <f>IFERROR(VLOOKUP($A81,'All Running Order Nat B'!$A$4:$CI$60,O$204,FALSE),"-")</f>
        <v>-</v>
      </c>
      <c r="P81" s="36" t="str">
        <f>IFERROR(VLOOKUP($A81,'All Running Order Nat B'!$A$4:$CI$60,P$204,FALSE),"-")</f>
        <v>-</v>
      </c>
      <c r="Q81" s="36" t="str">
        <f>IFERROR(VLOOKUP($A81,'All Running Order Nat B'!$A$4:$CI$60,Q$204,FALSE),"-")</f>
        <v>-</v>
      </c>
      <c r="R81" s="36" t="str">
        <f>IFERROR(VLOOKUP($A81,'All Running Order Nat B'!$A$4:$CI$60,R$204,FALSE),"-")</f>
        <v>-</v>
      </c>
      <c r="S81" s="36" t="str">
        <f>IFERROR(VLOOKUP($A81,'All Running Order Nat B'!$A$4:$CI$60,S$204,FALSE),"-")</f>
        <v>-</v>
      </c>
      <c r="T81" s="36" t="str">
        <f>IFERROR(VLOOKUP($A81,'All Running Order Nat B'!$A$4:$CI$60,T$204,FALSE),"-")</f>
        <v>-</v>
      </c>
      <c r="U81" s="36" t="str">
        <f>IFERROR(VLOOKUP($A81,'All Running Order Nat B'!$A$4:$CI$60,U$204,FALSE),"-")</f>
        <v>-</v>
      </c>
      <c r="V81" s="36" t="str">
        <f>IFERROR(VLOOKUP($A81,'All Running Order Nat B'!$A$4:$CI$60,V$204,FALSE),"-")</f>
        <v>-</v>
      </c>
      <c r="W81" s="38" t="str">
        <f>IFERROR(VLOOKUP($A81,'All Running Order Nat B'!$A$4:$CI$60,W$204,FALSE),"-")</f>
        <v>-</v>
      </c>
      <c r="X81" s="36" t="str">
        <f>IFERROR(VLOOKUP($A81,'All Running Order Nat B'!$A$4:$CI$60,X$204,FALSE),"-")</f>
        <v>-</v>
      </c>
      <c r="Y81" s="36" t="str">
        <f>IFERROR(VLOOKUP($A81,'All Running Order Nat B'!$A$4:$CI$60,Y$204,FALSE),"-")</f>
        <v>-</v>
      </c>
      <c r="Z81" s="36" t="str">
        <f>IFERROR(VLOOKUP($A81,'All Running Order Nat B'!$A$4:$CI$60,Z$204,FALSE),"-")</f>
        <v>-</v>
      </c>
      <c r="AA81" s="36" t="str">
        <f>IFERROR(VLOOKUP($A81,'All Running Order Nat B'!$A$4:$CI$60,AA$204,FALSE),"-")</f>
        <v>-</v>
      </c>
      <c r="AB81" s="36" t="str">
        <f>IFERROR(VLOOKUP($A81,'All Running Order Nat B'!$A$4:$CI$60,AB$204,FALSE),"-")</f>
        <v>-</v>
      </c>
      <c r="AC81" s="36" t="str">
        <f>IFERROR(VLOOKUP($A81,'All Running Order Nat B'!$A$4:$CI$60,AC$204,FALSE),"-")</f>
        <v>-</v>
      </c>
      <c r="AD81" s="36" t="str">
        <f>IFERROR(VLOOKUP($A81,'All Running Order Nat B'!$A$4:$CI$60,AD$204,FALSE),"-")</f>
        <v>-</v>
      </c>
      <c r="AE81" s="36" t="str">
        <f>IFERROR(VLOOKUP($A81,'All Running Order Nat B'!$A$4:$CI$60,AE$204,FALSE),"-")</f>
        <v>-</v>
      </c>
      <c r="AF81" s="36" t="str">
        <f>IFERROR(VLOOKUP($A81,'All Running Order Nat B'!$A$4:$CI$60,AF$204,FALSE),"-")</f>
        <v>-</v>
      </c>
      <c r="AG81" s="36" t="str">
        <f>IFERROR(VLOOKUP($A81,'All Running Order Nat B'!$A$4:$CI$60,AG$204,FALSE),"-")</f>
        <v>-</v>
      </c>
      <c r="AH81" s="38" t="str">
        <f>IFERROR(VLOOKUP($A81,'All Running Order Nat B'!$A$4:$CI$60,AH$204,FALSE),"-")</f>
        <v>-</v>
      </c>
      <c r="AI81" s="38" t="str">
        <f>IFERROR(VLOOKUP($A81,'All Running Order Nat B'!$A$4:$CI$60,AI$204,FALSE),"-")</f>
        <v>-</v>
      </c>
      <c r="AJ81" s="36" t="str">
        <f>IFERROR(VLOOKUP($A81,'All Running Order Nat B'!$A$4:$CI$60,AJ$204,FALSE),"-")</f>
        <v>-</v>
      </c>
      <c r="AK81" s="36" t="str">
        <f>IFERROR(VLOOKUP($A81,'All Running Order Nat B'!$A$4:$CI$60,AK$204,FALSE),"-")</f>
        <v>-</v>
      </c>
      <c r="AL81" s="36" t="str">
        <f>IFERROR(VLOOKUP($A81,'All Running Order Nat B'!$A$4:$CI$60,AL$204,FALSE),"-")</f>
        <v>-</v>
      </c>
      <c r="AM81" s="36" t="str">
        <f>IFERROR(VLOOKUP($A81,'All Running Order Nat B'!$A$4:$CI$60,AM$204,FALSE),"-")</f>
        <v>-</v>
      </c>
      <c r="AN81" s="36" t="str">
        <f>IFERROR(VLOOKUP($A81,'All Running Order Nat B'!$A$4:$CI$60,AN$204,FALSE),"-")</f>
        <v>-</v>
      </c>
      <c r="AO81" s="36" t="str">
        <f>IFERROR(VLOOKUP($A81,'All Running Order Nat B'!$A$4:$CI$60,AO$204,FALSE),"-")</f>
        <v>-</v>
      </c>
      <c r="AP81" s="36" t="str">
        <f>IFERROR(VLOOKUP($A81,'All Running Order Nat B'!$A$4:$CI$60,AP$204,FALSE),"-")</f>
        <v>-</v>
      </c>
      <c r="AQ81" s="36" t="str">
        <f>IFERROR(VLOOKUP($A81,'All Running Order Nat B'!$A$4:$CI$60,AQ$204,FALSE),"-")</f>
        <v>-</v>
      </c>
      <c r="AR81" s="36" t="str">
        <f>IFERROR(VLOOKUP($A81,'All Running Order Nat B'!$A$4:$CI$60,AR$204,FALSE),"-")</f>
        <v>-</v>
      </c>
      <c r="AS81" s="36" t="str">
        <f>IFERROR(VLOOKUP($A81,'All Running Order Nat B'!$A$4:$CI$60,AS$204,FALSE),"-")</f>
        <v>-</v>
      </c>
      <c r="AT81" s="38" t="str">
        <f>IFERROR(VLOOKUP($A81,'All Running Order Nat B'!$A$4:$CI$60,AT$204,FALSE),"-")</f>
        <v>-</v>
      </c>
      <c r="AU81" s="38" t="str">
        <f>IFERROR(VLOOKUP($A81,'All Running Order Nat B'!$A$4:$CI$60,AU$204,FALSE),"-")</f>
        <v>-</v>
      </c>
      <c r="AV81" s="36" t="str">
        <f>IFERROR(VLOOKUP($A81,'All Running Order Nat B'!$A$4:$CI$60,AV$204,FALSE),"-")</f>
        <v>-</v>
      </c>
      <c r="AW81" s="36" t="str">
        <f>IFERROR(VLOOKUP($A81,'All Running Order Nat B'!$A$4:$CI$60,AW$204,FALSE),"-")</f>
        <v>-</v>
      </c>
      <c r="AX81" s="36" t="str">
        <f>IFERROR(VLOOKUP($A81,'All Running Order Nat B'!$A$4:$CI$60,AX$204,FALSE),"-")</f>
        <v>-</v>
      </c>
      <c r="AY81" s="36" t="str">
        <f>IFERROR(VLOOKUP($A81,'All Running Order Nat B'!$A$4:$CI$60,AY$204,FALSE),"-")</f>
        <v>-</v>
      </c>
      <c r="AZ81" s="36" t="str">
        <f>IFERROR(VLOOKUP($A81,'All Running Order Nat B'!$A$4:$CI$60,AZ$204,FALSE),"-")</f>
        <v>-</v>
      </c>
      <c r="BA81" s="36" t="str">
        <f>IFERROR(VLOOKUP($A81,'All Running Order Nat B'!$A$4:$CI$60,BA$204,FALSE),"-")</f>
        <v>-</v>
      </c>
      <c r="BB81" s="36" t="str">
        <f>IFERROR(VLOOKUP($A81,'All Running Order Nat B'!$A$4:$CI$60,BB$204,FALSE),"-")</f>
        <v>-</v>
      </c>
      <c r="BC81" s="36" t="str">
        <f>IFERROR(VLOOKUP($A81,'All Running Order Nat B'!$A$4:$CI$60,BC$204,FALSE),"-")</f>
        <v>-</v>
      </c>
      <c r="BD81" s="36" t="str">
        <f>IFERROR(VLOOKUP($A81,'All Running Order Nat B'!$A$4:$CI$60,BD$204,FALSE),"-")</f>
        <v>-</v>
      </c>
      <c r="BE81" s="36" t="str">
        <f>IFERROR(VLOOKUP($A81,'All Running Order Nat B'!$A$4:$CI$60,BE$204,FALSE),"-")</f>
        <v>-</v>
      </c>
      <c r="BF81" s="38" t="str">
        <f>IFERROR(VLOOKUP($A81,'All Running Order Nat B'!$A$4:$CI$60,BF$204,FALSE),"-")</f>
        <v>-</v>
      </c>
      <c r="BG81" s="38" t="str">
        <f>IFERROR(VLOOKUP($A81,'All Running Order Nat B'!$A$4:$CI$60,BG$204,FALSE),"-")</f>
        <v>-</v>
      </c>
      <c r="BH81" s="5" t="str">
        <f>IFERROR(VLOOKUP($A81,'All Running Order Nat B'!$A$4:$CI$60,BH$204,FALSE),"-")</f>
        <v>-</v>
      </c>
      <c r="BI81" s="5" t="str">
        <f>IFERROR(VLOOKUP($A81,'All Running Order Nat B'!$A$4:$CI$60,BI$204,FALSE),"-")</f>
        <v>-</v>
      </c>
      <c r="BJ81" s="5" t="str">
        <f>IFERROR(VLOOKUP($A81,'All Running Order Nat B'!$A$4:$CI$60,BJ$204,FALSE),"-")</f>
        <v>-</v>
      </c>
      <c r="BK81" s="5" t="str">
        <f>IFERROR(VLOOKUP($A81,'All Running Order Nat B'!$A$4:$CI$60,BK$204,FALSE),"-")</f>
        <v>-</v>
      </c>
      <c r="BL81" s="5" t="str">
        <f>IFERROR(VLOOKUP($A81,'All Running Order Nat B'!$A$4:$CI$60,BL$204,FALSE),"-")</f>
        <v>-</v>
      </c>
      <c r="BM81" s="5" t="str">
        <f>IFERROR(VLOOKUP($A81,'All Running Order Nat B'!$A$4:$CI$60,BM$204,FALSE),"-")</f>
        <v>-</v>
      </c>
      <c r="BN81" s="5" t="str">
        <f>IFERROR(VLOOKUP($A81,'All Running Order Nat B'!$A$4:$CI$60,BN$204,FALSE),"-")</f>
        <v>-</v>
      </c>
      <c r="BO81" s="5" t="str">
        <f>IFERROR(VLOOKUP($A81,'All Running Order Nat B'!$A$4:$CI$60,BO$204,FALSE),"-")</f>
        <v>-</v>
      </c>
      <c r="BP81" s="3" t="str">
        <f>IFERROR(VLOOKUP($A81,'All Running Order Nat B'!$A$4:$CI$60,BP$204,FALSE),"-")</f>
        <v>-</v>
      </c>
      <c r="BQ81" s="3" t="str">
        <f>IFERROR(VLOOKUP($A81,'All Running Order Nat B'!$A$4:$CI$60,BQ$204,FALSE),"-")</f>
        <v>-</v>
      </c>
      <c r="BR81" s="3" t="str">
        <f>IFERROR(VLOOKUP($A81,'All Running Order Nat B'!$A$4:$CI$60,BR$204,FALSE),"-")</f>
        <v>-</v>
      </c>
      <c r="BS81" s="3" t="str">
        <f>IFERROR(VLOOKUP($A81,'All Running Order Nat B'!$A$4:$CI$60,BS$204,FALSE),"-")</f>
        <v>-</v>
      </c>
      <c r="BT81" s="3" t="str">
        <f>IFERROR(VLOOKUP($A81,'All Running Order Nat B'!$A$4:$CI$60,BT$204,FALSE),"-")</f>
        <v>-</v>
      </c>
      <c r="BU81" s="3" t="str">
        <f>IFERROR(VLOOKUP($A81,'All Running Order Nat B'!$A$4:$CI$60,BU$204,FALSE),"-")</f>
        <v>-</v>
      </c>
      <c r="BV81" s="3" t="str">
        <f>IFERROR(VLOOKUP($A81,'All Running Order Nat B'!$A$4:$CI$60,BV$204,FALSE),"-")</f>
        <v>-</v>
      </c>
      <c r="BW81" s="3" t="str">
        <f>IFERROR(VLOOKUP($A81,'All Running Order Nat B'!$A$4:$CI$60,BW$204,FALSE),"-")</f>
        <v>-</v>
      </c>
      <c r="BX81" s="3" t="str">
        <f>IFERROR(VLOOKUP($A81,'All Running Order Nat B'!$A$4:$CI$60,BX$204,FALSE),"-")</f>
        <v>-</v>
      </c>
      <c r="BY81" s="3" t="str">
        <f>IFERROR(VLOOKUP($A81,'All Running Order Nat B'!$A$4:$CI$60,BY$204,FALSE),"-")</f>
        <v>-</v>
      </c>
      <c r="BZ81" s="3" t="str">
        <f>IFERROR(VLOOKUP($A81,'All Running Order Nat B'!$A$4:$CI$60,BZ$204,FALSE),"-")</f>
        <v>-</v>
      </c>
      <c r="CA81" s="3" t="str">
        <f>IFERROR(VLOOKUP($A81,'All Running Order Nat B'!$A$4:$CI$60,CA$204,FALSE),"-")</f>
        <v>-</v>
      </c>
      <c r="CB81" s="3" t="str">
        <f>IFERROR(VLOOKUP($A81,'All Running Order Nat B'!$A$4:$CI$60,CB$204,FALSE),"-")</f>
        <v>-</v>
      </c>
      <c r="CC81" s="3" t="str">
        <f>IFERROR(VLOOKUP($A81,'All Running Order Nat B'!$A$4:$CI$60,CC$204,FALSE),"-")</f>
        <v>-</v>
      </c>
      <c r="CD81" s="3" t="str">
        <f>IFERROR(VLOOKUP($A81,'All Running Order Nat B'!$A$4:$CI$60,CD$204,FALSE),"-")</f>
        <v>-</v>
      </c>
      <c r="CE81" s="3" t="str">
        <f>IFERROR(VLOOKUP($A81,'All Running Order Nat B'!$A$4:$CI$60,CE$204,FALSE),"-")</f>
        <v>-</v>
      </c>
      <c r="CF81" s="3"/>
      <c r="CG81" s="3"/>
      <c r="CH81" s="5" t="str">
        <f>IFERROR(VLOOKUP($A81,'All Running Order Nat B'!$A$4:$CI$60,CH$204,FALSE),"-")</f>
        <v>-</v>
      </c>
      <c r="CI81">
        <v>24</v>
      </c>
    </row>
    <row r="82" spans="1:87" x14ac:dyDescent="0.3">
      <c r="B82" s="13" t="s">
        <v>168</v>
      </c>
      <c r="C82" s="13"/>
      <c r="D82" s="13"/>
      <c r="E82" s="13"/>
      <c r="F82" s="13"/>
      <c r="G82" s="13"/>
      <c r="H82" s="12"/>
      <c r="I82" s="12"/>
      <c r="J82" s="12"/>
      <c r="K82" s="12"/>
      <c r="L82" s="12"/>
      <c r="M82" s="12"/>
      <c r="N82" s="12"/>
      <c r="O82" s="12"/>
      <c r="P82" s="12"/>
      <c r="Q82" s="12"/>
      <c r="R82" s="12"/>
      <c r="S82" s="12"/>
      <c r="T82" s="12"/>
      <c r="U82" s="12"/>
      <c r="V82" s="12"/>
      <c r="W82" s="5"/>
      <c r="X82" s="12"/>
      <c r="Y82" s="12"/>
      <c r="Z82" s="12"/>
      <c r="AA82" s="12"/>
      <c r="AB82" s="12"/>
      <c r="AC82" s="12"/>
      <c r="AD82" s="12"/>
      <c r="AE82" s="12"/>
      <c r="AF82" s="12"/>
      <c r="AG82" s="12"/>
      <c r="AH82" s="5"/>
      <c r="AI82" s="5"/>
      <c r="AJ82" s="12"/>
      <c r="AK82" s="12"/>
      <c r="AL82" s="12"/>
      <c r="AM82" s="12"/>
      <c r="AN82" s="12"/>
      <c r="AO82" s="12"/>
      <c r="AP82" s="12"/>
      <c r="AQ82" s="12"/>
      <c r="AR82" s="12"/>
      <c r="AS82" s="12"/>
      <c r="AT82" s="5"/>
      <c r="AU82" s="5"/>
      <c r="AV82" s="5"/>
      <c r="AW82" s="5"/>
      <c r="AX82" s="5"/>
      <c r="AY82" s="5"/>
      <c r="AZ82" s="5"/>
      <c r="BA82" s="5"/>
      <c r="BB82" s="5"/>
      <c r="BC82" s="5"/>
      <c r="BD82" s="5"/>
      <c r="BE82" s="5"/>
      <c r="BF82" s="5"/>
      <c r="BG82" s="5"/>
      <c r="BH82" s="5"/>
      <c r="BI82" s="5"/>
      <c r="BJ82" s="5"/>
      <c r="BK82" s="5"/>
      <c r="BL82" s="5"/>
      <c r="BM82" s="5"/>
      <c r="BN82" s="5"/>
      <c r="BO82" s="5"/>
      <c r="BP82" s="3"/>
      <c r="BQ82" s="3"/>
      <c r="BR82" s="3"/>
      <c r="BS82" s="3"/>
      <c r="BT82" s="3"/>
      <c r="BU82" s="3"/>
      <c r="BV82" s="3"/>
      <c r="BW82" s="3"/>
      <c r="BX82" s="3"/>
      <c r="BY82" s="3"/>
      <c r="BZ82" s="3"/>
      <c r="CA82" s="3"/>
      <c r="CB82" s="3"/>
      <c r="CC82" s="3"/>
      <c r="CD82" s="3"/>
      <c r="CE82" s="3"/>
      <c r="CF82" s="3"/>
      <c r="CG82" s="3"/>
      <c r="CH82" s="5"/>
    </row>
    <row r="83" spans="1:87" x14ac:dyDescent="0.3">
      <c r="A83" t="str">
        <f>CONCATENATE('Running Order'!$E$1008,"Live",CI83)</f>
        <v>BlueLive1</v>
      </c>
      <c r="B83" s="13">
        <f>IFERROR(VLOOKUP($A83,'All Running Order Nat B'!$A$4:$CI$60,B$204,FALSE),"-")</f>
        <v>21</v>
      </c>
      <c r="C83" s="35" t="str">
        <f>IFERROR(VLOOKUP($A83,'All Running Order Nat B'!$A$4:$CI$60,C$204,FALSE),"-")</f>
        <v>Ian Fullwood</v>
      </c>
      <c r="D83" s="35" t="str">
        <f>IFERROR(VLOOKUP($A83,'All Running Order Nat B'!$A$4:$CI$60,D$204,FALSE),"-")</f>
        <v>Janette Fullwood</v>
      </c>
      <c r="E83" s="35" t="str">
        <f>IFERROR(VLOOKUP($A83,'All Running Order Nat B'!$A$4:$CI$60,E$204,FALSE),"-")</f>
        <v>CAP</v>
      </c>
      <c r="F83" s="35">
        <f>IFERROR(VLOOKUP($A83,'All Running Order Nat B'!$A$4:$CI$60,F$204,FALSE),"-")</f>
        <v>1440</v>
      </c>
      <c r="G83" s="13" t="str">
        <f>IFERROR(VLOOKUP($A83,'All Running Order Nat B'!$A$4:$CI$60,G$204,FALSE),"-")</f>
        <v>Live</v>
      </c>
      <c r="H83" s="12">
        <f>IFERROR(VLOOKUP($A83,'All Running Order Nat B'!$A$4:$CI$60,H$204,FALSE),"-")</f>
        <v>3</v>
      </c>
      <c r="I83" s="12">
        <f>IFERROR(VLOOKUP($A83,'All Running Order Nat B'!$A$4:$CI$60,I$204,FALSE),"-")</f>
        <v>0</v>
      </c>
      <c r="J83" s="12">
        <f>IFERROR(VLOOKUP($A83,'All Running Order Nat B'!$A$4:$CI$60,J$204,FALSE),"-")</f>
        <v>0</v>
      </c>
      <c r="K83" s="35">
        <f>IFERROR(VLOOKUP($A83,'All Running Order Nat B'!$A$4:$CI$60,K$204,FALSE),"-")</f>
        <v>0</v>
      </c>
      <c r="L83" s="12" t="str">
        <f>IFERROR(VLOOKUP($A83,'All Running Order Nat B'!$A$4:$CI$60,L$204,FALSE),"-")</f>
        <v>Blue</v>
      </c>
      <c r="M83" s="35">
        <f>IFERROR(VLOOKUP($A83,'All Running Order Nat B'!$A$4:$CI$60,M$204,FALSE),"-")</f>
        <v>4</v>
      </c>
      <c r="N83" s="35">
        <f>IFERROR(VLOOKUP($A83,'All Running Order Nat B'!$A$4:$CI$60,N$204,FALSE),"-")</f>
        <v>0</v>
      </c>
      <c r="O83" s="35">
        <f>IFERROR(VLOOKUP($A83,'All Running Order Nat B'!$A$4:$CI$60,O$204,FALSE),"-")</f>
        <v>7</v>
      </c>
      <c r="P83" s="35">
        <f>IFERROR(VLOOKUP($A83,'All Running Order Nat B'!$A$4:$CI$60,P$204,FALSE),"-")</f>
        <v>2</v>
      </c>
      <c r="Q83" s="35">
        <f>IFERROR(VLOOKUP($A83,'All Running Order Nat B'!$A$4:$CI$60,Q$204,FALSE),"-")</f>
        <v>4</v>
      </c>
      <c r="R83" s="35">
        <f>IFERROR(VLOOKUP($A83,'All Running Order Nat B'!$A$4:$CI$60,R$204,FALSE),"-")</f>
        <v>4</v>
      </c>
      <c r="S83" s="12">
        <f>IFERROR(VLOOKUP($A83,'All Running Order Nat B'!$A$4:$CI$60,S$204,FALSE),"-")</f>
        <v>7</v>
      </c>
      <c r="T83" s="35">
        <f>IFERROR(VLOOKUP($A83,'All Running Order Nat B'!$A$4:$CI$60,T$204,FALSE),"-")</f>
        <v>1</v>
      </c>
      <c r="U83" s="12">
        <f>IFERROR(VLOOKUP($A83,'All Running Order Nat B'!$A$4:$CI$60,U$204,FALSE),"-")</f>
        <v>0</v>
      </c>
      <c r="V83" s="35">
        <f>IFERROR(VLOOKUP($A83,'All Running Order Nat B'!$A$4:$CI$60,V$204,FALSE),"-")</f>
        <v>0</v>
      </c>
      <c r="W83" s="5">
        <f>IFERROR(VLOOKUP($A83,'All Running Order Nat B'!$A$4:$CI$60,W$204,FALSE),"-")</f>
        <v>29</v>
      </c>
      <c r="X83" s="12">
        <f>IFERROR(VLOOKUP($A83,'All Running Order Nat B'!$A$4:$CI$60,X$204,FALSE),"-")</f>
        <v>5</v>
      </c>
      <c r="Y83" s="12">
        <f>IFERROR(VLOOKUP($A83,'All Running Order Nat B'!$A$4:$CI$60,Y$204,FALSE),"-")</f>
        <v>1</v>
      </c>
      <c r="Z83" s="12">
        <f>IFERROR(VLOOKUP($A83,'All Running Order Nat B'!$A$4:$CI$60,Z$204,FALSE),"-")</f>
        <v>1</v>
      </c>
      <c r="AA83" s="12">
        <f>IFERROR(VLOOKUP($A83,'All Running Order Nat B'!$A$4:$CI$60,AA$204,FALSE),"-")</f>
        <v>1</v>
      </c>
      <c r="AB83" s="12">
        <f>IFERROR(VLOOKUP($A83,'All Running Order Nat B'!$A$4:$CI$60,AB$204,FALSE),"-")</f>
        <v>1</v>
      </c>
      <c r="AC83" s="12">
        <f>IFERROR(VLOOKUP($A83,'All Running Order Nat B'!$A$4:$CI$60,AC$204,FALSE),"-")</f>
        <v>4</v>
      </c>
      <c r="AD83" s="12">
        <f>IFERROR(VLOOKUP($A83,'All Running Order Nat B'!$A$4:$CI$60,AD$204,FALSE),"-")</f>
        <v>7</v>
      </c>
      <c r="AE83" s="12">
        <f>IFERROR(VLOOKUP($A83,'All Running Order Nat B'!$A$4:$CI$60,AE$204,FALSE),"-")</f>
        <v>0</v>
      </c>
      <c r="AF83" s="12">
        <f>IFERROR(VLOOKUP($A83,'All Running Order Nat B'!$A$4:$CI$60,AF$204,FALSE),"-")</f>
        <v>0</v>
      </c>
      <c r="AG83" s="12">
        <f>IFERROR(VLOOKUP($A83,'All Running Order Nat B'!$A$4:$CI$60,AG$204,FALSE),"-")</f>
        <v>0</v>
      </c>
      <c r="AH83" s="5">
        <f>IFERROR(VLOOKUP($A83,'All Running Order Nat B'!$A$4:$CI$60,AH$204,FALSE),"-")</f>
        <v>20</v>
      </c>
      <c r="AI83" s="5">
        <f>IFERROR(VLOOKUP($A83,'All Running Order Nat B'!$A$4:$CI$60,AI$204,FALSE),"-")</f>
        <v>49</v>
      </c>
      <c r="AJ83" s="12">
        <f>IFERROR(VLOOKUP($A83,'All Running Order Nat B'!$A$4:$CI$60,AJ$204,FALSE),"-")</f>
        <v>1</v>
      </c>
      <c r="AK83" s="12">
        <f>IFERROR(VLOOKUP($A83,'All Running Order Nat B'!$A$4:$CI$60,AK$204,FALSE),"-")</f>
        <v>5</v>
      </c>
      <c r="AL83" s="12">
        <f>IFERROR(VLOOKUP($A83,'All Running Order Nat B'!$A$4:$CI$60,AL$204,FALSE),"-")</f>
        <v>1</v>
      </c>
      <c r="AM83" s="12">
        <f>IFERROR(VLOOKUP($A83,'All Running Order Nat B'!$A$4:$CI$60,AM$204,FALSE),"-")</f>
        <v>4</v>
      </c>
      <c r="AN83" s="12">
        <f>IFERROR(VLOOKUP($A83,'All Running Order Nat B'!$A$4:$CI$60,AN$204,FALSE),"-")</f>
        <v>1</v>
      </c>
      <c r="AO83" s="12">
        <f>IFERROR(VLOOKUP($A83,'All Running Order Nat B'!$A$4:$CI$60,AO$204,FALSE),"-")</f>
        <v>2</v>
      </c>
      <c r="AP83" s="12">
        <f>IFERROR(VLOOKUP($A83,'All Running Order Nat B'!$A$4:$CI$60,AP$204,FALSE),"-")</f>
        <v>2</v>
      </c>
      <c r="AQ83" s="12">
        <f>IFERROR(VLOOKUP($A83,'All Running Order Nat B'!$A$4:$CI$60,AQ$204,FALSE),"-")</f>
        <v>0</v>
      </c>
      <c r="AR83" s="12">
        <f>IFERROR(VLOOKUP($A83,'All Running Order Nat B'!$A$4:$CI$60,AR$204,FALSE),"-")</f>
        <v>0</v>
      </c>
      <c r="AS83" s="12">
        <f>IFERROR(VLOOKUP($A83,'All Running Order Nat B'!$A$4:$CI$60,AS$204,FALSE),"-")</f>
        <v>0</v>
      </c>
      <c r="AT83" s="5">
        <f>IFERROR(VLOOKUP($A83,'All Running Order Nat B'!$A$4:$CI$60,AT$204,FALSE),"-")</f>
        <v>16</v>
      </c>
      <c r="AU83" s="5">
        <f>IFERROR(VLOOKUP($A83,'All Running Order Nat B'!$A$4:$CI$60,AU$204,FALSE),"-")</f>
        <v>65</v>
      </c>
      <c r="AV83" s="12">
        <f>IFERROR(VLOOKUP($A83,'All Running Order Nat B'!$A$4:$CI$60,AV$204,FALSE),"-")</f>
        <v>0</v>
      </c>
      <c r="AW83" s="12">
        <f>IFERROR(VLOOKUP($A83,'All Running Order Nat B'!$A$4:$CI$60,AW$204,FALSE),"-")</f>
        <v>0</v>
      </c>
      <c r="AX83" s="12">
        <f>IFERROR(VLOOKUP($A83,'All Running Order Nat B'!$A$4:$CI$60,AX$204,FALSE),"-")</f>
        <v>0</v>
      </c>
      <c r="AY83" s="12">
        <f>IFERROR(VLOOKUP($A83,'All Running Order Nat B'!$A$4:$CI$60,AY$204,FALSE),"-")</f>
        <v>0</v>
      </c>
      <c r="AZ83" s="12">
        <f>IFERROR(VLOOKUP($A83,'All Running Order Nat B'!$A$4:$CI$60,AZ$204,FALSE),"-")</f>
        <v>0</v>
      </c>
      <c r="BA83" s="12">
        <f>IFERROR(VLOOKUP($A83,'All Running Order Nat B'!$A$4:$CI$60,BA$204,FALSE),"-")</f>
        <v>0</v>
      </c>
      <c r="BB83" s="12">
        <f>IFERROR(VLOOKUP($A83,'All Running Order Nat B'!$A$4:$CI$60,BB$204,FALSE),"-")</f>
        <v>0</v>
      </c>
      <c r="BC83" s="12">
        <f>IFERROR(VLOOKUP($A83,'All Running Order Nat B'!$A$4:$CI$60,BC$204,FALSE),"-")</f>
        <v>0</v>
      </c>
      <c r="BD83" s="12">
        <f>IFERROR(VLOOKUP($A83,'All Running Order Nat B'!$A$4:$CI$60,BD$204,FALSE),"-")</f>
        <v>0</v>
      </c>
      <c r="BE83" s="12">
        <f>IFERROR(VLOOKUP($A83,'All Running Order Nat B'!$A$4:$CI$60,BE$204,FALSE),"-")</f>
        <v>0</v>
      </c>
      <c r="BF83" s="5">
        <f>IFERROR(VLOOKUP($A83,'All Running Order Nat B'!$A$4:$CI$60,BF$204,FALSE),"-")</f>
        <v>0</v>
      </c>
      <c r="BG83" s="5">
        <f>IFERROR(VLOOKUP($A83,'All Running Order Nat B'!$A$4:$CI$60,BG$204,FALSE),"-")</f>
        <v>65</v>
      </c>
      <c r="BH83" s="5">
        <f>IFERROR(VLOOKUP($A83,'All Running Order Nat B'!$A$4:$CI$60,BH$204,FALSE),"-")</f>
        <v>13</v>
      </c>
      <c r="BI83" s="5">
        <f>IFERROR(VLOOKUP($A83,'All Running Order Nat B'!$A$4:$CI$60,BI$204,FALSE),"-")</f>
        <v>13</v>
      </c>
      <c r="BJ83" s="5">
        <f>IFERROR(VLOOKUP($A83,'All Running Order Nat B'!$A$4:$CI$60,BJ$204,FALSE),"-")</f>
        <v>13</v>
      </c>
      <c r="BK83" s="5">
        <f>IFERROR(VLOOKUP($A83,'All Running Order Nat B'!$A$4:$CI$60,BK$204,FALSE),"-")</f>
        <v>13</v>
      </c>
      <c r="BL83" s="5">
        <f>IFERROR(VLOOKUP($A83,'All Running Order Nat B'!$A$4:$CI$60,BL$204,FALSE),"-")</f>
        <v>13</v>
      </c>
      <c r="BM83" s="5">
        <f>IFERROR(VLOOKUP($A83,'All Running Order Nat B'!$A$4:$CI$60,BM$204,FALSE),"-")</f>
        <v>13</v>
      </c>
      <c r="BN83" s="5">
        <f>IFERROR(VLOOKUP($A83,'All Running Order Nat B'!$A$4:$CI$60,BN$204,FALSE),"-")</f>
        <v>13</v>
      </c>
      <c r="BO83" s="5">
        <f>IFERROR(VLOOKUP($A83,'All Running Order Nat B'!$A$4:$CI$60,BO$204,FALSE),"-")</f>
        <v>13</v>
      </c>
      <c r="BP83" s="3" t="str">
        <f>IFERROR(VLOOKUP($A83,'All Running Order Nat B'!$A$4:$CI$60,BP$204,FALSE),"-")</f>
        <v>-</v>
      </c>
      <c r="BQ83" s="3" t="str">
        <f>IFERROR(VLOOKUP($A83,'All Running Order Nat B'!$A$4:$CI$60,BQ$204,FALSE),"-")</f>
        <v/>
      </c>
      <c r="BR83" s="3" t="str">
        <f>IFERROR(VLOOKUP($A83,'All Running Order Nat B'!$A$4:$CI$60,BR$204,FALSE),"-")</f>
        <v>-</v>
      </c>
      <c r="BS83" s="3" t="str">
        <f>IFERROR(VLOOKUP($A83,'All Running Order Nat B'!$A$4:$CI$60,BS$204,FALSE),"-")</f>
        <v/>
      </c>
      <c r="BT83" s="3">
        <f>IFERROR(VLOOKUP($A83,'All Running Order Nat B'!$A$4:$CI$60,BT$204,FALSE),"-")</f>
        <v>13</v>
      </c>
      <c r="BU83" s="3">
        <f>IFERROR(VLOOKUP($A83,'All Running Order Nat B'!$A$4:$CI$60,BU$204,FALSE),"-")</f>
        <v>1</v>
      </c>
      <c r="BV83" s="3" t="str">
        <f>IFERROR(VLOOKUP($A83,'All Running Order Nat B'!$A$4:$CI$60,BV$204,FALSE),"-")</f>
        <v>-</v>
      </c>
      <c r="BW83" s="3" t="str">
        <f>IFERROR(VLOOKUP($A83,'All Running Order Nat B'!$A$4:$CI$60,BW$204,FALSE),"-")</f>
        <v/>
      </c>
      <c r="BX83" s="3" t="str">
        <f>IFERROR(VLOOKUP($A83,'All Running Order Nat B'!$A$4:$CI$60,BX$204,FALSE),"-")</f>
        <v>-</v>
      </c>
      <c r="BY83" s="3" t="str">
        <f>IFERROR(VLOOKUP($A83,'All Running Order Nat B'!$A$4:$CI$60,BY$204,FALSE),"-")</f>
        <v/>
      </c>
      <c r="BZ83" s="3" t="str">
        <f>IFERROR(VLOOKUP($A83,'All Running Order Nat B'!$A$4:$CI$60,BZ$204,FALSE),"-")</f>
        <v>-</v>
      </c>
      <c r="CA83" s="3" t="str">
        <f>IFERROR(VLOOKUP($A83,'All Running Order Nat B'!$A$4:$CI$60,CA$204,FALSE),"-")</f>
        <v/>
      </c>
      <c r="CB83" s="3" t="str">
        <f>IFERROR(VLOOKUP($A83,'All Running Order Nat B'!$A$4:$CI$60,CB$204,FALSE),"-")</f>
        <v>-</v>
      </c>
      <c r="CC83" s="3" t="str">
        <f>IFERROR(VLOOKUP($A83,'All Running Order Nat B'!$A$4:$CI$60,CC$204,FALSE),"-")</f>
        <v/>
      </c>
      <c r="CD83" s="3">
        <f>IFERROR(VLOOKUP($A83,'All Running Order Nat B'!$A$4:$CI$60,CD$204,FALSE),"-")</f>
        <v>13</v>
      </c>
      <c r="CE83" s="3">
        <f>IFERROR(VLOOKUP($A83,'All Running Order Nat B'!$A$4:$CI$60,CE$204,FALSE),"-")</f>
        <v>1</v>
      </c>
      <c r="CF83" s="3"/>
      <c r="CG83" s="3"/>
      <c r="CH83" s="5" t="str">
        <f>IFERROR(VLOOKUP($A83,'All Running Order Nat B'!$A$4:$CI$60,CH$204,FALSE),"-")</f>
        <v>1</v>
      </c>
      <c r="CI83">
        <v>1</v>
      </c>
    </row>
    <row r="84" spans="1:87" x14ac:dyDescent="0.3">
      <c r="A84" t="str">
        <f>CONCATENATE('Running Order'!$E$1008,"Live",CI84)</f>
        <v>BlueLive2</v>
      </c>
      <c r="B84" s="37">
        <f>IFERROR(VLOOKUP($A84,'All Running Order Nat B'!$A$4:$CI$60,B$204,FALSE),"-")</f>
        <v>25</v>
      </c>
      <c r="C84" s="36" t="str">
        <f>IFERROR(VLOOKUP($A84,'All Running Order Nat B'!$A$4:$CI$60,C$204,FALSE),"-")</f>
        <v>Mark Howse</v>
      </c>
      <c r="D84" s="36" t="str">
        <f>IFERROR(VLOOKUP($A84,'All Running Order Nat B'!$A$4:$CI$60,D$204,FALSE),"-")</f>
        <v>Prue Barnes</v>
      </c>
      <c r="E84" s="36" t="str">
        <f>IFERROR(VLOOKUP($A84,'All Running Order Nat B'!$A$4:$CI$60,E$204,FALSE),"-")</f>
        <v>Impunity</v>
      </c>
      <c r="F84" s="36">
        <f>IFERROR(VLOOKUP($A84,'All Running Order Nat B'!$A$4:$CI$60,F$204,FALSE),"-")</f>
        <v>1200</v>
      </c>
      <c r="G84" s="37" t="str">
        <f>IFERROR(VLOOKUP($A84,'All Running Order Nat B'!$A$4:$CI$60,G$204,FALSE),"-")</f>
        <v>Live</v>
      </c>
      <c r="H84" s="36">
        <f>IFERROR(VLOOKUP($A84,'All Running Order Nat B'!$A$4:$CI$60,H$204,FALSE),"-")</f>
        <v>2</v>
      </c>
      <c r="I84" s="36">
        <f>IFERROR(VLOOKUP($A84,'All Running Order Nat B'!$A$4:$CI$60,I$204,FALSE),"-")</f>
        <v>0</v>
      </c>
      <c r="J84" s="36">
        <f>IFERROR(VLOOKUP($A84,'All Running Order Nat B'!$A$4:$CI$60,J$204,FALSE),"-")</f>
        <v>0</v>
      </c>
      <c r="K84" s="36">
        <f>IFERROR(VLOOKUP($A84,'All Running Order Nat B'!$A$4:$CI$60,K$204,FALSE),"-")</f>
        <v>0</v>
      </c>
      <c r="L84" s="36" t="str">
        <f>IFERROR(VLOOKUP($A84,'All Running Order Nat B'!$A$4:$CI$60,L$204,FALSE),"-")</f>
        <v>Blue</v>
      </c>
      <c r="M84" s="36">
        <f>IFERROR(VLOOKUP($A84,'All Running Order Nat B'!$A$4:$CI$60,M$204,FALSE),"-")</f>
        <v>6</v>
      </c>
      <c r="N84" s="36">
        <f>IFERROR(VLOOKUP($A84,'All Running Order Nat B'!$A$4:$CI$60,N$204,FALSE),"-")</f>
        <v>5</v>
      </c>
      <c r="O84" s="36">
        <f>IFERROR(VLOOKUP($A84,'All Running Order Nat B'!$A$4:$CI$60,O$204,FALSE),"-")</f>
        <v>9</v>
      </c>
      <c r="P84" s="36">
        <f>IFERROR(VLOOKUP($A84,'All Running Order Nat B'!$A$4:$CI$60,P$204,FALSE),"-")</f>
        <v>2</v>
      </c>
      <c r="Q84" s="36">
        <f>IFERROR(VLOOKUP($A84,'All Running Order Nat B'!$A$4:$CI$60,Q$204,FALSE),"-")</f>
        <v>5</v>
      </c>
      <c r="R84" s="36">
        <f>IFERROR(VLOOKUP($A84,'All Running Order Nat B'!$A$4:$CI$60,R$204,FALSE),"-")</f>
        <v>4</v>
      </c>
      <c r="S84" s="36">
        <f>IFERROR(VLOOKUP($A84,'All Running Order Nat B'!$A$4:$CI$60,S$204,FALSE),"-")</f>
        <v>8</v>
      </c>
      <c r="T84" s="36">
        <f>IFERROR(VLOOKUP($A84,'All Running Order Nat B'!$A$4:$CI$60,T$204,FALSE),"-")</f>
        <v>0</v>
      </c>
      <c r="U84" s="36">
        <f>IFERROR(VLOOKUP($A84,'All Running Order Nat B'!$A$4:$CI$60,U$204,FALSE),"-")</f>
        <v>0</v>
      </c>
      <c r="V84" s="36">
        <f>IFERROR(VLOOKUP($A84,'All Running Order Nat B'!$A$4:$CI$60,V$204,FALSE),"-")</f>
        <v>0</v>
      </c>
      <c r="W84" s="38">
        <f>IFERROR(VLOOKUP($A84,'All Running Order Nat B'!$A$4:$CI$60,W$204,FALSE),"-")</f>
        <v>39</v>
      </c>
      <c r="X84" s="36">
        <f>IFERROR(VLOOKUP($A84,'All Running Order Nat B'!$A$4:$CI$60,X$204,FALSE),"-")</f>
        <v>5</v>
      </c>
      <c r="Y84" s="36">
        <f>IFERROR(VLOOKUP($A84,'All Running Order Nat B'!$A$4:$CI$60,Y$204,FALSE),"-")</f>
        <v>3</v>
      </c>
      <c r="Z84" s="36">
        <f>IFERROR(VLOOKUP($A84,'All Running Order Nat B'!$A$4:$CI$60,Z$204,FALSE),"-")</f>
        <v>1</v>
      </c>
      <c r="AA84" s="36">
        <f>IFERROR(VLOOKUP($A84,'All Running Order Nat B'!$A$4:$CI$60,AA$204,FALSE),"-")</f>
        <v>1</v>
      </c>
      <c r="AB84" s="36">
        <f>IFERROR(VLOOKUP($A84,'All Running Order Nat B'!$A$4:$CI$60,AB$204,FALSE),"-")</f>
        <v>2</v>
      </c>
      <c r="AC84" s="36">
        <f>IFERROR(VLOOKUP($A84,'All Running Order Nat B'!$A$4:$CI$60,AC$204,FALSE),"-")</f>
        <v>4</v>
      </c>
      <c r="AD84" s="36">
        <f>IFERROR(VLOOKUP($A84,'All Running Order Nat B'!$A$4:$CI$60,AD$204,FALSE),"-")</f>
        <v>8</v>
      </c>
      <c r="AE84" s="36">
        <f>IFERROR(VLOOKUP($A84,'All Running Order Nat B'!$A$4:$CI$60,AE$204,FALSE),"-")</f>
        <v>0</v>
      </c>
      <c r="AF84" s="36">
        <f>IFERROR(VLOOKUP($A84,'All Running Order Nat B'!$A$4:$CI$60,AF$204,FALSE),"-")</f>
        <v>0</v>
      </c>
      <c r="AG84" s="36">
        <f>IFERROR(VLOOKUP($A84,'All Running Order Nat B'!$A$4:$CI$60,AG$204,FALSE),"-")</f>
        <v>0</v>
      </c>
      <c r="AH84" s="38">
        <f>IFERROR(VLOOKUP($A84,'All Running Order Nat B'!$A$4:$CI$60,AH$204,FALSE),"-")</f>
        <v>24</v>
      </c>
      <c r="AI84" s="38">
        <f>IFERROR(VLOOKUP($A84,'All Running Order Nat B'!$A$4:$CI$60,AI$204,FALSE),"-")</f>
        <v>63</v>
      </c>
      <c r="AJ84" s="36">
        <f>IFERROR(VLOOKUP($A84,'All Running Order Nat B'!$A$4:$CI$60,AJ$204,FALSE),"-")</f>
        <v>1</v>
      </c>
      <c r="AK84" s="36">
        <f>IFERROR(VLOOKUP($A84,'All Running Order Nat B'!$A$4:$CI$60,AK$204,FALSE),"-")</f>
        <v>3</v>
      </c>
      <c r="AL84" s="36">
        <f>IFERROR(VLOOKUP($A84,'All Running Order Nat B'!$A$4:$CI$60,AL$204,FALSE),"-")</f>
        <v>1</v>
      </c>
      <c r="AM84" s="36">
        <f>IFERROR(VLOOKUP($A84,'All Running Order Nat B'!$A$4:$CI$60,AM$204,FALSE),"-")</f>
        <v>3</v>
      </c>
      <c r="AN84" s="36">
        <f>IFERROR(VLOOKUP($A84,'All Running Order Nat B'!$A$4:$CI$60,AN$204,FALSE),"-")</f>
        <v>1</v>
      </c>
      <c r="AO84" s="36">
        <f>IFERROR(VLOOKUP($A84,'All Running Order Nat B'!$A$4:$CI$60,AO$204,FALSE),"-")</f>
        <v>3</v>
      </c>
      <c r="AP84" s="36">
        <f>IFERROR(VLOOKUP($A84,'All Running Order Nat B'!$A$4:$CI$60,AP$204,FALSE),"-")</f>
        <v>5</v>
      </c>
      <c r="AQ84" s="36">
        <f>IFERROR(VLOOKUP($A84,'All Running Order Nat B'!$A$4:$CI$60,AQ$204,FALSE),"-")</f>
        <v>1</v>
      </c>
      <c r="AR84" s="36">
        <f>IFERROR(VLOOKUP($A84,'All Running Order Nat B'!$A$4:$CI$60,AR$204,FALSE),"-")</f>
        <v>0</v>
      </c>
      <c r="AS84" s="36">
        <f>IFERROR(VLOOKUP($A84,'All Running Order Nat B'!$A$4:$CI$60,AS$204,FALSE),"-")</f>
        <v>0</v>
      </c>
      <c r="AT84" s="38">
        <f>IFERROR(VLOOKUP($A84,'All Running Order Nat B'!$A$4:$CI$60,AT$204,FALSE),"-")</f>
        <v>18</v>
      </c>
      <c r="AU84" s="38">
        <f>IFERROR(VLOOKUP($A84,'All Running Order Nat B'!$A$4:$CI$60,AU$204,FALSE),"-")</f>
        <v>81</v>
      </c>
      <c r="AV84" s="36">
        <f>IFERROR(VLOOKUP($A84,'All Running Order Nat B'!$A$4:$CI$60,AV$204,FALSE),"-")</f>
        <v>0</v>
      </c>
      <c r="AW84" s="36">
        <f>IFERROR(VLOOKUP($A84,'All Running Order Nat B'!$A$4:$CI$60,AW$204,FALSE),"-")</f>
        <v>0</v>
      </c>
      <c r="AX84" s="36">
        <f>IFERROR(VLOOKUP($A84,'All Running Order Nat B'!$A$4:$CI$60,AX$204,FALSE),"-")</f>
        <v>0</v>
      </c>
      <c r="AY84" s="36">
        <f>IFERROR(VLOOKUP($A84,'All Running Order Nat B'!$A$4:$CI$60,AY$204,FALSE),"-")</f>
        <v>0</v>
      </c>
      <c r="AZ84" s="36">
        <f>IFERROR(VLOOKUP($A84,'All Running Order Nat B'!$A$4:$CI$60,AZ$204,FALSE),"-")</f>
        <v>0</v>
      </c>
      <c r="BA84" s="36">
        <f>IFERROR(VLOOKUP($A84,'All Running Order Nat B'!$A$4:$CI$60,BA$204,FALSE),"-")</f>
        <v>0</v>
      </c>
      <c r="BB84" s="36">
        <f>IFERROR(VLOOKUP($A84,'All Running Order Nat B'!$A$4:$CI$60,BB$204,FALSE),"-")</f>
        <v>0</v>
      </c>
      <c r="BC84" s="36">
        <f>IFERROR(VLOOKUP($A84,'All Running Order Nat B'!$A$4:$CI$60,BC$204,FALSE),"-")</f>
        <v>0</v>
      </c>
      <c r="BD84" s="36">
        <f>IFERROR(VLOOKUP($A84,'All Running Order Nat B'!$A$4:$CI$60,BD$204,FALSE),"-")</f>
        <v>0</v>
      </c>
      <c r="BE84" s="36">
        <f>IFERROR(VLOOKUP($A84,'All Running Order Nat B'!$A$4:$CI$60,BE$204,FALSE),"-")</f>
        <v>0</v>
      </c>
      <c r="BF84" s="38">
        <f>IFERROR(VLOOKUP($A84,'All Running Order Nat B'!$A$4:$CI$60,BF$204,FALSE),"-")</f>
        <v>0</v>
      </c>
      <c r="BG84" s="38">
        <f>IFERROR(VLOOKUP($A84,'All Running Order Nat B'!$A$4:$CI$60,BG$204,FALSE),"-")</f>
        <v>81</v>
      </c>
      <c r="BH84" s="5">
        <f>IFERROR(VLOOKUP($A84,'All Running Order Nat B'!$A$4:$CI$60,BH$204,FALSE),"-")</f>
        <v>16</v>
      </c>
      <c r="BI84" s="5">
        <f>IFERROR(VLOOKUP($A84,'All Running Order Nat B'!$A$4:$CI$60,BI$204,FALSE),"-")</f>
        <v>16</v>
      </c>
      <c r="BJ84" s="5">
        <f>IFERROR(VLOOKUP($A84,'All Running Order Nat B'!$A$4:$CI$60,BJ$204,FALSE),"-")</f>
        <v>16</v>
      </c>
      <c r="BK84" s="5">
        <f>IFERROR(VLOOKUP($A84,'All Running Order Nat B'!$A$4:$CI$60,BK$204,FALSE),"-")</f>
        <v>16</v>
      </c>
      <c r="BL84" s="5">
        <f>IFERROR(VLOOKUP($A84,'All Running Order Nat B'!$A$4:$CI$60,BL$204,FALSE),"-")</f>
        <v>16</v>
      </c>
      <c r="BM84" s="5">
        <f>IFERROR(VLOOKUP($A84,'All Running Order Nat B'!$A$4:$CI$60,BM$204,FALSE),"-")</f>
        <v>16</v>
      </c>
      <c r="BN84" s="5">
        <f>IFERROR(VLOOKUP($A84,'All Running Order Nat B'!$A$4:$CI$60,BN$204,FALSE),"-")</f>
        <v>16</v>
      </c>
      <c r="BO84" s="5">
        <f>IFERROR(VLOOKUP($A84,'All Running Order Nat B'!$A$4:$CI$60,BO$204,FALSE),"-")</f>
        <v>16</v>
      </c>
      <c r="BP84" s="3" t="str">
        <f>IFERROR(VLOOKUP($A84,'All Running Order Nat B'!$A$4:$CI$60,BP$204,FALSE),"-")</f>
        <v>-</v>
      </c>
      <c r="BQ84" s="3" t="str">
        <f>IFERROR(VLOOKUP($A84,'All Running Order Nat B'!$A$4:$CI$60,BQ$204,FALSE),"-")</f>
        <v/>
      </c>
      <c r="BR84" s="3" t="str">
        <f>IFERROR(VLOOKUP($A84,'All Running Order Nat B'!$A$4:$CI$60,BR$204,FALSE),"-")</f>
        <v>-</v>
      </c>
      <c r="BS84" s="3" t="str">
        <f>IFERROR(VLOOKUP($A84,'All Running Order Nat B'!$A$4:$CI$60,BS$204,FALSE),"-")</f>
        <v/>
      </c>
      <c r="BT84" s="3">
        <f>IFERROR(VLOOKUP($A84,'All Running Order Nat B'!$A$4:$CI$60,BT$204,FALSE),"-")</f>
        <v>16</v>
      </c>
      <c r="BU84" s="3">
        <f>IFERROR(VLOOKUP($A84,'All Running Order Nat B'!$A$4:$CI$60,BU$204,FALSE),"-")</f>
        <v>2</v>
      </c>
      <c r="BV84" s="3" t="str">
        <f>IFERROR(VLOOKUP($A84,'All Running Order Nat B'!$A$4:$CI$60,BV$204,FALSE),"-")</f>
        <v>-</v>
      </c>
      <c r="BW84" s="3" t="str">
        <f>IFERROR(VLOOKUP($A84,'All Running Order Nat B'!$A$4:$CI$60,BW$204,FALSE),"-")</f>
        <v/>
      </c>
      <c r="BX84" s="3" t="str">
        <f>IFERROR(VLOOKUP($A84,'All Running Order Nat B'!$A$4:$CI$60,BX$204,FALSE),"-")</f>
        <v>-</v>
      </c>
      <c r="BY84" s="3" t="str">
        <f>IFERROR(VLOOKUP($A84,'All Running Order Nat B'!$A$4:$CI$60,BY$204,FALSE),"-")</f>
        <v/>
      </c>
      <c r="BZ84" s="3" t="str">
        <f>IFERROR(VLOOKUP($A84,'All Running Order Nat B'!$A$4:$CI$60,BZ$204,FALSE),"-")</f>
        <v>-</v>
      </c>
      <c r="CA84" s="3" t="str">
        <f>IFERROR(VLOOKUP($A84,'All Running Order Nat B'!$A$4:$CI$60,CA$204,FALSE),"-")</f>
        <v/>
      </c>
      <c r="CB84" s="3" t="str">
        <f>IFERROR(VLOOKUP($A84,'All Running Order Nat B'!$A$4:$CI$60,CB$204,FALSE),"-")</f>
        <v>-</v>
      </c>
      <c r="CC84" s="3" t="str">
        <f>IFERROR(VLOOKUP($A84,'All Running Order Nat B'!$A$4:$CI$60,CC$204,FALSE),"-")</f>
        <v/>
      </c>
      <c r="CD84" s="3">
        <f>IFERROR(VLOOKUP($A84,'All Running Order Nat B'!$A$4:$CI$60,CD$204,FALSE),"-")</f>
        <v>16</v>
      </c>
      <c r="CE84" s="3">
        <f>IFERROR(VLOOKUP($A84,'All Running Order Nat B'!$A$4:$CI$60,CE$204,FALSE),"-")</f>
        <v>3</v>
      </c>
      <c r="CF84" s="3"/>
      <c r="CG84" s="3"/>
      <c r="CH84" s="5" t="str">
        <f>IFERROR(VLOOKUP($A84,'All Running Order Nat B'!$A$4:$CI$60,CH$204,FALSE),"-")</f>
        <v>2</v>
      </c>
      <c r="CI84">
        <v>2</v>
      </c>
    </row>
    <row r="85" spans="1:87" x14ac:dyDescent="0.3">
      <c r="A85" t="str">
        <f>CONCATENATE('Running Order'!$E$1008,"Live",CI85)</f>
        <v>BlueLive3</v>
      </c>
      <c r="B85" s="13">
        <f>IFERROR(VLOOKUP($A85,'All Running Order Nat B'!$A$4:$CI$60,B$204,FALSE),"-")</f>
        <v>17</v>
      </c>
      <c r="C85" s="35" t="str">
        <f>IFERROR(VLOOKUP($A85,'All Running Order Nat B'!$A$4:$CI$60,C$204,FALSE),"-")</f>
        <v>Phil Blagden</v>
      </c>
      <c r="D85" s="35" t="str">
        <f>IFERROR(VLOOKUP($A85,'All Running Order Nat B'!$A$4:$CI$60,D$204,FALSE),"-")</f>
        <v>Neil Williams</v>
      </c>
      <c r="E85" s="35" t="str">
        <f>IFERROR(VLOOKUP($A85,'All Running Order Nat B'!$A$4:$CI$60,E$204,FALSE),"-")</f>
        <v>Trialsmaster</v>
      </c>
      <c r="F85" s="35">
        <f>IFERROR(VLOOKUP($A85,'All Running Order Nat B'!$A$4:$CI$60,F$204,FALSE),"-")</f>
        <v>1335</v>
      </c>
      <c r="G85" s="13" t="str">
        <f>IFERROR(VLOOKUP($A85,'All Running Order Nat B'!$A$4:$CI$60,G$204,FALSE),"-")</f>
        <v>Live</v>
      </c>
      <c r="H85" s="12">
        <f>IFERROR(VLOOKUP($A85,'All Running Order Nat B'!$A$4:$CI$60,H$204,FALSE),"-")</f>
        <v>4</v>
      </c>
      <c r="I85" s="12">
        <f>IFERROR(VLOOKUP($A85,'All Running Order Nat B'!$A$4:$CI$60,I$204,FALSE),"-")</f>
        <v>0</v>
      </c>
      <c r="J85" s="12">
        <f>IFERROR(VLOOKUP($A85,'All Running Order Nat B'!$A$4:$CI$60,J$204,FALSE),"-")</f>
        <v>0</v>
      </c>
      <c r="K85" s="35">
        <f>IFERROR(VLOOKUP($A85,'All Running Order Nat B'!$A$4:$CI$60,K$204,FALSE),"-")</f>
        <v>0</v>
      </c>
      <c r="L85" s="12" t="str">
        <f>IFERROR(VLOOKUP($A85,'All Running Order Nat B'!$A$4:$CI$60,L$204,FALSE),"-")</f>
        <v>Blue</v>
      </c>
      <c r="M85" s="35">
        <f>IFERROR(VLOOKUP($A85,'All Running Order Nat B'!$A$4:$CI$60,M$204,FALSE),"-")</f>
        <v>6</v>
      </c>
      <c r="N85" s="35">
        <f>IFERROR(VLOOKUP($A85,'All Running Order Nat B'!$A$4:$CI$60,N$204,FALSE),"-")</f>
        <v>2</v>
      </c>
      <c r="O85" s="35">
        <f>IFERROR(VLOOKUP($A85,'All Running Order Nat B'!$A$4:$CI$60,O$204,FALSE),"-")</f>
        <v>9</v>
      </c>
      <c r="P85" s="35">
        <f>IFERROR(VLOOKUP($A85,'All Running Order Nat B'!$A$4:$CI$60,P$204,FALSE),"-")</f>
        <v>7</v>
      </c>
      <c r="Q85" s="35">
        <f>IFERROR(VLOOKUP($A85,'All Running Order Nat B'!$A$4:$CI$60,Q$204,FALSE),"-")</f>
        <v>10</v>
      </c>
      <c r="R85" s="35">
        <f>IFERROR(VLOOKUP($A85,'All Running Order Nat B'!$A$4:$CI$60,R$204,FALSE),"-")</f>
        <v>8</v>
      </c>
      <c r="S85" s="12">
        <f>IFERROR(VLOOKUP($A85,'All Running Order Nat B'!$A$4:$CI$60,S$204,FALSE),"-")</f>
        <v>9</v>
      </c>
      <c r="T85" s="35">
        <f>IFERROR(VLOOKUP($A85,'All Running Order Nat B'!$A$4:$CI$60,T$204,FALSE),"-")</f>
        <v>5</v>
      </c>
      <c r="U85" s="12">
        <f>IFERROR(VLOOKUP($A85,'All Running Order Nat B'!$A$4:$CI$60,U$204,FALSE),"-")</f>
        <v>0</v>
      </c>
      <c r="V85" s="35">
        <f>IFERROR(VLOOKUP($A85,'All Running Order Nat B'!$A$4:$CI$60,V$204,FALSE),"-")</f>
        <v>0</v>
      </c>
      <c r="W85" s="5">
        <f>IFERROR(VLOOKUP($A85,'All Running Order Nat B'!$A$4:$CI$60,W$204,FALSE),"-")</f>
        <v>56</v>
      </c>
      <c r="X85" s="12">
        <f>IFERROR(VLOOKUP($A85,'All Running Order Nat B'!$A$4:$CI$60,X$204,FALSE),"-")</f>
        <v>5</v>
      </c>
      <c r="Y85" s="12">
        <f>IFERROR(VLOOKUP($A85,'All Running Order Nat B'!$A$4:$CI$60,Y$204,FALSE),"-")</f>
        <v>5</v>
      </c>
      <c r="Z85" s="12">
        <f>IFERROR(VLOOKUP($A85,'All Running Order Nat B'!$A$4:$CI$60,Z$204,FALSE),"-")</f>
        <v>3</v>
      </c>
      <c r="AA85" s="12">
        <f>IFERROR(VLOOKUP($A85,'All Running Order Nat B'!$A$4:$CI$60,AA$204,FALSE),"-")</f>
        <v>4</v>
      </c>
      <c r="AB85" s="12">
        <f>IFERROR(VLOOKUP($A85,'All Running Order Nat B'!$A$4:$CI$60,AB$204,FALSE),"-")</f>
        <v>6</v>
      </c>
      <c r="AC85" s="12">
        <f>IFERROR(VLOOKUP($A85,'All Running Order Nat B'!$A$4:$CI$60,AC$204,FALSE),"-")</f>
        <v>4</v>
      </c>
      <c r="AD85" s="12">
        <f>IFERROR(VLOOKUP($A85,'All Running Order Nat B'!$A$4:$CI$60,AD$204,FALSE),"-")</f>
        <v>8</v>
      </c>
      <c r="AE85" s="12">
        <f>IFERROR(VLOOKUP($A85,'All Running Order Nat B'!$A$4:$CI$60,AE$204,FALSE),"-")</f>
        <v>5</v>
      </c>
      <c r="AF85" s="12">
        <f>IFERROR(VLOOKUP($A85,'All Running Order Nat B'!$A$4:$CI$60,AF$204,FALSE),"-")</f>
        <v>0</v>
      </c>
      <c r="AG85" s="12">
        <f>IFERROR(VLOOKUP($A85,'All Running Order Nat B'!$A$4:$CI$60,AG$204,FALSE),"-")</f>
        <v>0</v>
      </c>
      <c r="AH85" s="5">
        <f>IFERROR(VLOOKUP($A85,'All Running Order Nat B'!$A$4:$CI$60,AH$204,FALSE),"-")</f>
        <v>40</v>
      </c>
      <c r="AI85" s="5">
        <f>IFERROR(VLOOKUP($A85,'All Running Order Nat B'!$A$4:$CI$60,AI$204,FALSE),"-")</f>
        <v>96</v>
      </c>
      <c r="AJ85" s="12">
        <f>IFERROR(VLOOKUP($A85,'All Running Order Nat B'!$A$4:$CI$60,AJ$204,FALSE),"-")</f>
        <v>5</v>
      </c>
      <c r="AK85" s="12">
        <f>IFERROR(VLOOKUP($A85,'All Running Order Nat B'!$A$4:$CI$60,AK$204,FALSE),"-")</f>
        <v>3</v>
      </c>
      <c r="AL85" s="12">
        <f>IFERROR(VLOOKUP($A85,'All Running Order Nat B'!$A$4:$CI$60,AL$204,FALSE),"-")</f>
        <v>3</v>
      </c>
      <c r="AM85" s="12">
        <f>IFERROR(VLOOKUP($A85,'All Running Order Nat B'!$A$4:$CI$60,AM$204,FALSE),"-")</f>
        <v>6</v>
      </c>
      <c r="AN85" s="12">
        <f>IFERROR(VLOOKUP($A85,'All Running Order Nat B'!$A$4:$CI$60,AN$204,FALSE),"-")</f>
        <v>4</v>
      </c>
      <c r="AO85" s="12">
        <f>IFERROR(VLOOKUP($A85,'All Running Order Nat B'!$A$4:$CI$60,AO$204,FALSE),"-")</f>
        <v>3</v>
      </c>
      <c r="AP85" s="12">
        <f>IFERROR(VLOOKUP($A85,'All Running Order Nat B'!$A$4:$CI$60,AP$204,FALSE),"-")</f>
        <v>8</v>
      </c>
      <c r="AQ85" s="12">
        <f>IFERROR(VLOOKUP($A85,'All Running Order Nat B'!$A$4:$CI$60,AQ$204,FALSE),"-")</f>
        <v>1</v>
      </c>
      <c r="AR85" s="12">
        <f>IFERROR(VLOOKUP($A85,'All Running Order Nat B'!$A$4:$CI$60,AR$204,FALSE),"-")</f>
        <v>0</v>
      </c>
      <c r="AS85" s="12">
        <f>IFERROR(VLOOKUP($A85,'All Running Order Nat B'!$A$4:$CI$60,AS$204,FALSE),"-")</f>
        <v>0</v>
      </c>
      <c r="AT85" s="5">
        <f>IFERROR(VLOOKUP($A85,'All Running Order Nat B'!$A$4:$CI$60,AT$204,FALSE),"-")</f>
        <v>33</v>
      </c>
      <c r="AU85" s="5">
        <f>IFERROR(VLOOKUP($A85,'All Running Order Nat B'!$A$4:$CI$60,AU$204,FALSE),"-")</f>
        <v>129</v>
      </c>
      <c r="AV85" s="12">
        <f>IFERROR(VLOOKUP($A85,'All Running Order Nat B'!$A$4:$CI$60,AV$204,FALSE),"-")</f>
        <v>0</v>
      </c>
      <c r="AW85" s="12">
        <f>IFERROR(VLOOKUP($A85,'All Running Order Nat B'!$A$4:$CI$60,AW$204,FALSE),"-")</f>
        <v>0</v>
      </c>
      <c r="AX85" s="12">
        <f>IFERROR(VLOOKUP($A85,'All Running Order Nat B'!$A$4:$CI$60,AX$204,FALSE),"-")</f>
        <v>0</v>
      </c>
      <c r="AY85" s="12">
        <f>IFERROR(VLOOKUP($A85,'All Running Order Nat B'!$A$4:$CI$60,AY$204,FALSE),"-")</f>
        <v>0</v>
      </c>
      <c r="AZ85" s="12">
        <f>IFERROR(VLOOKUP($A85,'All Running Order Nat B'!$A$4:$CI$60,AZ$204,FALSE),"-")</f>
        <v>0</v>
      </c>
      <c r="BA85" s="12">
        <f>IFERROR(VLOOKUP($A85,'All Running Order Nat B'!$A$4:$CI$60,BA$204,FALSE),"-")</f>
        <v>0</v>
      </c>
      <c r="BB85" s="12">
        <f>IFERROR(VLOOKUP($A85,'All Running Order Nat B'!$A$4:$CI$60,BB$204,FALSE),"-")</f>
        <v>0</v>
      </c>
      <c r="BC85" s="12">
        <f>IFERROR(VLOOKUP($A85,'All Running Order Nat B'!$A$4:$CI$60,BC$204,FALSE),"-")</f>
        <v>0</v>
      </c>
      <c r="BD85" s="12">
        <f>IFERROR(VLOOKUP($A85,'All Running Order Nat B'!$A$4:$CI$60,BD$204,FALSE),"-")</f>
        <v>0</v>
      </c>
      <c r="BE85" s="12">
        <f>IFERROR(VLOOKUP($A85,'All Running Order Nat B'!$A$4:$CI$60,BE$204,FALSE),"-")</f>
        <v>0</v>
      </c>
      <c r="BF85" s="5">
        <f>IFERROR(VLOOKUP($A85,'All Running Order Nat B'!$A$4:$CI$60,BF$204,FALSE),"-")</f>
        <v>0</v>
      </c>
      <c r="BG85" s="5">
        <f>IFERROR(VLOOKUP($A85,'All Running Order Nat B'!$A$4:$CI$60,BG$204,FALSE),"-")</f>
        <v>129</v>
      </c>
      <c r="BH85" s="5">
        <f>IFERROR(VLOOKUP($A85,'All Running Order Nat B'!$A$4:$CI$60,BH$204,FALSE),"-")</f>
        <v>22</v>
      </c>
      <c r="BI85" s="5">
        <f>IFERROR(VLOOKUP($A85,'All Running Order Nat B'!$A$4:$CI$60,BI$204,FALSE),"-")</f>
        <v>22</v>
      </c>
      <c r="BJ85" s="5">
        <f>IFERROR(VLOOKUP($A85,'All Running Order Nat B'!$A$4:$CI$60,BJ$204,FALSE),"-")</f>
        <v>22</v>
      </c>
      <c r="BK85" s="5">
        <f>IFERROR(VLOOKUP($A85,'All Running Order Nat B'!$A$4:$CI$60,BK$204,FALSE),"-")</f>
        <v>22</v>
      </c>
      <c r="BL85" s="5">
        <f>IFERROR(VLOOKUP($A85,'All Running Order Nat B'!$A$4:$CI$60,BL$204,FALSE),"-")</f>
        <v>22</v>
      </c>
      <c r="BM85" s="5">
        <f>IFERROR(VLOOKUP($A85,'All Running Order Nat B'!$A$4:$CI$60,BM$204,FALSE),"-")</f>
        <v>22</v>
      </c>
      <c r="BN85" s="5">
        <f>IFERROR(VLOOKUP($A85,'All Running Order Nat B'!$A$4:$CI$60,BN$204,FALSE),"-")</f>
        <v>22</v>
      </c>
      <c r="BO85" s="5">
        <f>IFERROR(VLOOKUP($A85,'All Running Order Nat B'!$A$4:$CI$60,BO$204,FALSE),"-")</f>
        <v>22</v>
      </c>
      <c r="BP85" s="3" t="str">
        <f>IFERROR(VLOOKUP($A85,'All Running Order Nat B'!$A$4:$CI$60,BP$204,FALSE),"-")</f>
        <v>-</v>
      </c>
      <c r="BQ85" s="3" t="str">
        <f>IFERROR(VLOOKUP($A85,'All Running Order Nat B'!$A$4:$CI$60,BQ$204,FALSE),"-")</f>
        <v/>
      </c>
      <c r="BR85" s="3" t="str">
        <f>IFERROR(VLOOKUP($A85,'All Running Order Nat B'!$A$4:$CI$60,BR$204,FALSE),"-")</f>
        <v>-</v>
      </c>
      <c r="BS85" s="3" t="str">
        <f>IFERROR(VLOOKUP($A85,'All Running Order Nat B'!$A$4:$CI$60,BS$204,FALSE),"-")</f>
        <v/>
      </c>
      <c r="BT85" s="3">
        <f>IFERROR(VLOOKUP($A85,'All Running Order Nat B'!$A$4:$CI$60,BT$204,FALSE),"-")</f>
        <v>22</v>
      </c>
      <c r="BU85" s="3">
        <f>IFERROR(VLOOKUP($A85,'All Running Order Nat B'!$A$4:$CI$60,BU$204,FALSE),"-")</f>
        <v>3</v>
      </c>
      <c r="BV85" s="3" t="str">
        <f>IFERROR(VLOOKUP($A85,'All Running Order Nat B'!$A$4:$CI$60,BV$204,FALSE),"-")</f>
        <v>-</v>
      </c>
      <c r="BW85" s="3" t="str">
        <f>IFERROR(VLOOKUP($A85,'All Running Order Nat B'!$A$4:$CI$60,BW$204,FALSE),"-")</f>
        <v/>
      </c>
      <c r="BX85" s="3" t="str">
        <f>IFERROR(VLOOKUP($A85,'All Running Order Nat B'!$A$4:$CI$60,BX$204,FALSE),"-")</f>
        <v>-</v>
      </c>
      <c r="BY85" s="3" t="str">
        <f>IFERROR(VLOOKUP($A85,'All Running Order Nat B'!$A$4:$CI$60,BY$204,FALSE),"-")</f>
        <v/>
      </c>
      <c r="BZ85" s="3" t="str">
        <f>IFERROR(VLOOKUP($A85,'All Running Order Nat B'!$A$4:$CI$60,BZ$204,FALSE),"-")</f>
        <v>-</v>
      </c>
      <c r="CA85" s="3" t="str">
        <f>IFERROR(VLOOKUP($A85,'All Running Order Nat B'!$A$4:$CI$60,CA$204,FALSE),"-")</f>
        <v/>
      </c>
      <c r="CB85" s="3" t="str">
        <f>IFERROR(VLOOKUP($A85,'All Running Order Nat B'!$A$4:$CI$60,CB$204,FALSE),"-")</f>
        <v>-</v>
      </c>
      <c r="CC85" s="3" t="str">
        <f>IFERROR(VLOOKUP($A85,'All Running Order Nat B'!$A$4:$CI$60,CC$204,FALSE),"-")</f>
        <v/>
      </c>
      <c r="CD85" s="3">
        <f>IFERROR(VLOOKUP($A85,'All Running Order Nat B'!$A$4:$CI$60,CD$204,FALSE),"-")</f>
        <v>22</v>
      </c>
      <c r="CE85" s="3">
        <f>IFERROR(VLOOKUP($A85,'All Running Order Nat B'!$A$4:$CI$60,CE$204,FALSE),"-")</f>
        <v>6</v>
      </c>
      <c r="CF85" s="3"/>
      <c r="CG85" s="3"/>
      <c r="CH85" s="5" t="str">
        <f>IFERROR(VLOOKUP($A85,'All Running Order Nat B'!$A$4:$CI$60,CH$204,FALSE),"-")</f>
        <v>3</v>
      </c>
      <c r="CI85">
        <v>3</v>
      </c>
    </row>
    <row r="86" spans="1:87" x14ac:dyDescent="0.3">
      <c r="A86" t="str">
        <f>CONCATENATE('Running Order'!$E$1008,"Live",CI86)</f>
        <v>BlueLive4</v>
      </c>
      <c r="B86" s="37" t="str">
        <f>IFERROR(VLOOKUP($A86,'All Running Order Nat B'!$A$4:$CI$60,B$204,FALSE),"-")</f>
        <v>-</v>
      </c>
      <c r="C86" s="36" t="str">
        <f>IFERROR(VLOOKUP($A86,'All Running Order Nat B'!$A$4:$CI$60,C$204,FALSE),"-")</f>
        <v>-</v>
      </c>
      <c r="D86" s="36" t="str">
        <f>IFERROR(VLOOKUP($A86,'All Running Order Nat B'!$A$4:$CI$60,D$204,FALSE),"-")</f>
        <v>-</v>
      </c>
      <c r="E86" s="36" t="str">
        <f>IFERROR(VLOOKUP($A86,'All Running Order Nat B'!$A$4:$CI$60,E$204,FALSE),"-")</f>
        <v>-</v>
      </c>
      <c r="F86" s="36" t="str">
        <f>IFERROR(VLOOKUP($A86,'All Running Order Nat B'!$A$4:$CI$60,F$204,FALSE),"-")</f>
        <v>-</v>
      </c>
      <c r="G86" s="37" t="str">
        <f>IFERROR(VLOOKUP($A86,'All Running Order Nat B'!$A$4:$CI$60,G$204,FALSE),"-")</f>
        <v>-</v>
      </c>
      <c r="H86" s="36" t="str">
        <f>IFERROR(VLOOKUP($A86,'All Running Order Nat B'!$A$4:$CI$60,H$204,FALSE),"-")</f>
        <v>-</v>
      </c>
      <c r="I86" s="36" t="str">
        <f>IFERROR(VLOOKUP($A86,'All Running Order Nat B'!$A$4:$CI$60,I$204,FALSE),"-")</f>
        <v>-</v>
      </c>
      <c r="J86" s="36" t="str">
        <f>IFERROR(VLOOKUP($A86,'All Running Order Nat B'!$A$4:$CI$60,J$204,FALSE),"-")</f>
        <v>-</v>
      </c>
      <c r="K86" s="36" t="str">
        <f>IFERROR(VLOOKUP($A86,'All Running Order Nat B'!$A$4:$CI$60,K$204,FALSE),"-")</f>
        <v>-</v>
      </c>
      <c r="L86" s="36" t="str">
        <f>IFERROR(VLOOKUP($A86,'All Running Order Nat B'!$A$4:$CI$60,L$204,FALSE),"-")</f>
        <v>-</v>
      </c>
      <c r="M86" s="36" t="str">
        <f>IFERROR(VLOOKUP($A86,'All Running Order Nat B'!$A$4:$CI$60,M$204,FALSE),"-")</f>
        <v>-</v>
      </c>
      <c r="N86" s="36" t="str">
        <f>IFERROR(VLOOKUP($A86,'All Running Order Nat B'!$A$4:$CI$60,N$204,FALSE),"-")</f>
        <v>-</v>
      </c>
      <c r="O86" s="36" t="str">
        <f>IFERROR(VLOOKUP($A86,'All Running Order Nat B'!$A$4:$CI$60,O$204,FALSE),"-")</f>
        <v>-</v>
      </c>
      <c r="P86" s="36" t="str">
        <f>IFERROR(VLOOKUP($A86,'All Running Order Nat B'!$A$4:$CI$60,P$204,FALSE),"-")</f>
        <v>-</v>
      </c>
      <c r="Q86" s="36" t="str">
        <f>IFERROR(VLOOKUP($A86,'All Running Order Nat B'!$A$4:$CI$60,Q$204,FALSE),"-")</f>
        <v>-</v>
      </c>
      <c r="R86" s="36" t="str">
        <f>IFERROR(VLOOKUP($A86,'All Running Order Nat B'!$A$4:$CI$60,R$204,FALSE),"-")</f>
        <v>-</v>
      </c>
      <c r="S86" s="36" t="str">
        <f>IFERROR(VLOOKUP($A86,'All Running Order Nat B'!$A$4:$CI$60,S$204,FALSE),"-")</f>
        <v>-</v>
      </c>
      <c r="T86" s="36" t="str">
        <f>IFERROR(VLOOKUP($A86,'All Running Order Nat B'!$A$4:$CI$60,T$204,FALSE),"-")</f>
        <v>-</v>
      </c>
      <c r="U86" s="36" t="str">
        <f>IFERROR(VLOOKUP($A86,'All Running Order Nat B'!$A$4:$CI$60,U$204,FALSE),"-")</f>
        <v>-</v>
      </c>
      <c r="V86" s="36" t="str">
        <f>IFERROR(VLOOKUP($A86,'All Running Order Nat B'!$A$4:$CI$60,V$204,FALSE),"-")</f>
        <v>-</v>
      </c>
      <c r="W86" s="38" t="str">
        <f>IFERROR(VLOOKUP($A86,'All Running Order Nat B'!$A$4:$CI$60,W$204,FALSE),"-")</f>
        <v>-</v>
      </c>
      <c r="X86" s="36" t="str">
        <f>IFERROR(VLOOKUP($A86,'All Running Order Nat B'!$A$4:$CI$60,X$204,FALSE),"-")</f>
        <v>-</v>
      </c>
      <c r="Y86" s="36" t="str">
        <f>IFERROR(VLOOKUP($A86,'All Running Order Nat B'!$A$4:$CI$60,Y$204,FALSE),"-")</f>
        <v>-</v>
      </c>
      <c r="Z86" s="36" t="str">
        <f>IFERROR(VLOOKUP($A86,'All Running Order Nat B'!$A$4:$CI$60,Z$204,FALSE),"-")</f>
        <v>-</v>
      </c>
      <c r="AA86" s="36" t="str">
        <f>IFERROR(VLOOKUP($A86,'All Running Order Nat B'!$A$4:$CI$60,AA$204,FALSE),"-")</f>
        <v>-</v>
      </c>
      <c r="AB86" s="36" t="str">
        <f>IFERROR(VLOOKUP($A86,'All Running Order Nat B'!$A$4:$CI$60,AB$204,FALSE),"-")</f>
        <v>-</v>
      </c>
      <c r="AC86" s="36" t="str">
        <f>IFERROR(VLOOKUP($A86,'All Running Order Nat B'!$A$4:$CI$60,AC$204,FALSE),"-")</f>
        <v>-</v>
      </c>
      <c r="AD86" s="36" t="str">
        <f>IFERROR(VLOOKUP($A86,'All Running Order Nat B'!$A$4:$CI$60,AD$204,FALSE),"-")</f>
        <v>-</v>
      </c>
      <c r="AE86" s="36" t="str">
        <f>IFERROR(VLOOKUP($A86,'All Running Order Nat B'!$A$4:$CI$60,AE$204,FALSE),"-")</f>
        <v>-</v>
      </c>
      <c r="AF86" s="36" t="str">
        <f>IFERROR(VLOOKUP($A86,'All Running Order Nat B'!$A$4:$CI$60,AF$204,FALSE),"-")</f>
        <v>-</v>
      </c>
      <c r="AG86" s="36" t="str">
        <f>IFERROR(VLOOKUP($A86,'All Running Order Nat B'!$A$4:$CI$60,AG$204,FALSE),"-")</f>
        <v>-</v>
      </c>
      <c r="AH86" s="38" t="str">
        <f>IFERROR(VLOOKUP($A86,'All Running Order Nat B'!$A$4:$CI$60,AH$204,FALSE),"-")</f>
        <v>-</v>
      </c>
      <c r="AI86" s="38" t="str">
        <f>IFERROR(VLOOKUP($A86,'All Running Order Nat B'!$A$4:$CI$60,AI$204,FALSE),"-")</f>
        <v>-</v>
      </c>
      <c r="AJ86" s="36" t="str">
        <f>IFERROR(VLOOKUP($A86,'All Running Order Nat B'!$A$4:$CI$60,AJ$204,FALSE),"-")</f>
        <v>-</v>
      </c>
      <c r="AK86" s="36" t="str">
        <f>IFERROR(VLOOKUP($A86,'All Running Order Nat B'!$A$4:$CI$60,AK$204,FALSE),"-")</f>
        <v>-</v>
      </c>
      <c r="AL86" s="36" t="str">
        <f>IFERROR(VLOOKUP($A86,'All Running Order Nat B'!$A$4:$CI$60,AL$204,FALSE),"-")</f>
        <v>-</v>
      </c>
      <c r="AM86" s="36" t="str">
        <f>IFERROR(VLOOKUP($A86,'All Running Order Nat B'!$A$4:$CI$60,AM$204,FALSE),"-")</f>
        <v>-</v>
      </c>
      <c r="AN86" s="36" t="str">
        <f>IFERROR(VLOOKUP($A86,'All Running Order Nat B'!$A$4:$CI$60,AN$204,FALSE),"-")</f>
        <v>-</v>
      </c>
      <c r="AO86" s="36" t="str">
        <f>IFERROR(VLOOKUP($A86,'All Running Order Nat B'!$A$4:$CI$60,AO$204,FALSE),"-")</f>
        <v>-</v>
      </c>
      <c r="AP86" s="36" t="str">
        <f>IFERROR(VLOOKUP($A86,'All Running Order Nat B'!$A$4:$CI$60,AP$204,FALSE),"-")</f>
        <v>-</v>
      </c>
      <c r="AQ86" s="36" t="str">
        <f>IFERROR(VLOOKUP($A86,'All Running Order Nat B'!$A$4:$CI$60,AQ$204,FALSE),"-")</f>
        <v>-</v>
      </c>
      <c r="AR86" s="36" t="str">
        <f>IFERROR(VLOOKUP($A86,'All Running Order Nat B'!$A$4:$CI$60,AR$204,FALSE),"-")</f>
        <v>-</v>
      </c>
      <c r="AS86" s="36" t="str">
        <f>IFERROR(VLOOKUP($A86,'All Running Order Nat B'!$A$4:$CI$60,AS$204,FALSE),"-")</f>
        <v>-</v>
      </c>
      <c r="AT86" s="38" t="str">
        <f>IFERROR(VLOOKUP($A86,'All Running Order Nat B'!$A$4:$CI$60,AT$204,FALSE),"-")</f>
        <v>-</v>
      </c>
      <c r="AU86" s="38" t="str">
        <f>IFERROR(VLOOKUP($A86,'All Running Order Nat B'!$A$4:$CI$60,AU$204,FALSE),"-")</f>
        <v>-</v>
      </c>
      <c r="AV86" s="36" t="str">
        <f>IFERROR(VLOOKUP($A86,'All Running Order Nat B'!$A$4:$CI$60,AV$204,FALSE),"-")</f>
        <v>-</v>
      </c>
      <c r="AW86" s="36" t="str">
        <f>IFERROR(VLOOKUP($A86,'All Running Order Nat B'!$A$4:$CI$60,AW$204,FALSE),"-")</f>
        <v>-</v>
      </c>
      <c r="AX86" s="36" t="str">
        <f>IFERROR(VLOOKUP($A86,'All Running Order Nat B'!$A$4:$CI$60,AX$204,FALSE),"-")</f>
        <v>-</v>
      </c>
      <c r="AY86" s="36" t="str">
        <f>IFERROR(VLOOKUP($A86,'All Running Order Nat B'!$A$4:$CI$60,AY$204,FALSE),"-")</f>
        <v>-</v>
      </c>
      <c r="AZ86" s="36" t="str">
        <f>IFERROR(VLOOKUP($A86,'All Running Order Nat B'!$A$4:$CI$60,AZ$204,FALSE),"-")</f>
        <v>-</v>
      </c>
      <c r="BA86" s="36" t="str">
        <f>IFERROR(VLOOKUP($A86,'All Running Order Nat B'!$A$4:$CI$60,BA$204,FALSE),"-")</f>
        <v>-</v>
      </c>
      <c r="BB86" s="36" t="str">
        <f>IFERROR(VLOOKUP($A86,'All Running Order Nat B'!$A$4:$CI$60,BB$204,FALSE),"-")</f>
        <v>-</v>
      </c>
      <c r="BC86" s="36" t="str">
        <f>IFERROR(VLOOKUP($A86,'All Running Order Nat B'!$A$4:$CI$60,BC$204,FALSE),"-")</f>
        <v>-</v>
      </c>
      <c r="BD86" s="36" t="str">
        <f>IFERROR(VLOOKUP($A86,'All Running Order Nat B'!$A$4:$CI$60,BD$204,FALSE),"-")</f>
        <v>-</v>
      </c>
      <c r="BE86" s="36" t="str">
        <f>IFERROR(VLOOKUP($A86,'All Running Order Nat B'!$A$4:$CI$60,BE$204,FALSE),"-")</f>
        <v>-</v>
      </c>
      <c r="BF86" s="38" t="str">
        <f>IFERROR(VLOOKUP($A86,'All Running Order Nat B'!$A$4:$CI$60,BF$204,FALSE),"-")</f>
        <v>-</v>
      </c>
      <c r="BG86" s="38" t="str">
        <f>IFERROR(VLOOKUP($A86,'All Running Order Nat B'!$A$4:$CI$60,BG$204,FALSE),"-")</f>
        <v>-</v>
      </c>
      <c r="BH86" s="5" t="str">
        <f>IFERROR(VLOOKUP($A86,'All Running Order Nat B'!$A$4:$CI$60,BH$204,FALSE),"-")</f>
        <v>-</v>
      </c>
      <c r="BI86" s="5" t="str">
        <f>IFERROR(VLOOKUP($A86,'All Running Order Nat B'!$A$4:$CI$60,BI$204,FALSE),"-")</f>
        <v>-</v>
      </c>
      <c r="BJ86" s="5" t="str">
        <f>IFERROR(VLOOKUP($A86,'All Running Order Nat B'!$A$4:$CI$60,BJ$204,FALSE),"-")</f>
        <v>-</v>
      </c>
      <c r="BK86" s="5" t="str">
        <f>IFERROR(VLOOKUP($A86,'All Running Order Nat B'!$A$4:$CI$60,BK$204,FALSE),"-")</f>
        <v>-</v>
      </c>
      <c r="BL86" s="5" t="str">
        <f>IFERROR(VLOOKUP($A86,'All Running Order Nat B'!$A$4:$CI$60,BL$204,FALSE),"-")</f>
        <v>-</v>
      </c>
      <c r="BM86" s="5" t="str">
        <f>IFERROR(VLOOKUP($A86,'All Running Order Nat B'!$A$4:$CI$60,BM$204,FALSE),"-")</f>
        <v>-</v>
      </c>
      <c r="BN86" s="5" t="str">
        <f>IFERROR(VLOOKUP($A86,'All Running Order Nat B'!$A$4:$CI$60,BN$204,FALSE),"-")</f>
        <v>-</v>
      </c>
      <c r="BO86" s="5" t="str">
        <f>IFERROR(VLOOKUP($A86,'All Running Order Nat B'!$A$4:$CI$60,BO$204,FALSE),"-")</f>
        <v>-</v>
      </c>
      <c r="BP86" s="3" t="str">
        <f>IFERROR(VLOOKUP($A86,'All Running Order Nat B'!$A$4:$CI$60,BP$204,FALSE),"-")</f>
        <v>-</v>
      </c>
      <c r="BQ86" s="3" t="str">
        <f>IFERROR(VLOOKUP($A86,'All Running Order Nat B'!$A$4:$CI$60,BQ$204,FALSE),"-")</f>
        <v>-</v>
      </c>
      <c r="BR86" s="3" t="str">
        <f>IFERROR(VLOOKUP($A86,'All Running Order Nat B'!$A$4:$CI$60,BR$204,FALSE),"-")</f>
        <v>-</v>
      </c>
      <c r="BS86" s="3" t="str">
        <f>IFERROR(VLOOKUP($A86,'All Running Order Nat B'!$A$4:$CI$60,BS$204,FALSE),"-")</f>
        <v>-</v>
      </c>
      <c r="BT86" s="3" t="str">
        <f>IFERROR(VLOOKUP($A86,'All Running Order Nat B'!$A$4:$CI$60,BT$204,FALSE),"-")</f>
        <v>-</v>
      </c>
      <c r="BU86" s="3" t="str">
        <f>IFERROR(VLOOKUP($A86,'All Running Order Nat B'!$A$4:$CI$60,BU$204,FALSE),"-")</f>
        <v>-</v>
      </c>
      <c r="BV86" s="3" t="str">
        <f>IFERROR(VLOOKUP($A86,'All Running Order Nat B'!$A$4:$CI$60,BV$204,FALSE),"-")</f>
        <v>-</v>
      </c>
      <c r="BW86" s="3" t="str">
        <f>IFERROR(VLOOKUP($A86,'All Running Order Nat B'!$A$4:$CI$60,BW$204,FALSE),"-")</f>
        <v>-</v>
      </c>
      <c r="BX86" s="3" t="str">
        <f>IFERROR(VLOOKUP($A86,'All Running Order Nat B'!$A$4:$CI$60,BX$204,FALSE),"-")</f>
        <v>-</v>
      </c>
      <c r="BY86" s="3" t="str">
        <f>IFERROR(VLOOKUP($A86,'All Running Order Nat B'!$A$4:$CI$60,BY$204,FALSE),"-")</f>
        <v>-</v>
      </c>
      <c r="BZ86" s="3" t="str">
        <f>IFERROR(VLOOKUP($A86,'All Running Order Nat B'!$A$4:$CI$60,BZ$204,FALSE),"-")</f>
        <v>-</v>
      </c>
      <c r="CA86" s="3" t="str">
        <f>IFERROR(VLOOKUP($A86,'All Running Order Nat B'!$A$4:$CI$60,CA$204,FALSE),"-")</f>
        <v>-</v>
      </c>
      <c r="CB86" s="3" t="str">
        <f>IFERROR(VLOOKUP($A86,'All Running Order Nat B'!$A$4:$CI$60,CB$204,FALSE),"-")</f>
        <v>-</v>
      </c>
      <c r="CC86" s="3" t="str">
        <f>IFERROR(VLOOKUP($A86,'All Running Order Nat B'!$A$4:$CI$60,CC$204,FALSE),"-")</f>
        <v>-</v>
      </c>
      <c r="CD86" s="3" t="str">
        <f>IFERROR(VLOOKUP($A86,'All Running Order Nat B'!$A$4:$CI$60,CD$204,FALSE),"-")</f>
        <v>-</v>
      </c>
      <c r="CE86" s="3" t="str">
        <f>IFERROR(VLOOKUP($A86,'All Running Order Nat B'!$A$4:$CI$60,CE$204,FALSE),"-")</f>
        <v>-</v>
      </c>
      <c r="CF86" s="3"/>
      <c r="CG86" s="3"/>
      <c r="CH86" s="5" t="str">
        <f>IFERROR(VLOOKUP($A86,'All Running Order Nat B'!$A$4:$CI$60,CH$204,FALSE),"-")</f>
        <v>-</v>
      </c>
      <c r="CI86">
        <v>4</v>
      </c>
    </row>
    <row r="87" spans="1:87" x14ac:dyDescent="0.3">
      <c r="A87" t="str">
        <f>CONCATENATE('Running Order'!$E$1008,"Live",CI87)</f>
        <v>BlueLive5</v>
      </c>
      <c r="B87" s="13" t="str">
        <f>IFERROR(VLOOKUP($A87,'All Running Order Nat B'!$A$4:$CI$60,B$204,FALSE),"-")</f>
        <v>-</v>
      </c>
      <c r="C87" s="35" t="str">
        <f>IFERROR(VLOOKUP($A87,'All Running Order Nat B'!$A$4:$CI$60,C$204,FALSE),"-")</f>
        <v>-</v>
      </c>
      <c r="D87" s="35" t="str">
        <f>IFERROR(VLOOKUP($A87,'All Running Order Nat B'!$A$4:$CI$60,D$204,FALSE),"-")</f>
        <v>-</v>
      </c>
      <c r="E87" s="35" t="str">
        <f>IFERROR(VLOOKUP($A87,'All Running Order Nat B'!$A$4:$CI$60,E$204,FALSE),"-")</f>
        <v>-</v>
      </c>
      <c r="F87" s="35" t="str">
        <f>IFERROR(VLOOKUP($A87,'All Running Order Nat B'!$A$4:$CI$60,F$204,FALSE),"-")</f>
        <v>-</v>
      </c>
      <c r="G87" s="13" t="str">
        <f>IFERROR(VLOOKUP($A87,'All Running Order Nat B'!$A$4:$CI$60,G$204,FALSE),"-")</f>
        <v>-</v>
      </c>
      <c r="H87" s="12" t="str">
        <f>IFERROR(VLOOKUP($A87,'All Running Order Nat B'!$A$4:$CI$60,H$204,FALSE),"-")</f>
        <v>-</v>
      </c>
      <c r="I87" s="12" t="str">
        <f>IFERROR(VLOOKUP($A87,'All Running Order Nat B'!$A$4:$CI$60,I$204,FALSE),"-")</f>
        <v>-</v>
      </c>
      <c r="J87" s="12" t="str">
        <f>IFERROR(VLOOKUP($A87,'All Running Order Nat B'!$A$4:$CI$60,J$204,FALSE),"-")</f>
        <v>-</v>
      </c>
      <c r="K87" s="35" t="str">
        <f>IFERROR(VLOOKUP($A87,'All Running Order Nat B'!$A$4:$CI$60,K$204,FALSE),"-")</f>
        <v>-</v>
      </c>
      <c r="L87" s="12" t="str">
        <f>IFERROR(VLOOKUP($A87,'All Running Order Nat B'!$A$4:$CI$60,L$204,FALSE),"-")</f>
        <v>-</v>
      </c>
      <c r="M87" s="35" t="str">
        <f>IFERROR(VLOOKUP($A87,'All Running Order Nat B'!$A$4:$CI$60,M$204,FALSE),"-")</f>
        <v>-</v>
      </c>
      <c r="N87" s="35" t="str">
        <f>IFERROR(VLOOKUP($A87,'All Running Order Nat B'!$A$4:$CI$60,N$204,FALSE),"-")</f>
        <v>-</v>
      </c>
      <c r="O87" s="35" t="str">
        <f>IFERROR(VLOOKUP($A87,'All Running Order Nat B'!$A$4:$CI$60,O$204,FALSE),"-")</f>
        <v>-</v>
      </c>
      <c r="P87" s="35" t="str">
        <f>IFERROR(VLOOKUP($A87,'All Running Order Nat B'!$A$4:$CI$60,P$204,FALSE),"-")</f>
        <v>-</v>
      </c>
      <c r="Q87" s="35" t="str">
        <f>IFERROR(VLOOKUP($A87,'All Running Order Nat B'!$A$4:$CI$60,Q$204,FALSE),"-")</f>
        <v>-</v>
      </c>
      <c r="R87" s="35" t="str">
        <f>IFERROR(VLOOKUP($A87,'All Running Order Nat B'!$A$4:$CI$60,R$204,FALSE),"-")</f>
        <v>-</v>
      </c>
      <c r="S87" s="12" t="str">
        <f>IFERROR(VLOOKUP($A87,'All Running Order Nat B'!$A$4:$CI$60,S$204,FALSE),"-")</f>
        <v>-</v>
      </c>
      <c r="T87" s="35" t="str">
        <f>IFERROR(VLOOKUP($A87,'All Running Order Nat B'!$A$4:$CI$60,T$204,FALSE),"-")</f>
        <v>-</v>
      </c>
      <c r="U87" s="12" t="str">
        <f>IFERROR(VLOOKUP($A87,'All Running Order Nat B'!$A$4:$CI$60,U$204,FALSE),"-")</f>
        <v>-</v>
      </c>
      <c r="V87" s="35" t="str">
        <f>IFERROR(VLOOKUP($A87,'All Running Order Nat B'!$A$4:$CI$60,V$204,FALSE),"-")</f>
        <v>-</v>
      </c>
      <c r="W87" s="5" t="str">
        <f>IFERROR(VLOOKUP($A87,'All Running Order Nat B'!$A$4:$CI$60,W$204,FALSE),"-")</f>
        <v>-</v>
      </c>
      <c r="X87" s="12" t="str">
        <f>IFERROR(VLOOKUP($A87,'All Running Order Nat B'!$A$4:$CI$60,X$204,FALSE),"-")</f>
        <v>-</v>
      </c>
      <c r="Y87" s="12" t="str">
        <f>IFERROR(VLOOKUP($A87,'All Running Order Nat B'!$A$4:$CI$60,Y$204,FALSE),"-")</f>
        <v>-</v>
      </c>
      <c r="Z87" s="12" t="str">
        <f>IFERROR(VLOOKUP($A87,'All Running Order Nat B'!$A$4:$CI$60,Z$204,FALSE),"-")</f>
        <v>-</v>
      </c>
      <c r="AA87" s="12" t="str">
        <f>IFERROR(VLOOKUP($A87,'All Running Order Nat B'!$A$4:$CI$60,AA$204,FALSE),"-")</f>
        <v>-</v>
      </c>
      <c r="AB87" s="12" t="str">
        <f>IFERROR(VLOOKUP($A87,'All Running Order Nat B'!$A$4:$CI$60,AB$204,FALSE),"-")</f>
        <v>-</v>
      </c>
      <c r="AC87" s="12" t="str">
        <f>IFERROR(VLOOKUP($A87,'All Running Order Nat B'!$A$4:$CI$60,AC$204,FALSE),"-")</f>
        <v>-</v>
      </c>
      <c r="AD87" s="12" t="str">
        <f>IFERROR(VLOOKUP($A87,'All Running Order Nat B'!$A$4:$CI$60,AD$204,FALSE),"-")</f>
        <v>-</v>
      </c>
      <c r="AE87" s="12" t="str">
        <f>IFERROR(VLOOKUP($A87,'All Running Order Nat B'!$A$4:$CI$60,AE$204,FALSE),"-")</f>
        <v>-</v>
      </c>
      <c r="AF87" s="12" t="str">
        <f>IFERROR(VLOOKUP($A87,'All Running Order Nat B'!$A$4:$CI$60,AF$204,FALSE),"-")</f>
        <v>-</v>
      </c>
      <c r="AG87" s="12" t="str">
        <f>IFERROR(VLOOKUP($A87,'All Running Order Nat B'!$A$4:$CI$60,AG$204,FALSE),"-")</f>
        <v>-</v>
      </c>
      <c r="AH87" s="5" t="str">
        <f>IFERROR(VLOOKUP($A87,'All Running Order Nat B'!$A$4:$CI$60,AH$204,FALSE),"-")</f>
        <v>-</v>
      </c>
      <c r="AI87" s="5" t="str">
        <f>IFERROR(VLOOKUP($A87,'All Running Order Nat B'!$A$4:$CI$60,AI$204,FALSE),"-")</f>
        <v>-</v>
      </c>
      <c r="AJ87" s="12" t="str">
        <f>IFERROR(VLOOKUP($A87,'All Running Order Nat B'!$A$4:$CI$60,AJ$204,FALSE),"-")</f>
        <v>-</v>
      </c>
      <c r="AK87" s="12" t="str">
        <f>IFERROR(VLOOKUP($A87,'All Running Order Nat B'!$A$4:$CI$60,AK$204,FALSE),"-")</f>
        <v>-</v>
      </c>
      <c r="AL87" s="12" t="str">
        <f>IFERROR(VLOOKUP($A87,'All Running Order Nat B'!$A$4:$CI$60,AL$204,FALSE),"-")</f>
        <v>-</v>
      </c>
      <c r="AM87" s="12" t="str">
        <f>IFERROR(VLOOKUP($A87,'All Running Order Nat B'!$A$4:$CI$60,AM$204,FALSE),"-")</f>
        <v>-</v>
      </c>
      <c r="AN87" s="12" t="str">
        <f>IFERROR(VLOOKUP($A87,'All Running Order Nat B'!$A$4:$CI$60,AN$204,FALSE),"-")</f>
        <v>-</v>
      </c>
      <c r="AO87" s="12" t="str">
        <f>IFERROR(VLOOKUP($A87,'All Running Order Nat B'!$A$4:$CI$60,AO$204,FALSE),"-")</f>
        <v>-</v>
      </c>
      <c r="AP87" s="12" t="str">
        <f>IFERROR(VLOOKUP($A87,'All Running Order Nat B'!$A$4:$CI$60,AP$204,FALSE),"-")</f>
        <v>-</v>
      </c>
      <c r="AQ87" s="12" t="str">
        <f>IFERROR(VLOOKUP($A87,'All Running Order Nat B'!$A$4:$CI$60,AQ$204,FALSE),"-")</f>
        <v>-</v>
      </c>
      <c r="AR87" s="12" t="str">
        <f>IFERROR(VLOOKUP($A87,'All Running Order Nat B'!$A$4:$CI$60,AR$204,FALSE),"-")</f>
        <v>-</v>
      </c>
      <c r="AS87" s="12" t="str">
        <f>IFERROR(VLOOKUP($A87,'All Running Order Nat B'!$A$4:$CI$60,AS$204,FALSE),"-")</f>
        <v>-</v>
      </c>
      <c r="AT87" s="5" t="str">
        <f>IFERROR(VLOOKUP($A87,'All Running Order Nat B'!$A$4:$CI$60,AT$204,FALSE),"-")</f>
        <v>-</v>
      </c>
      <c r="AU87" s="5" t="str">
        <f>IFERROR(VLOOKUP($A87,'All Running Order Nat B'!$A$4:$CI$60,AU$204,FALSE),"-")</f>
        <v>-</v>
      </c>
      <c r="AV87" s="12" t="str">
        <f>IFERROR(VLOOKUP($A87,'All Running Order Nat B'!$A$4:$CI$60,AV$204,FALSE),"-")</f>
        <v>-</v>
      </c>
      <c r="AW87" s="12" t="str">
        <f>IFERROR(VLOOKUP($A87,'All Running Order Nat B'!$A$4:$CI$60,AW$204,FALSE),"-")</f>
        <v>-</v>
      </c>
      <c r="AX87" s="12" t="str">
        <f>IFERROR(VLOOKUP($A87,'All Running Order Nat B'!$A$4:$CI$60,AX$204,FALSE),"-")</f>
        <v>-</v>
      </c>
      <c r="AY87" s="12" t="str">
        <f>IFERROR(VLOOKUP($A87,'All Running Order Nat B'!$A$4:$CI$60,AY$204,FALSE),"-")</f>
        <v>-</v>
      </c>
      <c r="AZ87" s="12" t="str">
        <f>IFERROR(VLOOKUP($A87,'All Running Order Nat B'!$A$4:$CI$60,AZ$204,FALSE),"-")</f>
        <v>-</v>
      </c>
      <c r="BA87" s="12" t="str">
        <f>IFERROR(VLOOKUP($A87,'All Running Order Nat B'!$A$4:$CI$60,BA$204,FALSE),"-")</f>
        <v>-</v>
      </c>
      <c r="BB87" s="12" t="str">
        <f>IFERROR(VLOOKUP($A87,'All Running Order Nat B'!$A$4:$CI$60,BB$204,FALSE),"-")</f>
        <v>-</v>
      </c>
      <c r="BC87" s="12" t="str">
        <f>IFERROR(VLOOKUP($A87,'All Running Order Nat B'!$A$4:$CI$60,BC$204,FALSE),"-")</f>
        <v>-</v>
      </c>
      <c r="BD87" s="12" t="str">
        <f>IFERROR(VLOOKUP($A87,'All Running Order Nat B'!$A$4:$CI$60,BD$204,FALSE),"-")</f>
        <v>-</v>
      </c>
      <c r="BE87" s="12" t="str">
        <f>IFERROR(VLOOKUP($A87,'All Running Order Nat B'!$A$4:$CI$60,BE$204,FALSE),"-")</f>
        <v>-</v>
      </c>
      <c r="BF87" s="5" t="str">
        <f>IFERROR(VLOOKUP($A87,'All Running Order Nat B'!$A$4:$CI$60,BF$204,FALSE),"-")</f>
        <v>-</v>
      </c>
      <c r="BG87" s="5" t="str">
        <f>IFERROR(VLOOKUP($A87,'All Running Order Nat B'!$A$4:$CI$60,BG$204,FALSE),"-")</f>
        <v>-</v>
      </c>
      <c r="BH87" s="5" t="str">
        <f>IFERROR(VLOOKUP($A87,'All Running Order Nat B'!$A$4:$CI$60,BH$204,FALSE),"-")</f>
        <v>-</v>
      </c>
      <c r="BI87" s="5" t="str">
        <f>IFERROR(VLOOKUP($A87,'All Running Order Nat B'!$A$4:$CI$60,BI$204,FALSE),"-")</f>
        <v>-</v>
      </c>
      <c r="BJ87" s="5" t="str">
        <f>IFERROR(VLOOKUP($A87,'All Running Order Nat B'!$A$4:$CI$60,BJ$204,FALSE),"-")</f>
        <v>-</v>
      </c>
      <c r="BK87" s="5" t="str">
        <f>IFERROR(VLOOKUP($A87,'All Running Order Nat B'!$A$4:$CI$60,BK$204,FALSE),"-")</f>
        <v>-</v>
      </c>
      <c r="BL87" s="5" t="str">
        <f>IFERROR(VLOOKUP($A87,'All Running Order Nat B'!$A$4:$CI$60,BL$204,FALSE),"-")</f>
        <v>-</v>
      </c>
      <c r="BM87" s="5" t="str">
        <f>IFERROR(VLOOKUP($A87,'All Running Order Nat B'!$A$4:$CI$60,BM$204,FALSE),"-")</f>
        <v>-</v>
      </c>
      <c r="BN87" s="5" t="str">
        <f>IFERROR(VLOOKUP($A87,'All Running Order Nat B'!$A$4:$CI$60,BN$204,FALSE),"-")</f>
        <v>-</v>
      </c>
      <c r="BO87" s="5" t="str">
        <f>IFERROR(VLOOKUP($A87,'All Running Order Nat B'!$A$4:$CI$60,BO$204,FALSE),"-")</f>
        <v>-</v>
      </c>
      <c r="BP87" s="3" t="str">
        <f>IFERROR(VLOOKUP($A87,'All Running Order Nat B'!$A$4:$CI$60,BP$204,FALSE),"-")</f>
        <v>-</v>
      </c>
      <c r="BQ87" s="3" t="str">
        <f>IFERROR(VLOOKUP($A87,'All Running Order Nat B'!$A$4:$CI$60,BQ$204,FALSE),"-")</f>
        <v>-</v>
      </c>
      <c r="BR87" s="3" t="str">
        <f>IFERROR(VLOOKUP($A87,'All Running Order Nat B'!$A$4:$CI$60,BR$204,FALSE),"-")</f>
        <v>-</v>
      </c>
      <c r="BS87" s="3" t="str">
        <f>IFERROR(VLOOKUP($A87,'All Running Order Nat B'!$A$4:$CI$60,BS$204,FALSE),"-")</f>
        <v>-</v>
      </c>
      <c r="BT87" s="3" t="str">
        <f>IFERROR(VLOOKUP($A87,'All Running Order Nat B'!$A$4:$CI$60,BT$204,FALSE),"-")</f>
        <v>-</v>
      </c>
      <c r="BU87" s="3" t="str">
        <f>IFERROR(VLOOKUP($A87,'All Running Order Nat B'!$A$4:$CI$60,BU$204,FALSE),"-")</f>
        <v>-</v>
      </c>
      <c r="BV87" s="3" t="str">
        <f>IFERROR(VLOOKUP($A87,'All Running Order Nat B'!$A$4:$CI$60,BV$204,FALSE),"-")</f>
        <v>-</v>
      </c>
      <c r="BW87" s="3" t="str">
        <f>IFERROR(VLOOKUP($A87,'All Running Order Nat B'!$A$4:$CI$60,BW$204,FALSE),"-")</f>
        <v>-</v>
      </c>
      <c r="BX87" s="3" t="str">
        <f>IFERROR(VLOOKUP($A87,'All Running Order Nat B'!$A$4:$CI$60,BX$204,FALSE),"-")</f>
        <v>-</v>
      </c>
      <c r="BY87" s="3" t="str">
        <f>IFERROR(VLOOKUP($A87,'All Running Order Nat B'!$A$4:$CI$60,BY$204,FALSE),"-")</f>
        <v>-</v>
      </c>
      <c r="BZ87" s="3" t="str">
        <f>IFERROR(VLOOKUP($A87,'All Running Order Nat B'!$A$4:$CI$60,BZ$204,FALSE),"-")</f>
        <v>-</v>
      </c>
      <c r="CA87" s="3" t="str">
        <f>IFERROR(VLOOKUP($A87,'All Running Order Nat B'!$A$4:$CI$60,CA$204,FALSE),"-")</f>
        <v>-</v>
      </c>
      <c r="CB87" s="3" t="str">
        <f>IFERROR(VLOOKUP($A87,'All Running Order Nat B'!$A$4:$CI$60,CB$204,FALSE),"-")</f>
        <v>-</v>
      </c>
      <c r="CC87" s="3" t="str">
        <f>IFERROR(VLOOKUP($A87,'All Running Order Nat B'!$A$4:$CI$60,CC$204,FALSE),"-")</f>
        <v>-</v>
      </c>
      <c r="CD87" s="3" t="str">
        <f>IFERROR(VLOOKUP($A87,'All Running Order Nat B'!$A$4:$CI$60,CD$204,FALSE),"-")</f>
        <v>-</v>
      </c>
      <c r="CE87" s="3" t="str">
        <f>IFERROR(VLOOKUP($A87,'All Running Order Nat B'!$A$4:$CI$60,CE$204,FALSE),"-")</f>
        <v>-</v>
      </c>
      <c r="CF87" s="3"/>
      <c r="CG87" s="3"/>
      <c r="CH87" s="5" t="str">
        <f>IFERROR(VLOOKUP($A87,'All Running Order Nat B'!$A$4:$CI$60,CH$204,FALSE),"-")</f>
        <v>-</v>
      </c>
      <c r="CI87">
        <v>5</v>
      </c>
    </row>
    <row r="88" spans="1:87" x14ac:dyDescent="0.3">
      <c r="A88" t="str">
        <f>CONCATENATE('Running Order'!$E$1008,"Live",CI88)</f>
        <v>BlueLive6</v>
      </c>
      <c r="B88" s="37" t="str">
        <f>IFERROR(VLOOKUP($A88,'All Running Order Nat B'!$A$4:$CI$60,B$204,FALSE),"-")</f>
        <v>-</v>
      </c>
      <c r="C88" s="36" t="str">
        <f>IFERROR(VLOOKUP($A88,'All Running Order Nat B'!$A$4:$CI$60,C$204,FALSE),"-")</f>
        <v>-</v>
      </c>
      <c r="D88" s="36" t="str">
        <f>IFERROR(VLOOKUP($A88,'All Running Order Nat B'!$A$4:$CI$60,D$204,FALSE),"-")</f>
        <v>-</v>
      </c>
      <c r="E88" s="36" t="str">
        <f>IFERROR(VLOOKUP($A88,'All Running Order Nat B'!$A$4:$CI$60,E$204,FALSE),"-")</f>
        <v>-</v>
      </c>
      <c r="F88" s="36" t="str">
        <f>IFERROR(VLOOKUP($A88,'All Running Order Nat B'!$A$4:$CI$60,F$204,FALSE),"-")</f>
        <v>-</v>
      </c>
      <c r="G88" s="37" t="str">
        <f>IFERROR(VLOOKUP($A88,'All Running Order Nat B'!$A$4:$CI$60,G$204,FALSE),"-")</f>
        <v>-</v>
      </c>
      <c r="H88" s="36" t="str">
        <f>IFERROR(VLOOKUP($A88,'All Running Order Nat B'!$A$4:$CI$60,H$204,FALSE),"-")</f>
        <v>-</v>
      </c>
      <c r="I88" s="36" t="str">
        <f>IFERROR(VLOOKUP($A88,'All Running Order Nat B'!$A$4:$CI$60,I$204,FALSE),"-")</f>
        <v>-</v>
      </c>
      <c r="J88" s="36" t="str">
        <f>IFERROR(VLOOKUP($A88,'All Running Order Nat B'!$A$4:$CI$60,J$204,FALSE),"-")</f>
        <v>-</v>
      </c>
      <c r="K88" s="36" t="str">
        <f>IFERROR(VLOOKUP($A88,'All Running Order Nat B'!$A$4:$CI$60,K$204,FALSE),"-")</f>
        <v>-</v>
      </c>
      <c r="L88" s="36" t="str">
        <f>IFERROR(VLOOKUP($A88,'All Running Order Nat B'!$A$4:$CI$60,L$204,FALSE),"-")</f>
        <v>-</v>
      </c>
      <c r="M88" s="36" t="str">
        <f>IFERROR(VLOOKUP($A88,'All Running Order Nat B'!$A$4:$CI$60,M$204,FALSE),"-")</f>
        <v>-</v>
      </c>
      <c r="N88" s="36" t="str">
        <f>IFERROR(VLOOKUP($A88,'All Running Order Nat B'!$A$4:$CI$60,N$204,FALSE),"-")</f>
        <v>-</v>
      </c>
      <c r="O88" s="36" t="str">
        <f>IFERROR(VLOOKUP($A88,'All Running Order Nat B'!$A$4:$CI$60,O$204,FALSE),"-")</f>
        <v>-</v>
      </c>
      <c r="P88" s="36" t="str">
        <f>IFERROR(VLOOKUP($A88,'All Running Order Nat B'!$A$4:$CI$60,P$204,FALSE),"-")</f>
        <v>-</v>
      </c>
      <c r="Q88" s="36" t="str">
        <f>IFERROR(VLOOKUP($A88,'All Running Order Nat B'!$A$4:$CI$60,Q$204,FALSE),"-")</f>
        <v>-</v>
      </c>
      <c r="R88" s="36" t="str">
        <f>IFERROR(VLOOKUP($A88,'All Running Order Nat B'!$A$4:$CI$60,R$204,FALSE),"-")</f>
        <v>-</v>
      </c>
      <c r="S88" s="36" t="str">
        <f>IFERROR(VLOOKUP($A88,'All Running Order Nat B'!$A$4:$CI$60,S$204,FALSE),"-")</f>
        <v>-</v>
      </c>
      <c r="T88" s="36" t="str">
        <f>IFERROR(VLOOKUP($A88,'All Running Order Nat B'!$A$4:$CI$60,T$204,FALSE),"-")</f>
        <v>-</v>
      </c>
      <c r="U88" s="36" t="str">
        <f>IFERROR(VLOOKUP($A88,'All Running Order Nat B'!$A$4:$CI$60,U$204,FALSE),"-")</f>
        <v>-</v>
      </c>
      <c r="V88" s="36" t="str">
        <f>IFERROR(VLOOKUP($A88,'All Running Order Nat B'!$A$4:$CI$60,V$204,FALSE),"-")</f>
        <v>-</v>
      </c>
      <c r="W88" s="38" t="str">
        <f>IFERROR(VLOOKUP($A88,'All Running Order Nat B'!$A$4:$CI$60,W$204,FALSE),"-")</f>
        <v>-</v>
      </c>
      <c r="X88" s="36" t="str">
        <f>IFERROR(VLOOKUP($A88,'All Running Order Nat B'!$A$4:$CI$60,X$204,FALSE),"-")</f>
        <v>-</v>
      </c>
      <c r="Y88" s="36" t="str">
        <f>IFERROR(VLOOKUP($A88,'All Running Order Nat B'!$A$4:$CI$60,Y$204,FALSE),"-")</f>
        <v>-</v>
      </c>
      <c r="Z88" s="36" t="str">
        <f>IFERROR(VLOOKUP($A88,'All Running Order Nat B'!$A$4:$CI$60,Z$204,FALSE),"-")</f>
        <v>-</v>
      </c>
      <c r="AA88" s="36" t="str">
        <f>IFERROR(VLOOKUP($A88,'All Running Order Nat B'!$A$4:$CI$60,AA$204,FALSE),"-")</f>
        <v>-</v>
      </c>
      <c r="AB88" s="36" t="str">
        <f>IFERROR(VLOOKUP($A88,'All Running Order Nat B'!$A$4:$CI$60,AB$204,FALSE),"-")</f>
        <v>-</v>
      </c>
      <c r="AC88" s="36" t="str">
        <f>IFERROR(VLOOKUP($A88,'All Running Order Nat B'!$A$4:$CI$60,AC$204,FALSE),"-")</f>
        <v>-</v>
      </c>
      <c r="AD88" s="36" t="str">
        <f>IFERROR(VLOOKUP($A88,'All Running Order Nat B'!$A$4:$CI$60,AD$204,FALSE),"-")</f>
        <v>-</v>
      </c>
      <c r="AE88" s="36" t="str">
        <f>IFERROR(VLOOKUP($A88,'All Running Order Nat B'!$A$4:$CI$60,AE$204,FALSE),"-")</f>
        <v>-</v>
      </c>
      <c r="AF88" s="36" t="str">
        <f>IFERROR(VLOOKUP($A88,'All Running Order Nat B'!$A$4:$CI$60,AF$204,FALSE),"-")</f>
        <v>-</v>
      </c>
      <c r="AG88" s="36" t="str">
        <f>IFERROR(VLOOKUP($A88,'All Running Order Nat B'!$A$4:$CI$60,AG$204,FALSE),"-")</f>
        <v>-</v>
      </c>
      <c r="AH88" s="38" t="str">
        <f>IFERROR(VLOOKUP($A88,'All Running Order Nat B'!$A$4:$CI$60,AH$204,FALSE),"-")</f>
        <v>-</v>
      </c>
      <c r="AI88" s="38" t="str">
        <f>IFERROR(VLOOKUP($A88,'All Running Order Nat B'!$A$4:$CI$60,AI$204,FALSE),"-")</f>
        <v>-</v>
      </c>
      <c r="AJ88" s="36" t="str">
        <f>IFERROR(VLOOKUP($A88,'All Running Order Nat B'!$A$4:$CI$60,AJ$204,FALSE),"-")</f>
        <v>-</v>
      </c>
      <c r="AK88" s="36" t="str">
        <f>IFERROR(VLOOKUP($A88,'All Running Order Nat B'!$A$4:$CI$60,AK$204,FALSE),"-")</f>
        <v>-</v>
      </c>
      <c r="AL88" s="36" t="str">
        <f>IFERROR(VLOOKUP($A88,'All Running Order Nat B'!$A$4:$CI$60,AL$204,FALSE),"-")</f>
        <v>-</v>
      </c>
      <c r="AM88" s="36" t="str">
        <f>IFERROR(VLOOKUP($A88,'All Running Order Nat B'!$A$4:$CI$60,AM$204,FALSE),"-")</f>
        <v>-</v>
      </c>
      <c r="AN88" s="36" t="str">
        <f>IFERROR(VLOOKUP($A88,'All Running Order Nat B'!$A$4:$CI$60,AN$204,FALSE),"-")</f>
        <v>-</v>
      </c>
      <c r="AO88" s="36" t="str">
        <f>IFERROR(VLOOKUP($A88,'All Running Order Nat B'!$A$4:$CI$60,AO$204,FALSE),"-")</f>
        <v>-</v>
      </c>
      <c r="AP88" s="36" t="str">
        <f>IFERROR(VLOOKUP($A88,'All Running Order Nat B'!$A$4:$CI$60,AP$204,FALSE),"-")</f>
        <v>-</v>
      </c>
      <c r="AQ88" s="36" t="str">
        <f>IFERROR(VLOOKUP($A88,'All Running Order Nat B'!$A$4:$CI$60,AQ$204,FALSE),"-")</f>
        <v>-</v>
      </c>
      <c r="AR88" s="36" t="str">
        <f>IFERROR(VLOOKUP($A88,'All Running Order Nat B'!$A$4:$CI$60,AR$204,FALSE),"-")</f>
        <v>-</v>
      </c>
      <c r="AS88" s="36" t="str">
        <f>IFERROR(VLOOKUP($A88,'All Running Order Nat B'!$A$4:$CI$60,AS$204,FALSE),"-")</f>
        <v>-</v>
      </c>
      <c r="AT88" s="38" t="str">
        <f>IFERROR(VLOOKUP($A88,'All Running Order Nat B'!$A$4:$CI$60,AT$204,FALSE),"-")</f>
        <v>-</v>
      </c>
      <c r="AU88" s="38" t="str">
        <f>IFERROR(VLOOKUP($A88,'All Running Order Nat B'!$A$4:$CI$60,AU$204,FALSE),"-")</f>
        <v>-</v>
      </c>
      <c r="AV88" s="36" t="str">
        <f>IFERROR(VLOOKUP($A88,'All Running Order Nat B'!$A$4:$CI$60,AV$204,FALSE),"-")</f>
        <v>-</v>
      </c>
      <c r="AW88" s="36" t="str">
        <f>IFERROR(VLOOKUP($A88,'All Running Order Nat B'!$A$4:$CI$60,AW$204,FALSE),"-")</f>
        <v>-</v>
      </c>
      <c r="AX88" s="36" t="str">
        <f>IFERROR(VLOOKUP($A88,'All Running Order Nat B'!$A$4:$CI$60,AX$204,FALSE),"-")</f>
        <v>-</v>
      </c>
      <c r="AY88" s="36" t="str">
        <f>IFERROR(VLOOKUP($A88,'All Running Order Nat B'!$A$4:$CI$60,AY$204,FALSE),"-")</f>
        <v>-</v>
      </c>
      <c r="AZ88" s="36" t="str">
        <f>IFERROR(VLOOKUP($A88,'All Running Order Nat B'!$A$4:$CI$60,AZ$204,FALSE),"-")</f>
        <v>-</v>
      </c>
      <c r="BA88" s="36" t="str">
        <f>IFERROR(VLOOKUP($A88,'All Running Order Nat B'!$A$4:$CI$60,BA$204,FALSE),"-")</f>
        <v>-</v>
      </c>
      <c r="BB88" s="36" t="str">
        <f>IFERROR(VLOOKUP($A88,'All Running Order Nat B'!$A$4:$CI$60,BB$204,FALSE),"-")</f>
        <v>-</v>
      </c>
      <c r="BC88" s="36" t="str">
        <f>IFERROR(VLOOKUP($A88,'All Running Order Nat B'!$A$4:$CI$60,BC$204,FALSE),"-")</f>
        <v>-</v>
      </c>
      <c r="BD88" s="36" t="str">
        <f>IFERROR(VLOOKUP($A88,'All Running Order Nat B'!$A$4:$CI$60,BD$204,FALSE),"-")</f>
        <v>-</v>
      </c>
      <c r="BE88" s="36" t="str">
        <f>IFERROR(VLOOKUP($A88,'All Running Order Nat B'!$A$4:$CI$60,BE$204,FALSE),"-")</f>
        <v>-</v>
      </c>
      <c r="BF88" s="38" t="str">
        <f>IFERROR(VLOOKUP($A88,'All Running Order Nat B'!$A$4:$CI$60,BF$204,FALSE),"-")</f>
        <v>-</v>
      </c>
      <c r="BG88" s="38" t="str">
        <f>IFERROR(VLOOKUP($A88,'All Running Order Nat B'!$A$4:$CI$60,BG$204,FALSE),"-")</f>
        <v>-</v>
      </c>
      <c r="BH88" s="5" t="str">
        <f>IFERROR(VLOOKUP($A88,'All Running Order Nat B'!$A$4:$CI$60,BH$204,FALSE),"-")</f>
        <v>-</v>
      </c>
      <c r="BI88" s="5" t="str">
        <f>IFERROR(VLOOKUP($A88,'All Running Order Nat B'!$A$4:$CI$60,BI$204,FALSE),"-")</f>
        <v>-</v>
      </c>
      <c r="BJ88" s="5" t="str">
        <f>IFERROR(VLOOKUP($A88,'All Running Order Nat B'!$A$4:$CI$60,BJ$204,FALSE),"-")</f>
        <v>-</v>
      </c>
      <c r="BK88" s="5" t="str">
        <f>IFERROR(VLOOKUP($A88,'All Running Order Nat B'!$A$4:$CI$60,BK$204,FALSE),"-")</f>
        <v>-</v>
      </c>
      <c r="BL88" s="5" t="str">
        <f>IFERROR(VLOOKUP($A88,'All Running Order Nat B'!$A$4:$CI$60,BL$204,FALSE),"-")</f>
        <v>-</v>
      </c>
      <c r="BM88" s="5" t="str">
        <f>IFERROR(VLOOKUP($A88,'All Running Order Nat B'!$A$4:$CI$60,BM$204,FALSE),"-")</f>
        <v>-</v>
      </c>
      <c r="BN88" s="5" t="str">
        <f>IFERROR(VLOOKUP($A88,'All Running Order Nat B'!$A$4:$CI$60,BN$204,FALSE),"-")</f>
        <v>-</v>
      </c>
      <c r="BO88" s="5" t="str">
        <f>IFERROR(VLOOKUP($A88,'All Running Order Nat B'!$A$4:$CI$60,BO$204,FALSE),"-")</f>
        <v>-</v>
      </c>
      <c r="BP88" s="3" t="str">
        <f>IFERROR(VLOOKUP($A88,'All Running Order Nat B'!$A$4:$CI$60,BP$204,FALSE),"-")</f>
        <v>-</v>
      </c>
      <c r="BQ88" s="3" t="str">
        <f>IFERROR(VLOOKUP($A88,'All Running Order Nat B'!$A$4:$CI$60,BQ$204,FALSE),"-")</f>
        <v>-</v>
      </c>
      <c r="BR88" s="3" t="str">
        <f>IFERROR(VLOOKUP($A88,'All Running Order Nat B'!$A$4:$CI$60,BR$204,FALSE),"-")</f>
        <v>-</v>
      </c>
      <c r="BS88" s="3" t="str">
        <f>IFERROR(VLOOKUP($A88,'All Running Order Nat B'!$A$4:$CI$60,BS$204,FALSE),"-")</f>
        <v>-</v>
      </c>
      <c r="BT88" s="3" t="str">
        <f>IFERROR(VLOOKUP($A88,'All Running Order Nat B'!$A$4:$CI$60,BT$204,FALSE),"-")</f>
        <v>-</v>
      </c>
      <c r="BU88" s="3" t="str">
        <f>IFERROR(VLOOKUP($A88,'All Running Order Nat B'!$A$4:$CI$60,BU$204,FALSE),"-")</f>
        <v>-</v>
      </c>
      <c r="BV88" s="3" t="str">
        <f>IFERROR(VLOOKUP($A88,'All Running Order Nat B'!$A$4:$CI$60,BV$204,FALSE),"-")</f>
        <v>-</v>
      </c>
      <c r="BW88" s="3" t="str">
        <f>IFERROR(VLOOKUP($A88,'All Running Order Nat B'!$A$4:$CI$60,BW$204,FALSE),"-")</f>
        <v>-</v>
      </c>
      <c r="BX88" s="3" t="str">
        <f>IFERROR(VLOOKUP($A88,'All Running Order Nat B'!$A$4:$CI$60,BX$204,FALSE),"-")</f>
        <v>-</v>
      </c>
      <c r="BY88" s="3" t="str">
        <f>IFERROR(VLOOKUP($A88,'All Running Order Nat B'!$A$4:$CI$60,BY$204,FALSE),"-")</f>
        <v>-</v>
      </c>
      <c r="BZ88" s="3" t="str">
        <f>IFERROR(VLOOKUP($A88,'All Running Order Nat B'!$A$4:$CI$60,BZ$204,FALSE),"-")</f>
        <v>-</v>
      </c>
      <c r="CA88" s="3" t="str">
        <f>IFERROR(VLOOKUP($A88,'All Running Order Nat B'!$A$4:$CI$60,CA$204,FALSE),"-")</f>
        <v>-</v>
      </c>
      <c r="CB88" s="3" t="str">
        <f>IFERROR(VLOOKUP($A88,'All Running Order Nat B'!$A$4:$CI$60,CB$204,FALSE),"-")</f>
        <v>-</v>
      </c>
      <c r="CC88" s="3" t="str">
        <f>IFERROR(VLOOKUP($A88,'All Running Order Nat B'!$A$4:$CI$60,CC$204,FALSE),"-")</f>
        <v>-</v>
      </c>
      <c r="CD88" s="3" t="str">
        <f>IFERROR(VLOOKUP($A88,'All Running Order Nat B'!$A$4:$CI$60,CD$204,FALSE),"-")</f>
        <v>-</v>
      </c>
      <c r="CE88" s="3" t="str">
        <f>IFERROR(VLOOKUP($A88,'All Running Order Nat B'!$A$4:$CI$60,CE$204,FALSE),"-")</f>
        <v>-</v>
      </c>
      <c r="CF88" s="3"/>
      <c r="CG88" s="3"/>
      <c r="CH88" s="5" t="str">
        <f>IFERROR(VLOOKUP($A88,'All Running Order Nat B'!$A$4:$CI$60,CH$204,FALSE),"-")</f>
        <v>-</v>
      </c>
      <c r="CI88">
        <v>6</v>
      </c>
    </row>
    <row r="89" spans="1:87" x14ac:dyDescent="0.3">
      <c r="A89" t="str">
        <f>CONCATENATE('Running Order'!$E$1008,"Live",CI89)</f>
        <v>BlueLive7</v>
      </c>
      <c r="B89" s="13" t="str">
        <f>IFERROR(VLOOKUP($A89,'All Running Order Nat B'!$A$4:$CI$60,B$204,FALSE),"-")</f>
        <v>-</v>
      </c>
      <c r="C89" s="35" t="str">
        <f>IFERROR(VLOOKUP($A89,'All Running Order Nat B'!$A$4:$CI$60,C$204,FALSE),"-")</f>
        <v>-</v>
      </c>
      <c r="D89" s="35" t="str">
        <f>IFERROR(VLOOKUP($A89,'All Running Order Nat B'!$A$4:$CI$60,D$204,FALSE),"-")</f>
        <v>-</v>
      </c>
      <c r="E89" s="35" t="str">
        <f>IFERROR(VLOOKUP($A89,'All Running Order Nat B'!$A$4:$CI$60,E$204,FALSE),"-")</f>
        <v>-</v>
      </c>
      <c r="F89" s="35" t="str">
        <f>IFERROR(VLOOKUP($A89,'All Running Order Nat B'!$A$4:$CI$60,F$204,FALSE),"-")</f>
        <v>-</v>
      </c>
      <c r="G89" s="13" t="str">
        <f>IFERROR(VLOOKUP($A89,'All Running Order Nat B'!$A$4:$CI$60,G$204,FALSE),"-")</f>
        <v>-</v>
      </c>
      <c r="H89" s="12" t="str">
        <f>IFERROR(VLOOKUP($A89,'All Running Order Nat B'!$A$4:$CI$60,H$204,FALSE),"-")</f>
        <v>-</v>
      </c>
      <c r="I89" s="12" t="str">
        <f>IFERROR(VLOOKUP($A89,'All Running Order Nat B'!$A$4:$CI$60,I$204,FALSE),"-")</f>
        <v>-</v>
      </c>
      <c r="J89" s="12" t="str">
        <f>IFERROR(VLOOKUP($A89,'All Running Order Nat B'!$A$4:$CI$60,J$204,FALSE),"-")</f>
        <v>-</v>
      </c>
      <c r="K89" s="35" t="str">
        <f>IFERROR(VLOOKUP($A89,'All Running Order Nat B'!$A$4:$CI$60,K$204,FALSE),"-")</f>
        <v>-</v>
      </c>
      <c r="L89" s="12" t="str">
        <f>IFERROR(VLOOKUP($A89,'All Running Order Nat B'!$A$4:$CI$60,L$204,FALSE),"-")</f>
        <v>-</v>
      </c>
      <c r="M89" s="35" t="str">
        <f>IFERROR(VLOOKUP($A89,'All Running Order Nat B'!$A$4:$CI$60,M$204,FALSE),"-")</f>
        <v>-</v>
      </c>
      <c r="N89" s="35" t="str">
        <f>IFERROR(VLOOKUP($A89,'All Running Order Nat B'!$A$4:$CI$60,N$204,FALSE),"-")</f>
        <v>-</v>
      </c>
      <c r="O89" s="35" t="str">
        <f>IFERROR(VLOOKUP($A89,'All Running Order Nat B'!$A$4:$CI$60,O$204,FALSE),"-")</f>
        <v>-</v>
      </c>
      <c r="P89" s="35" t="str">
        <f>IFERROR(VLOOKUP($A89,'All Running Order Nat B'!$A$4:$CI$60,P$204,FALSE),"-")</f>
        <v>-</v>
      </c>
      <c r="Q89" s="35" t="str">
        <f>IFERROR(VLOOKUP($A89,'All Running Order Nat B'!$A$4:$CI$60,Q$204,FALSE),"-")</f>
        <v>-</v>
      </c>
      <c r="R89" s="35" t="str">
        <f>IFERROR(VLOOKUP($A89,'All Running Order Nat B'!$A$4:$CI$60,R$204,FALSE),"-")</f>
        <v>-</v>
      </c>
      <c r="S89" s="12" t="str">
        <f>IFERROR(VLOOKUP($A89,'All Running Order Nat B'!$A$4:$CI$60,S$204,FALSE),"-")</f>
        <v>-</v>
      </c>
      <c r="T89" s="35" t="str">
        <f>IFERROR(VLOOKUP($A89,'All Running Order Nat B'!$A$4:$CI$60,T$204,FALSE),"-")</f>
        <v>-</v>
      </c>
      <c r="U89" s="12" t="str">
        <f>IFERROR(VLOOKUP($A89,'All Running Order Nat B'!$A$4:$CI$60,U$204,FALSE),"-")</f>
        <v>-</v>
      </c>
      <c r="V89" s="35" t="str">
        <f>IFERROR(VLOOKUP($A89,'All Running Order Nat B'!$A$4:$CI$60,V$204,FALSE),"-")</f>
        <v>-</v>
      </c>
      <c r="W89" s="5" t="str">
        <f>IFERROR(VLOOKUP($A89,'All Running Order Nat B'!$A$4:$CI$60,W$204,FALSE),"-")</f>
        <v>-</v>
      </c>
      <c r="X89" s="12" t="str">
        <f>IFERROR(VLOOKUP($A89,'All Running Order Nat B'!$A$4:$CI$60,X$204,FALSE),"-")</f>
        <v>-</v>
      </c>
      <c r="Y89" s="12" t="str">
        <f>IFERROR(VLOOKUP($A89,'All Running Order Nat B'!$A$4:$CI$60,Y$204,FALSE),"-")</f>
        <v>-</v>
      </c>
      <c r="Z89" s="12" t="str">
        <f>IFERROR(VLOOKUP($A89,'All Running Order Nat B'!$A$4:$CI$60,Z$204,FALSE),"-")</f>
        <v>-</v>
      </c>
      <c r="AA89" s="12" t="str">
        <f>IFERROR(VLOOKUP($A89,'All Running Order Nat B'!$A$4:$CI$60,AA$204,FALSE),"-")</f>
        <v>-</v>
      </c>
      <c r="AB89" s="12" t="str">
        <f>IFERROR(VLOOKUP($A89,'All Running Order Nat B'!$A$4:$CI$60,AB$204,FALSE),"-")</f>
        <v>-</v>
      </c>
      <c r="AC89" s="12" t="str">
        <f>IFERROR(VLOOKUP($A89,'All Running Order Nat B'!$A$4:$CI$60,AC$204,FALSE),"-")</f>
        <v>-</v>
      </c>
      <c r="AD89" s="12" t="str">
        <f>IFERROR(VLOOKUP($A89,'All Running Order Nat B'!$A$4:$CI$60,AD$204,FALSE),"-")</f>
        <v>-</v>
      </c>
      <c r="AE89" s="12" t="str">
        <f>IFERROR(VLOOKUP($A89,'All Running Order Nat B'!$A$4:$CI$60,AE$204,FALSE),"-")</f>
        <v>-</v>
      </c>
      <c r="AF89" s="12" t="str">
        <f>IFERROR(VLOOKUP($A89,'All Running Order Nat B'!$A$4:$CI$60,AF$204,FALSE),"-")</f>
        <v>-</v>
      </c>
      <c r="AG89" s="12" t="str">
        <f>IFERROR(VLOOKUP($A89,'All Running Order Nat B'!$A$4:$CI$60,AG$204,FALSE),"-")</f>
        <v>-</v>
      </c>
      <c r="AH89" s="5" t="str">
        <f>IFERROR(VLOOKUP($A89,'All Running Order Nat B'!$A$4:$CI$60,AH$204,FALSE),"-")</f>
        <v>-</v>
      </c>
      <c r="AI89" s="5" t="str">
        <f>IFERROR(VLOOKUP($A89,'All Running Order Nat B'!$A$4:$CI$60,AI$204,FALSE),"-")</f>
        <v>-</v>
      </c>
      <c r="AJ89" s="12" t="str">
        <f>IFERROR(VLOOKUP($A89,'All Running Order Nat B'!$A$4:$CI$60,AJ$204,FALSE),"-")</f>
        <v>-</v>
      </c>
      <c r="AK89" s="12" t="str">
        <f>IFERROR(VLOOKUP($A89,'All Running Order Nat B'!$A$4:$CI$60,AK$204,FALSE),"-")</f>
        <v>-</v>
      </c>
      <c r="AL89" s="12" t="str">
        <f>IFERROR(VLOOKUP($A89,'All Running Order Nat B'!$A$4:$CI$60,AL$204,FALSE),"-")</f>
        <v>-</v>
      </c>
      <c r="AM89" s="12" t="str">
        <f>IFERROR(VLOOKUP($A89,'All Running Order Nat B'!$A$4:$CI$60,AM$204,FALSE),"-")</f>
        <v>-</v>
      </c>
      <c r="AN89" s="12" t="str">
        <f>IFERROR(VLOOKUP($A89,'All Running Order Nat B'!$A$4:$CI$60,AN$204,FALSE),"-")</f>
        <v>-</v>
      </c>
      <c r="AO89" s="12" t="str">
        <f>IFERROR(VLOOKUP($A89,'All Running Order Nat B'!$A$4:$CI$60,AO$204,FALSE),"-")</f>
        <v>-</v>
      </c>
      <c r="AP89" s="12" t="str">
        <f>IFERROR(VLOOKUP($A89,'All Running Order Nat B'!$A$4:$CI$60,AP$204,FALSE),"-")</f>
        <v>-</v>
      </c>
      <c r="AQ89" s="12" t="str">
        <f>IFERROR(VLOOKUP($A89,'All Running Order Nat B'!$A$4:$CI$60,AQ$204,FALSE),"-")</f>
        <v>-</v>
      </c>
      <c r="AR89" s="12" t="str">
        <f>IFERROR(VLOOKUP($A89,'All Running Order Nat B'!$A$4:$CI$60,AR$204,FALSE),"-")</f>
        <v>-</v>
      </c>
      <c r="AS89" s="12" t="str">
        <f>IFERROR(VLOOKUP($A89,'All Running Order Nat B'!$A$4:$CI$60,AS$204,FALSE),"-")</f>
        <v>-</v>
      </c>
      <c r="AT89" s="5" t="str">
        <f>IFERROR(VLOOKUP($A89,'All Running Order Nat B'!$A$4:$CI$60,AT$204,FALSE),"-")</f>
        <v>-</v>
      </c>
      <c r="AU89" s="5" t="str">
        <f>IFERROR(VLOOKUP($A89,'All Running Order Nat B'!$A$4:$CI$60,AU$204,FALSE),"-")</f>
        <v>-</v>
      </c>
      <c r="AV89" s="12" t="str">
        <f>IFERROR(VLOOKUP($A89,'All Running Order Nat B'!$A$4:$CI$60,AV$204,FALSE),"-")</f>
        <v>-</v>
      </c>
      <c r="AW89" s="12" t="str">
        <f>IFERROR(VLOOKUP($A89,'All Running Order Nat B'!$A$4:$CI$60,AW$204,FALSE),"-")</f>
        <v>-</v>
      </c>
      <c r="AX89" s="12" t="str">
        <f>IFERROR(VLOOKUP($A89,'All Running Order Nat B'!$A$4:$CI$60,AX$204,FALSE),"-")</f>
        <v>-</v>
      </c>
      <c r="AY89" s="12" t="str">
        <f>IFERROR(VLOOKUP($A89,'All Running Order Nat B'!$A$4:$CI$60,AY$204,FALSE),"-")</f>
        <v>-</v>
      </c>
      <c r="AZ89" s="12" t="str">
        <f>IFERROR(VLOOKUP($A89,'All Running Order Nat B'!$A$4:$CI$60,AZ$204,FALSE),"-")</f>
        <v>-</v>
      </c>
      <c r="BA89" s="12" t="str">
        <f>IFERROR(VLOOKUP($A89,'All Running Order Nat B'!$A$4:$CI$60,BA$204,FALSE),"-")</f>
        <v>-</v>
      </c>
      <c r="BB89" s="12" t="str">
        <f>IFERROR(VLOOKUP($A89,'All Running Order Nat B'!$A$4:$CI$60,BB$204,FALSE),"-")</f>
        <v>-</v>
      </c>
      <c r="BC89" s="12" t="str">
        <f>IFERROR(VLOOKUP($A89,'All Running Order Nat B'!$A$4:$CI$60,BC$204,FALSE),"-")</f>
        <v>-</v>
      </c>
      <c r="BD89" s="12" t="str">
        <f>IFERROR(VLOOKUP($A89,'All Running Order Nat B'!$A$4:$CI$60,BD$204,FALSE),"-")</f>
        <v>-</v>
      </c>
      <c r="BE89" s="12" t="str">
        <f>IFERROR(VLOOKUP($A89,'All Running Order Nat B'!$A$4:$CI$60,BE$204,FALSE),"-")</f>
        <v>-</v>
      </c>
      <c r="BF89" s="5" t="str">
        <f>IFERROR(VLOOKUP($A89,'All Running Order Nat B'!$A$4:$CI$60,BF$204,FALSE),"-")</f>
        <v>-</v>
      </c>
      <c r="BG89" s="5" t="str">
        <f>IFERROR(VLOOKUP($A89,'All Running Order Nat B'!$A$4:$CI$60,BG$204,FALSE),"-")</f>
        <v>-</v>
      </c>
      <c r="BH89" s="5" t="str">
        <f>IFERROR(VLOOKUP($A89,'All Running Order Nat B'!$A$4:$CI$60,BH$204,FALSE),"-")</f>
        <v>-</v>
      </c>
      <c r="BI89" s="5" t="str">
        <f>IFERROR(VLOOKUP($A89,'All Running Order Nat B'!$A$4:$CI$60,BI$204,FALSE),"-")</f>
        <v>-</v>
      </c>
      <c r="BJ89" s="5" t="str">
        <f>IFERROR(VLOOKUP($A89,'All Running Order Nat B'!$A$4:$CI$60,BJ$204,FALSE),"-")</f>
        <v>-</v>
      </c>
      <c r="BK89" s="5" t="str">
        <f>IFERROR(VLOOKUP($A89,'All Running Order Nat B'!$A$4:$CI$60,BK$204,FALSE),"-")</f>
        <v>-</v>
      </c>
      <c r="BL89" s="5" t="str">
        <f>IFERROR(VLOOKUP($A89,'All Running Order Nat B'!$A$4:$CI$60,BL$204,FALSE),"-")</f>
        <v>-</v>
      </c>
      <c r="BM89" s="5" t="str">
        <f>IFERROR(VLOOKUP($A89,'All Running Order Nat B'!$A$4:$CI$60,BM$204,FALSE),"-")</f>
        <v>-</v>
      </c>
      <c r="BN89" s="5" t="str">
        <f>IFERROR(VLOOKUP($A89,'All Running Order Nat B'!$A$4:$CI$60,BN$204,FALSE),"-")</f>
        <v>-</v>
      </c>
      <c r="BO89" s="5" t="str">
        <f>IFERROR(VLOOKUP($A89,'All Running Order Nat B'!$A$4:$CI$60,BO$204,FALSE),"-")</f>
        <v>-</v>
      </c>
      <c r="BP89" s="3" t="str">
        <f>IFERROR(VLOOKUP($A89,'All Running Order Nat B'!$A$4:$CI$60,BP$204,FALSE),"-")</f>
        <v>-</v>
      </c>
      <c r="BQ89" s="3" t="str">
        <f>IFERROR(VLOOKUP($A89,'All Running Order Nat B'!$A$4:$CI$60,BQ$204,FALSE),"-")</f>
        <v>-</v>
      </c>
      <c r="BR89" s="3" t="str">
        <f>IFERROR(VLOOKUP($A89,'All Running Order Nat B'!$A$4:$CI$60,BR$204,FALSE),"-")</f>
        <v>-</v>
      </c>
      <c r="BS89" s="3" t="str">
        <f>IFERROR(VLOOKUP($A89,'All Running Order Nat B'!$A$4:$CI$60,BS$204,FALSE),"-")</f>
        <v>-</v>
      </c>
      <c r="BT89" s="3" t="str">
        <f>IFERROR(VLOOKUP($A89,'All Running Order Nat B'!$A$4:$CI$60,BT$204,FALSE),"-")</f>
        <v>-</v>
      </c>
      <c r="BU89" s="3" t="str">
        <f>IFERROR(VLOOKUP($A89,'All Running Order Nat B'!$A$4:$CI$60,BU$204,FALSE),"-")</f>
        <v>-</v>
      </c>
      <c r="BV89" s="3" t="str">
        <f>IFERROR(VLOOKUP($A89,'All Running Order Nat B'!$A$4:$CI$60,BV$204,FALSE),"-")</f>
        <v>-</v>
      </c>
      <c r="BW89" s="3" t="str">
        <f>IFERROR(VLOOKUP($A89,'All Running Order Nat B'!$A$4:$CI$60,BW$204,FALSE),"-")</f>
        <v>-</v>
      </c>
      <c r="BX89" s="3" t="str">
        <f>IFERROR(VLOOKUP($A89,'All Running Order Nat B'!$A$4:$CI$60,BX$204,FALSE),"-")</f>
        <v>-</v>
      </c>
      <c r="BY89" s="3" t="str">
        <f>IFERROR(VLOOKUP($A89,'All Running Order Nat B'!$A$4:$CI$60,BY$204,FALSE),"-")</f>
        <v>-</v>
      </c>
      <c r="BZ89" s="3" t="str">
        <f>IFERROR(VLOOKUP($A89,'All Running Order Nat B'!$A$4:$CI$60,BZ$204,FALSE),"-")</f>
        <v>-</v>
      </c>
      <c r="CA89" s="3" t="str">
        <f>IFERROR(VLOOKUP($A89,'All Running Order Nat B'!$A$4:$CI$60,CA$204,FALSE),"-")</f>
        <v>-</v>
      </c>
      <c r="CB89" s="3" t="str">
        <f>IFERROR(VLOOKUP($A89,'All Running Order Nat B'!$A$4:$CI$60,CB$204,FALSE),"-")</f>
        <v>-</v>
      </c>
      <c r="CC89" s="3" t="str">
        <f>IFERROR(VLOOKUP($A89,'All Running Order Nat B'!$A$4:$CI$60,CC$204,FALSE),"-")</f>
        <v>-</v>
      </c>
      <c r="CD89" s="3" t="str">
        <f>IFERROR(VLOOKUP($A89,'All Running Order Nat B'!$A$4:$CI$60,CD$204,FALSE),"-")</f>
        <v>-</v>
      </c>
      <c r="CE89" s="3" t="str">
        <f>IFERROR(VLOOKUP($A89,'All Running Order Nat B'!$A$4:$CI$60,CE$204,FALSE),"-")</f>
        <v>-</v>
      </c>
      <c r="CF89" s="3"/>
      <c r="CG89" s="3"/>
      <c r="CH89" s="5" t="str">
        <f>IFERROR(VLOOKUP($A89,'All Running Order Nat B'!$A$4:$CI$60,CH$204,FALSE),"-")</f>
        <v>-</v>
      </c>
      <c r="CI89">
        <v>7</v>
      </c>
    </row>
    <row r="90" spans="1:87" x14ac:dyDescent="0.3">
      <c r="A90" t="str">
        <f>CONCATENATE('Running Order'!$E$1008,"Live",CI90)</f>
        <v>BlueLive8</v>
      </c>
      <c r="B90" s="37" t="str">
        <f>IFERROR(VLOOKUP($A90,'All Running Order Nat B'!$A$4:$CI$60,B$204,FALSE),"-")</f>
        <v>-</v>
      </c>
      <c r="C90" s="36" t="str">
        <f>IFERROR(VLOOKUP($A90,'All Running Order Nat B'!$A$4:$CI$60,C$204,FALSE),"-")</f>
        <v>-</v>
      </c>
      <c r="D90" s="36" t="str">
        <f>IFERROR(VLOOKUP($A90,'All Running Order Nat B'!$A$4:$CI$60,D$204,FALSE),"-")</f>
        <v>-</v>
      </c>
      <c r="E90" s="36" t="str">
        <f>IFERROR(VLOOKUP($A90,'All Running Order Nat B'!$A$4:$CI$60,E$204,FALSE),"-")</f>
        <v>-</v>
      </c>
      <c r="F90" s="36" t="str">
        <f>IFERROR(VLOOKUP($A90,'All Running Order Nat B'!$A$4:$CI$60,F$204,FALSE),"-")</f>
        <v>-</v>
      </c>
      <c r="G90" s="37" t="str">
        <f>IFERROR(VLOOKUP($A90,'All Running Order Nat B'!$A$4:$CI$60,G$204,FALSE),"-")</f>
        <v>-</v>
      </c>
      <c r="H90" s="36" t="str">
        <f>IFERROR(VLOOKUP($A90,'All Running Order Nat B'!$A$4:$CI$60,H$204,FALSE),"-")</f>
        <v>-</v>
      </c>
      <c r="I90" s="36" t="str">
        <f>IFERROR(VLOOKUP($A90,'All Running Order Nat B'!$A$4:$CI$60,I$204,FALSE),"-")</f>
        <v>-</v>
      </c>
      <c r="J90" s="36" t="str">
        <f>IFERROR(VLOOKUP($A90,'All Running Order Nat B'!$A$4:$CI$60,J$204,FALSE),"-")</f>
        <v>-</v>
      </c>
      <c r="K90" s="36" t="str">
        <f>IFERROR(VLOOKUP($A90,'All Running Order Nat B'!$A$4:$CI$60,K$204,FALSE),"-")</f>
        <v>-</v>
      </c>
      <c r="L90" s="36" t="str">
        <f>IFERROR(VLOOKUP($A90,'All Running Order Nat B'!$A$4:$CI$60,L$204,FALSE),"-")</f>
        <v>-</v>
      </c>
      <c r="M90" s="36" t="str">
        <f>IFERROR(VLOOKUP($A90,'All Running Order Nat B'!$A$4:$CI$60,M$204,FALSE),"-")</f>
        <v>-</v>
      </c>
      <c r="N90" s="36" t="str">
        <f>IFERROR(VLOOKUP($A90,'All Running Order Nat B'!$A$4:$CI$60,N$204,FALSE),"-")</f>
        <v>-</v>
      </c>
      <c r="O90" s="36" t="str">
        <f>IFERROR(VLOOKUP($A90,'All Running Order Nat B'!$A$4:$CI$60,O$204,FALSE),"-")</f>
        <v>-</v>
      </c>
      <c r="P90" s="36" t="str">
        <f>IFERROR(VLOOKUP($A90,'All Running Order Nat B'!$A$4:$CI$60,P$204,FALSE),"-")</f>
        <v>-</v>
      </c>
      <c r="Q90" s="36" t="str">
        <f>IFERROR(VLOOKUP($A90,'All Running Order Nat B'!$A$4:$CI$60,Q$204,FALSE),"-")</f>
        <v>-</v>
      </c>
      <c r="R90" s="36" t="str">
        <f>IFERROR(VLOOKUP($A90,'All Running Order Nat B'!$A$4:$CI$60,R$204,FALSE),"-")</f>
        <v>-</v>
      </c>
      <c r="S90" s="36" t="str">
        <f>IFERROR(VLOOKUP($A90,'All Running Order Nat B'!$A$4:$CI$60,S$204,FALSE),"-")</f>
        <v>-</v>
      </c>
      <c r="T90" s="36" t="str">
        <f>IFERROR(VLOOKUP($A90,'All Running Order Nat B'!$A$4:$CI$60,T$204,FALSE),"-")</f>
        <v>-</v>
      </c>
      <c r="U90" s="36" t="str">
        <f>IFERROR(VLOOKUP($A90,'All Running Order Nat B'!$A$4:$CI$60,U$204,FALSE),"-")</f>
        <v>-</v>
      </c>
      <c r="V90" s="36" t="str">
        <f>IFERROR(VLOOKUP($A90,'All Running Order Nat B'!$A$4:$CI$60,V$204,FALSE),"-")</f>
        <v>-</v>
      </c>
      <c r="W90" s="38" t="str">
        <f>IFERROR(VLOOKUP($A90,'All Running Order Nat B'!$A$4:$CI$60,W$204,FALSE),"-")</f>
        <v>-</v>
      </c>
      <c r="X90" s="36" t="str">
        <f>IFERROR(VLOOKUP($A90,'All Running Order Nat B'!$A$4:$CI$60,X$204,FALSE),"-")</f>
        <v>-</v>
      </c>
      <c r="Y90" s="36" t="str">
        <f>IFERROR(VLOOKUP($A90,'All Running Order Nat B'!$A$4:$CI$60,Y$204,FALSE),"-")</f>
        <v>-</v>
      </c>
      <c r="Z90" s="36" t="str">
        <f>IFERROR(VLOOKUP($A90,'All Running Order Nat B'!$A$4:$CI$60,Z$204,FALSE),"-")</f>
        <v>-</v>
      </c>
      <c r="AA90" s="36" t="str">
        <f>IFERROR(VLOOKUP($A90,'All Running Order Nat B'!$A$4:$CI$60,AA$204,FALSE),"-")</f>
        <v>-</v>
      </c>
      <c r="AB90" s="36" t="str">
        <f>IFERROR(VLOOKUP($A90,'All Running Order Nat B'!$A$4:$CI$60,AB$204,FALSE),"-")</f>
        <v>-</v>
      </c>
      <c r="AC90" s="36" t="str">
        <f>IFERROR(VLOOKUP($A90,'All Running Order Nat B'!$A$4:$CI$60,AC$204,FALSE),"-")</f>
        <v>-</v>
      </c>
      <c r="AD90" s="36" t="str">
        <f>IFERROR(VLOOKUP($A90,'All Running Order Nat B'!$A$4:$CI$60,AD$204,FALSE),"-")</f>
        <v>-</v>
      </c>
      <c r="AE90" s="36" t="str">
        <f>IFERROR(VLOOKUP($A90,'All Running Order Nat B'!$A$4:$CI$60,AE$204,FALSE),"-")</f>
        <v>-</v>
      </c>
      <c r="AF90" s="36" t="str">
        <f>IFERROR(VLOOKUP($A90,'All Running Order Nat B'!$A$4:$CI$60,AF$204,FALSE),"-")</f>
        <v>-</v>
      </c>
      <c r="AG90" s="36" t="str">
        <f>IFERROR(VLOOKUP($A90,'All Running Order Nat B'!$A$4:$CI$60,AG$204,FALSE),"-")</f>
        <v>-</v>
      </c>
      <c r="AH90" s="38" t="str">
        <f>IFERROR(VLOOKUP($A90,'All Running Order Nat B'!$A$4:$CI$60,AH$204,FALSE),"-")</f>
        <v>-</v>
      </c>
      <c r="AI90" s="38" t="str">
        <f>IFERROR(VLOOKUP($A90,'All Running Order Nat B'!$A$4:$CI$60,AI$204,FALSE),"-")</f>
        <v>-</v>
      </c>
      <c r="AJ90" s="36" t="str">
        <f>IFERROR(VLOOKUP($A90,'All Running Order Nat B'!$A$4:$CI$60,AJ$204,FALSE),"-")</f>
        <v>-</v>
      </c>
      <c r="AK90" s="36" t="str">
        <f>IFERROR(VLOOKUP($A90,'All Running Order Nat B'!$A$4:$CI$60,AK$204,FALSE),"-")</f>
        <v>-</v>
      </c>
      <c r="AL90" s="36" t="str">
        <f>IFERROR(VLOOKUP($A90,'All Running Order Nat B'!$A$4:$CI$60,AL$204,FALSE),"-")</f>
        <v>-</v>
      </c>
      <c r="AM90" s="36" t="str">
        <f>IFERROR(VLOOKUP($A90,'All Running Order Nat B'!$A$4:$CI$60,AM$204,FALSE),"-")</f>
        <v>-</v>
      </c>
      <c r="AN90" s="36" t="str">
        <f>IFERROR(VLOOKUP($A90,'All Running Order Nat B'!$A$4:$CI$60,AN$204,FALSE),"-")</f>
        <v>-</v>
      </c>
      <c r="AO90" s="36" t="str">
        <f>IFERROR(VLOOKUP($A90,'All Running Order Nat B'!$A$4:$CI$60,AO$204,FALSE),"-")</f>
        <v>-</v>
      </c>
      <c r="AP90" s="36" t="str">
        <f>IFERROR(VLOOKUP($A90,'All Running Order Nat B'!$A$4:$CI$60,AP$204,FALSE),"-")</f>
        <v>-</v>
      </c>
      <c r="AQ90" s="36" t="str">
        <f>IFERROR(VLOOKUP($A90,'All Running Order Nat B'!$A$4:$CI$60,AQ$204,FALSE),"-")</f>
        <v>-</v>
      </c>
      <c r="AR90" s="36" t="str">
        <f>IFERROR(VLOOKUP($A90,'All Running Order Nat B'!$A$4:$CI$60,AR$204,FALSE),"-")</f>
        <v>-</v>
      </c>
      <c r="AS90" s="36" t="str">
        <f>IFERROR(VLOOKUP($A90,'All Running Order Nat B'!$A$4:$CI$60,AS$204,FALSE),"-")</f>
        <v>-</v>
      </c>
      <c r="AT90" s="38" t="str">
        <f>IFERROR(VLOOKUP($A90,'All Running Order Nat B'!$A$4:$CI$60,AT$204,FALSE),"-")</f>
        <v>-</v>
      </c>
      <c r="AU90" s="38" t="str">
        <f>IFERROR(VLOOKUP($A90,'All Running Order Nat B'!$A$4:$CI$60,AU$204,FALSE),"-")</f>
        <v>-</v>
      </c>
      <c r="AV90" s="36" t="str">
        <f>IFERROR(VLOOKUP($A90,'All Running Order Nat B'!$A$4:$CI$60,AV$204,FALSE),"-")</f>
        <v>-</v>
      </c>
      <c r="AW90" s="36" t="str">
        <f>IFERROR(VLOOKUP($A90,'All Running Order Nat B'!$A$4:$CI$60,AW$204,FALSE),"-")</f>
        <v>-</v>
      </c>
      <c r="AX90" s="36" t="str">
        <f>IFERROR(VLOOKUP($A90,'All Running Order Nat B'!$A$4:$CI$60,AX$204,FALSE),"-")</f>
        <v>-</v>
      </c>
      <c r="AY90" s="36" t="str">
        <f>IFERROR(VLOOKUP($A90,'All Running Order Nat B'!$A$4:$CI$60,AY$204,FALSE),"-")</f>
        <v>-</v>
      </c>
      <c r="AZ90" s="36" t="str">
        <f>IFERROR(VLOOKUP($A90,'All Running Order Nat B'!$A$4:$CI$60,AZ$204,FALSE),"-")</f>
        <v>-</v>
      </c>
      <c r="BA90" s="36" t="str">
        <f>IFERROR(VLOOKUP($A90,'All Running Order Nat B'!$A$4:$CI$60,BA$204,FALSE),"-")</f>
        <v>-</v>
      </c>
      <c r="BB90" s="36" t="str">
        <f>IFERROR(VLOOKUP($A90,'All Running Order Nat B'!$A$4:$CI$60,BB$204,FALSE),"-")</f>
        <v>-</v>
      </c>
      <c r="BC90" s="36" t="str">
        <f>IFERROR(VLOOKUP($A90,'All Running Order Nat B'!$A$4:$CI$60,BC$204,FALSE),"-")</f>
        <v>-</v>
      </c>
      <c r="BD90" s="36" t="str">
        <f>IFERROR(VLOOKUP($A90,'All Running Order Nat B'!$A$4:$CI$60,BD$204,FALSE),"-")</f>
        <v>-</v>
      </c>
      <c r="BE90" s="36" t="str">
        <f>IFERROR(VLOOKUP($A90,'All Running Order Nat B'!$A$4:$CI$60,BE$204,FALSE),"-")</f>
        <v>-</v>
      </c>
      <c r="BF90" s="38" t="str">
        <f>IFERROR(VLOOKUP($A90,'All Running Order Nat B'!$A$4:$CI$60,BF$204,FALSE),"-")</f>
        <v>-</v>
      </c>
      <c r="BG90" s="38" t="str">
        <f>IFERROR(VLOOKUP($A90,'All Running Order Nat B'!$A$4:$CI$60,BG$204,FALSE),"-")</f>
        <v>-</v>
      </c>
      <c r="BH90" s="5" t="str">
        <f>IFERROR(VLOOKUP($A90,'All Running Order Nat B'!$A$4:$CI$60,BH$204,FALSE),"-")</f>
        <v>-</v>
      </c>
      <c r="BI90" s="5" t="str">
        <f>IFERROR(VLOOKUP($A90,'All Running Order Nat B'!$A$4:$CI$60,BI$204,FALSE),"-")</f>
        <v>-</v>
      </c>
      <c r="BJ90" s="5" t="str">
        <f>IFERROR(VLOOKUP($A90,'All Running Order Nat B'!$A$4:$CI$60,BJ$204,FALSE),"-")</f>
        <v>-</v>
      </c>
      <c r="BK90" s="5" t="str">
        <f>IFERROR(VLOOKUP($A90,'All Running Order Nat B'!$A$4:$CI$60,BK$204,FALSE),"-")</f>
        <v>-</v>
      </c>
      <c r="BL90" s="5" t="str">
        <f>IFERROR(VLOOKUP($A90,'All Running Order Nat B'!$A$4:$CI$60,BL$204,FALSE),"-")</f>
        <v>-</v>
      </c>
      <c r="BM90" s="5" t="str">
        <f>IFERROR(VLOOKUP($A90,'All Running Order Nat B'!$A$4:$CI$60,BM$204,FALSE),"-")</f>
        <v>-</v>
      </c>
      <c r="BN90" s="5" t="str">
        <f>IFERROR(VLOOKUP($A90,'All Running Order Nat B'!$A$4:$CI$60,BN$204,FALSE),"-")</f>
        <v>-</v>
      </c>
      <c r="BO90" s="5" t="str">
        <f>IFERROR(VLOOKUP($A90,'All Running Order Nat B'!$A$4:$CI$60,BO$204,FALSE),"-")</f>
        <v>-</v>
      </c>
      <c r="BP90" s="3" t="str">
        <f>IFERROR(VLOOKUP($A90,'All Running Order Nat B'!$A$4:$CI$60,BP$204,FALSE),"-")</f>
        <v>-</v>
      </c>
      <c r="BQ90" s="3" t="str">
        <f>IFERROR(VLOOKUP($A90,'All Running Order Nat B'!$A$4:$CI$60,BQ$204,FALSE),"-")</f>
        <v>-</v>
      </c>
      <c r="BR90" s="3" t="str">
        <f>IFERROR(VLOOKUP($A90,'All Running Order Nat B'!$A$4:$CI$60,BR$204,FALSE),"-")</f>
        <v>-</v>
      </c>
      <c r="BS90" s="3" t="str">
        <f>IFERROR(VLOOKUP($A90,'All Running Order Nat B'!$A$4:$CI$60,BS$204,FALSE),"-")</f>
        <v>-</v>
      </c>
      <c r="BT90" s="3" t="str">
        <f>IFERROR(VLOOKUP($A90,'All Running Order Nat B'!$A$4:$CI$60,BT$204,FALSE),"-")</f>
        <v>-</v>
      </c>
      <c r="BU90" s="3" t="str">
        <f>IFERROR(VLOOKUP($A90,'All Running Order Nat B'!$A$4:$CI$60,BU$204,FALSE),"-")</f>
        <v>-</v>
      </c>
      <c r="BV90" s="3" t="str">
        <f>IFERROR(VLOOKUP($A90,'All Running Order Nat B'!$A$4:$CI$60,BV$204,FALSE),"-")</f>
        <v>-</v>
      </c>
      <c r="BW90" s="3" t="str">
        <f>IFERROR(VLOOKUP($A90,'All Running Order Nat B'!$A$4:$CI$60,BW$204,FALSE),"-")</f>
        <v>-</v>
      </c>
      <c r="BX90" s="3" t="str">
        <f>IFERROR(VLOOKUP($A90,'All Running Order Nat B'!$A$4:$CI$60,BX$204,FALSE),"-")</f>
        <v>-</v>
      </c>
      <c r="BY90" s="3" t="str">
        <f>IFERROR(VLOOKUP($A90,'All Running Order Nat B'!$A$4:$CI$60,BY$204,FALSE),"-")</f>
        <v>-</v>
      </c>
      <c r="BZ90" s="3" t="str">
        <f>IFERROR(VLOOKUP($A90,'All Running Order Nat B'!$A$4:$CI$60,BZ$204,FALSE),"-")</f>
        <v>-</v>
      </c>
      <c r="CA90" s="3" t="str">
        <f>IFERROR(VLOOKUP($A90,'All Running Order Nat B'!$A$4:$CI$60,CA$204,FALSE),"-")</f>
        <v>-</v>
      </c>
      <c r="CB90" s="3" t="str">
        <f>IFERROR(VLOOKUP($A90,'All Running Order Nat B'!$A$4:$CI$60,CB$204,FALSE),"-")</f>
        <v>-</v>
      </c>
      <c r="CC90" s="3" t="str">
        <f>IFERROR(VLOOKUP($A90,'All Running Order Nat B'!$A$4:$CI$60,CC$204,FALSE),"-")</f>
        <v>-</v>
      </c>
      <c r="CD90" s="3" t="str">
        <f>IFERROR(VLOOKUP($A90,'All Running Order Nat B'!$A$4:$CI$60,CD$204,FALSE),"-")</f>
        <v>-</v>
      </c>
      <c r="CE90" s="3" t="str">
        <f>IFERROR(VLOOKUP($A90,'All Running Order Nat B'!$A$4:$CI$60,CE$204,FALSE),"-")</f>
        <v>-</v>
      </c>
      <c r="CF90" s="3"/>
      <c r="CG90" s="3"/>
      <c r="CH90" s="5" t="str">
        <f>IFERROR(VLOOKUP($A90,'All Running Order Nat B'!$A$4:$CI$60,CH$204,FALSE),"-")</f>
        <v>-</v>
      </c>
      <c r="CI90">
        <v>8</v>
      </c>
    </row>
    <row r="91" spans="1:87" x14ac:dyDescent="0.3">
      <c r="A91" t="str">
        <f>CONCATENATE('Running Order'!$E$1008,"Live",CI91)</f>
        <v>BlueLive9</v>
      </c>
      <c r="B91" s="13" t="str">
        <f>IFERROR(VLOOKUP($A91,'All Running Order Nat B'!$A$4:$CI$60,B$204,FALSE),"-")</f>
        <v>-</v>
      </c>
      <c r="C91" s="35" t="str">
        <f>IFERROR(VLOOKUP($A91,'All Running Order Nat B'!$A$4:$CI$60,C$204,FALSE),"-")</f>
        <v>-</v>
      </c>
      <c r="D91" s="35" t="str">
        <f>IFERROR(VLOOKUP($A91,'All Running Order Nat B'!$A$4:$CI$60,D$204,FALSE),"-")</f>
        <v>-</v>
      </c>
      <c r="E91" s="35" t="str">
        <f>IFERROR(VLOOKUP($A91,'All Running Order Nat B'!$A$4:$CI$60,E$204,FALSE),"-")</f>
        <v>-</v>
      </c>
      <c r="F91" s="35" t="str">
        <f>IFERROR(VLOOKUP($A91,'All Running Order Nat B'!$A$4:$CI$60,F$204,FALSE),"-")</f>
        <v>-</v>
      </c>
      <c r="G91" s="13" t="str">
        <f>IFERROR(VLOOKUP($A91,'All Running Order Nat B'!$A$4:$CI$60,G$204,FALSE),"-")</f>
        <v>-</v>
      </c>
      <c r="H91" s="12" t="str">
        <f>IFERROR(VLOOKUP($A91,'All Running Order Nat B'!$A$4:$CI$60,H$204,FALSE),"-")</f>
        <v>-</v>
      </c>
      <c r="I91" s="12" t="str">
        <f>IFERROR(VLOOKUP($A91,'All Running Order Nat B'!$A$4:$CI$60,I$204,FALSE),"-")</f>
        <v>-</v>
      </c>
      <c r="J91" s="12" t="str">
        <f>IFERROR(VLOOKUP($A91,'All Running Order Nat B'!$A$4:$CI$60,J$204,FALSE),"-")</f>
        <v>-</v>
      </c>
      <c r="K91" s="35" t="str">
        <f>IFERROR(VLOOKUP($A91,'All Running Order Nat B'!$A$4:$CI$60,K$204,FALSE),"-")</f>
        <v>-</v>
      </c>
      <c r="L91" s="12" t="str">
        <f>IFERROR(VLOOKUP($A91,'All Running Order Nat B'!$A$4:$CI$60,L$204,FALSE),"-")</f>
        <v>-</v>
      </c>
      <c r="M91" s="35" t="str">
        <f>IFERROR(VLOOKUP($A91,'All Running Order Nat B'!$A$4:$CI$60,M$204,FALSE),"-")</f>
        <v>-</v>
      </c>
      <c r="N91" s="35" t="str">
        <f>IFERROR(VLOOKUP($A91,'All Running Order Nat B'!$A$4:$CI$60,N$204,FALSE),"-")</f>
        <v>-</v>
      </c>
      <c r="O91" s="35" t="str">
        <f>IFERROR(VLOOKUP($A91,'All Running Order Nat B'!$A$4:$CI$60,O$204,FALSE),"-")</f>
        <v>-</v>
      </c>
      <c r="P91" s="35" t="str">
        <f>IFERROR(VLOOKUP($A91,'All Running Order Nat B'!$A$4:$CI$60,P$204,FALSE),"-")</f>
        <v>-</v>
      </c>
      <c r="Q91" s="35" t="str">
        <f>IFERROR(VLOOKUP($A91,'All Running Order Nat B'!$A$4:$CI$60,Q$204,FALSE),"-")</f>
        <v>-</v>
      </c>
      <c r="R91" s="35" t="str">
        <f>IFERROR(VLOOKUP($A91,'All Running Order Nat B'!$A$4:$CI$60,R$204,FALSE),"-")</f>
        <v>-</v>
      </c>
      <c r="S91" s="12" t="str">
        <f>IFERROR(VLOOKUP($A91,'All Running Order Nat B'!$A$4:$CI$60,S$204,FALSE),"-")</f>
        <v>-</v>
      </c>
      <c r="T91" s="35" t="str">
        <f>IFERROR(VLOOKUP($A91,'All Running Order Nat B'!$A$4:$CI$60,T$204,FALSE),"-")</f>
        <v>-</v>
      </c>
      <c r="U91" s="12" t="str">
        <f>IFERROR(VLOOKUP($A91,'All Running Order Nat B'!$A$4:$CI$60,U$204,FALSE),"-")</f>
        <v>-</v>
      </c>
      <c r="V91" s="35" t="str">
        <f>IFERROR(VLOOKUP($A91,'All Running Order Nat B'!$A$4:$CI$60,V$204,FALSE),"-")</f>
        <v>-</v>
      </c>
      <c r="W91" s="5" t="str">
        <f>IFERROR(VLOOKUP($A91,'All Running Order Nat B'!$A$4:$CI$60,W$204,FALSE),"-")</f>
        <v>-</v>
      </c>
      <c r="X91" s="12" t="str">
        <f>IFERROR(VLOOKUP($A91,'All Running Order Nat B'!$A$4:$CI$60,X$204,FALSE),"-")</f>
        <v>-</v>
      </c>
      <c r="Y91" s="12" t="str">
        <f>IFERROR(VLOOKUP($A91,'All Running Order Nat B'!$A$4:$CI$60,Y$204,FALSE),"-")</f>
        <v>-</v>
      </c>
      <c r="Z91" s="12" t="str">
        <f>IFERROR(VLOOKUP($A91,'All Running Order Nat B'!$A$4:$CI$60,Z$204,FALSE),"-")</f>
        <v>-</v>
      </c>
      <c r="AA91" s="12" t="str">
        <f>IFERROR(VLOOKUP($A91,'All Running Order Nat B'!$A$4:$CI$60,AA$204,FALSE),"-")</f>
        <v>-</v>
      </c>
      <c r="AB91" s="12" t="str">
        <f>IFERROR(VLOOKUP($A91,'All Running Order Nat B'!$A$4:$CI$60,AB$204,FALSE),"-")</f>
        <v>-</v>
      </c>
      <c r="AC91" s="12" t="str">
        <f>IFERROR(VLOOKUP($A91,'All Running Order Nat B'!$A$4:$CI$60,AC$204,FALSE),"-")</f>
        <v>-</v>
      </c>
      <c r="AD91" s="12" t="str">
        <f>IFERROR(VLOOKUP($A91,'All Running Order Nat B'!$A$4:$CI$60,AD$204,FALSE),"-")</f>
        <v>-</v>
      </c>
      <c r="AE91" s="12" t="str">
        <f>IFERROR(VLOOKUP($A91,'All Running Order Nat B'!$A$4:$CI$60,AE$204,FALSE),"-")</f>
        <v>-</v>
      </c>
      <c r="AF91" s="12" t="str">
        <f>IFERROR(VLOOKUP($A91,'All Running Order Nat B'!$A$4:$CI$60,AF$204,FALSE),"-")</f>
        <v>-</v>
      </c>
      <c r="AG91" s="12" t="str">
        <f>IFERROR(VLOOKUP($A91,'All Running Order Nat B'!$A$4:$CI$60,AG$204,FALSE),"-")</f>
        <v>-</v>
      </c>
      <c r="AH91" s="5" t="str">
        <f>IFERROR(VLOOKUP($A91,'All Running Order Nat B'!$A$4:$CI$60,AH$204,FALSE),"-")</f>
        <v>-</v>
      </c>
      <c r="AI91" s="5" t="str">
        <f>IFERROR(VLOOKUP($A91,'All Running Order Nat B'!$A$4:$CI$60,AI$204,FALSE),"-")</f>
        <v>-</v>
      </c>
      <c r="AJ91" s="12" t="str">
        <f>IFERROR(VLOOKUP($A91,'All Running Order Nat B'!$A$4:$CI$60,AJ$204,FALSE),"-")</f>
        <v>-</v>
      </c>
      <c r="AK91" s="12" t="str">
        <f>IFERROR(VLOOKUP($A91,'All Running Order Nat B'!$A$4:$CI$60,AK$204,FALSE),"-")</f>
        <v>-</v>
      </c>
      <c r="AL91" s="12" t="str">
        <f>IFERROR(VLOOKUP($A91,'All Running Order Nat B'!$A$4:$CI$60,AL$204,FALSE),"-")</f>
        <v>-</v>
      </c>
      <c r="AM91" s="12" t="str">
        <f>IFERROR(VLOOKUP($A91,'All Running Order Nat B'!$A$4:$CI$60,AM$204,FALSE),"-")</f>
        <v>-</v>
      </c>
      <c r="AN91" s="12" t="str">
        <f>IFERROR(VLOOKUP($A91,'All Running Order Nat B'!$A$4:$CI$60,AN$204,FALSE),"-")</f>
        <v>-</v>
      </c>
      <c r="AO91" s="12" t="str">
        <f>IFERROR(VLOOKUP($A91,'All Running Order Nat B'!$A$4:$CI$60,AO$204,FALSE),"-")</f>
        <v>-</v>
      </c>
      <c r="AP91" s="12" t="str">
        <f>IFERROR(VLOOKUP($A91,'All Running Order Nat B'!$A$4:$CI$60,AP$204,FALSE),"-")</f>
        <v>-</v>
      </c>
      <c r="AQ91" s="12" t="str">
        <f>IFERROR(VLOOKUP($A91,'All Running Order Nat B'!$A$4:$CI$60,AQ$204,FALSE),"-")</f>
        <v>-</v>
      </c>
      <c r="AR91" s="12" t="str">
        <f>IFERROR(VLOOKUP($A91,'All Running Order Nat B'!$A$4:$CI$60,AR$204,FALSE),"-")</f>
        <v>-</v>
      </c>
      <c r="AS91" s="12" t="str">
        <f>IFERROR(VLOOKUP($A91,'All Running Order Nat B'!$A$4:$CI$60,AS$204,FALSE),"-")</f>
        <v>-</v>
      </c>
      <c r="AT91" s="5" t="str">
        <f>IFERROR(VLOOKUP($A91,'All Running Order Nat B'!$A$4:$CI$60,AT$204,FALSE),"-")</f>
        <v>-</v>
      </c>
      <c r="AU91" s="5" t="str">
        <f>IFERROR(VLOOKUP($A91,'All Running Order Nat B'!$A$4:$CI$60,AU$204,FALSE),"-")</f>
        <v>-</v>
      </c>
      <c r="AV91" s="12" t="str">
        <f>IFERROR(VLOOKUP($A91,'All Running Order Nat B'!$A$4:$CI$60,AV$204,FALSE),"-")</f>
        <v>-</v>
      </c>
      <c r="AW91" s="12" t="str">
        <f>IFERROR(VLOOKUP($A91,'All Running Order Nat B'!$A$4:$CI$60,AW$204,FALSE),"-")</f>
        <v>-</v>
      </c>
      <c r="AX91" s="12" t="str">
        <f>IFERROR(VLOOKUP($A91,'All Running Order Nat B'!$A$4:$CI$60,AX$204,FALSE),"-")</f>
        <v>-</v>
      </c>
      <c r="AY91" s="12" t="str">
        <f>IFERROR(VLOOKUP($A91,'All Running Order Nat B'!$A$4:$CI$60,AY$204,FALSE),"-")</f>
        <v>-</v>
      </c>
      <c r="AZ91" s="12" t="str">
        <f>IFERROR(VLOOKUP($A91,'All Running Order Nat B'!$A$4:$CI$60,AZ$204,FALSE),"-")</f>
        <v>-</v>
      </c>
      <c r="BA91" s="12" t="str">
        <f>IFERROR(VLOOKUP($A91,'All Running Order Nat B'!$A$4:$CI$60,BA$204,FALSE),"-")</f>
        <v>-</v>
      </c>
      <c r="BB91" s="12" t="str">
        <f>IFERROR(VLOOKUP($A91,'All Running Order Nat B'!$A$4:$CI$60,BB$204,FALSE),"-")</f>
        <v>-</v>
      </c>
      <c r="BC91" s="12" t="str">
        <f>IFERROR(VLOOKUP($A91,'All Running Order Nat B'!$A$4:$CI$60,BC$204,FALSE),"-")</f>
        <v>-</v>
      </c>
      <c r="BD91" s="12" t="str">
        <f>IFERROR(VLOOKUP($A91,'All Running Order Nat B'!$A$4:$CI$60,BD$204,FALSE),"-")</f>
        <v>-</v>
      </c>
      <c r="BE91" s="12" t="str">
        <f>IFERROR(VLOOKUP($A91,'All Running Order Nat B'!$A$4:$CI$60,BE$204,FALSE),"-")</f>
        <v>-</v>
      </c>
      <c r="BF91" s="5" t="str">
        <f>IFERROR(VLOOKUP($A91,'All Running Order Nat B'!$A$4:$CI$60,BF$204,FALSE),"-")</f>
        <v>-</v>
      </c>
      <c r="BG91" s="5" t="str">
        <f>IFERROR(VLOOKUP($A91,'All Running Order Nat B'!$A$4:$CI$60,BG$204,FALSE),"-")</f>
        <v>-</v>
      </c>
      <c r="BH91" s="5" t="str">
        <f>IFERROR(VLOOKUP($A91,'All Running Order Nat B'!$A$4:$CI$60,BH$204,FALSE),"-")</f>
        <v>-</v>
      </c>
      <c r="BI91" s="5" t="str">
        <f>IFERROR(VLOOKUP($A91,'All Running Order Nat B'!$A$4:$CI$60,BI$204,FALSE),"-")</f>
        <v>-</v>
      </c>
      <c r="BJ91" s="5" t="str">
        <f>IFERROR(VLOOKUP($A91,'All Running Order Nat B'!$A$4:$CI$60,BJ$204,FALSE),"-")</f>
        <v>-</v>
      </c>
      <c r="BK91" s="5" t="str">
        <f>IFERROR(VLOOKUP($A91,'All Running Order Nat B'!$A$4:$CI$60,BK$204,FALSE),"-")</f>
        <v>-</v>
      </c>
      <c r="BL91" s="5" t="str">
        <f>IFERROR(VLOOKUP($A91,'All Running Order Nat B'!$A$4:$CI$60,BL$204,FALSE),"-")</f>
        <v>-</v>
      </c>
      <c r="BM91" s="5" t="str">
        <f>IFERROR(VLOOKUP($A91,'All Running Order Nat B'!$A$4:$CI$60,BM$204,FALSE),"-")</f>
        <v>-</v>
      </c>
      <c r="BN91" s="5" t="str">
        <f>IFERROR(VLOOKUP($A91,'All Running Order Nat B'!$A$4:$CI$60,BN$204,FALSE),"-")</f>
        <v>-</v>
      </c>
      <c r="BO91" s="5" t="str">
        <f>IFERROR(VLOOKUP($A91,'All Running Order Nat B'!$A$4:$CI$60,BO$204,FALSE),"-")</f>
        <v>-</v>
      </c>
      <c r="BP91" s="3" t="str">
        <f>IFERROR(VLOOKUP($A91,'All Running Order Nat B'!$A$4:$CI$60,BP$204,FALSE),"-")</f>
        <v>-</v>
      </c>
      <c r="BQ91" s="3" t="str">
        <f>IFERROR(VLOOKUP($A91,'All Running Order Nat B'!$A$4:$CI$60,BQ$204,FALSE),"-")</f>
        <v>-</v>
      </c>
      <c r="BR91" s="3" t="str">
        <f>IFERROR(VLOOKUP($A91,'All Running Order Nat B'!$A$4:$CI$60,BR$204,FALSE),"-")</f>
        <v>-</v>
      </c>
      <c r="BS91" s="3" t="str">
        <f>IFERROR(VLOOKUP($A91,'All Running Order Nat B'!$A$4:$CI$60,BS$204,FALSE),"-")</f>
        <v>-</v>
      </c>
      <c r="BT91" s="3" t="str">
        <f>IFERROR(VLOOKUP($A91,'All Running Order Nat B'!$A$4:$CI$60,BT$204,FALSE),"-")</f>
        <v>-</v>
      </c>
      <c r="BU91" s="3" t="str">
        <f>IFERROR(VLOOKUP($A91,'All Running Order Nat B'!$A$4:$CI$60,BU$204,FALSE),"-")</f>
        <v>-</v>
      </c>
      <c r="BV91" s="3" t="str">
        <f>IFERROR(VLOOKUP($A91,'All Running Order Nat B'!$A$4:$CI$60,BV$204,FALSE),"-")</f>
        <v>-</v>
      </c>
      <c r="BW91" s="3" t="str">
        <f>IFERROR(VLOOKUP($A91,'All Running Order Nat B'!$A$4:$CI$60,BW$204,FALSE),"-")</f>
        <v>-</v>
      </c>
      <c r="BX91" s="3" t="str">
        <f>IFERROR(VLOOKUP($A91,'All Running Order Nat B'!$A$4:$CI$60,BX$204,FALSE),"-")</f>
        <v>-</v>
      </c>
      <c r="BY91" s="3" t="str">
        <f>IFERROR(VLOOKUP($A91,'All Running Order Nat B'!$A$4:$CI$60,BY$204,FALSE),"-")</f>
        <v>-</v>
      </c>
      <c r="BZ91" s="3" t="str">
        <f>IFERROR(VLOOKUP($A91,'All Running Order Nat B'!$A$4:$CI$60,BZ$204,FALSE),"-")</f>
        <v>-</v>
      </c>
      <c r="CA91" s="3" t="str">
        <f>IFERROR(VLOOKUP($A91,'All Running Order Nat B'!$A$4:$CI$60,CA$204,FALSE),"-")</f>
        <v>-</v>
      </c>
      <c r="CB91" s="3" t="str">
        <f>IFERROR(VLOOKUP($A91,'All Running Order Nat B'!$A$4:$CI$60,CB$204,FALSE),"-")</f>
        <v>-</v>
      </c>
      <c r="CC91" s="3" t="str">
        <f>IFERROR(VLOOKUP($A91,'All Running Order Nat B'!$A$4:$CI$60,CC$204,FALSE),"-")</f>
        <v>-</v>
      </c>
      <c r="CD91" s="3" t="str">
        <f>IFERROR(VLOOKUP($A91,'All Running Order Nat B'!$A$4:$CI$60,CD$204,FALSE),"-")</f>
        <v>-</v>
      </c>
      <c r="CE91" s="3" t="str">
        <f>IFERROR(VLOOKUP($A91,'All Running Order Nat B'!$A$4:$CI$60,CE$204,FALSE),"-")</f>
        <v>-</v>
      </c>
      <c r="CF91" s="3"/>
      <c r="CG91" s="3"/>
      <c r="CH91" s="5" t="str">
        <f>IFERROR(VLOOKUP($A91,'All Running Order Nat B'!$A$4:$CI$60,CH$204,FALSE),"-")</f>
        <v>-</v>
      </c>
      <c r="CI91">
        <v>9</v>
      </c>
    </row>
    <row r="92" spans="1:87" x14ac:dyDescent="0.3">
      <c r="A92" t="str">
        <f>CONCATENATE('Running Order'!$E$1008,"Live",CI92)</f>
        <v>BlueLive10</v>
      </c>
      <c r="B92" s="37" t="str">
        <f>IFERROR(VLOOKUP($A92,'All Running Order Nat B'!$A$4:$CI$60,B$204,FALSE),"-")</f>
        <v>-</v>
      </c>
      <c r="C92" s="36" t="str">
        <f>IFERROR(VLOOKUP($A92,'All Running Order Nat B'!$A$4:$CI$60,C$204,FALSE),"-")</f>
        <v>-</v>
      </c>
      <c r="D92" s="36" t="str">
        <f>IFERROR(VLOOKUP($A92,'All Running Order Nat B'!$A$4:$CI$60,D$204,FALSE),"-")</f>
        <v>-</v>
      </c>
      <c r="E92" s="36" t="str">
        <f>IFERROR(VLOOKUP($A92,'All Running Order Nat B'!$A$4:$CI$60,E$204,FALSE),"-")</f>
        <v>-</v>
      </c>
      <c r="F92" s="36" t="str">
        <f>IFERROR(VLOOKUP($A92,'All Running Order Nat B'!$A$4:$CI$60,F$204,FALSE),"-")</f>
        <v>-</v>
      </c>
      <c r="G92" s="37" t="str">
        <f>IFERROR(VLOOKUP($A92,'All Running Order Nat B'!$A$4:$CI$60,G$204,FALSE),"-")</f>
        <v>-</v>
      </c>
      <c r="H92" s="36" t="str">
        <f>IFERROR(VLOOKUP($A92,'All Running Order Nat B'!$A$4:$CI$60,H$204,FALSE),"-")</f>
        <v>-</v>
      </c>
      <c r="I92" s="36" t="str">
        <f>IFERROR(VLOOKUP($A92,'All Running Order Nat B'!$A$4:$CI$60,I$204,FALSE),"-")</f>
        <v>-</v>
      </c>
      <c r="J92" s="36" t="str">
        <f>IFERROR(VLOOKUP($A92,'All Running Order Nat B'!$A$4:$CI$60,J$204,FALSE),"-")</f>
        <v>-</v>
      </c>
      <c r="K92" s="36" t="str">
        <f>IFERROR(VLOOKUP($A92,'All Running Order Nat B'!$A$4:$CI$60,K$204,FALSE),"-")</f>
        <v>-</v>
      </c>
      <c r="L92" s="36" t="str">
        <f>IFERROR(VLOOKUP($A92,'All Running Order Nat B'!$A$4:$CI$60,L$204,FALSE),"-")</f>
        <v>-</v>
      </c>
      <c r="M92" s="36" t="str">
        <f>IFERROR(VLOOKUP($A92,'All Running Order Nat B'!$A$4:$CI$60,M$204,FALSE),"-")</f>
        <v>-</v>
      </c>
      <c r="N92" s="36" t="str">
        <f>IFERROR(VLOOKUP($A92,'All Running Order Nat B'!$A$4:$CI$60,N$204,FALSE),"-")</f>
        <v>-</v>
      </c>
      <c r="O92" s="36" t="str">
        <f>IFERROR(VLOOKUP($A92,'All Running Order Nat B'!$A$4:$CI$60,O$204,FALSE),"-")</f>
        <v>-</v>
      </c>
      <c r="P92" s="36" t="str">
        <f>IFERROR(VLOOKUP($A92,'All Running Order Nat B'!$A$4:$CI$60,P$204,FALSE),"-")</f>
        <v>-</v>
      </c>
      <c r="Q92" s="36" t="str">
        <f>IFERROR(VLOOKUP($A92,'All Running Order Nat B'!$A$4:$CI$60,Q$204,FALSE),"-")</f>
        <v>-</v>
      </c>
      <c r="R92" s="36" t="str">
        <f>IFERROR(VLOOKUP($A92,'All Running Order Nat B'!$A$4:$CI$60,R$204,FALSE),"-")</f>
        <v>-</v>
      </c>
      <c r="S92" s="36" t="str">
        <f>IFERROR(VLOOKUP($A92,'All Running Order Nat B'!$A$4:$CI$60,S$204,FALSE),"-")</f>
        <v>-</v>
      </c>
      <c r="T92" s="36" t="str">
        <f>IFERROR(VLOOKUP($A92,'All Running Order Nat B'!$A$4:$CI$60,T$204,FALSE),"-")</f>
        <v>-</v>
      </c>
      <c r="U92" s="36" t="str">
        <f>IFERROR(VLOOKUP($A92,'All Running Order Nat B'!$A$4:$CI$60,U$204,FALSE),"-")</f>
        <v>-</v>
      </c>
      <c r="V92" s="36" t="str">
        <f>IFERROR(VLOOKUP($A92,'All Running Order Nat B'!$A$4:$CI$60,V$204,FALSE),"-")</f>
        <v>-</v>
      </c>
      <c r="W92" s="38" t="str">
        <f>IFERROR(VLOOKUP($A92,'All Running Order Nat B'!$A$4:$CI$60,W$204,FALSE),"-")</f>
        <v>-</v>
      </c>
      <c r="X92" s="36" t="str">
        <f>IFERROR(VLOOKUP($A92,'All Running Order Nat B'!$A$4:$CI$60,X$204,FALSE),"-")</f>
        <v>-</v>
      </c>
      <c r="Y92" s="36" t="str">
        <f>IFERROR(VLOOKUP($A92,'All Running Order Nat B'!$A$4:$CI$60,Y$204,FALSE),"-")</f>
        <v>-</v>
      </c>
      <c r="Z92" s="36" t="str">
        <f>IFERROR(VLOOKUP($A92,'All Running Order Nat B'!$A$4:$CI$60,Z$204,FALSE),"-")</f>
        <v>-</v>
      </c>
      <c r="AA92" s="36" t="str">
        <f>IFERROR(VLOOKUP($A92,'All Running Order Nat B'!$A$4:$CI$60,AA$204,FALSE),"-")</f>
        <v>-</v>
      </c>
      <c r="AB92" s="36" t="str">
        <f>IFERROR(VLOOKUP($A92,'All Running Order Nat B'!$A$4:$CI$60,AB$204,FALSE),"-")</f>
        <v>-</v>
      </c>
      <c r="AC92" s="36" t="str">
        <f>IFERROR(VLOOKUP($A92,'All Running Order Nat B'!$A$4:$CI$60,AC$204,FALSE),"-")</f>
        <v>-</v>
      </c>
      <c r="AD92" s="36" t="str">
        <f>IFERROR(VLOOKUP($A92,'All Running Order Nat B'!$A$4:$CI$60,AD$204,FALSE),"-")</f>
        <v>-</v>
      </c>
      <c r="AE92" s="36" t="str">
        <f>IFERROR(VLOOKUP($A92,'All Running Order Nat B'!$A$4:$CI$60,AE$204,FALSE),"-")</f>
        <v>-</v>
      </c>
      <c r="AF92" s="36" t="str">
        <f>IFERROR(VLOOKUP($A92,'All Running Order Nat B'!$A$4:$CI$60,AF$204,FALSE),"-")</f>
        <v>-</v>
      </c>
      <c r="AG92" s="36" t="str">
        <f>IFERROR(VLOOKUP($A92,'All Running Order Nat B'!$A$4:$CI$60,AG$204,FALSE),"-")</f>
        <v>-</v>
      </c>
      <c r="AH92" s="38" t="str">
        <f>IFERROR(VLOOKUP($A92,'All Running Order Nat B'!$A$4:$CI$60,AH$204,FALSE),"-")</f>
        <v>-</v>
      </c>
      <c r="AI92" s="38" t="str">
        <f>IFERROR(VLOOKUP($A92,'All Running Order Nat B'!$A$4:$CI$60,AI$204,FALSE),"-")</f>
        <v>-</v>
      </c>
      <c r="AJ92" s="36" t="str">
        <f>IFERROR(VLOOKUP($A92,'All Running Order Nat B'!$A$4:$CI$60,AJ$204,FALSE),"-")</f>
        <v>-</v>
      </c>
      <c r="AK92" s="36" t="str">
        <f>IFERROR(VLOOKUP($A92,'All Running Order Nat B'!$A$4:$CI$60,AK$204,FALSE),"-")</f>
        <v>-</v>
      </c>
      <c r="AL92" s="36" t="str">
        <f>IFERROR(VLOOKUP($A92,'All Running Order Nat B'!$A$4:$CI$60,AL$204,FALSE),"-")</f>
        <v>-</v>
      </c>
      <c r="AM92" s="36" t="str">
        <f>IFERROR(VLOOKUP($A92,'All Running Order Nat B'!$A$4:$CI$60,AM$204,FALSE),"-")</f>
        <v>-</v>
      </c>
      <c r="AN92" s="36" t="str">
        <f>IFERROR(VLOOKUP($A92,'All Running Order Nat B'!$A$4:$CI$60,AN$204,FALSE),"-")</f>
        <v>-</v>
      </c>
      <c r="AO92" s="36" t="str">
        <f>IFERROR(VLOOKUP($A92,'All Running Order Nat B'!$A$4:$CI$60,AO$204,FALSE),"-")</f>
        <v>-</v>
      </c>
      <c r="AP92" s="36" t="str">
        <f>IFERROR(VLOOKUP($A92,'All Running Order Nat B'!$A$4:$CI$60,AP$204,FALSE),"-")</f>
        <v>-</v>
      </c>
      <c r="AQ92" s="36" t="str">
        <f>IFERROR(VLOOKUP($A92,'All Running Order Nat B'!$A$4:$CI$60,AQ$204,FALSE),"-")</f>
        <v>-</v>
      </c>
      <c r="AR92" s="36" t="str">
        <f>IFERROR(VLOOKUP($A92,'All Running Order Nat B'!$A$4:$CI$60,AR$204,FALSE),"-")</f>
        <v>-</v>
      </c>
      <c r="AS92" s="36" t="str">
        <f>IFERROR(VLOOKUP($A92,'All Running Order Nat B'!$A$4:$CI$60,AS$204,FALSE),"-")</f>
        <v>-</v>
      </c>
      <c r="AT92" s="38" t="str">
        <f>IFERROR(VLOOKUP($A92,'All Running Order Nat B'!$A$4:$CI$60,AT$204,FALSE),"-")</f>
        <v>-</v>
      </c>
      <c r="AU92" s="38" t="str">
        <f>IFERROR(VLOOKUP($A92,'All Running Order Nat B'!$A$4:$CI$60,AU$204,FALSE),"-")</f>
        <v>-</v>
      </c>
      <c r="AV92" s="36" t="str">
        <f>IFERROR(VLOOKUP($A92,'All Running Order Nat B'!$A$4:$CI$60,AV$204,FALSE),"-")</f>
        <v>-</v>
      </c>
      <c r="AW92" s="36" t="str">
        <f>IFERROR(VLOOKUP($A92,'All Running Order Nat B'!$A$4:$CI$60,AW$204,FALSE),"-")</f>
        <v>-</v>
      </c>
      <c r="AX92" s="36" t="str">
        <f>IFERROR(VLOOKUP($A92,'All Running Order Nat B'!$A$4:$CI$60,AX$204,FALSE),"-")</f>
        <v>-</v>
      </c>
      <c r="AY92" s="36" t="str">
        <f>IFERROR(VLOOKUP($A92,'All Running Order Nat B'!$A$4:$CI$60,AY$204,FALSE),"-")</f>
        <v>-</v>
      </c>
      <c r="AZ92" s="36" t="str">
        <f>IFERROR(VLOOKUP($A92,'All Running Order Nat B'!$A$4:$CI$60,AZ$204,FALSE),"-")</f>
        <v>-</v>
      </c>
      <c r="BA92" s="36" t="str">
        <f>IFERROR(VLOOKUP($A92,'All Running Order Nat B'!$A$4:$CI$60,BA$204,FALSE),"-")</f>
        <v>-</v>
      </c>
      <c r="BB92" s="36" t="str">
        <f>IFERROR(VLOOKUP($A92,'All Running Order Nat B'!$A$4:$CI$60,BB$204,FALSE),"-")</f>
        <v>-</v>
      </c>
      <c r="BC92" s="36" t="str">
        <f>IFERROR(VLOOKUP($A92,'All Running Order Nat B'!$A$4:$CI$60,BC$204,FALSE),"-")</f>
        <v>-</v>
      </c>
      <c r="BD92" s="36" t="str">
        <f>IFERROR(VLOOKUP($A92,'All Running Order Nat B'!$A$4:$CI$60,BD$204,FALSE),"-")</f>
        <v>-</v>
      </c>
      <c r="BE92" s="36" t="str">
        <f>IFERROR(VLOOKUP($A92,'All Running Order Nat B'!$A$4:$CI$60,BE$204,FALSE),"-")</f>
        <v>-</v>
      </c>
      <c r="BF92" s="38" t="str">
        <f>IFERROR(VLOOKUP($A92,'All Running Order Nat B'!$A$4:$CI$60,BF$204,FALSE),"-")</f>
        <v>-</v>
      </c>
      <c r="BG92" s="38" t="str">
        <f>IFERROR(VLOOKUP($A92,'All Running Order Nat B'!$A$4:$CI$60,BG$204,FALSE),"-")</f>
        <v>-</v>
      </c>
      <c r="BH92" s="5" t="str">
        <f>IFERROR(VLOOKUP($A92,'All Running Order Nat B'!$A$4:$CI$60,BH$204,FALSE),"-")</f>
        <v>-</v>
      </c>
      <c r="BI92" s="5" t="str">
        <f>IFERROR(VLOOKUP($A92,'All Running Order Nat B'!$A$4:$CI$60,BI$204,FALSE),"-")</f>
        <v>-</v>
      </c>
      <c r="BJ92" s="5" t="str">
        <f>IFERROR(VLOOKUP($A92,'All Running Order Nat B'!$A$4:$CI$60,BJ$204,FALSE),"-")</f>
        <v>-</v>
      </c>
      <c r="BK92" s="5" t="str">
        <f>IFERROR(VLOOKUP($A92,'All Running Order Nat B'!$A$4:$CI$60,BK$204,FALSE),"-")</f>
        <v>-</v>
      </c>
      <c r="BL92" s="5" t="str">
        <f>IFERROR(VLOOKUP($A92,'All Running Order Nat B'!$A$4:$CI$60,BL$204,FALSE),"-")</f>
        <v>-</v>
      </c>
      <c r="BM92" s="5" t="str">
        <f>IFERROR(VLOOKUP($A92,'All Running Order Nat B'!$A$4:$CI$60,BM$204,FALSE),"-")</f>
        <v>-</v>
      </c>
      <c r="BN92" s="5" t="str">
        <f>IFERROR(VLOOKUP($A92,'All Running Order Nat B'!$A$4:$CI$60,BN$204,FALSE),"-")</f>
        <v>-</v>
      </c>
      <c r="BO92" s="5" t="str">
        <f>IFERROR(VLOOKUP($A92,'All Running Order Nat B'!$A$4:$CI$60,BO$204,FALSE),"-")</f>
        <v>-</v>
      </c>
      <c r="BP92" s="3" t="str">
        <f>IFERROR(VLOOKUP($A92,'All Running Order Nat B'!$A$4:$CI$60,BP$204,FALSE),"-")</f>
        <v>-</v>
      </c>
      <c r="BQ92" s="3" t="str">
        <f>IFERROR(VLOOKUP($A92,'All Running Order Nat B'!$A$4:$CI$60,BQ$204,FALSE),"-")</f>
        <v>-</v>
      </c>
      <c r="BR92" s="3" t="str">
        <f>IFERROR(VLOOKUP($A92,'All Running Order Nat B'!$A$4:$CI$60,BR$204,FALSE),"-")</f>
        <v>-</v>
      </c>
      <c r="BS92" s="3" t="str">
        <f>IFERROR(VLOOKUP($A92,'All Running Order Nat B'!$A$4:$CI$60,BS$204,FALSE),"-")</f>
        <v>-</v>
      </c>
      <c r="BT92" s="3" t="str">
        <f>IFERROR(VLOOKUP($A92,'All Running Order Nat B'!$A$4:$CI$60,BT$204,FALSE),"-")</f>
        <v>-</v>
      </c>
      <c r="BU92" s="3" t="str">
        <f>IFERROR(VLOOKUP($A92,'All Running Order Nat B'!$A$4:$CI$60,BU$204,FALSE),"-")</f>
        <v>-</v>
      </c>
      <c r="BV92" s="3" t="str">
        <f>IFERROR(VLOOKUP($A92,'All Running Order Nat B'!$A$4:$CI$60,BV$204,FALSE),"-")</f>
        <v>-</v>
      </c>
      <c r="BW92" s="3" t="str">
        <f>IFERROR(VLOOKUP($A92,'All Running Order Nat B'!$A$4:$CI$60,BW$204,FALSE),"-")</f>
        <v>-</v>
      </c>
      <c r="BX92" s="3" t="str">
        <f>IFERROR(VLOOKUP($A92,'All Running Order Nat B'!$A$4:$CI$60,BX$204,FALSE),"-")</f>
        <v>-</v>
      </c>
      <c r="BY92" s="3" t="str">
        <f>IFERROR(VLOOKUP($A92,'All Running Order Nat B'!$A$4:$CI$60,BY$204,FALSE),"-")</f>
        <v>-</v>
      </c>
      <c r="BZ92" s="3" t="str">
        <f>IFERROR(VLOOKUP($A92,'All Running Order Nat B'!$A$4:$CI$60,BZ$204,FALSE),"-")</f>
        <v>-</v>
      </c>
      <c r="CA92" s="3" t="str">
        <f>IFERROR(VLOOKUP($A92,'All Running Order Nat B'!$A$4:$CI$60,CA$204,FALSE),"-")</f>
        <v>-</v>
      </c>
      <c r="CB92" s="3" t="str">
        <f>IFERROR(VLOOKUP($A92,'All Running Order Nat B'!$A$4:$CI$60,CB$204,FALSE),"-")</f>
        <v>-</v>
      </c>
      <c r="CC92" s="3" t="str">
        <f>IFERROR(VLOOKUP($A92,'All Running Order Nat B'!$A$4:$CI$60,CC$204,FALSE),"-")</f>
        <v>-</v>
      </c>
      <c r="CD92" s="3" t="str">
        <f>IFERROR(VLOOKUP($A92,'All Running Order Nat B'!$A$4:$CI$60,CD$204,FALSE),"-")</f>
        <v>-</v>
      </c>
      <c r="CE92" s="3" t="str">
        <f>IFERROR(VLOOKUP($A92,'All Running Order Nat B'!$A$4:$CI$60,CE$204,FALSE),"-")</f>
        <v>-</v>
      </c>
      <c r="CF92" s="3"/>
      <c r="CG92" s="3"/>
      <c r="CH92" s="5" t="str">
        <f>IFERROR(VLOOKUP($A92,'All Running Order Nat B'!$A$4:$CI$60,CH$204,FALSE),"-")</f>
        <v>-</v>
      </c>
      <c r="CI92">
        <v>10</v>
      </c>
    </row>
    <row r="93" spans="1:87" x14ac:dyDescent="0.3">
      <c r="A93" t="str">
        <f>CONCATENATE('Running Order'!$E$1008,"Live",CI93)</f>
        <v>BlueLive11</v>
      </c>
      <c r="B93" s="13" t="str">
        <f>IFERROR(VLOOKUP($A93,'All Running Order Nat B'!$A$4:$CI$60,B$204,FALSE),"-")</f>
        <v>-</v>
      </c>
      <c r="C93" s="35" t="str">
        <f>IFERROR(VLOOKUP($A93,'All Running Order Nat B'!$A$4:$CI$60,C$204,FALSE),"-")</f>
        <v>-</v>
      </c>
      <c r="D93" s="35" t="str">
        <f>IFERROR(VLOOKUP($A93,'All Running Order Nat B'!$A$4:$CI$60,D$204,FALSE),"-")</f>
        <v>-</v>
      </c>
      <c r="E93" s="35" t="str">
        <f>IFERROR(VLOOKUP($A93,'All Running Order Nat B'!$A$4:$CI$60,E$204,FALSE),"-")</f>
        <v>-</v>
      </c>
      <c r="F93" s="35" t="str">
        <f>IFERROR(VLOOKUP($A93,'All Running Order Nat B'!$A$4:$CI$60,F$204,FALSE),"-")</f>
        <v>-</v>
      </c>
      <c r="G93" s="13" t="str">
        <f>IFERROR(VLOOKUP($A93,'All Running Order Nat B'!$A$4:$CI$60,G$204,FALSE),"-")</f>
        <v>-</v>
      </c>
      <c r="H93" s="12" t="str">
        <f>IFERROR(VLOOKUP($A93,'All Running Order Nat B'!$A$4:$CI$60,H$204,FALSE),"-")</f>
        <v>-</v>
      </c>
      <c r="I93" s="12" t="str">
        <f>IFERROR(VLOOKUP($A93,'All Running Order Nat B'!$A$4:$CI$60,I$204,FALSE),"-")</f>
        <v>-</v>
      </c>
      <c r="J93" s="12" t="str">
        <f>IFERROR(VLOOKUP($A93,'All Running Order Nat B'!$A$4:$CI$60,J$204,FALSE),"-")</f>
        <v>-</v>
      </c>
      <c r="K93" s="35" t="str">
        <f>IFERROR(VLOOKUP($A93,'All Running Order Nat B'!$A$4:$CI$60,K$204,FALSE),"-")</f>
        <v>-</v>
      </c>
      <c r="L93" s="12" t="str">
        <f>IFERROR(VLOOKUP($A93,'All Running Order Nat B'!$A$4:$CI$60,L$204,FALSE),"-")</f>
        <v>-</v>
      </c>
      <c r="M93" s="35" t="str">
        <f>IFERROR(VLOOKUP($A93,'All Running Order Nat B'!$A$4:$CI$60,M$204,FALSE),"-")</f>
        <v>-</v>
      </c>
      <c r="N93" s="35" t="str">
        <f>IFERROR(VLOOKUP($A93,'All Running Order Nat B'!$A$4:$CI$60,N$204,FALSE),"-")</f>
        <v>-</v>
      </c>
      <c r="O93" s="35" t="str">
        <f>IFERROR(VLOOKUP($A93,'All Running Order Nat B'!$A$4:$CI$60,O$204,FALSE),"-")</f>
        <v>-</v>
      </c>
      <c r="P93" s="35" t="str">
        <f>IFERROR(VLOOKUP($A93,'All Running Order Nat B'!$A$4:$CI$60,P$204,FALSE),"-")</f>
        <v>-</v>
      </c>
      <c r="Q93" s="35" t="str">
        <f>IFERROR(VLOOKUP($A93,'All Running Order Nat B'!$A$4:$CI$60,Q$204,FALSE),"-")</f>
        <v>-</v>
      </c>
      <c r="R93" s="35" t="str">
        <f>IFERROR(VLOOKUP($A93,'All Running Order Nat B'!$A$4:$CI$60,R$204,FALSE),"-")</f>
        <v>-</v>
      </c>
      <c r="S93" s="12" t="str">
        <f>IFERROR(VLOOKUP($A93,'All Running Order Nat B'!$A$4:$CI$60,S$204,FALSE),"-")</f>
        <v>-</v>
      </c>
      <c r="T93" s="35" t="str">
        <f>IFERROR(VLOOKUP($A93,'All Running Order Nat B'!$A$4:$CI$60,T$204,FALSE),"-")</f>
        <v>-</v>
      </c>
      <c r="U93" s="12" t="str">
        <f>IFERROR(VLOOKUP($A93,'All Running Order Nat B'!$A$4:$CI$60,U$204,FALSE),"-")</f>
        <v>-</v>
      </c>
      <c r="V93" s="35" t="str">
        <f>IFERROR(VLOOKUP($A93,'All Running Order Nat B'!$A$4:$CI$60,V$204,FALSE),"-")</f>
        <v>-</v>
      </c>
      <c r="W93" s="5" t="str">
        <f>IFERROR(VLOOKUP($A93,'All Running Order Nat B'!$A$4:$CI$60,W$204,FALSE),"-")</f>
        <v>-</v>
      </c>
      <c r="X93" s="12" t="str">
        <f>IFERROR(VLOOKUP($A93,'All Running Order Nat B'!$A$4:$CI$60,X$204,FALSE),"-")</f>
        <v>-</v>
      </c>
      <c r="Y93" s="12" t="str">
        <f>IFERROR(VLOOKUP($A93,'All Running Order Nat B'!$A$4:$CI$60,Y$204,FALSE),"-")</f>
        <v>-</v>
      </c>
      <c r="Z93" s="12" t="str">
        <f>IFERROR(VLOOKUP($A93,'All Running Order Nat B'!$A$4:$CI$60,Z$204,FALSE),"-")</f>
        <v>-</v>
      </c>
      <c r="AA93" s="12" t="str">
        <f>IFERROR(VLOOKUP($A93,'All Running Order Nat B'!$A$4:$CI$60,AA$204,FALSE),"-")</f>
        <v>-</v>
      </c>
      <c r="AB93" s="12" t="str">
        <f>IFERROR(VLOOKUP($A93,'All Running Order Nat B'!$A$4:$CI$60,AB$204,FALSE),"-")</f>
        <v>-</v>
      </c>
      <c r="AC93" s="12" t="str">
        <f>IFERROR(VLOOKUP($A93,'All Running Order Nat B'!$A$4:$CI$60,AC$204,FALSE),"-")</f>
        <v>-</v>
      </c>
      <c r="AD93" s="12" t="str">
        <f>IFERROR(VLOOKUP($A93,'All Running Order Nat B'!$A$4:$CI$60,AD$204,FALSE),"-")</f>
        <v>-</v>
      </c>
      <c r="AE93" s="12" t="str">
        <f>IFERROR(VLOOKUP($A93,'All Running Order Nat B'!$A$4:$CI$60,AE$204,FALSE),"-")</f>
        <v>-</v>
      </c>
      <c r="AF93" s="12" t="str">
        <f>IFERROR(VLOOKUP($A93,'All Running Order Nat B'!$A$4:$CI$60,AF$204,FALSE),"-")</f>
        <v>-</v>
      </c>
      <c r="AG93" s="12" t="str">
        <f>IFERROR(VLOOKUP($A93,'All Running Order Nat B'!$A$4:$CI$60,AG$204,FALSE),"-")</f>
        <v>-</v>
      </c>
      <c r="AH93" s="5" t="str">
        <f>IFERROR(VLOOKUP($A93,'All Running Order Nat B'!$A$4:$CI$60,AH$204,FALSE),"-")</f>
        <v>-</v>
      </c>
      <c r="AI93" s="5" t="str">
        <f>IFERROR(VLOOKUP($A93,'All Running Order Nat B'!$A$4:$CI$60,AI$204,FALSE),"-")</f>
        <v>-</v>
      </c>
      <c r="AJ93" s="12" t="str">
        <f>IFERROR(VLOOKUP($A93,'All Running Order Nat B'!$A$4:$CI$60,AJ$204,FALSE),"-")</f>
        <v>-</v>
      </c>
      <c r="AK93" s="12" t="str">
        <f>IFERROR(VLOOKUP($A93,'All Running Order Nat B'!$A$4:$CI$60,AK$204,FALSE),"-")</f>
        <v>-</v>
      </c>
      <c r="AL93" s="12" t="str">
        <f>IFERROR(VLOOKUP($A93,'All Running Order Nat B'!$A$4:$CI$60,AL$204,FALSE),"-")</f>
        <v>-</v>
      </c>
      <c r="AM93" s="12" t="str">
        <f>IFERROR(VLOOKUP($A93,'All Running Order Nat B'!$A$4:$CI$60,AM$204,FALSE),"-")</f>
        <v>-</v>
      </c>
      <c r="AN93" s="12" t="str">
        <f>IFERROR(VLOOKUP($A93,'All Running Order Nat B'!$A$4:$CI$60,AN$204,FALSE),"-")</f>
        <v>-</v>
      </c>
      <c r="AO93" s="12" t="str">
        <f>IFERROR(VLOOKUP($A93,'All Running Order Nat B'!$A$4:$CI$60,AO$204,FALSE),"-")</f>
        <v>-</v>
      </c>
      <c r="AP93" s="12" t="str">
        <f>IFERROR(VLOOKUP($A93,'All Running Order Nat B'!$A$4:$CI$60,AP$204,FALSE),"-")</f>
        <v>-</v>
      </c>
      <c r="AQ93" s="12" t="str">
        <f>IFERROR(VLOOKUP($A93,'All Running Order Nat B'!$A$4:$CI$60,AQ$204,FALSE),"-")</f>
        <v>-</v>
      </c>
      <c r="AR93" s="12" t="str">
        <f>IFERROR(VLOOKUP($A93,'All Running Order Nat B'!$A$4:$CI$60,AR$204,FALSE),"-")</f>
        <v>-</v>
      </c>
      <c r="AS93" s="12" t="str">
        <f>IFERROR(VLOOKUP($A93,'All Running Order Nat B'!$A$4:$CI$60,AS$204,FALSE),"-")</f>
        <v>-</v>
      </c>
      <c r="AT93" s="5" t="str">
        <f>IFERROR(VLOOKUP($A93,'All Running Order Nat B'!$A$4:$CI$60,AT$204,FALSE),"-")</f>
        <v>-</v>
      </c>
      <c r="AU93" s="5" t="str">
        <f>IFERROR(VLOOKUP($A93,'All Running Order Nat B'!$A$4:$CI$60,AU$204,FALSE),"-")</f>
        <v>-</v>
      </c>
      <c r="AV93" s="12" t="str">
        <f>IFERROR(VLOOKUP($A93,'All Running Order Nat B'!$A$4:$CI$60,AV$204,FALSE),"-")</f>
        <v>-</v>
      </c>
      <c r="AW93" s="12" t="str">
        <f>IFERROR(VLOOKUP($A93,'All Running Order Nat B'!$A$4:$CI$60,AW$204,FALSE),"-")</f>
        <v>-</v>
      </c>
      <c r="AX93" s="12" t="str">
        <f>IFERROR(VLOOKUP($A93,'All Running Order Nat B'!$A$4:$CI$60,AX$204,FALSE),"-")</f>
        <v>-</v>
      </c>
      <c r="AY93" s="12" t="str">
        <f>IFERROR(VLOOKUP($A93,'All Running Order Nat B'!$A$4:$CI$60,AY$204,FALSE),"-")</f>
        <v>-</v>
      </c>
      <c r="AZ93" s="12" t="str">
        <f>IFERROR(VLOOKUP($A93,'All Running Order Nat B'!$A$4:$CI$60,AZ$204,FALSE),"-")</f>
        <v>-</v>
      </c>
      <c r="BA93" s="12" t="str">
        <f>IFERROR(VLOOKUP($A93,'All Running Order Nat B'!$A$4:$CI$60,BA$204,FALSE),"-")</f>
        <v>-</v>
      </c>
      <c r="BB93" s="12" t="str">
        <f>IFERROR(VLOOKUP($A93,'All Running Order Nat B'!$A$4:$CI$60,BB$204,FALSE),"-")</f>
        <v>-</v>
      </c>
      <c r="BC93" s="12" t="str">
        <f>IFERROR(VLOOKUP($A93,'All Running Order Nat B'!$A$4:$CI$60,BC$204,FALSE),"-")</f>
        <v>-</v>
      </c>
      <c r="BD93" s="12" t="str">
        <f>IFERROR(VLOOKUP($A93,'All Running Order Nat B'!$A$4:$CI$60,BD$204,FALSE),"-")</f>
        <v>-</v>
      </c>
      <c r="BE93" s="12" t="str">
        <f>IFERROR(VLOOKUP($A93,'All Running Order Nat B'!$A$4:$CI$60,BE$204,FALSE),"-")</f>
        <v>-</v>
      </c>
      <c r="BF93" s="5" t="str">
        <f>IFERROR(VLOOKUP($A93,'All Running Order Nat B'!$A$4:$CI$60,BF$204,FALSE),"-")</f>
        <v>-</v>
      </c>
      <c r="BG93" s="5" t="str">
        <f>IFERROR(VLOOKUP($A93,'All Running Order Nat B'!$A$4:$CI$60,BG$204,FALSE),"-")</f>
        <v>-</v>
      </c>
      <c r="BH93" s="5" t="str">
        <f>IFERROR(VLOOKUP($A93,'All Running Order Nat B'!$A$4:$CI$60,BH$204,FALSE),"-")</f>
        <v>-</v>
      </c>
      <c r="BI93" s="5" t="str">
        <f>IFERROR(VLOOKUP($A93,'All Running Order Nat B'!$A$4:$CI$60,BI$204,FALSE),"-")</f>
        <v>-</v>
      </c>
      <c r="BJ93" s="5" t="str">
        <f>IFERROR(VLOOKUP($A93,'All Running Order Nat B'!$A$4:$CI$60,BJ$204,FALSE),"-")</f>
        <v>-</v>
      </c>
      <c r="BK93" s="5" t="str">
        <f>IFERROR(VLOOKUP($A93,'All Running Order Nat B'!$A$4:$CI$60,BK$204,FALSE),"-")</f>
        <v>-</v>
      </c>
      <c r="BL93" s="5" t="str">
        <f>IFERROR(VLOOKUP($A93,'All Running Order Nat B'!$A$4:$CI$60,BL$204,FALSE),"-")</f>
        <v>-</v>
      </c>
      <c r="BM93" s="5" t="str">
        <f>IFERROR(VLOOKUP($A93,'All Running Order Nat B'!$A$4:$CI$60,BM$204,FALSE),"-")</f>
        <v>-</v>
      </c>
      <c r="BN93" s="5" t="str">
        <f>IFERROR(VLOOKUP($A93,'All Running Order Nat B'!$A$4:$CI$60,BN$204,FALSE),"-")</f>
        <v>-</v>
      </c>
      <c r="BO93" s="5" t="str">
        <f>IFERROR(VLOOKUP($A93,'All Running Order Nat B'!$A$4:$CI$60,BO$204,FALSE),"-")</f>
        <v>-</v>
      </c>
      <c r="BP93" s="3" t="str">
        <f>IFERROR(VLOOKUP($A93,'All Running Order Nat B'!$A$4:$CI$60,BP$204,FALSE),"-")</f>
        <v>-</v>
      </c>
      <c r="BQ93" s="3" t="str">
        <f>IFERROR(VLOOKUP($A93,'All Running Order Nat B'!$A$4:$CI$60,BQ$204,FALSE),"-")</f>
        <v>-</v>
      </c>
      <c r="BR93" s="3" t="str">
        <f>IFERROR(VLOOKUP($A93,'All Running Order Nat B'!$A$4:$CI$60,BR$204,FALSE),"-")</f>
        <v>-</v>
      </c>
      <c r="BS93" s="3" t="str">
        <f>IFERROR(VLOOKUP($A93,'All Running Order Nat B'!$A$4:$CI$60,BS$204,FALSE),"-")</f>
        <v>-</v>
      </c>
      <c r="BT93" s="3" t="str">
        <f>IFERROR(VLOOKUP($A93,'All Running Order Nat B'!$A$4:$CI$60,BT$204,FALSE),"-")</f>
        <v>-</v>
      </c>
      <c r="BU93" s="3" t="str">
        <f>IFERROR(VLOOKUP($A93,'All Running Order Nat B'!$A$4:$CI$60,BU$204,FALSE),"-")</f>
        <v>-</v>
      </c>
      <c r="BV93" s="3" t="str">
        <f>IFERROR(VLOOKUP($A93,'All Running Order Nat B'!$A$4:$CI$60,BV$204,FALSE),"-")</f>
        <v>-</v>
      </c>
      <c r="BW93" s="3" t="str">
        <f>IFERROR(VLOOKUP($A93,'All Running Order Nat B'!$A$4:$CI$60,BW$204,FALSE),"-")</f>
        <v>-</v>
      </c>
      <c r="BX93" s="3" t="str">
        <f>IFERROR(VLOOKUP($A93,'All Running Order Nat B'!$A$4:$CI$60,BX$204,FALSE),"-")</f>
        <v>-</v>
      </c>
      <c r="BY93" s="3" t="str">
        <f>IFERROR(VLOOKUP($A93,'All Running Order Nat B'!$A$4:$CI$60,BY$204,FALSE),"-")</f>
        <v>-</v>
      </c>
      <c r="BZ93" s="3" t="str">
        <f>IFERROR(VLOOKUP($A93,'All Running Order Nat B'!$A$4:$CI$60,BZ$204,FALSE),"-")</f>
        <v>-</v>
      </c>
      <c r="CA93" s="3" t="str">
        <f>IFERROR(VLOOKUP($A93,'All Running Order Nat B'!$A$4:$CI$60,CA$204,FALSE),"-")</f>
        <v>-</v>
      </c>
      <c r="CB93" s="3" t="str">
        <f>IFERROR(VLOOKUP($A93,'All Running Order Nat B'!$A$4:$CI$60,CB$204,FALSE),"-")</f>
        <v>-</v>
      </c>
      <c r="CC93" s="3" t="str">
        <f>IFERROR(VLOOKUP($A93,'All Running Order Nat B'!$A$4:$CI$60,CC$204,FALSE),"-")</f>
        <v>-</v>
      </c>
      <c r="CD93" s="3" t="str">
        <f>IFERROR(VLOOKUP($A93,'All Running Order Nat B'!$A$4:$CI$60,CD$204,FALSE),"-")</f>
        <v>-</v>
      </c>
      <c r="CE93" s="3" t="str">
        <f>IFERROR(VLOOKUP($A93,'All Running Order Nat B'!$A$4:$CI$60,CE$204,FALSE),"-")</f>
        <v>-</v>
      </c>
      <c r="CF93" s="3"/>
      <c r="CG93" s="3"/>
      <c r="CH93" s="5" t="str">
        <f>IFERROR(VLOOKUP($A93,'All Running Order Nat B'!$A$4:$CI$60,CH$204,FALSE),"-")</f>
        <v>-</v>
      </c>
      <c r="CI93">
        <v>11</v>
      </c>
    </row>
    <row r="94" spans="1:87" x14ac:dyDescent="0.3">
      <c r="A94" t="str">
        <f>CONCATENATE('Running Order'!$E$1008,"Live",CI94)</f>
        <v>BlueLive12</v>
      </c>
      <c r="B94" s="37" t="str">
        <f>IFERROR(VLOOKUP($A94,'All Running Order Nat B'!$A$4:$CI$60,B$204,FALSE),"-")</f>
        <v>-</v>
      </c>
      <c r="C94" s="36" t="str">
        <f>IFERROR(VLOOKUP($A94,'All Running Order Nat B'!$A$4:$CI$60,C$204,FALSE),"-")</f>
        <v>-</v>
      </c>
      <c r="D94" s="36" t="str">
        <f>IFERROR(VLOOKUP($A94,'All Running Order Nat B'!$A$4:$CI$60,D$204,FALSE),"-")</f>
        <v>-</v>
      </c>
      <c r="E94" s="36" t="str">
        <f>IFERROR(VLOOKUP($A94,'All Running Order Nat B'!$A$4:$CI$60,E$204,FALSE),"-")</f>
        <v>-</v>
      </c>
      <c r="F94" s="36" t="str">
        <f>IFERROR(VLOOKUP($A94,'All Running Order Nat B'!$A$4:$CI$60,F$204,FALSE),"-")</f>
        <v>-</v>
      </c>
      <c r="G94" s="37" t="str">
        <f>IFERROR(VLOOKUP($A94,'All Running Order Nat B'!$A$4:$CI$60,G$204,FALSE),"-")</f>
        <v>-</v>
      </c>
      <c r="H94" s="36" t="str">
        <f>IFERROR(VLOOKUP($A94,'All Running Order Nat B'!$A$4:$CI$60,H$204,FALSE),"-")</f>
        <v>-</v>
      </c>
      <c r="I94" s="36" t="str">
        <f>IFERROR(VLOOKUP($A94,'All Running Order Nat B'!$A$4:$CI$60,I$204,FALSE),"-")</f>
        <v>-</v>
      </c>
      <c r="J94" s="36" t="str">
        <f>IFERROR(VLOOKUP($A94,'All Running Order Nat B'!$A$4:$CI$60,J$204,FALSE),"-")</f>
        <v>-</v>
      </c>
      <c r="K94" s="36" t="str">
        <f>IFERROR(VLOOKUP($A94,'All Running Order Nat B'!$A$4:$CI$60,K$204,FALSE),"-")</f>
        <v>-</v>
      </c>
      <c r="L94" s="36" t="str">
        <f>IFERROR(VLOOKUP($A94,'All Running Order Nat B'!$A$4:$CI$60,L$204,FALSE),"-")</f>
        <v>-</v>
      </c>
      <c r="M94" s="36" t="str">
        <f>IFERROR(VLOOKUP($A94,'All Running Order Nat B'!$A$4:$CI$60,M$204,FALSE),"-")</f>
        <v>-</v>
      </c>
      <c r="N94" s="36" t="str">
        <f>IFERROR(VLOOKUP($A94,'All Running Order Nat B'!$A$4:$CI$60,N$204,FALSE),"-")</f>
        <v>-</v>
      </c>
      <c r="O94" s="36" t="str">
        <f>IFERROR(VLOOKUP($A94,'All Running Order Nat B'!$A$4:$CI$60,O$204,FALSE),"-")</f>
        <v>-</v>
      </c>
      <c r="P94" s="36" t="str">
        <f>IFERROR(VLOOKUP($A94,'All Running Order Nat B'!$A$4:$CI$60,P$204,FALSE),"-")</f>
        <v>-</v>
      </c>
      <c r="Q94" s="36" t="str">
        <f>IFERROR(VLOOKUP($A94,'All Running Order Nat B'!$A$4:$CI$60,Q$204,FALSE),"-")</f>
        <v>-</v>
      </c>
      <c r="R94" s="36" t="str">
        <f>IFERROR(VLOOKUP($A94,'All Running Order Nat B'!$A$4:$CI$60,R$204,FALSE),"-")</f>
        <v>-</v>
      </c>
      <c r="S94" s="36" t="str">
        <f>IFERROR(VLOOKUP($A94,'All Running Order Nat B'!$A$4:$CI$60,S$204,FALSE),"-")</f>
        <v>-</v>
      </c>
      <c r="T94" s="36" t="str">
        <f>IFERROR(VLOOKUP($A94,'All Running Order Nat B'!$A$4:$CI$60,T$204,FALSE),"-")</f>
        <v>-</v>
      </c>
      <c r="U94" s="36" t="str">
        <f>IFERROR(VLOOKUP($A94,'All Running Order Nat B'!$A$4:$CI$60,U$204,FALSE),"-")</f>
        <v>-</v>
      </c>
      <c r="V94" s="36" t="str">
        <f>IFERROR(VLOOKUP($A94,'All Running Order Nat B'!$A$4:$CI$60,V$204,FALSE),"-")</f>
        <v>-</v>
      </c>
      <c r="W94" s="38" t="str">
        <f>IFERROR(VLOOKUP($A94,'All Running Order Nat B'!$A$4:$CI$60,W$204,FALSE),"-")</f>
        <v>-</v>
      </c>
      <c r="X94" s="36" t="str">
        <f>IFERROR(VLOOKUP($A94,'All Running Order Nat B'!$A$4:$CI$60,X$204,FALSE),"-")</f>
        <v>-</v>
      </c>
      <c r="Y94" s="36" t="str">
        <f>IFERROR(VLOOKUP($A94,'All Running Order Nat B'!$A$4:$CI$60,Y$204,FALSE),"-")</f>
        <v>-</v>
      </c>
      <c r="Z94" s="36" t="str">
        <f>IFERROR(VLOOKUP($A94,'All Running Order Nat B'!$A$4:$CI$60,Z$204,FALSE),"-")</f>
        <v>-</v>
      </c>
      <c r="AA94" s="36" t="str">
        <f>IFERROR(VLOOKUP($A94,'All Running Order Nat B'!$A$4:$CI$60,AA$204,FALSE),"-")</f>
        <v>-</v>
      </c>
      <c r="AB94" s="36" t="str">
        <f>IFERROR(VLOOKUP($A94,'All Running Order Nat B'!$A$4:$CI$60,AB$204,FALSE),"-")</f>
        <v>-</v>
      </c>
      <c r="AC94" s="36" t="str">
        <f>IFERROR(VLOOKUP($A94,'All Running Order Nat B'!$A$4:$CI$60,AC$204,FALSE),"-")</f>
        <v>-</v>
      </c>
      <c r="AD94" s="36" t="str">
        <f>IFERROR(VLOOKUP($A94,'All Running Order Nat B'!$A$4:$CI$60,AD$204,FALSE),"-")</f>
        <v>-</v>
      </c>
      <c r="AE94" s="36" t="str">
        <f>IFERROR(VLOOKUP($A94,'All Running Order Nat B'!$A$4:$CI$60,AE$204,FALSE),"-")</f>
        <v>-</v>
      </c>
      <c r="AF94" s="36" t="str">
        <f>IFERROR(VLOOKUP($A94,'All Running Order Nat B'!$A$4:$CI$60,AF$204,FALSE),"-")</f>
        <v>-</v>
      </c>
      <c r="AG94" s="36" t="str">
        <f>IFERROR(VLOOKUP($A94,'All Running Order Nat B'!$A$4:$CI$60,AG$204,FALSE),"-")</f>
        <v>-</v>
      </c>
      <c r="AH94" s="38" t="str">
        <f>IFERROR(VLOOKUP($A94,'All Running Order Nat B'!$A$4:$CI$60,AH$204,FALSE),"-")</f>
        <v>-</v>
      </c>
      <c r="AI94" s="38" t="str">
        <f>IFERROR(VLOOKUP($A94,'All Running Order Nat B'!$A$4:$CI$60,AI$204,FALSE),"-")</f>
        <v>-</v>
      </c>
      <c r="AJ94" s="36" t="str">
        <f>IFERROR(VLOOKUP($A94,'All Running Order Nat B'!$A$4:$CI$60,AJ$204,FALSE),"-")</f>
        <v>-</v>
      </c>
      <c r="AK94" s="36" t="str">
        <f>IFERROR(VLOOKUP($A94,'All Running Order Nat B'!$A$4:$CI$60,AK$204,FALSE),"-")</f>
        <v>-</v>
      </c>
      <c r="AL94" s="36" t="str">
        <f>IFERROR(VLOOKUP($A94,'All Running Order Nat B'!$A$4:$CI$60,AL$204,FALSE),"-")</f>
        <v>-</v>
      </c>
      <c r="AM94" s="36" t="str">
        <f>IFERROR(VLOOKUP($A94,'All Running Order Nat B'!$A$4:$CI$60,AM$204,FALSE),"-")</f>
        <v>-</v>
      </c>
      <c r="AN94" s="36" t="str">
        <f>IFERROR(VLOOKUP($A94,'All Running Order Nat B'!$A$4:$CI$60,AN$204,FALSE),"-")</f>
        <v>-</v>
      </c>
      <c r="AO94" s="36" t="str">
        <f>IFERROR(VLOOKUP($A94,'All Running Order Nat B'!$A$4:$CI$60,AO$204,FALSE),"-")</f>
        <v>-</v>
      </c>
      <c r="AP94" s="36" t="str">
        <f>IFERROR(VLOOKUP($A94,'All Running Order Nat B'!$A$4:$CI$60,AP$204,FALSE),"-")</f>
        <v>-</v>
      </c>
      <c r="AQ94" s="36" t="str">
        <f>IFERROR(VLOOKUP($A94,'All Running Order Nat B'!$A$4:$CI$60,AQ$204,FALSE),"-")</f>
        <v>-</v>
      </c>
      <c r="AR94" s="36" t="str">
        <f>IFERROR(VLOOKUP($A94,'All Running Order Nat B'!$A$4:$CI$60,AR$204,FALSE),"-")</f>
        <v>-</v>
      </c>
      <c r="AS94" s="36" t="str">
        <f>IFERROR(VLOOKUP($A94,'All Running Order Nat B'!$A$4:$CI$60,AS$204,FALSE),"-")</f>
        <v>-</v>
      </c>
      <c r="AT94" s="38" t="str">
        <f>IFERROR(VLOOKUP($A94,'All Running Order Nat B'!$A$4:$CI$60,AT$204,FALSE),"-")</f>
        <v>-</v>
      </c>
      <c r="AU94" s="38" t="str">
        <f>IFERROR(VLOOKUP($A94,'All Running Order Nat B'!$A$4:$CI$60,AU$204,FALSE),"-")</f>
        <v>-</v>
      </c>
      <c r="AV94" s="36" t="str">
        <f>IFERROR(VLOOKUP($A94,'All Running Order Nat B'!$A$4:$CI$60,AV$204,FALSE),"-")</f>
        <v>-</v>
      </c>
      <c r="AW94" s="36" t="str">
        <f>IFERROR(VLOOKUP($A94,'All Running Order Nat B'!$A$4:$CI$60,AW$204,FALSE),"-")</f>
        <v>-</v>
      </c>
      <c r="AX94" s="36" t="str">
        <f>IFERROR(VLOOKUP($A94,'All Running Order Nat B'!$A$4:$CI$60,AX$204,FALSE),"-")</f>
        <v>-</v>
      </c>
      <c r="AY94" s="36" t="str">
        <f>IFERROR(VLOOKUP($A94,'All Running Order Nat B'!$A$4:$CI$60,AY$204,FALSE),"-")</f>
        <v>-</v>
      </c>
      <c r="AZ94" s="36" t="str">
        <f>IFERROR(VLOOKUP($A94,'All Running Order Nat B'!$A$4:$CI$60,AZ$204,FALSE),"-")</f>
        <v>-</v>
      </c>
      <c r="BA94" s="36" t="str">
        <f>IFERROR(VLOOKUP($A94,'All Running Order Nat B'!$A$4:$CI$60,BA$204,FALSE),"-")</f>
        <v>-</v>
      </c>
      <c r="BB94" s="36" t="str">
        <f>IFERROR(VLOOKUP($A94,'All Running Order Nat B'!$A$4:$CI$60,BB$204,FALSE),"-")</f>
        <v>-</v>
      </c>
      <c r="BC94" s="36" t="str">
        <f>IFERROR(VLOOKUP($A94,'All Running Order Nat B'!$A$4:$CI$60,BC$204,FALSE),"-")</f>
        <v>-</v>
      </c>
      <c r="BD94" s="36" t="str">
        <f>IFERROR(VLOOKUP($A94,'All Running Order Nat B'!$A$4:$CI$60,BD$204,FALSE),"-")</f>
        <v>-</v>
      </c>
      <c r="BE94" s="36" t="str">
        <f>IFERROR(VLOOKUP($A94,'All Running Order Nat B'!$A$4:$CI$60,BE$204,FALSE),"-")</f>
        <v>-</v>
      </c>
      <c r="BF94" s="38" t="str">
        <f>IFERROR(VLOOKUP($A94,'All Running Order Nat B'!$A$4:$CI$60,BF$204,FALSE),"-")</f>
        <v>-</v>
      </c>
      <c r="BG94" s="38" t="str">
        <f>IFERROR(VLOOKUP($A94,'All Running Order Nat B'!$A$4:$CI$60,BG$204,FALSE),"-")</f>
        <v>-</v>
      </c>
      <c r="BH94" s="5" t="str">
        <f>IFERROR(VLOOKUP($A94,'All Running Order Nat B'!$A$4:$CI$60,BH$204,FALSE),"-")</f>
        <v>-</v>
      </c>
      <c r="BI94" s="5" t="str">
        <f>IFERROR(VLOOKUP($A94,'All Running Order Nat B'!$A$4:$CI$60,BI$204,FALSE),"-")</f>
        <v>-</v>
      </c>
      <c r="BJ94" s="5" t="str">
        <f>IFERROR(VLOOKUP($A94,'All Running Order Nat B'!$A$4:$CI$60,BJ$204,FALSE),"-")</f>
        <v>-</v>
      </c>
      <c r="BK94" s="5" t="str">
        <f>IFERROR(VLOOKUP($A94,'All Running Order Nat B'!$A$4:$CI$60,BK$204,FALSE),"-")</f>
        <v>-</v>
      </c>
      <c r="BL94" s="5" t="str">
        <f>IFERROR(VLOOKUP($A94,'All Running Order Nat B'!$A$4:$CI$60,BL$204,FALSE),"-")</f>
        <v>-</v>
      </c>
      <c r="BM94" s="5" t="str">
        <f>IFERROR(VLOOKUP($A94,'All Running Order Nat B'!$A$4:$CI$60,BM$204,FALSE),"-")</f>
        <v>-</v>
      </c>
      <c r="BN94" s="5" t="str">
        <f>IFERROR(VLOOKUP($A94,'All Running Order Nat B'!$A$4:$CI$60,BN$204,FALSE),"-")</f>
        <v>-</v>
      </c>
      <c r="BO94" s="5" t="str">
        <f>IFERROR(VLOOKUP($A94,'All Running Order Nat B'!$A$4:$CI$60,BO$204,FALSE),"-")</f>
        <v>-</v>
      </c>
      <c r="BP94" s="3" t="str">
        <f>IFERROR(VLOOKUP($A94,'All Running Order Nat B'!$A$4:$CI$60,BP$204,FALSE),"-")</f>
        <v>-</v>
      </c>
      <c r="BQ94" s="3" t="str">
        <f>IFERROR(VLOOKUP($A94,'All Running Order Nat B'!$A$4:$CI$60,BQ$204,FALSE),"-")</f>
        <v>-</v>
      </c>
      <c r="BR94" s="3" t="str">
        <f>IFERROR(VLOOKUP($A94,'All Running Order Nat B'!$A$4:$CI$60,BR$204,FALSE),"-")</f>
        <v>-</v>
      </c>
      <c r="BS94" s="3" t="str">
        <f>IFERROR(VLOOKUP($A94,'All Running Order Nat B'!$A$4:$CI$60,BS$204,FALSE),"-")</f>
        <v>-</v>
      </c>
      <c r="BT94" s="3" t="str">
        <f>IFERROR(VLOOKUP($A94,'All Running Order Nat B'!$A$4:$CI$60,BT$204,FALSE),"-")</f>
        <v>-</v>
      </c>
      <c r="BU94" s="3" t="str">
        <f>IFERROR(VLOOKUP($A94,'All Running Order Nat B'!$A$4:$CI$60,BU$204,FALSE),"-")</f>
        <v>-</v>
      </c>
      <c r="BV94" s="3" t="str">
        <f>IFERROR(VLOOKUP($A94,'All Running Order Nat B'!$A$4:$CI$60,BV$204,FALSE),"-")</f>
        <v>-</v>
      </c>
      <c r="BW94" s="3" t="str">
        <f>IFERROR(VLOOKUP($A94,'All Running Order Nat B'!$A$4:$CI$60,BW$204,FALSE),"-")</f>
        <v>-</v>
      </c>
      <c r="BX94" s="3" t="str">
        <f>IFERROR(VLOOKUP($A94,'All Running Order Nat B'!$A$4:$CI$60,BX$204,FALSE),"-")</f>
        <v>-</v>
      </c>
      <c r="BY94" s="3" t="str">
        <f>IFERROR(VLOOKUP($A94,'All Running Order Nat B'!$A$4:$CI$60,BY$204,FALSE),"-")</f>
        <v>-</v>
      </c>
      <c r="BZ94" s="3" t="str">
        <f>IFERROR(VLOOKUP($A94,'All Running Order Nat B'!$A$4:$CI$60,BZ$204,FALSE),"-")</f>
        <v>-</v>
      </c>
      <c r="CA94" s="3" t="str">
        <f>IFERROR(VLOOKUP($A94,'All Running Order Nat B'!$A$4:$CI$60,CA$204,FALSE),"-")</f>
        <v>-</v>
      </c>
      <c r="CB94" s="3" t="str">
        <f>IFERROR(VLOOKUP($A94,'All Running Order Nat B'!$A$4:$CI$60,CB$204,FALSE),"-")</f>
        <v>-</v>
      </c>
      <c r="CC94" s="3" t="str">
        <f>IFERROR(VLOOKUP($A94,'All Running Order Nat B'!$A$4:$CI$60,CC$204,FALSE),"-")</f>
        <v>-</v>
      </c>
      <c r="CD94" s="3" t="str">
        <f>IFERROR(VLOOKUP($A94,'All Running Order Nat B'!$A$4:$CI$60,CD$204,FALSE),"-")</f>
        <v>-</v>
      </c>
      <c r="CE94" s="3" t="str">
        <f>IFERROR(VLOOKUP($A94,'All Running Order Nat B'!$A$4:$CI$60,CE$204,FALSE),"-")</f>
        <v>-</v>
      </c>
      <c r="CF94" s="3"/>
      <c r="CG94" s="3"/>
      <c r="CH94" s="5" t="str">
        <f>IFERROR(VLOOKUP($A94,'All Running Order Nat B'!$A$4:$CI$60,CH$204,FALSE),"-")</f>
        <v>-</v>
      </c>
      <c r="CI94">
        <v>12</v>
      </c>
    </row>
    <row r="95" spans="1:87" x14ac:dyDescent="0.3">
      <c r="A95" t="str">
        <f>CONCATENATE('Running Order'!$E$1008,"Live",CI95)</f>
        <v>BlueLive13</v>
      </c>
      <c r="B95" s="13" t="str">
        <f>IFERROR(VLOOKUP($A95,'All Running Order Nat B'!$A$4:$CI$60,B$204,FALSE),"-")</f>
        <v>-</v>
      </c>
      <c r="C95" s="35" t="str">
        <f>IFERROR(VLOOKUP($A95,'All Running Order Nat B'!$A$4:$CI$60,C$204,FALSE),"-")</f>
        <v>-</v>
      </c>
      <c r="D95" s="35" t="str">
        <f>IFERROR(VLOOKUP($A95,'All Running Order Nat B'!$A$4:$CI$60,D$204,FALSE),"-")</f>
        <v>-</v>
      </c>
      <c r="E95" s="35" t="str">
        <f>IFERROR(VLOOKUP($A95,'All Running Order Nat B'!$A$4:$CI$60,E$204,FALSE),"-")</f>
        <v>-</v>
      </c>
      <c r="F95" s="35" t="str">
        <f>IFERROR(VLOOKUP($A95,'All Running Order Nat B'!$A$4:$CI$60,F$204,FALSE),"-")</f>
        <v>-</v>
      </c>
      <c r="G95" s="13" t="str">
        <f>IFERROR(VLOOKUP($A95,'All Running Order Nat B'!$A$4:$CI$60,G$204,FALSE),"-")</f>
        <v>-</v>
      </c>
      <c r="H95" s="12" t="str">
        <f>IFERROR(VLOOKUP($A95,'All Running Order Nat B'!$A$4:$CI$60,H$204,FALSE),"-")</f>
        <v>-</v>
      </c>
      <c r="I95" s="12" t="str">
        <f>IFERROR(VLOOKUP($A95,'All Running Order Nat B'!$A$4:$CI$60,I$204,FALSE),"-")</f>
        <v>-</v>
      </c>
      <c r="J95" s="12" t="str">
        <f>IFERROR(VLOOKUP($A95,'All Running Order Nat B'!$A$4:$CI$60,J$204,FALSE),"-")</f>
        <v>-</v>
      </c>
      <c r="K95" s="35" t="str">
        <f>IFERROR(VLOOKUP($A95,'All Running Order Nat B'!$A$4:$CI$60,K$204,FALSE),"-")</f>
        <v>-</v>
      </c>
      <c r="L95" s="12" t="str">
        <f>IFERROR(VLOOKUP($A95,'All Running Order Nat B'!$A$4:$CI$60,L$204,FALSE),"-")</f>
        <v>-</v>
      </c>
      <c r="M95" s="35" t="str">
        <f>IFERROR(VLOOKUP($A95,'All Running Order Nat B'!$A$4:$CI$60,M$204,FALSE),"-")</f>
        <v>-</v>
      </c>
      <c r="N95" s="35" t="str">
        <f>IFERROR(VLOOKUP($A95,'All Running Order Nat B'!$A$4:$CI$60,N$204,FALSE),"-")</f>
        <v>-</v>
      </c>
      <c r="O95" s="35" t="str">
        <f>IFERROR(VLOOKUP($A95,'All Running Order Nat B'!$A$4:$CI$60,O$204,FALSE),"-")</f>
        <v>-</v>
      </c>
      <c r="P95" s="35" t="str">
        <f>IFERROR(VLOOKUP($A95,'All Running Order Nat B'!$A$4:$CI$60,P$204,FALSE),"-")</f>
        <v>-</v>
      </c>
      <c r="Q95" s="35" t="str">
        <f>IFERROR(VLOOKUP($A95,'All Running Order Nat B'!$A$4:$CI$60,Q$204,FALSE),"-")</f>
        <v>-</v>
      </c>
      <c r="R95" s="35" t="str">
        <f>IFERROR(VLOOKUP($A95,'All Running Order Nat B'!$A$4:$CI$60,R$204,FALSE),"-")</f>
        <v>-</v>
      </c>
      <c r="S95" s="12" t="str">
        <f>IFERROR(VLOOKUP($A95,'All Running Order Nat B'!$A$4:$CI$60,S$204,FALSE),"-")</f>
        <v>-</v>
      </c>
      <c r="T95" s="35" t="str">
        <f>IFERROR(VLOOKUP($A95,'All Running Order Nat B'!$A$4:$CI$60,T$204,FALSE),"-")</f>
        <v>-</v>
      </c>
      <c r="U95" s="12" t="str">
        <f>IFERROR(VLOOKUP($A95,'All Running Order Nat B'!$A$4:$CI$60,U$204,FALSE),"-")</f>
        <v>-</v>
      </c>
      <c r="V95" s="35" t="str">
        <f>IFERROR(VLOOKUP($A95,'All Running Order Nat B'!$A$4:$CI$60,V$204,FALSE),"-")</f>
        <v>-</v>
      </c>
      <c r="W95" s="5" t="str">
        <f>IFERROR(VLOOKUP($A95,'All Running Order Nat B'!$A$4:$CI$60,W$204,FALSE),"-")</f>
        <v>-</v>
      </c>
      <c r="X95" s="12" t="str">
        <f>IFERROR(VLOOKUP($A95,'All Running Order Nat B'!$A$4:$CI$60,X$204,FALSE),"-")</f>
        <v>-</v>
      </c>
      <c r="Y95" s="12" t="str">
        <f>IFERROR(VLOOKUP($A95,'All Running Order Nat B'!$A$4:$CI$60,Y$204,FALSE),"-")</f>
        <v>-</v>
      </c>
      <c r="Z95" s="12" t="str">
        <f>IFERROR(VLOOKUP($A95,'All Running Order Nat B'!$A$4:$CI$60,Z$204,FALSE),"-")</f>
        <v>-</v>
      </c>
      <c r="AA95" s="12" t="str">
        <f>IFERROR(VLOOKUP($A95,'All Running Order Nat B'!$A$4:$CI$60,AA$204,FALSE),"-")</f>
        <v>-</v>
      </c>
      <c r="AB95" s="12" t="str">
        <f>IFERROR(VLOOKUP($A95,'All Running Order Nat B'!$A$4:$CI$60,AB$204,FALSE),"-")</f>
        <v>-</v>
      </c>
      <c r="AC95" s="12" t="str">
        <f>IFERROR(VLOOKUP($A95,'All Running Order Nat B'!$A$4:$CI$60,AC$204,FALSE),"-")</f>
        <v>-</v>
      </c>
      <c r="AD95" s="12" t="str">
        <f>IFERROR(VLOOKUP($A95,'All Running Order Nat B'!$A$4:$CI$60,AD$204,FALSE),"-")</f>
        <v>-</v>
      </c>
      <c r="AE95" s="12" t="str">
        <f>IFERROR(VLOOKUP($A95,'All Running Order Nat B'!$A$4:$CI$60,AE$204,FALSE),"-")</f>
        <v>-</v>
      </c>
      <c r="AF95" s="12" t="str">
        <f>IFERROR(VLOOKUP($A95,'All Running Order Nat B'!$A$4:$CI$60,AF$204,FALSE),"-")</f>
        <v>-</v>
      </c>
      <c r="AG95" s="12" t="str">
        <f>IFERROR(VLOOKUP($A95,'All Running Order Nat B'!$A$4:$CI$60,AG$204,FALSE),"-")</f>
        <v>-</v>
      </c>
      <c r="AH95" s="5" t="str">
        <f>IFERROR(VLOOKUP($A95,'All Running Order Nat B'!$A$4:$CI$60,AH$204,FALSE),"-")</f>
        <v>-</v>
      </c>
      <c r="AI95" s="5" t="str">
        <f>IFERROR(VLOOKUP($A95,'All Running Order Nat B'!$A$4:$CI$60,AI$204,FALSE),"-")</f>
        <v>-</v>
      </c>
      <c r="AJ95" s="12" t="str">
        <f>IFERROR(VLOOKUP($A95,'All Running Order Nat B'!$A$4:$CI$60,AJ$204,FALSE),"-")</f>
        <v>-</v>
      </c>
      <c r="AK95" s="12" t="str">
        <f>IFERROR(VLOOKUP($A95,'All Running Order Nat B'!$A$4:$CI$60,AK$204,FALSE),"-")</f>
        <v>-</v>
      </c>
      <c r="AL95" s="12" t="str">
        <f>IFERROR(VLOOKUP($A95,'All Running Order Nat B'!$A$4:$CI$60,AL$204,FALSE),"-")</f>
        <v>-</v>
      </c>
      <c r="AM95" s="12" t="str">
        <f>IFERROR(VLOOKUP($A95,'All Running Order Nat B'!$A$4:$CI$60,AM$204,FALSE),"-")</f>
        <v>-</v>
      </c>
      <c r="AN95" s="12" t="str">
        <f>IFERROR(VLOOKUP($A95,'All Running Order Nat B'!$A$4:$CI$60,AN$204,FALSE),"-")</f>
        <v>-</v>
      </c>
      <c r="AO95" s="12" t="str">
        <f>IFERROR(VLOOKUP($A95,'All Running Order Nat B'!$A$4:$CI$60,AO$204,FALSE),"-")</f>
        <v>-</v>
      </c>
      <c r="AP95" s="12" t="str">
        <f>IFERROR(VLOOKUP($A95,'All Running Order Nat B'!$A$4:$CI$60,AP$204,FALSE),"-")</f>
        <v>-</v>
      </c>
      <c r="AQ95" s="12" t="str">
        <f>IFERROR(VLOOKUP($A95,'All Running Order Nat B'!$A$4:$CI$60,AQ$204,FALSE),"-")</f>
        <v>-</v>
      </c>
      <c r="AR95" s="12" t="str">
        <f>IFERROR(VLOOKUP($A95,'All Running Order Nat B'!$A$4:$CI$60,AR$204,FALSE),"-")</f>
        <v>-</v>
      </c>
      <c r="AS95" s="12" t="str">
        <f>IFERROR(VLOOKUP($A95,'All Running Order Nat B'!$A$4:$CI$60,AS$204,FALSE),"-")</f>
        <v>-</v>
      </c>
      <c r="AT95" s="5" t="str">
        <f>IFERROR(VLOOKUP($A95,'All Running Order Nat B'!$A$4:$CI$60,AT$204,FALSE),"-")</f>
        <v>-</v>
      </c>
      <c r="AU95" s="5" t="str">
        <f>IFERROR(VLOOKUP($A95,'All Running Order Nat B'!$A$4:$CI$60,AU$204,FALSE),"-")</f>
        <v>-</v>
      </c>
      <c r="AV95" s="12" t="str">
        <f>IFERROR(VLOOKUP($A95,'All Running Order Nat B'!$A$4:$CI$60,AV$204,FALSE),"-")</f>
        <v>-</v>
      </c>
      <c r="AW95" s="12" t="str">
        <f>IFERROR(VLOOKUP($A95,'All Running Order Nat B'!$A$4:$CI$60,AW$204,FALSE),"-")</f>
        <v>-</v>
      </c>
      <c r="AX95" s="12" t="str">
        <f>IFERROR(VLOOKUP($A95,'All Running Order Nat B'!$A$4:$CI$60,AX$204,FALSE),"-")</f>
        <v>-</v>
      </c>
      <c r="AY95" s="12" t="str">
        <f>IFERROR(VLOOKUP($A95,'All Running Order Nat B'!$A$4:$CI$60,AY$204,FALSE),"-")</f>
        <v>-</v>
      </c>
      <c r="AZ95" s="12" t="str">
        <f>IFERROR(VLOOKUP($A95,'All Running Order Nat B'!$A$4:$CI$60,AZ$204,FALSE),"-")</f>
        <v>-</v>
      </c>
      <c r="BA95" s="12" t="str">
        <f>IFERROR(VLOOKUP($A95,'All Running Order Nat B'!$A$4:$CI$60,BA$204,FALSE),"-")</f>
        <v>-</v>
      </c>
      <c r="BB95" s="12" t="str">
        <f>IFERROR(VLOOKUP($A95,'All Running Order Nat B'!$A$4:$CI$60,BB$204,FALSE),"-")</f>
        <v>-</v>
      </c>
      <c r="BC95" s="12" t="str">
        <f>IFERROR(VLOOKUP($A95,'All Running Order Nat B'!$A$4:$CI$60,BC$204,FALSE),"-")</f>
        <v>-</v>
      </c>
      <c r="BD95" s="12" t="str">
        <f>IFERROR(VLOOKUP($A95,'All Running Order Nat B'!$A$4:$CI$60,BD$204,FALSE),"-")</f>
        <v>-</v>
      </c>
      <c r="BE95" s="12" t="str">
        <f>IFERROR(VLOOKUP($A95,'All Running Order Nat B'!$A$4:$CI$60,BE$204,FALSE),"-")</f>
        <v>-</v>
      </c>
      <c r="BF95" s="5" t="str">
        <f>IFERROR(VLOOKUP($A95,'All Running Order Nat B'!$A$4:$CI$60,BF$204,FALSE),"-")</f>
        <v>-</v>
      </c>
      <c r="BG95" s="5" t="str">
        <f>IFERROR(VLOOKUP($A95,'All Running Order Nat B'!$A$4:$CI$60,BG$204,FALSE),"-")</f>
        <v>-</v>
      </c>
      <c r="BH95" s="5" t="str">
        <f>IFERROR(VLOOKUP($A95,'All Running Order Nat B'!$A$4:$CI$60,BH$204,FALSE),"-")</f>
        <v>-</v>
      </c>
      <c r="BI95" s="5" t="str">
        <f>IFERROR(VLOOKUP($A95,'All Running Order Nat B'!$A$4:$CI$60,BI$204,FALSE),"-")</f>
        <v>-</v>
      </c>
      <c r="BJ95" s="5" t="str">
        <f>IFERROR(VLOOKUP($A95,'All Running Order Nat B'!$A$4:$CI$60,BJ$204,FALSE),"-")</f>
        <v>-</v>
      </c>
      <c r="BK95" s="5" t="str">
        <f>IFERROR(VLOOKUP($A95,'All Running Order Nat B'!$A$4:$CI$60,BK$204,FALSE),"-")</f>
        <v>-</v>
      </c>
      <c r="BL95" s="5" t="str">
        <f>IFERROR(VLOOKUP($A95,'All Running Order Nat B'!$A$4:$CI$60,BL$204,FALSE),"-")</f>
        <v>-</v>
      </c>
      <c r="BM95" s="5" t="str">
        <f>IFERROR(VLOOKUP($A95,'All Running Order Nat B'!$A$4:$CI$60,BM$204,FALSE),"-")</f>
        <v>-</v>
      </c>
      <c r="BN95" s="5" t="str">
        <f>IFERROR(VLOOKUP($A95,'All Running Order Nat B'!$A$4:$CI$60,BN$204,FALSE),"-")</f>
        <v>-</v>
      </c>
      <c r="BO95" s="5" t="str">
        <f>IFERROR(VLOOKUP($A95,'All Running Order Nat B'!$A$4:$CI$60,BO$204,FALSE),"-")</f>
        <v>-</v>
      </c>
      <c r="BP95" s="3" t="str">
        <f>IFERROR(VLOOKUP($A95,'All Running Order Nat B'!$A$4:$CI$60,BP$204,FALSE),"-")</f>
        <v>-</v>
      </c>
      <c r="BQ95" s="3" t="str">
        <f>IFERROR(VLOOKUP($A95,'All Running Order Nat B'!$A$4:$CI$60,BQ$204,FALSE),"-")</f>
        <v>-</v>
      </c>
      <c r="BR95" s="3" t="str">
        <f>IFERROR(VLOOKUP($A95,'All Running Order Nat B'!$A$4:$CI$60,BR$204,FALSE),"-")</f>
        <v>-</v>
      </c>
      <c r="BS95" s="3" t="str">
        <f>IFERROR(VLOOKUP($A95,'All Running Order Nat B'!$A$4:$CI$60,BS$204,FALSE),"-")</f>
        <v>-</v>
      </c>
      <c r="BT95" s="3" t="str">
        <f>IFERROR(VLOOKUP($A95,'All Running Order Nat B'!$A$4:$CI$60,BT$204,FALSE),"-")</f>
        <v>-</v>
      </c>
      <c r="BU95" s="3" t="str">
        <f>IFERROR(VLOOKUP($A95,'All Running Order Nat B'!$A$4:$CI$60,BU$204,FALSE),"-")</f>
        <v>-</v>
      </c>
      <c r="BV95" s="3" t="str">
        <f>IFERROR(VLOOKUP($A95,'All Running Order Nat B'!$A$4:$CI$60,BV$204,FALSE),"-")</f>
        <v>-</v>
      </c>
      <c r="BW95" s="3" t="str">
        <f>IFERROR(VLOOKUP($A95,'All Running Order Nat B'!$A$4:$CI$60,BW$204,FALSE),"-")</f>
        <v>-</v>
      </c>
      <c r="BX95" s="3" t="str">
        <f>IFERROR(VLOOKUP($A95,'All Running Order Nat B'!$A$4:$CI$60,BX$204,FALSE),"-")</f>
        <v>-</v>
      </c>
      <c r="BY95" s="3" t="str">
        <f>IFERROR(VLOOKUP($A95,'All Running Order Nat B'!$A$4:$CI$60,BY$204,FALSE),"-")</f>
        <v>-</v>
      </c>
      <c r="BZ95" s="3" t="str">
        <f>IFERROR(VLOOKUP($A95,'All Running Order Nat B'!$A$4:$CI$60,BZ$204,FALSE),"-")</f>
        <v>-</v>
      </c>
      <c r="CA95" s="3" t="str">
        <f>IFERROR(VLOOKUP($A95,'All Running Order Nat B'!$A$4:$CI$60,CA$204,FALSE),"-")</f>
        <v>-</v>
      </c>
      <c r="CB95" s="3" t="str">
        <f>IFERROR(VLOOKUP($A95,'All Running Order Nat B'!$A$4:$CI$60,CB$204,FALSE),"-")</f>
        <v>-</v>
      </c>
      <c r="CC95" s="3" t="str">
        <f>IFERROR(VLOOKUP($A95,'All Running Order Nat B'!$A$4:$CI$60,CC$204,FALSE),"-")</f>
        <v>-</v>
      </c>
      <c r="CD95" s="3" t="str">
        <f>IFERROR(VLOOKUP($A95,'All Running Order Nat B'!$A$4:$CI$60,CD$204,FALSE),"-")</f>
        <v>-</v>
      </c>
      <c r="CE95" s="3" t="str">
        <f>IFERROR(VLOOKUP($A95,'All Running Order Nat B'!$A$4:$CI$60,CE$204,FALSE),"-")</f>
        <v>-</v>
      </c>
      <c r="CF95" s="3"/>
      <c r="CG95" s="3"/>
      <c r="CH95" s="5" t="str">
        <f>IFERROR(VLOOKUP($A95,'All Running Order Nat B'!$A$4:$CI$60,CH$204,FALSE),"-")</f>
        <v>-</v>
      </c>
      <c r="CI95">
        <v>13</v>
      </c>
    </row>
    <row r="96" spans="1:87" x14ac:dyDescent="0.3">
      <c r="A96" t="str">
        <f>CONCATENATE('Running Order'!$E$1008,"Live",CI96)</f>
        <v>BlueLive14</v>
      </c>
      <c r="B96" s="37" t="str">
        <f>IFERROR(VLOOKUP($A96,'All Running Order Nat B'!$A$4:$CI$60,B$204,FALSE),"-")</f>
        <v>-</v>
      </c>
      <c r="C96" s="36" t="str">
        <f>IFERROR(VLOOKUP($A96,'All Running Order Nat B'!$A$4:$CI$60,C$204,FALSE),"-")</f>
        <v>-</v>
      </c>
      <c r="D96" s="36" t="str">
        <f>IFERROR(VLOOKUP($A96,'All Running Order Nat B'!$A$4:$CI$60,D$204,FALSE),"-")</f>
        <v>-</v>
      </c>
      <c r="E96" s="36" t="str">
        <f>IFERROR(VLOOKUP($A96,'All Running Order Nat B'!$A$4:$CI$60,E$204,FALSE),"-")</f>
        <v>-</v>
      </c>
      <c r="F96" s="36" t="str">
        <f>IFERROR(VLOOKUP($A96,'All Running Order Nat B'!$A$4:$CI$60,F$204,FALSE),"-")</f>
        <v>-</v>
      </c>
      <c r="G96" s="37" t="str">
        <f>IFERROR(VLOOKUP($A96,'All Running Order Nat B'!$A$4:$CI$60,G$204,FALSE),"-")</f>
        <v>-</v>
      </c>
      <c r="H96" s="36" t="str">
        <f>IFERROR(VLOOKUP($A96,'All Running Order Nat B'!$A$4:$CI$60,H$204,FALSE),"-")</f>
        <v>-</v>
      </c>
      <c r="I96" s="36" t="str">
        <f>IFERROR(VLOOKUP($A96,'All Running Order Nat B'!$A$4:$CI$60,I$204,FALSE),"-")</f>
        <v>-</v>
      </c>
      <c r="J96" s="36" t="str">
        <f>IFERROR(VLOOKUP($A96,'All Running Order Nat B'!$A$4:$CI$60,J$204,FALSE),"-")</f>
        <v>-</v>
      </c>
      <c r="K96" s="36" t="str">
        <f>IFERROR(VLOOKUP($A96,'All Running Order Nat B'!$A$4:$CI$60,K$204,FALSE),"-")</f>
        <v>-</v>
      </c>
      <c r="L96" s="36" t="str">
        <f>IFERROR(VLOOKUP($A96,'All Running Order Nat B'!$A$4:$CI$60,L$204,FALSE),"-")</f>
        <v>-</v>
      </c>
      <c r="M96" s="36" t="str">
        <f>IFERROR(VLOOKUP($A96,'All Running Order Nat B'!$A$4:$CI$60,M$204,FALSE),"-")</f>
        <v>-</v>
      </c>
      <c r="N96" s="36" t="str">
        <f>IFERROR(VLOOKUP($A96,'All Running Order Nat B'!$A$4:$CI$60,N$204,FALSE),"-")</f>
        <v>-</v>
      </c>
      <c r="O96" s="36" t="str">
        <f>IFERROR(VLOOKUP($A96,'All Running Order Nat B'!$A$4:$CI$60,O$204,FALSE),"-")</f>
        <v>-</v>
      </c>
      <c r="P96" s="36" t="str">
        <f>IFERROR(VLOOKUP($A96,'All Running Order Nat B'!$A$4:$CI$60,P$204,FALSE),"-")</f>
        <v>-</v>
      </c>
      <c r="Q96" s="36" t="str">
        <f>IFERROR(VLOOKUP($A96,'All Running Order Nat B'!$A$4:$CI$60,Q$204,FALSE),"-")</f>
        <v>-</v>
      </c>
      <c r="R96" s="36" t="str">
        <f>IFERROR(VLOOKUP($A96,'All Running Order Nat B'!$A$4:$CI$60,R$204,FALSE),"-")</f>
        <v>-</v>
      </c>
      <c r="S96" s="36" t="str">
        <f>IFERROR(VLOOKUP($A96,'All Running Order Nat B'!$A$4:$CI$60,S$204,FALSE),"-")</f>
        <v>-</v>
      </c>
      <c r="T96" s="36" t="str">
        <f>IFERROR(VLOOKUP($A96,'All Running Order Nat B'!$A$4:$CI$60,T$204,FALSE),"-")</f>
        <v>-</v>
      </c>
      <c r="U96" s="36" t="str">
        <f>IFERROR(VLOOKUP($A96,'All Running Order Nat B'!$A$4:$CI$60,U$204,FALSE),"-")</f>
        <v>-</v>
      </c>
      <c r="V96" s="36" t="str">
        <f>IFERROR(VLOOKUP($A96,'All Running Order Nat B'!$A$4:$CI$60,V$204,FALSE),"-")</f>
        <v>-</v>
      </c>
      <c r="W96" s="38" t="str">
        <f>IFERROR(VLOOKUP($A96,'All Running Order Nat B'!$A$4:$CI$60,W$204,FALSE),"-")</f>
        <v>-</v>
      </c>
      <c r="X96" s="36" t="str">
        <f>IFERROR(VLOOKUP($A96,'All Running Order Nat B'!$A$4:$CI$60,X$204,FALSE),"-")</f>
        <v>-</v>
      </c>
      <c r="Y96" s="36" t="str">
        <f>IFERROR(VLOOKUP($A96,'All Running Order Nat B'!$A$4:$CI$60,Y$204,FALSE),"-")</f>
        <v>-</v>
      </c>
      <c r="Z96" s="36" t="str">
        <f>IFERROR(VLOOKUP($A96,'All Running Order Nat B'!$A$4:$CI$60,Z$204,FALSE),"-")</f>
        <v>-</v>
      </c>
      <c r="AA96" s="36" t="str">
        <f>IFERROR(VLOOKUP($A96,'All Running Order Nat B'!$A$4:$CI$60,AA$204,FALSE),"-")</f>
        <v>-</v>
      </c>
      <c r="AB96" s="36" t="str">
        <f>IFERROR(VLOOKUP($A96,'All Running Order Nat B'!$A$4:$CI$60,AB$204,FALSE),"-")</f>
        <v>-</v>
      </c>
      <c r="AC96" s="36" t="str">
        <f>IFERROR(VLOOKUP($A96,'All Running Order Nat B'!$A$4:$CI$60,AC$204,FALSE),"-")</f>
        <v>-</v>
      </c>
      <c r="AD96" s="36" t="str">
        <f>IFERROR(VLOOKUP($A96,'All Running Order Nat B'!$A$4:$CI$60,AD$204,FALSE),"-")</f>
        <v>-</v>
      </c>
      <c r="AE96" s="36" t="str">
        <f>IFERROR(VLOOKUP($A96,'All Running Order Nat B'!$A$4:$CI$60,AE$204,FALSE),"-")</f>
        <v>-</v>
      </c>
      <c r="AF96" s="36" t="str">
        <f>IFERROR(VLOOKUP($A96,'All Running Order Nat B'!$A$4:$CI$60,AF$204,FALSE),"-")</f>
        <v>-</v>
      </c>
      <c r="AG96" s="36" t="str">
        <f>IFERROR(VLOOKUP($A96,'All Running Order Nat B'!$A$4:$CI$60,AG$204,FALSE),"-")</f>
        <v>-</v>
      </c>
      <c r="AH96" s="38" t="str">
        <f>IFERROR(VLOOKUP($A96,'All Running Order Nat B'!$A$4:$CI$60,AH$204,FALSE),"-")</f>
        <v>-</v>
      </c>
      <c r="AI96" s="38" t="str">
        <f>IFERROR(VLOOKUP($A96,'All Running Order Nat B'!$A$4:$CI$60,AI$204,FALSE),"-")</f>
        <v>-</v>
      </c>
      <c r="AJ96" s="36" t="str">
        <f>IFERROR(VLOOKUP($A96,'All Running Order Nat B'!$A$4:$CI$60,AJ$204,FALSE),"-")</f>
        <v>-</v>
      </c>
      <c r="AK96" s="36" t="str">
        <f>IFERROR(VLOOKUP($A96,'All Running Order Nat B'!$A$4:$CI$60,AK$204,FALSE),"-")</f>
        <v>-</v>
      </c>
      <c r="AL96" s="36" t="str">
        <f>IFERROR(VLOOKUP($A96,'All Running Order Nat B'!$A$4:$CI$60,AL$204,FALSE),"-")</f>
        <v>-</v>
      </c>
      <c r="AM96" s="36" t="str">
        <f>IFERROR(VLOOKUP($A96,'All Running Order Nat B'!$A$4:$CI$60,AM$204,FALSE),"-")</f>
        <v>-</v>
      </c>
      <c r="AN96" s="36" t="str">
        <f>IFERROR(VLOOKUP($A96,'All Running Order Nat B'!$A$4:$CI$60,AN$204,FALSE),"-")</f>
        <v>-</v>
      </c>
      <c r="AO96" s="36" t="str">
        <f>IFERROR(VLOOKUP($A96,'All Running Order Nat B'!$A$4:$CI$60,AO$204,FALSE),"-")</f>
        <v>-</v>
      </c>
      <c r="AP96" s="36" t="str">
        <f>IFERROR(VLOOKUP($A96,'All Running Order Nat B'!$A$4:$CI$60,AP$204,FALSE),"-")</f>
        <v>-</v>
      </c>
      <c r="AQ96" s="36" t="str">
        <f>IFERROR(VLOOKUP($A96,'All Running Order Nat B'!$A$4:$CI$60,AQ$204,FALSE),"-")</f>
        <v>-</v>
      </c>
      <c r="AR96" s="36" t="str">
        <f>IFERROR(VLOOKUP($A96,'All Running Order Nat B'!$A$4:$CI$60,AR$204,FALSE),"-")</f>
        <v>-</v>
      </c>
      <c r="AS96" s="36" t="str">
        <f>IFERROR(VLOOKUP($A96,'All Running Order Nat B'!$A$4:$CI$60,AS$204,FALSE),"-")</f>
        <v>-</v>
      </c>
      <c r="AT96" s="38" t="str">
        <f>IFERROR(VLOOKUP($A96,'All Running Order Nat B'!$A$4:$CI$60,AT$204,FALSE),"-")</f>
        <v>-</v>
      </c>
      <c r="AU96" s="38" t="str">
        <f>IFERROR(VLOOKUP($A96,'All Running Order Nat B'!$A$4:$CI$60,AU$204,FALSE),"-")</f>
        <v>-</v>
      </c>
      <c r="AV96" s="36" t="str">
        <f>IFERROR(VLOOKUP($A96,'All Running Order Nat B'!$A$4:$CI$60,AV$204,FALSE),"-")</f>
        <v>-</v>
      </c>
      <c r="AW96" s="36" t="str">
        <f>IFERROR(VLOOKUP($A96,'All Running Order Nat B'!$A$4:$CI$60,AW$204,FALSE),"-")</f>
        <v>-</v>
      </c>
      <c r="AX96" s="36" t="str">
        <f>IFERROR(VLOOKUP($A96,'All Running Order Nat B'!$A$4:$CI$60,AX$204,FALSE),"-")</f>
        <v>-</v>
      </c>
      <c r="AY96" s="36" t="str">
        <f>IFERROR(VLOOKUP($A96,'All Running Order Nat B'!$A$4:$CI$60,AY$204,FALSE),"-")</f>
        <v>-</v>
      </c>
      <c r="AZ96" s="36" t="str">
        <f>IFERROR(VLOOKUP($A96,'All Running Order Nat B'!$A$4:$CI$60,AZ$204,FALSE),"-")</f>
        <v>-</v>
      </c>
      <c r="BA96" s="36" t="str">
        <f>IFERROR(VLOOKUP($A96,'All Running Order Nat B'!$A$4:$CI$60,BA$204,FALSE),"-")</f>
        <v>-</v>
      </c>
      <c r="BB96" s="36" t="str">
        <f>IFERROR(VLOOKUP($A96,'All Running Order Nat B'!$A$4:$CI$60,BB$204,FALSE),"-")</f>
        <v>-</v>
      </c>
      <c r="BC96" s="36" t="str">
        <f>IFERROR(VLOOKUP($A96,'All Running Order Nat B'!$A$4:$CI$60,BC$204,FALSE),"-")</f>
        <v>-</v>
      </c>
      <c r="BD96" s="36" t="str">
        <f>IFERROR(VLOOKUP($A96,'All Running Order Nat B'!$A$4:$CI$60,BD$204,FALSE),"-")</f>
        <v>-</v>
      </c>
      <c r="BE96" s="36" t="str">
        <f>IFERROR(VLOOKUP($A96,'All Running Order Nat B'!$A$4:$CI$60,BE$204,FALSE),"-")</f>
        <v>-</v>
      </c>
      <c r="BF96" s="38" t="str">
        <f>IFERROR(VLOOKUP($A96,'All Running Order Nat B'!$A$4:$CI$60,BF$204,FALSE),"-")</f>
        <v>-</v>
      </c>
      <c r="BG96" s="38" t="str">
        <f>IFERROR(VLOOKUP($A96,'All Running Order Nat B'!$A$4:$CI$60,BG$204,FALSE),"-")</f>
        <v>-</v>
      </c>
      <c r="BH96" s="5" t="str">
        <f>IFERROR(VLOOKUP($A96,'All Running Order Nat B'!$A$4:$CI$60,BH$204,FALSE),"-")</f>
        <v>-</v>
      </c>
      <c r="BI96" s="5" t="str">
        <f>IFERROR(VLOOKUP($A96,'All Running Order Nat B'!$A$4:$CI$60,BI$204,FALSE),"-")</f>
        <v>-</v>
      </c>
      <c r="BJ96" s="5" t="str">
        <f>IFERROR(VLOOKUP($A96,'All Running Order Nat B'!$A$4:$CI$60,BJ$204,FALSE),"-")</f>
        <v>-</v>
      </c>
      <c r="BK96" s="5" t="str">
        <f>IFERROR(VLOOKUP($A96,'All Running Order Nat B'!$A$4:$CI$60,BK$204,FALSE),"-")</f>
        <v>-</v>
      </c>
      <c r="BL96" s="5" t="str">
        <f>IFERROR(VLOOKUP($A96,'All Running Order Nat B'!$A$4:$CI$60,BL$204,FALSE),"-")</f>
        <v>-</v>
      </c>
      <c r="BM96" s="5" t="str">
        <f>IFERROR(VLOOKUP($A96,'All Running Order Nat B'!$A$4:$CI$60,BM$204,FALSE),"-")</f>
        <v>-</v>
      </c>
      <c r="BN96" s="5" t="str">
        <f>IFERROR(VLOOKUP($A96,'All Running Order Nat B'!$A$4:$CI$60,BN$204,FALSE),"-")</f>
        <v>-</v>
      </c>
      <c r="BO96" s="5" t="str">
        <f>IFERROR(VLOOKUP($A96,'All Running Order Nat B'!$A$4:$CI$60,BO$204,FALSE),"-")</f>
        <v>-</v>
      </c>
      <c r="BP96" s="3" t="str">
        <f>IFERROR(VLOOKUP($A96,'All Running Order Nat B'!$A$4:$CI$60,BP$204,FALSE),"-")</f>
        <v>-</v>
      </c>
      <c r="BQ96" s="3" t="str">
        <f>IFERROR(VLOOKUP($A96,'All Running Order Nat B'!$A$4:$CI$60,BQ$204,FALSE),"-")</f>
        <v>-</v>
      </c>
      <c r="BR96" s="3" t="str">
        <f>IFERROR(VLOOKUP($A96,'All Running Order Nat B'!$A$4:$CI$60,BR$204,FALSE),"-")</f>
        <v>-</v>
      </c>
      <c r="BS96" s="3" t="str">
        <f>IFERROR(VLOOKUP($A96,'All Running Order Nat B'!$A$4:$CI$60,BS$204,FALSE),"-")</f>
        <v>-</v>
      </c>
      <c r="BT96" s="3" t="str">
        <f>IFERROR(VLOOKUP($A96,'All Running Order Nat B'!$A$4:$CI$60,BT$204,FALSE),"-")</f>
        <v>-</v>
      </c>
      <c r="BU96" s="3" t="str">
        <f>IFERROR(VLOOKUP($A96,'All Running Order Nat B'!$A$4:$CI$60,BU$204,FALSE),"-")</f>
        <v>-</v>
      </c>
      <c r="BV96" s="3" t="str">
        <f>IFERROR(VLOOKUP($A96,'All Running Order Nat B'!$A$4:$CI$60,BV$204,FALSE),"-")</f>
        <v>-</v>
      </c>
      <c r="BW96" s="3" t="str">
        <f>IFERROR(VLOOKUP($A96,'All Running Order Nat B'!$A$4:$CI$60,BW$204,FALSE),"-")</f>
        <v>-</v>
      </c>
      <c r="BX96" s="3" t="str">
        <f>IFERROR(VLOOKUP($A96,'All Running Order Nat B'!$A$4:$CI$60,BX$204,FALSE),"-")</f>
        <v>-</v>
      </c>
      <c r="BY96" s="3" t="str">
        <f>IFERROR(VLOOKUP($A96,'All Running Order Nat B'!$A$4:$CI$60,BY$204,FALSE),"-")</f>
        <v>-</v>
      </c>
      <c r="BZ96" s="3" t="str">
        <f>IFERROR(VLOOKUP($A96,'All Running Order Nat B'!$A$4:$CI$60,BZ$204,FALSE),"-")</f>
        <v>-</v>
      </c>
      <c r="CA96" s="3" t="str">
        <f>IFERROR(VLOOKUP($A96,'All Running Order Nat B'!$A$4:$CI$60,CA$204,FALSE),"-")</f>
        <v>-</v>
      </c>
      <c r="CB96" s="3" t="str">
        <f>IFERROR(VLOOKUP($A96,'All Running Order Nat B'!$A$4:$CI$60,CB$204,FALSE),"-")</f>
        <v>-</v>
      </c>
      <c r="CC96" s="3" t="str">
        <f>IFERROR(VLOOKUP($A96,'All Running Order Nat B'!$A$4:$CI$60,CC$204,FALSE),"-")</f>
        <v>-</v>
      </c>
      <c r="CD96" s="3" t="str">
        <f>IFERROR(VLOOKUP($A96,'All Running Order Nat B'!$A$4:$CI$60,CD$204,FALSE),"-")</f>
        <v>-</v>
      </c>
      <c r="CE96" s="3" t="str">
        <f>IFERROR(VLOOKUP($A96,'All Running Order Nat B'!$A$4:$CI$60,CE$204,FALSE),"-")</f>
        <v>-</v>
      </c>
      <c r="CF96" s="3"/>
      <c r="CG96" s="3"/>
      <c r="CH96" s="5" t="str">
        <f>IFERROR(VLOOKUP($A96,'All Running Order Nat B'!$A$4:$CI$60,CH$204,FALSE),"-")</f>
        <v>-</v>
      </c>
      <c r="CI96">
        <v>14</v>
      </c>
    </row>
    <row r="97" spans="1:87" x14ac:dyDescent="0.3">
      <c r="A97" t="str">
        <f>CONCATENATE('Running Order'!$E$1008,"Live",CI97)</f>
        <v>BlueLive15</v>
      </c>
      <c r="B97" s="13" t="str">
        <f>IFERROR(VLOOKUP($A97,'All Running Order Nat B'!$A$4:$CI$60,B$204,FALSE),"-")</f>
        <v>-</v>
      </c>
      <c r="C97" s="35" t="str">
        <f>IFERROR(VLOOKUP($A97,'All Running Order Nat B'!$A$4:$CI$60,C$204,FALSE),"-")</f>
        <v>-</v>
      </c>
      <c r="D97" s="35" t="str">
        <f>IFERROR(VLOOKUP($A97,'All Running Order Nat B'!$A$4:$CI$60,D$204,FALSE),"-")</f>
        <v>-</v>
      </c>
      <c r="E97" s="35" t="str">
        <f>IFERROR(VLOOKUP($A97,'All Running Order Nat B'!$A$4:$CI$60,E$204,FALSE),"-")</f>
        <v>-</v>
      </c>
      <c r="F97" s="35" t="str">
        <f>IFERROR(VLOOKUP($A97,'All Running Order Nat B'!$A$4:$CI$60,F$204,FALSE),"-")</f>
        <v>-</v>
      </c>
      <c r="G97" s="13" t="str">
        <f>IFERROR(VLOOKUP($A97,'All Running Order Nat B'!$A$4:$CI$60,G$204,FALSE),"-")</f>
        <v>-</v>
      </c>
      <c r="H97" s="12" t="str">
        <f>IFERROR(VLOOKUP($A97,'All Running Order Nat B'!$A$4:$CI$60,H$204,FALSE),"-")</f>
        <v>-</v>
      </c>
      <c r="I97" s="12" t="str">
        <f>IFERROR(VLOOKUP($A97,'All Running Order Nat B'!$A$4:$CI$60,I$204,FALSE),"-")</f>
        <v>-</v>
      </c>
      <c r="J97" s="12" t="str">
        <f>IFERROR(VLOOKUP($A97,'All Running Order Nat B'!$A$4:$CI$60,J$204,FALSE),"-")</f>
        <v>-</v>
      </c>
      <c r="K97" s="35" t="str">
        <f>IFERROR(VLOOKUP($A97,'All Running Order Nat B'!$A$4:$CI$60,K$204,FALSE),"-")</f>
        <v>-</v>
      </c>
      <c r="L97" s="12" t="str">
        <f>IFERROR(VLOOKUP($A97,'All Running Order Nat B'!$A$4:$CI$60,L$204,FALSE),"-")</f>
        <v>-</v>
      </c>
      <c r="M97" s="35" t="str">
        <f>IFERROR(VLOOKUP($A97,'All Running Order Nat B'!$A$4:$CI$60,M$204,FALSE),"-")</f>
        <v>-</v>
      </c>
      <c r="N97" s="35" t="str">
        <f>IFERROR(VLOOKUP($A97,'All Running Order Nat B'!$A$4:$CI$60,N$204,FALSE),"-")</f>
        <v>-</v>
      </c>
      <c r="O97" s="35" t="str">
        <f>IFERROR(VLOOKUP($A97,'All Running Order Nat B'!$A$4:$CI$60,O$204,FALSE),"-")</f>
        <v>-</v>
      </c>
      <c r="P97" s="35" t="str">
        <f>IFERROR(VLOOKUP($A97,'All Running Order Nat B'!$A$4:$CI$60,P$204,FALSE),"-")</f>
        <v>-</v>
      </c>
      <c r="Q97" s="35" t="str">
        <f>IFERROR(VLOOKUP($A97,'All Running Order Nat B'!$A$4:$CI$60,Q$204,FALSE),"-")</f>
        <v>-</v>
      </c>
      <c r="R97" s="35" t="str">
        <f>IFERROR(VLOOKUP($A97,'All Running Order Nat B'!$A$4:$CI$60,R$204,FALSE),"-")</f>
        <v>-</v>
      </c>
      <c r="S97" s="12" t="str">
        <f>IFERROR(VLOOKUP($A97,'All Running Order Nat B'!$A$4:$CI$60,S$204,FALSE),"-")</f>
        <v>-</v>
      </c>
      <c r="T97" s="35" t="str">
        <f>IFERROR(VLOOKUP($A97,'All Running Order Nat B'!$A$4:$CI$60,T$204,FALSE),"-")</f>
        <v>-</v>
      </c>
      <c r="U97" s="12" t="str">
        <f>IFERROR(VLOOKUP($A97,'All Running Order Nat B'!$A$4:$CI$60,U$204,FALSE),"-")</f>
        <v>-</v>
      </c>
      <c r="V97" s="35" t="str">
        <f>IFERROR(VLOOKUP($A97,'All Running Order Nat B'!$A$4:$CI$60,V$204,FALSE),"-")</f>
        <v>-</v>
      </c>
      <c r="W97" s="5" t="str">
        <f>IFERROR(VLOOKUP($A97,'All Running Order Nat B'!$A$4:$CI$60,W$204,FALSE),"-")</f>
        <v>-</v>
      </c>
      <c r="X97" s="12" t="str">
        <f>IFERROR(VLOOKUP($A97,'All Running Order Nat B'!$A$4:$CI$60,X$204,FALSE),"-")</f>
        <v>-</v>
      </c>
      <c r="Y97" s="12" t="str">
        <f>IFERROR(VLOOKUP($A97,'All Running Order Nat B'!$A$4:$CI$60,Y$204,FALSE),"-")</f>
        <v>-</v>
      </c>
      <c r="Z97" s="12" t="str">
        <f>IFERROR(VLOOKUP($A97,'All Running Order Nat B'!$A$4:$CI$60,Z$204,FALSE),"-")</f>
        <v>-</v>
      </c>
      <c r="AA97" s="12" t="str">
        <f>IFERROR(VLOOKUP($A97,'All Running Order Nat B'!$A$4:$CI$60,AA$204,FALSE),"-")</f>
        <v>-</v>
      </c>
      <c r="AB97" s="12" t="str">
        <f>IFERROR(VLOOKUP($A97,'All Running Order Nat B'!$A$4:$CI$60,AB$204,FALSE),"-")</f>
        <v>-</v>
      </c>
      <c r="AC97" s="12" t="str">
        <f>IFERROR(VLOOKUP($A97,'All Running Order Nat B'!$A$4:$CI$60,AC$204,FALSE),"-")</f>
        <v>-</v>
      </c>
      <c r="AD97" s="12" t="str">
        <f>IFERROR(VLOOKUP($A97,'All Running Order Nat B'!$A$4:$CI$60,AD$204,FALSE),"-")</f>
        <v>-</v>
      </c>
      <c r="AE97" s="12" t="str">
        <f>IFERROR(VLOOKUP($A97,'All Running Order Nat B'!$A$4:$CI$60,AE$204,FALSE),"-")</f>
        <v>-</v>
      </c>
      <c r="AF97" s="12" t="str">
        <f>IFERROR(VLOOKUP($A97,'All Running Order Nat B'!$A$4:$CI$60,AF$204,FALSE),"-")</f>
        <v>-</v>
      </c>
      <c r="AG97" s="12" t="str">
        <f>IFERROR(VLOOKUP($A97,'All Running Order Nat B'!$A$4:$CI$60,AG$204,FALSE),"-")</f>
        <v>-</v>
      </c>
      <c r="AH97" s="5" t="str">
        <f>IFERROR(VLOOKUP($A97,'All Running Order Nat B'!$A$4:$CI$60,AH$204,FALSE),"-")</f>
        <v>-</v>
      </c>
      <c r="AI97" s="5" t="str">
        <f>IFERROR(VLOOKUP($A97,'All Running Order Nat B'!$A$4:$CI$60,AI$204,FALSE),"-")</f>
        <v>-</v>
      </c>
      <c r="AJ97" s="12" t="str">
        <f>IFERROR(VLOOKUP($A97,'All Running Order Nat B'!$A$4:$CI$60,AJ$204,FALSE),"-")</f>
        <v>-</v>
      </c>
      <c r="AK97" s="12" t="str">
        <f>IFERROR(VLOOKUP($A97,'All Running Order Nat B'!$A$4:$CI$60,AK$204,FALSE),"-")</f>
        <v>-</v>
      </c>
      <c r="AL97" s="12" t="str">
        <f>IFERROR(VLOOKUP($A97,'All Running Order Nat B'!$A$4:$CI$60,AL$204,FALSE),"-")</f>
        <v>-</v>
      </c>
      <c r="AM97" s="12" t="str">
        <f>IFERROR(VLOOKUP($A97,'All Running Order Nat B'!$A$4:$CI$60,AM$204,FALSE),"-")</f>
        <v>-</v>
      </c>
      <c r="AN97" s="12" t="str">
        <f>IFERROR(VLOOKUP($A97,'All Running Order Nat B'!$A$4:$CI$60,AN$204,FALSE),"-")</f>
        <v>-</v>
      </c>
      <c r="AO97" s="12" t="str">
        <f>IFERROR(VLOOKUP($A97,'All Running Order Nat B'!$A$4:$CI$60,AO$204,FALSE),"-")</f>
        <v>-</v>
      </c>
      <c r="AP97" s="12" t="str">
        <f>IFERROR(VLOOKUP($A97,'All Running Order Nat B'!$A$4:$CI$60,AP$204,FALSE),"-")</f>
        <v>-</v>
      </c>
      <c r="AQ97" s="12" t="str">
        <f>IFERROR(VLOOKUP($A97,'All Running Order Nat B'!$A$4:$CI$60,AQ$204,FALSE),"-")</f>
        <v>-</v>
      </c>
      <c r="AR97" s="12" t="str">
        <f>IFERROR(VLOOKUP($A97,'All Running Order Nat B'!$A$4:$CI$60,AR$204,FALSE),"-")</f>
        <v>-</v>
      </c>
      <c r="AS97" s="12" t="str">
        <f>IFERROR(VLOOKUP($A97,'All Running Order Nat B'!$A$4:$CI$60,AS$204,FALSE),"-")</f>
        <v>-</v>
      </c>
      <c r="AT97" s="5" t="str">
        <f>IFERROR(VLOOKUP($A97,'All Running Order Nat B'!$A$4:$CI$60,AT$204,FALSE),"-")</f>
        <v>-</v>
      </c>
      <c r="AU97" s="5" t="str">
        <f>IFERROR(VLOOKUP($A97,'All Running Order Nat B'!$A$4:$CI$60,AU$204,FALSE),"-")</f>
        <v>-</v>
      </c>
      <c r="AV97" s="12" t="str">
        <f>IFERROR(VLOOKUP($A97,'All Running Order Nat B'!$A$4:$CI$60,AV$204,FALSE),"-")</f>
        <v>-</v>
      </c>
      <c r="AW97" s="12" t="str">
        <f>IFERROR(VLOOKUP($A97,'All Running Order Nat B'!$A$4:$CI$60,AW$204,FALSE),"-")</f>
        <v>-</v>
      </c>
      <c r="AX97" s="12" t="str">
        <f>IFERROR(VLOOKUP($A97,'All Running Order Nat B'!$A$4:$CI$60,AX$204,FALSE),"-")</f>
        <v>-</v>
      </c>
      <c r="AY97" s="12" t="str">
        <f>IFERROR(VLOOKUP($A97,'All Running Order Nat B'!$A$4:$CI$60,AY$204,FALSE),"-")</f>
        <v>-</v>
      </c>
      <c r="AZ97" s="12" t="str">
        <f>IFERROR(VLOOKUP($A97,'All Running Order Nat B'!$A$4:$CI$60,AZ$204,FALSE),"-")</f>
        <v>-</v>
      </c>
      <c r="BA97" s="12" t="str">
        <f>IFERROR(VLOOKUP($A97,'All Running Order Nat B'!$A$4:$CI$60,BA$204,FALSE),"-")</f>
        <v>-</v>
      </c>
      <c r="BB97" s="12" t="str">
        <f>IFERROR(VLOOKUP($A97,'All Running Order Nat B'!$A$4:$CI$60,BB$204,FALSE),"-")</f>
        <v>-</v>
      </c>
      <c r="BC97" s="12" t="str">
        <f>IFERROR(VLOOKUP($A97,'All Running Order Nat B'!$A$4:$CI$60,BC$204,FALSE),"-")</f>
        <v>-</v>
      </c>
      <c r="BD97" s="12" t="str">
        <f>IFERROR(VLOOKUP($A97,'All Running Order Nat B'!$A$4:$CI$60,BD$204,FALSE),"-")</f>
        <v>-</v>
      </c>
      <c r="BE97" s="12" t="str">
        <f>IFERROR(VLOOKUP($A97,'All Running Order Nat B'!$A$4:$CI$60,BE$204,FALSE),"-")</f>
        <v>-</v>
      </c>
      <c r="BF97" s="5" t="str">
        <f>IFERROR(VLOOKUP($A97,'All Running Order Nat B'!$A$4:$CI$60,BF$204,FALSE),"-")</f>
        <v>-</v>
      </c>
      <c r="BG97" s="5" t="str">
        <f>IFERROR(VLOOKUP($A97,'All Running Order Nat B'!$A$4:$CI$60,BG$204,FALSE),"-")</f>
        <v>-</v>
      </c>
      <c r="BH97" s="5" t="str">
        <f>IFERROR(VLOOKUP($A97,'All Running Order Nat B'!$A$4:$CI$60,BH$204,FALSE),"-")</f>
        <v>-</v>
      </c>
      <c r="BI97" s="5" t="str">
        <f>IFERROR(VLOOKUP($A97,'All Running Order Nat B'!$A$4:$CI$60,BI$204,FALSE),"-")</f>
        <v>-</v>
      </c>
      <c r="BJ97" s="5" t="str">
        <f>IFERROR(VLOOKUP($A97,'All Running Order Nat B'!$A$4:$CI$60,BJ$204,FALSE),"-")</f>
        <v>-</v>
      </c>
      <c r="BK97" s="5" t="str">
        <f>IFERROR(VLOOKUP($A97,'All Running Order Nat B'!$A$4:$CI$60,BK$204,FALSE),"-")</f>
        <v>-</v>
      </c>
      <c r="BL97" s="5" t="str">
        <f>IFERROR(VLOOKUP($A97,'All Running Order Nat B'!$A$4:$CI$60,BL$204,FALSE),"-")</f>
        <v>-</v>
      </c>
      <c r="BM97" s="5" t="str">
        <f>IFERROR(VLOOKUP($A97,'All Running Order Nat B'!$A$4:$CI$60,BM$204,FALSE),"-")</f>
        <v>-</v>
      </c>
      <c r="BN97" s="5" t="str">
        <f>IFERROR(VLOOKUP($A97,'All Running Order Nat B'!$A$4:$CI$60,BN$204,FALSE),"-")</f>
        <v>-</v>
      </c>
      <c r="BO97" s="5" t="str">
        <f>IFERROR(VLOOKUP($A97,'All Running Order Nat B'!$A$4:$CI$60,BO$204,FALSE),"-")</f>
        <v>-</v>
      </c>
      <c r="BP97" s="3" t="str">
        <f>IFERROR(VLOOKUP($A97,'All Running Order Nat B'!$A$4:$CI$60,BP$204,FALSE),"-")</f>
        <v>-</v>
      </c>
      <c r="BQ97" s="3" t="str">
        <f>IFERROR(VLOOKUP($A97,'All Running Order Nat B'!$A$4:$CI$60,BQ$204,FALSE),"-")</f>
        <v>-</v>
      </c>
      <c r="BR97" s="3" t="str">
        <f>IFERROR(VLOOKUP($A97,'All Running Order Nat B'!$A$4:$CI$60,BR$204,FALSE),"-")</f>
        <v>-</v>
      </c>
      <c r="BS97" s="3" t="str">
        <f>IFERROR(VLOOKUP($A97,'All Running Order Nat B'!$A$4:$CI$60,BS$204,FALSE),"-")</f>
        <v>-</v>
      </c>
      <c r="BT97" s="3" t="str">
        <f>IFERROR(VLOOKUP($A97,'All Running Order Nat B'!$A$4:$CI$60,BT$204,FALSE),"-")</f>
        <v>-</v>
      </c>
      <c r="BU97" s="3" t="str">
        <f>IFERROR(VLOOKUP($A97,'All Running Order Nat B'!$A$4:$CI$60,BU$204,FALSE),"-")</f>
        <v>-</v>
      </c>
      <c r="BV97" s="3" t="str">
        <f>IFERROR(VLOOKUP($A97,'All Running Order Nat B'!$A$4:$CI$60,BV$204,FALSE),"-")</f>
        <v>-</v>
      </c>
      <c r="BW97" s="3" t="str">
        <f>IFERROR(VLOOKUP($A97,'All Running Order Nat B'!$A$4:$CI$60,BW$204,FALSE),"-")</f>
        <v>-</v>
      </c>
      <c r="BX97" s="3" t="str">
        <f>IFERROR(VLOOKUP($A97,'All Running Order Nat B'!$A$4:$CI$60,BX$204,FALSE),"-")</f>
        <v>-</v>
      </c>
      <c r="BY97" s="3" t="str">
        <f>IFERROR(VLOOKUP($A97,'All Running Order Nat B'!$A$4:$CI$60,BY$204,FALSE),"-")</f>
        <v>-</v>
      </c>
      <c r="BZ97" s="3" t="str">
        <f>IFERROR(VLOOKUP($A97,'All Running Order Nat B'!$A$4:$CI$60,BZ$204,FALSE),"-")</f>
        <v>-</v>
      </c>
      <c r="CA97" s="3" t="str">
        <f>IFERROR(VLOOKUP($A97,'All Running Order Nat B'!$A$4:$CI$60,CA$204,FALSE),"-")</f>
        <v>-</v>
      </c>
      <c r="CB97" s="3" t="str">
        <f>IFERROR(VLOOKUP($A97,'All Running Order Nat B'!$A$4:$CI$60,CB$204,FALSE),"-")</f>
        <v>-</v>
      </c>
      <c r="CC97" s="3" t="str">
        <f>IFERROR(VLOOKUP($A97,'All Running Order Nat B'!$A$4:$CI$60,CC$204,FALSE),"-")</f>
        <v>-</v>
      </c>
      <c r="CD97" s="3" t="str">
        <f>IFERROR(VLOOKUP($A97,'All Running Order Nat B'!$A$4:$CI$60,CD$204,FALSE),"-")</f>
        <v>-</v>
      </c>
      <c r="CE97" s="3" t="str">
        <f>IFERROR(VLOOKUP($A97,'All Running Order Nat B'!$A$4:$CI$60,CE$204,FALSE),"-")</f>
        <v>-</v>
      </c>
      <c r="CF97" s="3"/>
      <c r="CG97" s="3"/>
      <c r="CH97" s="5" t="str">
        <f>IFERROR(VLOOKUP($A97,'All Running Order Nat B'!$A$4:$CI$60,CH$204,FALSE),"-")</f>
        <v>-</v>
      </c>
      <c r="CI97">
        <v>15</v>
      </c>
    </row>
    <row r="98" spans="1:87" x14ac:dyDescent="0.3">
      <c r="A98" t="str">
        <f>CONCATENATE('Running Order'!$E$1008,"Live",CI98)</f>
        <v>BlueLive16</v>
      </c>
      <c r="B98" s="37" t="str">
        <f>IFERROR(VLOOKUP($A98,'All Running Order Nat B'!$A$4:$CI$60,B$204,FALSE),"-")</f>
        <v>-</v>
      </c>
      <c r="C98" s="36" t="str">
        <f>IFERROR(VLOOKUP($A98,'All Running Order Nat B'!$A$4:$CI$60,C$204,FALSE),"-")</f>
        <v>-</v>
      </c>
      <c r="D98" s="36" t="str">
        <f>IFERROR(VLOOKUP($A98,'All Running Order Nat B'!$A$4:$CI$60,D$204,FALSE),"-")</f>
        <v>-</v>
      </c>
      <c r="E98" s="36" t="str">
        <f>IFERROR(VLOOKUP($A98,'All Running Order Nat B'!$A$4:$CI$60,E$204,FALSE),"-")</f>
        <v>-</v>
      </c>
      <c r="F98" s="36" t="str">
        <f>IFERROR(VLOOKUP($A98,'All Running Order Nat B'!$A$4:$CI$60,F$204,FALSE),"-")</f>
        <v>-</v>
      </c>
      <c r="G98" s="37" t="str">
        <f>IFERROR(VLOOKUP($A98,'All Running Order Nat B'!$A$4:$CI$60,G$204,FALSE),"-")</f>
        <v>-</v>
      </c>
      <c r="H98" s="36" t="str">
        <f>IFERROR(VLOOKUP($A98,'All Running Order Nat B'!$A$4:$CI$60,H$204,FALSE),"-")</f>
        <v>-</v>
      </c>
      <c r="I98" s="36" t="str">
        <f>IFERROR(VLOOKUP($A98,'All Running Order Nat B'!$A$4:$CI$60,I$204,FALSE),"-")</f>
        <v>-</v>
      </c>
      <c r="J98" s="36" t="str">
        <f>IFERROR(VLOOKUP($A98,'All Running Order Nat B'!$A$4:$CI$60,J$204,FALSE),"-")</f>
        <v>-</v>
      </c>
      <c r="K98" s="36" t="str">
        <f>IFERROR(VLOOKUP($A98,'All Running Order Nat B'!$A$4:$CI$60,K$204,FALSE),"-")</f>
        <v>-</v>
      </c>
      <c r="L98" s="36" t="str">
        <f>IFERROR(VLOOKUP($A98,'All Running Order Nat B'!$A$4:$CI$60,L$204,FALSE),"-")</f>
        <v>-</v>
      </c>
      <c r="M98" s="36" t="str">
        <f>IFERROR(VLOOKUP($A98,'All Running Order Nat B'!$A$4:$CI$60,M$204,FALSE),"-")</f>
        <v>-</v>
      </c>
      <c r="N98" s="36" t="str">
        <f>IFERROR(VLOOKUP($A98,'All Running Order Nat B'!$A$4:$CI$60,N$204,FALSE),"-")</f>
        <v>-</v>
      </c>
      <c r="O98" s="36" t="str">
        <f>IFERROR(VLOOKUP($A98,'All Running Order Nat B'!$A$4:$CI$60,O$204,FALSE),"-")</f>
        <v>-</v>
      </c>
      <c r="P98" s="36" t="str">
        <f>IFERROR(VLOOKUP($A98,'All Running Order Nat B'!$A$4:$CI$60,P$204,FALSE),"-")</f>
        <v>-</v>
      </c>
      <c r="Q98" s="36" t="str">
        <f>IFERROR(VLOOKUP($A98,'All Running Order Nat B'!$A$4:$CI$60,Q$204,FALSE),"-")</f>
        <v>-</v>
      </c>
      <c r="R98" s="36" t="str">
        <f>IFERROR(VLOOKUP($A98,'All Running Order Nat B'!$A$4:$CI$60,R$204,FALSE),"-")</f>
        <v>-</v>
      </c>
      <c r="S98" s="36" t="str">
        <f>IFERROR(VLOOKUP($A98,'All Running Order Nat B'!$A$4:$CI$60,S$204,FALSE),"-")</f>
        <v>-</v>
      </c>
      <c r="T98" s="36" t="str">
        <f>IFERROR(VLOOKUP($A98,'All Running Order Nat B'!$A$4:$CI$60,T$204,FALSE),"-")</f>
        <v>-</v>
      </c>
      <c r="U98" s="36" t="str">
        <f>IFERROR(VLOOKUP($A98,'All Running Order Nat B'!$A$4:$CI$60,U$204,FALSE),"-")</f>
        <v>-</v>
      </c>
      <c r="V98" s="36" t="str">
        <f>IFERROR(VLOOKUP($A98,'All Running Order Nat B'!$A$4:$CI$60,V$204,FALSE),"-")</f>
        <v>-</v>
      </c>
      <c r="W98" s="38" t="str">
        <f>IFERROR(VLOOKUP($A98,'All Running Order Nat B'!$A$4:$CI$60,W$204,FALSE),"-")</f>
        <v>-</v>
      </c>
      <c r="X98" s="36" t="str">
        <f>IFERROR(VLOOKUP($A98,'All Running Order Nat B'!$A$4:$CI$60,X$204,FALSE),"-")</f>
        <v>-</v>
      </c>
      <c r="Y98" s="36" t="str">
        <f>IFERROR(VLOOKUP($A98,'All Running Order Nat B'!$A$4:$CI$60,Y$204,FALSE),"-")</f>
        <v>-</v>
      </c>
      <c r="Z98" s="36" t="str">
        <f>IFERROR(VLOOKUP($A98,'All Running Order Nat B'!$A$4:$CI$60,Z$204,FALSE),"-")</f>
        <v>-</v>
      </c>
      <c r="AA98" s="36" t="str">
        <f>IFERROR(VLOOKUP($A98,'All Running Order Nat B'!$A$4:$CI$60,AA$204,FALSE),"-")</f>
        <v>-</v>
      </c>
      <c r="AB98" s="36" t="str">
        <f>IFERROR(VLOOKUP($A98,'All Running Order Nat B'!$A$4:$CI$60,AB$204,FALSE),"-")</f>
        <v>-</v>
      </c>
      <c r="AC98" s="36" t="str">
        <f>IFERROR(VLOOKUP($A98,'All Running Order Nat B'!$A$4:$CI$60,AC$204,FALSE),"-")</f>
        <v>-</v>
      </c>
      <c r="AD98" s="36" t="str">
        <f>IFERROR(VLOOKUP($A98,'All Running Order Nat B'!$A$4:$CI$60,AD$204,FALSE),"-")</f>
        <v>-</v>
      </c>
      <c r="AE98" s="36" t="str">
        <f>IFERROR(VLOOKUP($A98,'All Running Order Nat B'!$A$4:$CI$60,AE$204,FALSE),"-")</f>
        <v>-</v>
      </c>
      <c r="AF98" s="36" t="str">
        <f>IFERROR(VLOOKUP($A98,'All Running Order Nat B'!$A$4:$CI$60,AF$204,FALSE),"-")</f>
        <v>-</v>
      </c>
      <c r="AG98" s="36" t="str">
        <f>IFERROR(VLOOKUP($A98,'All Running Order Nat B'!$A$4:$CI$60,AG$204,FALSE),"-")</f>
        <v>-</v>
      </c>
      <c r="AH98" s="38" t="str">
        <f>IFERROR(VLOOKUP($A98,'All Running Order Nat B'!$A$4:$CI$60,AH$204,FALSE),"-")</f>
        <v>-</v>
      </c>
      <c r="AI98" s="38" t="str">
        <f>IFERROR(VLOOKUP($A98,'All Running Order Nat B'!$A$4:$CI$60,AI$204,FALSE),"-")</f>
        <v>-</v>
      </c>
      <c r="AJ98" s="36" t="str">
        <f>IFERROR(VLOOKUP($A98,'All Running Order Nat B'!$A$4:$CI$60,AJ$204,FALSE),"-")</f>
        <v>-</v>
      </c>
      <c r="AK98" s="36" t="str">
        <f>IFERROR(VLOOKUP($A98,'All Running Order Nat B'!$A$4:$CI$60,AK$204,FALSE),"-")</f>
        <v>-</v>
      </c>
      <c r="AL98" s="36" t="str">
        <f>IFERROR(VLOOKUP($A98,'All Running Order Nat B'!$A$4:$CI$60,AL$204,FALSE),"-")</f>
        <v>-</v>
      </c>
      <c r="AM98" s="36" t="str">
        <f>IFERROR(VLOOKUP($A98,'All Running Order Nat B'!$A$4:$CI$60,AM$204,FALSE),"-")</f>
        <v>-</v>
      </c>
      <c r="AN98" s="36" t="str">
        <f>IFERROR(VLOOKUP($A98,'All Running Order Nat B'!$A$4:$CI$60,AN$204,FALSE),"-")</f>
        <v>-</v>
      </c>
      <c r="AO98" s="36" t="str">
        <f>IFERROR(VLOOKUP($A98,'All Running Order Nat B'!$A$4:$CI$60,AO$204,FALSE),"-")</f>
        <v>-</v>
      </c>
      <c r="AP98" s="36" t="str">
        <f>IFERROR(VLOOKUP($A98,'All Running Order Nat B'!$A$4:$CI$60,AP$204,FALSE),"-")</f>
        <v>-</v>
      </c>
      <c r="AQ98" s="36" t="str">
        <f>IFERROR(VLOOKUP($A98,'All Running Order Nat B'!$A$4:$CI$60,AQ$204,FALSE),"-")</f>
        <v>-</v>
      </c>
      <c r="AR98" s="36" t="str">
        <f>IFERROR(VLOOKUP($A98,'All Running Order Nat B'!$A$4:$CI$60,AR$204,FALSE),"-")</f>
        <v>-</v>
      </c>
      <c r="AS98" s="36" t="str">
        <f>IFERROR(VLOOKUP($A98,'All Running Order Nat B'!$A$4:$CI$60,AS$204,FALSE),"-")</f>
        <v>-</v>
      </c>
      <c r="AT98" s="38" t="str">
        <f>IFERROR(VLOOKUP($A98,'All Running Order Nat B'!$A$4:$CI$60,AT$204,FALSE),"-")</f>
        <v>-</v>
      </c>
      <c r="AU98" s="38" t="str">
        <f>IFERROR(VLOOKUP($A98,'All Running Order Nat B'!$A$4:$CI$60,AU$204,FALSE),"-")</f>
        <v>-</v>
      </c>
      <c r="AV98" s="36" t="str">
        <f>IFERROR(VLOOKUP($A98,'All Running Order Nat B'!$A$4:$CI$60,AV$204,FALSE),"-")</f>
        <v>-</v>
      </c>
      <c r="AW98" s="36" t="str">
        <f>IFERROR(VLOOKUP($A98,'All Running Order Nat B'!$A$4:$CI$60,AW$204,FALSE),"-")</f>
        <v>-</v>
      </c>
      <c r="AX98" s="36" t="str">
        <f>IFERROR(VLOOKUP($A98,'All Running Order Nat B'!$A$4:$CI$60,AX$204,FALSE),"-")</f>
        <v>-</v>
      </c>
      <c r="AY98" s="36" t="str">
        <f>IFERROR(VLOOKUP($A98,'All Running Order Nat B'!$A$4:$CI$60,AY$204,FALSE),"-")</f>
        <v>-</v>
      </c>
      <c r="AZ98" s="36" t="str">
        <f>IFERROR(VLOOKUP($A98,'All Running Order Nat B'!$A$4:$CI$60,AZ$204,FALSE),"-")</f>
        <v>-</v>
      </c>
      <c r="BA98" s="36" t="str">
        <f>IFERROR(VLOOKUP($A98,'All Running Order Nat B'!$A$4:$CI$60,BA$204,FALSE),"-")</f>
        <v>-</v>
      </c>
      <c r="BB98" s="36" t="str">
        <f>IFERROR(VLOOKUP($A98,'All Running Order Nat B'!$A$4:$CI$60,BB$204,FALSE),"-")</f>
        <v>-</v>
      </c>
      <c r="BC98" s="36" t="str">
        <f>IFERROR(VLOOKUP($A98,'All Running Order Nat B'!$A$4:$CI$60,BC$204,FALSE),"-")</f>
        <v>-</v>
      </c>
      <c r="BD98" s="36" t="str">
        <f>IFERROR(VLOOKUP($A98,'All Running Order Nat B'!$A$4:$CI$60,BD$204,FALSE),"-")</f>
        <v>-</v>
      </c>
      <c r="BE98" s="36" t="str">
        <f>IFERROR(VLOOKUP($A98,'All Running Order Nat B'!$A$4:$CI$60,BE$204,FALSE),"-")</f>
        <v>-</v>
      </c>
      <c r="BF98" s="38" t="str">
        <f>IFERROR(VLOOKUP($A98,'All Running Order Nat B'!$A$4:$CI$60,BF$204,FALSE),"-")</f>
        <v>-</v>
      </c>
      <c r="BG98" s="38" t="str">
        <f>IFERROR(VLOOKUP($A98,'All Running Order Nat B'!$A$4:$CI$60,BG$204,FALSE),"-")</f>
        <v>-</v>
      </c>
      <c r="BH98" s="5" t="str">
        <f>IFERROR(VLOOKUP($A98,'All Running Order Nat B'!$A$4:$CI$60,BH$204,FALSE),"-")</f>
        <v>-</v>
      </c>
      <c r="BI98" s="5" t="str">
        <f>IFERROR(VLOOKUP($A98,'All Running Order Nat B'!$A$4:$CI$60,BI$204,FALSE),"-")</f>
        <v>-</v>
      </c>
      <c r="BJ98" s="5" t="str">
        <f>IFERROR(VLOOKUP($A98,'All Running Order Nat B'!$A$4:$CI$60,BJ$204,FALSE),"-")</f>
        <v>-</v>
      </c>
      <c r="BK98" s="5" t="str">
        <f>IFERROR(VLOOKUP($A98,'All Running Order Nat B'!$A$4:$CI$60,BK$204,FALSE),"-")</f>
        <v>-</v>
      </c>
      <c r="BL98" s="5" t="str">
        <f>IFERROR(VLOOKUP($A98,'All Running Order Nat B'!$A$4:$CI$60,BL$204,FALSE),"-")</f>
        <v>-</v>
      </c>
      <c r="BM98" s="5" t="str">
        <f>IFERROR(VLOOKUP($A98,'All Running Order Nat B'!$A$4:$CI$60,BM$204,FALSE),"-")</f>
        <v>-</v>
      </c>
      <c r="BN98" s="5" t="str">
        <f>IFERROR(VLOOKUP($A98,'All Running Order Nat B'!$A$4:$CI$60,BN$204,FALSE),"-")</f>
        <v>-</v>
      </c>
      <c r="BO98" s="5" t="str">
        <f>IFERROR(VLOOKUP($A98,'All Running Order Nat B'!$A$4:$CI$60,BO$204,FALSE),"-")</f>
        <v>-</v>
      </c>
      <c r="BP98" s="3" t="str">
        <f>IFERROR(VLOOKUP($A98,'All Running Order Nat B'!$A$4:$CI$60,BP$204,FALSE),"-")</f>
        <v>-</v>
      </c>
      <c r="BQ98" s="3" t="str">
        <f>IFERROR(VLOOKUP($A98,'All Running Order Nat B'!$A$4:$CI$60,BQ$204,FALSE),"-")</f>
        <v>-</v>
      </c>
      <c r="BR98" s="3" t="str">
        <f>IFERROR(VLOOKUP($A98,'All Running Order Nat B'!$A$4:$CI$60,BR$204,FALSE),"-")</f>
        <v>-</v>
      </c>
      <c r="BS98" s="3" t="str">
        <f>IFERROR(VLOOKUP($A98,'All Running Order Nat B'!$A$4:$CI$60,BS$204,FALSE),"-")</f>
        <v>-</v>
      </c>
      <c r="BT98" s="3" t="str">
        <f>IFERROR(VLOOKUP($A98,'All Running Order Nat B'!$A$4:$CI$60,BT$204,FALSE),"-")</f>
        <v>-</v>
      </c>
      <c r="BU98" s="3" t="str">
        <f>IFERROR(VLOOKUP($A98,'All Running Order Nat B'!$A$4:$CI$60,BU$204,FALSE),"-")</f>
        <v>-</v>
      </c>
      <c r="BV98" s="3" t="str">
        <f>IFERROR(VLOOKUP($A98,'All Running Order Nat B'!$A$4:$CI$60,BV$204,FALSE),"-")</f>
        <v>-</v>
      </c>
      <c r="BW98" s="3" t="str">
        <f>IFERROR(VLOOKUP($A98,'All Running Order Nat B'!$A$4:$CI$60,BW$204,FALSE),"-")</f>
        <v>-</v>
      </c>
      <c r="BX98" s="3" t="str">
        <f>IFERROR(VLOOKUP($A98,'All Running Order Nat B'!$A$4:$CI$60,BX$204,FALSE),"-")</f>
        <v>-</v>
      </c>
      <c r="BY98" s="3" t="str">
        <f>IFERROR(VLOOKUP($A98,'All Running Order Nat B'!$A$4:$CI$60,BY$204,FALSE),"-")</f>
        <v>-</v>
      </c>
      <c r="BZ98" s="3" t="str">
        <f>IFERROR(VLOOKUP($A98,'All Running Order Nat B'!$A$4:$CI$60,BZ$204,FALSE),"-")</f>
        <v>-</v>
      </c>
      <c r="CA98" s="3" t="str">
        <f>IFERROR(VLOOKUP($A98,'All Running Order Nat B'!$A$4:$CI$60,CA$204,FALSE),"-")</f>
        <v>-</v>
      </c>
      <c r="CB98" s="3" t="str">
        <f>IFERROR(VLOOKUP($A98,'All Running Order Nat B'!$A$4:$CI$60,CB$204,FALSE),"-")</f>
        <v>-</v>
      </c>
      <c r="CC98" s="3" t="str">
        <f>IFERROR(VLOOKUP($A98,'All Running Order Nat B'!$A$4:$CI$60,CC$204,FALSE),"-")</f>
        <v>-</v>
      </c>
      <c r="CD98" s="3" t="str">
        <f>IFERROR(VLOOKUP($A98,'All Running Order Nat B'!$A$4:$CI$60,CD$204,FALSE),"-")</f>
        <v>-</v>
      </c>
      <c r="CE98" s="3" t="str">
        <f>IFERROR(VLOOKUP($A98,'All Running Order Nat B'!$A$4:$CI$60,CE$204,FALSE),"-")</f>
        <v>-</v>
      </c>
      <c r="CF98" s="3"/>
      <c r="CG98" s="3"/>
      <c r="CH98" s="5" t="str">
        <f>IFERROR(VLOOKUP($A98,'All Running Order Nat B'!$A$4:$CI$60,CH$204,FALSE),"-")</f>
        <v>-</v>
      </c>
      <c r="CI98">
        <v>16</v>
      </c>
    </row>
    <row r="99" spans="1:87" x14ac:dyDescent="0.3">
      <c r="A99" t="str">
        <f>CONCATENATE('Running Order'!$E$1008,"Live",CI99)</f>
        <v>BlueLive17</v>
      </c>
      <c r="B99" s="13" t="str">
        <f>IFERROR(VLOOKUP($A99,'All Running Order Nat B'!$A$4:$CI$60,B$204,FALSE),"-")</f>
        <v>-</v>
      </c>
      <c r="C99" s="35" t="str">
        <f>IFERROR(VLOOKUP($A99,'All Running Order Nat B'!$A$4:$CI$60,C$204,FALSE),"-")</f>
        <v>-</v>
      </c>
      <c r="D99" s="35" t="str">
        <f>IFERROR(VLOOKUP($A99,'All Running Order Nat B'!$A$4:$CI$60,D$204,FALSE),"-")</f>
        <v>-</v>
      </c>
      <c r="E99" s="35" t="str">
        <f>IFERROR(VLOOKUP($A99,'All Running Order Nat B'!$A$4:$CI$60,E$204,FALSE),"-")</f>
        <v>-</v>
      </c>
      <c r="F99" s="35" t="str">
        <f>IFERROR(VLOOKUP($A99,'All Running Order Nat B'!$A$4:$CI$60,F$204,FALSE),"-")</f>
        <v>-</v>
      </c>
      <c r="G99" s="13" t="str">
        <f>IFERROR(VLOOKUP($A99,'All Running Order Nat B'!$A$4:$CI$60,G$204,FALSE),"-")</f>
        <v>-</v>
      </c>
      <c r="H99" s="12" t="str">
        <f>IFERROR(VLOOKUP($A99,'All Running Order Nat B'!$A$4:$CI$60,H$204,FALSE),"-")</f>
        <v>-</v>
      </c>
      <c r="I99" s="12" t="str">
        <f>IFERROR(VLOOKUP($A99,'All Running Order Nat B'!$A$4:$CI$60,I$204,FALSE),"-")</f>
        <v>-</v>
      </c>
      <c r="J99" s="12" t="str">
        <f>IFERROR(VLOOKUP($A99,'All Running Order Nat B'!$A$4:$CI$60,J$204,FALSE),"-")</f>
        <v>-</v>
      </c>
      <c r="K99" s="35" t="str">
        <f>IFERROR(VLOOKUP($A99,'All Running Order Nat B'!$A$4:$CI$60,K$204,FALSE),"-")</f>
        <v>-</v>
      </c>
      <c r="L99" s="12" t="str">
        <f>IFERROR(VLOOKUP($A99,'All Running Order Nat B'!$A$4:$CI$60,L$204,FALSE),"-")</f>
        <v>-</v>
      </c>
      <c r="M99" s="35" t="str">
        <f>IFERROR(VLOOKUP($A99,'All Running Order Nat B'!$A$4:$CI$60,M$204,FALSE),"-")</f>
        <v>-</v>
      </c>
      <c r="N99" s="35" t="str">
        <f>IFERROR(VLOOKUP($A99,'All Running Order Nat B'!$A$4:$CI$60,N$204,FALSE),"-")</f>
        <v>-</v>
      </c>
      <c r="O99" s="35" t="str">
        <f>IFERROR(VLOOKUP($A99,'All Running Order Nat B'!$A$4:$CI$60,O$204,FALSE),"-")</f>
        <v>-</v>
      </c>
      <c r="P99" s="35" t="str">
        <f>IFERROR(VLOOKUP($A99,'All Running Order Nat B'!$A$4:$CI$60,P$204,FALSE),"-")</f>
        <v>-</v>
      </c>
      <c r="Q99" s="35" t="str">
        <f>IFERROR(VLOOKUP($A99,'All Running Order Nat B'!$A$4:$CI$60,Q$204,FALSE),"-")</f>
        <v>-</v>
      </c>
      <c r="R99" s="35" t="str">
        <f>IFERROR(VLOOKUP($A99,'All Running Order Nat B'!$A$4:$CI$60,R$204,FALSE),"-")</f>
        <v>-</v>
      </c>
      <c r="S99" s="12" t="str">
        <f>IFERROR(VLOOKUP($A99,'All Running Order Nat B'!$A$4:$CI$60,S$204,FALSE),"-")</f>
        <v>-</v>
      </c>
      <c r="T99" s="35" t="str">
        <f>IFERROR(VLOOKUP($A99,'All Running Order Nat B'!$A$4:$CI$60,T$204,FALSE),"-")</f>
        <v>-</v>
      </c>
      <c r="U99" s="12" t="str">
        <f>IFERROR(VLOOKUP($A99,'All Running Order Nat B'!$A$4:$CI$60,U$204,FALSE),"-")</f>
        <v>-</v>
      </c>
      <c r="V99" s="35" t="str">
        <f>IFERROR(VLOOKUP($A99,'All Running Order Nat B'!$A$4:$CI$60,V$204,FALSE),"-")</f>
        <v>-</v>
      </c>
      <c r="W99" s="5" t="str">
        <f>IFERROR(VLOOKUP($A99,'All Running Order Nat B'!$A$4:$CI$60,W$204,FALSE),"-")</f>
        <v>-</v>
      </c>
      <c r="X99" s="12" t="str">
        <f>IFERROR(VLOOKUP($A99,'All Running Order Nat B'!$A$4:$CI$60,X$204,FALSE),"-")</f>
        <v>-</v>
      </c>
      <c r="Y99" s="12" t="str">
        <f>IFERROR(VLOOKUP($A99,'All Running Order Nat B'!$A$4:$CI$60,Y$204,FALSE),"-")</f>
        <v>-</v>
      </c>
      <c r="Z99" s="12" t="str">
        <f>IFERROR(VLOOKUP($A99,'All Running Order Nat B'!$A$4:$CI$60,Z$204,FALSE),"-")</f>
        <v>-</v>
      </c>
      <c r="AA99" s="12" t="str">
        <f>IFERROR(VLOOKUP($A99,'All Running Order Nat B'!$A$4:$CI$60,AA$204,FALSE),"-")</f>
        <v>-</v>
      </c>
      <c r="AB99" s="12" t="str">
        <f>IFERROR(VLOOKUP($A99,'All Running Order Nat B'!$A$4:$CI$60,AB$204,FALSE),"-")</f>
        <v>-</v>
      </c>
      <c r="AC99" s="12" t="str">
        <f>IFERROR(VLOOKUP($A99,'All Running Order Nat B'!$A$4:$CI$60,AC$204,FALSE),"-")</f>
        <v>-</v>
      </c>
      <c r="AD99" s="12" t="str">
        <f>IFERROR(VLOOKUP($A99,'All Running Order Nat B'!$A$4:$CI$60,AD$204,FALSE),"-")</f>
        <v>-</v>
      </c>
      <c r="AE99" s="12" t="str">
        <f>IFERROR(VLOOKUP($A99,'All Running Order Nat B'!$A$4:$CI$60,AE$204,FALSE),"-")</f>
        <v>-</v>
      </c>
      <c r="AF99" s="12" t="str">
        <f>IFERROR(VLOOKUP($A99,'All Running Order Nat B'!$A$4:$CI$60,AF$204,FALSE),"-")</f>
        <v>-</v>
      </c>
      <c r="AG99" s="12" t="str">
        <f>IFERROR(VLOOKUP($A99,'All Running Order Nat B'!$A$4:$CI$60,AG$204,FALSE),"-")</f>
        <v>-</v>
      </c>
      <c r="AH99" s="5" t="str">
        <f>IFERROR(VLOOKUP($A99,'All Running Order Nat B'!$A$4:$CI$60,AH$204,FALSE),"-")</f>
        <v>-</v>
      </c>
      <c r="AI99" s="5" t="str">
        <f>IFERROR(VLOOKUP($A99,'All Running Order Nat B'!$A$4:$CI$60,AI$204,FALSE),"-")</f>
        <v>-</v>
      </c>
      <c r="AJ99" s="12" t="str">
        <f>IFERROR(VLOOKUP($A99,'All Running Order Nat B'!$A$4:$CI$60,AJ$204,FALSE),"-")</f>
        <v>-</v>
      </c>
      <c r="AK99" s="12" t="str">
        <f>IFERROR(VLOOKUP($A99,'All Running Order Nat B'!$A$4:$CI$60,AK$204,FALSE),"-")</f>
        <v>-</v>
      </c>
      <c r="AL99" s="12" t="str">
        <f>IFERROR(VLOOKUP($A99,'All Running Order Nat B'!$A$4:$CI$60,AL$204,FALSE),"-")</f>
        <v>-</v>
      </c>
      <c r="AM99" s="12" t="str">
        <f>IFERROR(VLOOKUP($A99,'All Running Order Nat B'!$A$4:$CI$60,AM$204,FALSE),"-")</f>
        <v>-</v>
      </c>
      <c r="AN99" s="12" t="str">
        <f>IFERROR(VLOOKUP($A99,'All Running Order Nat B'!$A$4:$CI$60,AN$204,FALSE),"-")</f>
        <v>-</v>
      </c>
      <c r="AO99" s="12" t="str">
        <f>IFERROR(VLOOKUP($A99,'All Running Order Nat B'!$A$4:$CI$60,AO$204,FALSE),"-")</f>
        <v>-</v>
      </c>
      <c r="AP99" s="12" t="str">
        <f>IFERROR(VLOOKUP($A99,'All Running Order Nat B'!$A$4:$CI$60,AP$204,FALSE),"-")</f>
        <v>-</v>
      </c>
      <c r="AQ99" s="12" t="str">
        <f>IFERROR(VLOOKUP($A99,'All Running Order Nat B'!$A$4:$CI$60,AQ$204,FALSE),"-")</f>
        <v>-</v>
      </c>
      <c r="AR99" s="12" t="str">
        <f>IFERROR(VLOOKUP($A99,'All Running Order Nat B'!$A$4:$CI$60,AR$204,FALSE),"-")</f>
        <v>-</v>
      </c>
      <c r="AS99" s="12" t="str">
        <f>IFERROR(VLOOKUP($A99,'All Running Order Nat B'!$A$4:$CI$60,AS$204,FALSE),"-")</f>
        <v>-</v>
      </c>
      <c r="AT99" s="5" t="str">
        <f>IFERROR(VLOOKUP($A99,'All Running Order Nat B'!$A$4:$CI$60,AT$204,FALSE),"-")</f>
        <v>-</v>
      </c>
      <c r="AU99" s="5" t="str">
        <f>IFERROR(VLOOKUP($A99,'All Running Order Nat B'!$A$4:$CI$60,AU$204,FALSE),"-")</f>
        <v>-</v>
      </c>
      <c r="AV99" s="12" t="str">
        <f>IFERROR(VLOOKUP($A99,'All Running Order Nat B'!$A$4:$CI$60,AV$204,FALSE),"-")</f>
        <v>-</v>
      </c>
      <c r="AW99" s="12" t="str">
        <f>IFERROR(VLOOKUP($A99,'All Running Order Nat B'!$A$4:$CI$60,AW$204,FALSE),"-")</f>
        <v>-</v>
      </c>
      <c r="AX99" s="12" t="str">
        <f>IFERROR(VLOOKUP($A99,'All Running Order Nat B'!$A$4:$CI$60,AX$204,FALSE),"-")</f>
        <v>-</v>
      </c>
      <c r="AY99" s="12" t="str">
        <f>IFERROR(VLOOKUP($A99,'All Running Order Nat B'!$A$4:$CI$60,AY$204,FALSE),"-")</f>
        <v>-</v>
      </c>
      <c r="AZ99" s="12" t="str">
        <f>IFERROR(VLOOKUP($A99,'All Running Order Nat B'!$A$4:$CI$60,AZ$204,FALSE),"-")</f>
        <v>-</v>
      </c>
      <c r="BA99" s="12" t="str">
        <f>IFERROR(VLOOKUP($A99,'All Running Order Nat B'!$A$4:$CI$60,BA$204,FALSE),"-")</f>
        <v>-</v>
      </c>
      <c r="BB99" s="12" t="str">
        <f>IFERROR(VLOOKUP($A99,'All Running Order Nat B'!$A$4:$CI$60,BB$204,FALSE),"-")</f>
        <v>-</v>
      </c>
      <c r="BC99" s="12" t="str">
        <f>IFERROR(VLOOKUP($A99,'All Running Order Nat B'!$A$4:$CI$60,BC$204,FALSE),"-")</f>
        <v>-</v>
      </c>
      <c r="BD99" s="12" t="str">
        <f>IFERROR(VLOOKUP($A99,'All Running Order Nat B'!$A$4:$CI$60,BD$204,FALSE),"-")</f>
        <v>-</v>
      </c>
      <c r="BE99" s="12" t="str">
        <f>IFERROR(VLOOKUP($A99,'All Running Order Nat B'!$A$4:$CI$60,BE$204,FALSE),"-")</f>
        <v>-</v>
      </c>
      <c r="BF99" s="5" t="str">
        <f>IFERROR(VLOOKUP($A99,'All Running Order Nat B'!$A$4:$CI$60,BF$204,FALSE),"-")</f>
        <v>-</v>
      </c>
      <c r="BG99" s="5" t="str">
        <f>IFERROR(VLOOKUP($A99,'All Running Order Nat B'!$A$4:$CI$60,BG$204,FALSE),"-")</f>
        <v>-</v>
      </c>
      <c r="BH99" s="5" t="str">
        <f>IFERROR(VLOOKUP($A99,'All Running Order Nat B'!$A$4:$CI$60,BH$204,FALSE),"-")</f>
        <v>-</v>
      </c>
      <c r="BI99" s="5" t="str">
        <f>IFERROR(VLOOKUP($A99,'All Running Order Nat B'!$A$4:$CI$60,BI$204,FALSE),"-")</f>
        <v>-</v>
      </c>
      <c r="BJ99" s="5" t="str">
        <f>IFERROR(VLOOKUP($A99,'All Running Order Nat B'!$A$4:$CI$60,BJ$204,FALSE),"-")</f>
        <v>-</v>
      </c>
      <c r="BK99" s="5" t="str">
        <f>IFERROR(VLOOKUP($A99,'All Running Order Nat B'!$A$4:$CI$60,BK$204,FALSE),"-")</f>
        <v>-</v>
      </c>
      <c r="BL99" s="5" t="str">
        <f>IFERROR(VLOOKUP($A99,'All Running Order Nat B'!$A$4:$CI$60,BL$204,FALSE),"-")</f>
        <v>-</v>
      </c>
      <c r="BM99" s="5" t="str">
        <f>IFERROR(VLOOKUP($A99,'All Running Order Nat B'!$A$4:$CI$60,BM$204,FALSE),"-")</f>
        <v>-</v>
      </c>
      <c r="BN99" s="5" t="str">
        <f>IFERROR(VLOOKUP($A99,'All Running Order Nat B'!$A$4:$CI$60,BN$204,FALSE),"-")</f>
        <v>-</v>
      </c>
      <c r="BO99" s="5" t="str">
        <f>IFERROR(VLOOKUP($A99,'All Running Order Nat B'!$A$4:$CI$60,BO$204,FALSE),"-")</f>
        <v>-</v>
      </c>
      <c r="BP99" s="3" t="str">
        <f>IFERROR(VLOOKUP($A99,'All Running Order Nat B'!$A$4:$CI$60,BP$204,FALSE),"-")</f>
        <v>-</v>
      </c>
      <c r="BQ99" s="3" t="str">
        <f>IFERROR(VLOOKUP($A99,'All Running Order Nat B'!$A$4:$CI$60,BQ$204,FALSE),"-")</f>
        <v>-</v>
      </c>
      <c r="BR99" s="3" t="str">
        <f>IFERROR(VLOOKUP($A99,'All Running Order Nat B'!$A$4:$CI$60,BR$204,FALSE),"-")</f>
        <v>-</v>
      </c>
      <c r="BS99" s="3" t="str">
        <f>IFERROR(VLOOKUP($A99,'All Running Order Nat B'!$A$4:$CI$60,BS$204,FALSE),"-")</f>
        <v>-</v>
      </c>
      <c r="BT99" s="3" t="str">
        <f>IFERROR(VLOOKUP($A99,'All Running Order Nat B'!$A$4:$CI$60,BT$204,FALSE),"-")</f>
        <v>-</v>
      </c>
      <c r="BU99" s="3" t="str">
        <f>IFERROR(VLOOKUP($A99,'All Running Order Nat B'!$A$4:$CI$60,BU$204,FALSE),"-")</f>
        <v>-</v>
      </c>
      <c r="BV99" s="3" t="str">
        <f>IFERROR(VLOOKUP($A99,'All Running Order Nat B'!$A$4:$CI$60,BV$204,FALSE),"-")</f>
        <v>-</v>
      </c>
      <c r="BW99" s="3" t="str">
        <f>IFERROR(VLOOKUP($A99,'All Running Order Nat B'!$A$4:$CI$60,BW$204,FALSE),"-")</f>
        <v>-</v>
      </c>
      <c r="BX99" s="3" t="str">
        <f>IFERROR(VLOOKUP($A99,'All Running Order Nat B'!$A$4:$CI$60,BX$204,FALSE),"-")</f>
        <v>-</v>
      </c>
      <c r="BY99" s="3" t="str">
        <f>IFERROR(VLOOKUP($A99,'All Running Order Nat B'!$A$4:$CI$60,BY$204,FALSE),"-")</f>
        <v>-</v>
      </c>
      <c r="BZ99" s="3" t="str">
        <f>IFERROR(VLOOKUP($A99,'All Running Order Nat B'!$A$4:$CI$60,BZ$204,FALSE),"-")</f>
        <v>-</v>
      </c>
      <c r="CA99" s="3" t="str">
        <f>IFERROR(VLOOKUP($A99,'All Running Order Nat B'!$A$4:$CI$60,CA$204,FALSE),"-")</f>
        <v>-</v>
      </c>
      <c r="CB99" s="3" t="str">
        <f>IFERROR(VLOOKUP($A99,'All Running Order Nat B'!$A$4:$CI$60,CB$204,FALSE),"-")</f>
        <v>-</v>
      </c>
      <c r="CC99" s="3" t="str">
        <f>IFERROR(VLOOKUP($A99,'All Running Order Nat B'!$A$4:$CI$60,CC$204,FALSE),"-")</f>
        <v>-</v>
      </c>
      <c r="CD99" s="3" t="str">
        <f>IFERROR(VLOOKUP($A99,'All Running Order Nat B'!$A$4:$CI$60,CD$204,FALSE),"-")</f>
        <v>-</v>
      </c>
      <c r="CE99" s="3" t="str">
        <f>IFERROR(VLOOKUP($A99,'All Running Order Nat B'!$A$4:$CI$60,CE$204,FALSE),"-")</f>
        <v>-</v>
      </c>
      <c r="CF99" s="3"/>
      <c r="CG99" s="3"/>
      <c r="CH99" s="5" t="str">
        <f>IFERROR(VLOOKUP($A99,'All Running Order Nat B'!$A$4:$CI$60,CH$204,FALSE),"-")</f>
        <v>-</v>
      </c>
      <c r="CI99">
        <v>17</v>
      </c>
    </row>
    <row r="100" spans="1:87" x14ac:dyDescent="0.3">
      <c r="A100" t="str">
        <f>CONCATENATE('Running Order'!$E$1008,"Live",CI100)</f>
        <v>BlueLive18</v>
      </c>
      <c r="B100" s="37" t="str">
        <f>IFERROR(VLOOKUP($A100,'All Running Order Nat B'!$A$4:$CI$60,B$204,FALSE),"-")</f>
        <v>-</v>
      </c>
      <c r="C100" s="36" t="str">
        <f>IFERROR(VLOOKUP($A100,'All Running Order Nat B'!$A$4:$CI$60,C$204,FALSE),"-")</f>
        <v>-</v>
      </c>
      <c r="D100" s="36" t="str">
        <f>IFERROR(VLOOKUP($A100,'All Running Order Nat B'!$A$4:$CI$60,D$204,FALSE),"-")</f>
        <v>-</v>
      </c>
      <c r="E100" s="36" t="str">
        <f>IFERROR(VLOOKUP($A100,'All Running Order Nat B'!$A$4:$CI$60,E$204,FALSE),"-")</f>
        <v>-</v>
      </c>
      <c r="F100" s="36" t="str">
        <f>IFERROR(VLOOKUP($A100,'All Running Order Nat B'!$A$4:$CI$60,F$204,FALSE),"-")</f>
        <v>-</v>
      </c>
      <c r="G100" s="37" t="str">
        <f>IFERROR(VLOOKUP($A100,'All Running Order Nat B'!$A$4:$CI$60,G$204,FALSE),"-")</f>
        <v>-</v>
      </c>
      <c r="H100" s="36" t="str">
        <f>IFERROR(VLOOKUP($A100,'All Running Order Nat B'!$A$4:$CI$60,H$204,FALSE),"-")</f>
        <v>-</v>
      </c>
      <c r="I100" s="36" t="str">
        <f>IFERROR(VLOOKUP($A100,'All Running Order Nat B'!$A$4:$CI$60,I$204,FALSE),"-")</f>
        <v>-</v>
      </c>
      <c r="J100" s="36" t="str">
        <f>IFERROR(VLOOKUP($A100,'All Running Order Nat B'!$A$4:$CI$60,J$204,FALSE),"-")</f>
        <v>-</v>
      </c>
      <c r="K100" s="36" t="str">
        <f>IFERROR(VLOOKUP($A100,'All Running Order Nat B'!$A$4:$CI$60,K$204,FALSE),"-")</f>
        <v>-</v>
      </c>
      <c r="L100" s="36" t="str">
        <f>IFERROR(VLOOKUP($A100,'All Running Order Nat B'!$A$4:$CI$60,L$204,FALSE),"-")</f>
        <v>-</v>
      </c>
      <c r="M100" s="36" t="str">
        <f>IFERROR(VLOOKUP($A100,'All Running Order Nat B'!$A$4:$CI$60,M$204,FALSE),"-")</f>
        <v>-</v>
      </c>
      <c r="N100" s="36" t="str">
        <f>IFERROR(VLOOKUP($A100,'All Running Order Nat B'!$A$4:$CI$60,N$204,FALSE),"-")</f>
        <v>-</v>
      </c>
      <c r="O100" s="36" t="str">
        <f>IFERROR(VLOOKUP($A100,'All Running Order Nat B'!$A$4:$CI$60,O$204,FALSE),"-")</f>
        <v>-</v>
      </c>
      <c r="P100" s="36" t="str">
        <f>IFERROR(VLOOKUP($A100,'All Running Order Nat B'!$A$4:$CI$60,P$204,FALSE),"-")</f>
        <v>-</v>
      </c>
      <c r="Q100" s="36" t="str">
        <f>IFERROR(VLOOKUP($A100,'All Running Order Nat B'!$A$4:$CI$60,Q$204,FALSE),"-")</f>
        <v>-</v>
      </c>
      <c r="R100" s="36" t="str">
        <f>IFERROR(VLOOKUP($A100,'All Running Order Nat B'!$A$4:$CI$60,R$204,FALSE),"-")</f>
        <v>-</v>
      </c>
      <c r="S100" s="36" t="str">
        <f>IFERROR(VLOOKUP($A100,'All Running Order Nat B'!$A$4:$CI$60,S$204,FALSE),"-")</f>
        <v>-</v>
      </c>
      <c r="T100" s="36" t="str">
        <f>IFERROR(VLOOKUP($A100,'All Running Order Nat B'!$A$4:$CI$60,T$204,FALSE),"-")</f>
        <v>-</v>
      </c>
      <c r="U100" s="36" t="str">
        <f>IFERROR(VLOOKUP($A100,'All Running Order Nat B'!$A$4:$CI$60,U$204,FALSE),"-")</f>
        <v>-</v>
      </c>
      <c r="V100" s="36" t="str">
        <f>IFERROR(VLOOKUP($A100,'All Running Order Nat B'!$A$4:$CI$60,V$204,FALSE),"-")</f>
        <v>-</v>
      </c>
      <c r="W100" s="38" t="str">
        <f>IFERROR(VLOOKUP($A100,'All Running Order Nat B'!$A$4:$CI$60,W$204,FALSE),"-")</f>
        <v>-</v>
      </c>
      <c r="X100" s="36" t="str">
        <f>IFERROR(VLOOKUP($A100,'All Running Order Nat B'!$A$4:$CI$60,X$204,FALSE),"-")</f>
        <v>-</v>
      </c>
      <c r="Y100" s="36" t="str">
        <f>IFERROR(VLOOKUP($A100,'All Running Order Nat B'!$A$4:$CI$60,Y$204,FALSE),"-")</f>
        <v>-</v>
      </c>
      <c r="Z100" s="36" t="str">
        <f>IFERROR(VLOOKUP($A100,'All Running Order Nat B'!$A$4:$CI$60,Z$204,FALSE),"-")</f>
        <v>-</v>
      </c>
      <c r="AA100" s="36" t="str">
        <f>IFERROR(VLOOKUP($A100,'All Running Order Nat B'!$A$4:$CI$60,AA$204,FALSE),"-")</f>
        <v>-</v>
      </c>
      <c r="AB100" s="36" t="str">
        <f>IFERROR(VLOOKUP($A100,'All Running Order Nat B'!$A$4:$CI$60,AB$204,FALSE),"-")</f>
        <v>-</v>
      </c>
      <c r="AC100" s="36" t="str">
        <f>IFERROR(VLOOKUP($A100,'All Running Order Nat B'!$A$4:$CI$60,AC$204,FALSE),"-")</f>
        <v>-</v>
      </c>
      <c r="AD100" s="36" t="str">
        <f>IFERROR(VLOOKUP($A100,'All Running Order Nat B'!$A$4:$CI$60,AD$204,FALSE),"-")</f>
        <v>-</v>
      </c>
      <c r="AE100" s="36" t="str">
        <f>IFERROR(VLOOKUP($A100,'All Running Order Nat B'!$A$4:$CI$60,AE$204,FALSE),"-")</f>
        <v>-</v>
      </c>
      <c r="AF100" s="36" t="str">
        <f>IFERROR(VLOOKUP($A100,'All Running Order Nat B'!$A$4:$CI$60,AF$204,FALSE),"-")</f>
        <v>-</v>
      </c>
      <c r="AG100" s="36" t="str">
        <f>IFERROR(VLOOKUP($A100,'All Running Order Nat B'!$A$4:$CI$60,AG$204,FALSE),"-")</f>
        <v>-</v>
      </c>
      <c r="AH100" s="38" t="str">
        <f>IFERROR(VLOOKUP($A100,'All Running Order Nat B'!$A$4:$CI$60,AH$204,FALSE),"-")</f>
        <v>-</v>
      </c>
      <c r="AI100" s="38" t="str">
        <f>IFERROR(VLOOKUP($A100,'All Running Order Nat B'!$A$4:$CI$60,AI$204,FALSE),"-")</f>
        <v>-</v>
      </c>
      <c r="AJ100" s="36" t="str">
        <f>IFERROR(VLOOKUP($A100,'All Running Order Nat B'!$A$4:$CI$60,AJ$204,FALSE),"-")</f>
        <v>-</v>
      </c>
      <c r="AK100" s="36" t="str">
        <f>IFERROR(VLOOKUP($A100,'All Running Order Nat B'!$A$4:$CI$60,AK$204,FALSE),"-")</f>
        <v>-</v>
      </c>
      <c r="AL100" s="36" t="str">
        <f>IFERROR(VLOOKUP($A100,'All Running Order Nat B'!$A$4:$CI$60,AL$204,FALSE),"-")</f>
        <v>-</v>
      </c>
      <c r="AM100" s="36" t="str">
        <f>IFERROR(VLOOKUP($A100,'All Running Order Nat B'!$A$4:$CI$60,AM$204,FALSE),"-")</f>
        <v>-</v>
      </c>
      <c r="AN100" s="36" t="str">
        <f>IFERROR(VLOOKUP($A100,'All Running Order Nat B'!$A$4:$CI$60,AN$204,FALSE),"-")</f>
        <v>-</v>
      </c>
      <c r="AO100" s="36" t="str">
        <f>IFERROR(VLOOKUP($A100,'All Running Order Nat B'!$A$4:$CI$60,AO$204,FALSE),"-")</f>
        <v>-</v>
      </c>
      <c r="AP100" s="36" t="str">
        <f>IFERROR(VLOOKUP($A100,'All Running Order Nat B'!$A$4:$CI$60,AP$204,FALSE),"-")</f>
        <v>-</v>
      </c>
      <c r="AQ100" s="36" t="str">
        <f>IFERROR(VLOOKUP($A100,'All Running Order Nat B'!$A$4:$CI$60,AQ$204,FALSE),"-")</f>
        <v>-</v>
      </c>
      <c r="AR100" s="36" t="str">
        <f>IFERROR(VLOOKUP($A100,'All Running Order Nat B'!$A$4:$CI$60,AR$204,FALSE),"-")</f>
        <v>-</v>
      </c>
      <c r="AS100" s="36" t="str">
        <f>IFERROR(VLOOKUP($A100,'All Running Order Nat B'!$A$4:$CI$60,AS$204,FALSE),"-")</f>
        <v>-</v>
      </c>
      <c r="AT100" s="38" t="str">
        <f>IFERROR(VLOOKUP($A100,'All Running Order Nat B'!$A$4:$CI$60,AT$204,FALSE),"-")</f>
        <v>-</v>
      </c>
      <c r="AU100" s="38" t="str">
        <f>IFERROR(VLOOKUP($A100,'All Running Order Nat B'!$A$4:$CI$60,AU$204,FALSE),"-")</f>
        <v>-</v>
      </c>
      <c r="AV100" s="36" t="str">
        <f>IFERROR(VLOOKUP($A100,'All Running Order Nat B'!$A$4:$CI$60,AV$204,FALSE),"-")</f>
        <v>-</v>
      </c>
      <c r="AW100" s="36" t="str">
        <f>IFERROR(VLOOKUP($A100,'All Running Order Nat B'!$A$4:$CI$60,AW$204,FALSE),"-")</f>
        <v>-</v>
      </c>
      <c r="AX100" s="36" t="str">
        <f>IFERROR(VLOOKUP($A100,'All Running Order Nat B'!$A$4:$CI$60,AX$204,FALSE),"-")</f>
        <v>-</v>
      </c>
      <c r="AY100" s="36" t="str">
        <f>IFERROR(VLOOKUP($A100,'All Running Order Nat B'!$A$4:$CI$60,AY$204,FALSE),"-")</f>
        <v>-</v>
      </c>
      <c r="AZ100" s="36" t="str">
        <f>IFERROR(VLOOKUP($A100,'All Running Order Nat B'!$A$4:$CI$60,AZ$204,FALSE),"-")</f>
        <v>-</v>
      </c>
      <c r="BA100" s="36" t="str">
        <f>IFERROR(VLOOKUP($A100,'All Running Order Nat B'!$A$4:$CI$60,BA$204,FALSE),"-")</f>
        <v>-</v>
      </c>
      <c r="BB100" s="36" t="str">
        <f>IFERROR(VLOOKUP($A100,'All Running Order Nat B'!$A$4:$CI$60,BB$204,FALSE),"-")</f>
        <v>-</v>
      </c>
      <c r="BC100" s="36" t="str">
        <f>IFERROR(VLOOKUP($A100,'All Running Order Nat B'!$A$4:$CI$60,BC$204,FALSE),"-")</f>
        <v>-</v>
      </c>
      <c r="BD100" s="36" t="str">
        <f>IFERROR(VLOOKUP($A100,'All Running Order Nat B'!$A$4:$CI$60,BD$204,FALSE),"-")</f>
        <v>-</v>
      </c>
      <c r="BE100" s="36" t="str">
        <f>IFERROR(VLOOKUP($A100,'All Running Order Nat B'!$A$4:$CI$60,BE$204,FALSE),"-")</f>
        <v>-</v>
      </c>
      <c r="BF100" s="38" t="str">
        <f>IFERROR(VLOOKUP($A100,'All Running Order Nat B'!$A$4:$CI$60,BF$204,FALSE),"-")</f>
        <v>-</v>
      </c>
      <c r="BG100" s="38" t="str">
        <f>IFERROR(VLOOKUP($A100,'All Running Order Nat B'!$A$4:$CI$60,BG$204,FALSE),"-")</f>
        <v>-</v>
      </c>
      <c r="BH100" s="5" t="str">
        <f>IFERROR(VLOOKUP($A100,'All Running Order Nat B'!$A$4:$CI$60,BH$204,FALSE),"-")</f>
        <v>-</v>
      </c>
      <c r="BI100" s="5" t="str">
        <f>IFERROR(VLOOKUP($A100,'All Running Order Nat B'!$A$4:$CI$60,BI$204,FALSE),"-")</f>
        <v>-</v>
      </c>
      <c r="BJ100" s="5" t="str">
        <f>IFERROR(VLOOKUP($A100,'All Running Order Nat B'!$A$4:$CI$60,BJ$204,FALSE),"-")</f>
        <v>-</v>
      </c>
      <c r="BK100" s="5" t="str">
        <f>IFERROR(VLOOKUP($A100,'All Running Order Nat B'!$A$4:$CI$60,BK$204,FALSE),"-")</f>
        <v>-</v>
      </c>
      <c r="BL100" s="5" t="str">
        <f>IFERROR(VLOOKUP($A100,'All Running Order Nat B'!$A$4:$CI$60,BL$204,FALSE),"-")</f>
        <v>-</v>
      </c>
      <c r="BM100" s="5" t="str">
        <f>IFERROR(VLOOKUP($A100,'All Running Order Nat B'!$A$4:$CI$60,BM$204,FALSE),"-")</f>
        <v>-</v>
      </c>
      <c r="BN100" s="5" t="str">
        <f>IFERROR(VLOOKUP($A100,'All Running Order Nat B'!$A$4:$CI$60,BN$204,FALSE),"-")</f>
        <v>-</v>
      </c>
      <c r="BO100" s="5" t="str">
        <f>IFERROR(VLOOKUP($A100,'All Running Order Nat B'!$A$4:$CI$60,BO$204,FALSE),"-")</f>
        <v>-</v>
      </c>
      <c r="BP100" s="3" t="str">
        <f>IFERROR(VLOOKUP($A100,'All Running Order Nat B'!$A$4:$CI$60,BP$204,FALSE),"-")</f>
        <v>-</v>
      </c>
      <c r="BQ100" s="3" t="str">
        <f>IFERROR(VLOOKUP($A100,'All Running Order Nat B'!$A$4:$CI$60,BQ$204,FALSE),"-")</f>
        <v>-</v>
      </c>
      <c r="BR100" s="3" t="str">
        <f>IFERROR(VLOOKUP($A100,'All Running Order Nat B'!$A$4:$CI$60,BR$204,FALSE),"-")</f>
        <v>-</v>
      </c>
      <c r="BS100" s="3" t="str">
        <f>IFERROR(VLOOKUP($A100,'All Running Order Nat B'!$A$4:$CI$60,BS$204,FALSE),"-")</f>
        <v>-</v>
      </c>
      <c r="BT100" s="3" t="str">
        <f>IFERROR(VLOOKUP($A100,'All Running Order Nat B'!$A$4:$CI$60,BT$204,FALSE),"-")</f>
        <v>-</v>
      </c>
      <c r="BU100" s="3" t="str">
        <f>IFERROR(VLOOKUP($A100,'All Running Order Nat B'!$A$4:$CI$60,BU$204,FALSE),"-")</f>
        <v>-</v>
      </c>
      <c r="BV100" s="3" t="str">
        <f>IFERROR(VLOOKUP($A100,'All Running Order Nat B'!$A$4:$CI$60,BV$204,FALSE),"-")</f>
        <v>-</v>
      </c>
      <c r="BW100" s="3" t="str">
        <f>IFERROR(VLOOKUP($A100,'All Running Order Nat B'!$A$4:$CI$60,BW$204,FALSE),"-")</f>
        <v>-</v>
      </c>
      <c r="BX100" s="3" t="str">
        <f>IFERROR(VLOOKUP($A100,'All Running Order Nat B'!$A$4:$CI$60,BX$204,FALSE),"-")</f>
        <v>-</v>
      </c>
      <c r="BY100" s="3" t="str">
        <f>IFERROR(VLOOKUP($A100,'All Running Order Nat B'!$A$4:$CI$60,BY$204,FALSE),"-")</f>
        <v>-</v>
      </c>
      <c r="BZ100" s="3" t="str">
        <f>IFERROR(VLOOKUP($A100,'All Running Order Nat B'!$A$4:$CI$60,BZ$204,FALSE),"-")</f>
        <v>-</v>
      </c>
      <c r="CA100" s="3" t="str">
        <f>IFERROR(VLOOKUP($A100,'All Running Order Nat B'!$A$4:$CI$60,CA$204,FALSE),"-")</f>
        <v>-</v>
      </c>
      <c r="CB100" s="3" t="str">
        <f>IFERROR(VLOOKUP($A100,'All Running Order Nat B'!$A$4:$CI$60,CB$204,FALSE),"-")</f>
        <v>-</v>
      </c>
      <c r="CC100" s="3" t="str">
        <f>IFERROR(VLOOKUP($A100,'All Running Order Nat B'!$A$4:$CI$60,CC$204,FALSE),"-")</f>
        <v>-</v>
      </c>
      <c r="CD100" s="3" t="str">
        <f>IFERROR(VLOOKUP($A100,'All Running Order Nat B'!$A$4:$CI$60,CD$204,FALSE),"-")</f>
        <v>-</v>
      </c>
      <c r="CE100" s="3" t="str">
        <f>IFERROR(VLOOKUP($A100,'All Running Order Nat B'!$A$4:$CI$60,CE$204,FALSE),"-")</f>
        <v>-</v>
      </c>
      <c r="CF100" s="3"/>
      <c r="CG100" s="3"/>
      <c r="CH100" s="5" t="str">
        <f>IFERROR(VLOOKUP($A100,'All Running Order Nat B'!$A$4:$CI$60,CH$204,FALSE),"-")</f>
        <v>-</v>
      </c>
      <c r="CI100">
        <v>18</v>
      </c>
    </row>
    <row r="101" spans="1:87" x14ac:dyDescent="0.3">
      <c r="A101" t="str">
        <f>CONCATENATE('Running Order'!$E$1008,"Live",CI101)</f>
        <v>BlueLive19</v>
      </c>
      <c r="B101" s="13" t="str">
        <f>IFERROR(VLOOKUP($A101,'All Running Order Nat B'!$A$4:$CI$60,B$204,FALSE),"-")</f>
        <v>-</v>
      </c>
      <c r="C101" s="35" t="str">
        <f>IFERROR(VLOOKUP($A101,'All Running Order Nat B'!$A$4:$CI$60,C$204,FALSE),"-")</f>
        <v>-</v>
      </c>
      <c r="D101" s="35" t="str">
        <f>IFERROR(VLOOKUP($A101,'All Running Order Nat B'!$A$4:$CI$60,D$204,FALSE),"-")</f>
        <v>-</v>
      </c>
      <c r="E101" s="35" t="str">
        <f>IFERROR(VLOOKUP($A101,'All Running Order Nat B'!$A$4:$CI$60,E$204,FALSE),"-")</f>
        <v>-</v>
      </c>
      <c r="F101" s="35" t="str">
        <f>IFERROR(VLOOKUP($A101,'All Running Order Nat B'!$A$4:$CI$60,F$204,FALSE),"-")</f>
        <v>-</v>
      </c>
      <c r="G101" s="13" t="str">
        <f>IFERROR(VLOOKUP($A101,'All Running Order Nat B'!$A$4:$CI$60,G$204,FALSE),"-")</f>
        <v>-</v>
      </c>
      <c r="H101" s="12" t="str">
        <f>IFERROR(VLOOKUP($A101,'All Running Order Nat B'!$A$4:$CI$60,H$204,FALSE),"-")</f>
        <v>-</v>
      </c>
      <c r="I101" s="12" t="str">
        <f>IFERROR(VLOOKUP($A101,'All Running Order Nat B'!$A$4:$CI$60,I$204,FALSE),"-")</f>
        <v>-</v>
      </c>
      <c r="J101" s="12" t="str">
        <f>IFERROR(VLOOKUP($A101,'All Running Order Nat B'!$A$4:$CI$60,J$204,FALSE),"-")</f>
        <v>-</v>
      </c>
      <c r="K101" s="35" t="str">
        <f>IFERROR(VLOOKUP($A101,'All Running Order Nat B'!$A$4:$CI$60,K$204,FALSE),"-")</f>
        <v>-</v>
      </c>
      <c r="L101" s="12" t="str">
        <f>IFERROR(VLOOKUP($A101,'All Running Order Nat B'!$A$4:$CI$60,L$204,FALSE),"-")</f>
        <v>-</v>
      </c>
      <c r="M101" s="35" t="str">
        <f>IFERROR(VLOOKUP($A101,'All Running Order Nat B'!$A$4:$CI$60,M$204,FALSE),"-")</f>
        <v>-</v>
      </c>
      <c r="N101" s="35" t="str">
        <f>IFERROR(VLOOKUP($A101,'All Running Order Nat B'!$A$4:$CI$60,N$204,FALSE),"-")</f>
        <v>-</v>
      </c>
      <c r="O101" s="35" t="str">
        <f>IFERROR(VLOOKUP($A101,'All Running Order Nat B'!$A$4:$CI$60,O$204,FALSE),"-")</f>
        <v>-</v>
      </c>
      <c r="P101" s="35" t="str">
        <f>IFERROR(VLOOKUP($A101,'All Running Order Nat B'!$A$4:$CI$60,P$204,FALSE),"-")</f>
        <v>-</v>
      </c>
      <c r="Q101" s="35" t="str">
        <f>IFERROR(VLOOKUP($A101,'All Running Order Nat B'!$A$4:$CI$60,Q$204,FALSE),"-")</f>
        <v>-</v>
      </c>
      <c r="R101" s="35" t="str">
        <f>IFERROR(VLOOKUP($A101,'All Running Order Nat B'!$A$4:$CI$60,R$204,FALSE),"-")</f>
        <v>-</v>
      </c>
      <c r="S101" s="12" t="str">
        <f>IFERROR(VLOOKUP($A101,'All Running Order Nat B'!$A$4:$CI$60,S$204,FALSE),"-")</f>
        <v>-</v>
      </c>
      <c r="T101" s="35" t="str">
        <f>IFERROR(VLOOKUP($A101,'All Running Order Nat B'!$A$4:$CI$60,T$204,FALSE),"-")</f>
        <v>-</v>
      </c>
      <c r="U101" s="12" t="str">
        <f>IFERROR(VLOOKUP($A101,'All Running Order Nat B'!$A$4:$CI$60,U$204,FALSE),"-")</f>
        <v>-</v>
      </c>
      <c r="V101" s="35" t="str">
        <f>IFERROR(VLOOKUP($A101,'All Running Order Nat B'!$A$4:$CI$60,V$204,FALSE),"-")</f>
        <v>-</v>
      </c>
      <c r="W101" s="5" t="str">
        <f>IFERROR(VLOOKUP($A101,'All Running Order Nat B'!$A$4:$CI$60,W$204,FALSE),"-")</f>
        <v>-</v>
      </c>
      <c r="X101" s="12" t="str">
        <f>IFERROR(VLOOKUP($A101,'All Running Order Nat B'!$A$4:$CI$60,X$204,FALSE),"-")</f>
        <v>-</v>
      </c>
      <c r="Y101" s="12" t="str">
        <f>IFERROR(VLOOKUP($A101,'All Running Order Nat B'!$A$4:$CI$60,Y$204,FALSE),"-")</f>
        <v>-</v>
      </c>
      <c r="Z101" s="12" t="str">
        <f>IFERROR(VLOOKUP($A101,'All Running Order Nat B'!$A$4:$CI$60,Z$204,FALSE),"-")</f>
        <v>-</v>
      </c>
      <c r="AA101" s="12" t="str">
        <f>IFERROR(VLOOKUP($A101,'All Running Order Nat B'!$A$4:$CI$60,AA$204,FALSE),"-")</f>
        <v>-</v>
      </c>
      <c r="AB101" s="12" t="str">
        <f>IFERROR(VLOOKUP($A101,'All Running Order Nat B'!$A$4:$CI$60,AB$204,FALSE),"-")</f>
        <v>-</v>
      </c>
      <c r="AC101" s="12" t="str">
        <f>IFERROR(VLOOKUP($A101,'All Running Order Nat B'!$A$4:$CI$60,AC$204,FALSE),"-")</f>
        <v>-</v>
      </c>
      <c r="AD101" s="12" t="str">
        <f>IFERROR(VLOOKUP($A101,'All Running Order Nat B'!$A$4:$CI$60,AD$204,FALSE),"-")</f>
        <v>-</v>
      </c>
      <c r="AE101" s="12" t="str">
        <f>IFERROR(VLOOKUP($A101,'All Running Order Nat B'!$A$4:$CI$60,AE$204,FALSE),"-")</f>
        <v>-</v>
      </c>
      <c r="AF101" s="12" t="str">
        <f>IFERROR(VLOOKUP($A101,'All Running Order Nat B'!$A$4:$CI$60,AF$204,FALSE),"-")</f>
        <v>-</v>
      </c>
      <c r="AG101" s="12" t="str">
        <f>IFERROR(VLOOKUP($A101,'All Running Order Nat B'!$A$4:$CI$60,AG$204,FALSE),"-")</f>
        <v>-</v>
      </c>
      <c r="AH101" s="5" t="str">
        <f>IFERROR(VLOOKUP($A101,'All Running Order Nat B'!$A$4:$CI$60,AH$204,FALSE),"-")</f>
        <v>-</v>
      </c>
      <c r="AI101" s="5" t="str">
        <f>IFERROR(VLOOKUP($A101,'All Running Order Nat B'!$A$4:$CI$60,AI$204,FALSE),"-")</f>
        <v>-</v>
      </c>
      <c r="AJ101" s="12" t="str">
        <f>IFERROR(VLOOKUP($A101,'All Running Order Nat B'!$A$4:$CI$60,AJ$204,FALSE),"-")</f>
        <v>-</v>
      </c>
      <c r="AK101" s="12" t="str">
        <f>IFERROR(VLOOKUP($A101,'All Running Order Nat B'!$A$4:$CI$60,AK$204,FALSE),"-")</f>
        <v>-</v>
      </c>
      <c r="AL101" s="12" t="str">
        <f>IFERROR(VLOOKUP($A101,'All Running Order Nat B'!$A$4:$CI$60,AL$204,FALSE),"-")</f>
        <v>-</v>
      </c>
      <c r="AM101" s="12" t="str">
        <f>IFERROR(VLOOKUP($A101,'All Running Order Nat B'!$A$4:$CI$60,AM$204,FALSE),"-")</f>
        <v>-</v>
      </c>
      <c r="AN101" s="12" t="str">
        <f>IFERROR(VLOOKUP($A101,'All Running Order Nat B'!$A$4:$CI$60,AN$204,FALSE),"-")</f>
        <v>-</v>
      </c>
      <c r="AO101" s="12" t="str">
        <f>IFERROR(VLOOKUP($A101,'All Running Order Nat B'!$A$4:$CI$60,AO$204,FALSE),"-")</f>
        <v>-</v>
      </c>
      <c r="AP101" s="12" t="str">
        <f>IFERROR(VLOOKUP($A101,'All Running Order Nat B'!$A$4:$CI$60,AP$204,FALSE),"-")</f>
        <v>-</v>
      </c>
      <c r="AQ101" s="12" t="str">
        <f>IFERROR(VLOOKUP($A101,'All Running Order Nat B'!$A$4:$CI$60,AQ$204,FALSE),"-")</f>
        <v>-</v>
      </c>
      <c r="AR101" s="12" t="str">
        <f>IFERROR(VLOOKUP($A101,'All Running Order Nat B'!$A$4:$CI$60,AR$204,FALSE),"-")</f>
        <v>-</v>
      </c>
      <c r="AS101" s="12" t="str">
        <f>IFERROR(VLOOKUP($A101,'All Running Order Nat B'!$A$4:$CI$60,AS$204,FALSE),"-")</f>
        <v>-</v>
      </c>
      <c r="AT101" s="5" t="str">
        <f>IFERROR(VLOOKUP($A101,'All Running Order Nat B'!$A$4:$CI$60,AT$204,FALSE),"-")</f>
        <v>-</v>
      </c>
      <c r="AU101" s="5" t="str">
        <f>IFERROR(VLOOKUP($A101,'All Running Order Nat B'!$A$4:$CI$60,AU$204,FALSE),"-")</f>
        <v>-</v>
      </c>
      <c r="AV101" s="12" t="str">
        <f>IFERROR(VLOOKUP($A101,'All Running Order Nat B'!$A$4:$CI$60,AV$204,FALSE),"-")</f>
        <v>-</v>
      </c>
      <c r="AW101" s="12" t="str">
        <f>IFERROR(VLOOKUP($A101,'All Running Order Nat B'!$A$4:$CI$60,AW$204,FALSE),"-")</f>
        <v>-</v>
      </c>
      <c r="AX101" s="12" t="str">
        <f>IFERROR(VLOOKUP($A101,'All Running Order Nat B'!$A$4:$CI$60,AX$204,FALSE),"-")</f>
        <v>-</v>
      </c>
      <c r="AY101" s="12" t="str">
        <f>IFERROR(VLOOKUP($A101,'All Running Order Nat B'!$A$4:$CI$60,AY$204,FALSE),"-")</f>
        <v>-</v>
      </c>
      <c r="AZ101" s="12" t="str">
        <f>IFERROR(VLOOKUP($A101,'All Running Order Nat B'!$A$4:$CI$60,AZ$204,FALSE),"-")</f>
        <v>-</v>
      </c>
      <c r="BA101" s="12" t="str">
        <f>IFERROR(VLOOKUP($A101,'All Running Order Nat B'!$A$4:$CI$60,BA$204,FALSE),"-")</f>
        <v>-</v>
      </c>
      <c r="BB101" s="12" t="str">
        <f>IFERROR(VLOOKUP($A101,'All Running Order Nat B'!$A$4:$CI$60,BB$204,FALSE),"-")</f>
        <v>-</v>
      </c>
      <c r="BC101" s="12" t="str">
        <f>IFERROR(VLOOKUP($A101,'All Running Order Nat B'!$A$4:$CI$60,BC$204,FALSE),"-")</f>
        <v>-</v>
      </c>
      <c r="BD101" s="12" t="str">
        <f>IFERROR(VLOOKUP($A101,'All Running Order Nat B'!$A$4:$CI$60,BD$204,FALSE),"-")</f>
        <v>-</v>
      </c>
      <c r="BE101" s="12" t="str">
        <f>IFERROR(VLOOKUP($A101,'All Running Order Nat B'!$A$4:$CI$60,BE$204,FALSE),"-")</f>
        <v>-</v>
      </c>
      <c r="BF101" s="5" t="str">
        <f>IFERROR(VLOOKUP($A101,'All Running Order Nat B'!$A$4:$CI$60,BF$204,FALSE),"-")</f>
        <v>-</v>
      </c>
      <c r="BG101" s="5" t="str">
        <f>IFERROR(VLOOKUP($A101,'All Running Order Nat B'!$A$4:$CI$60,BG$204,FALSE),"-")</f>
        <v>-</v>
      </c>
      <c r="BH101" s="5" t="str">
        <f>IFERROR(VLOOKUP($A101,'All Running Order Nat B'!$A$4:$CI$60,BH$204,FALSE),"-")</f>
        <v>-</v>
      </c>
      <c r="BI101" s="5" t="str">
        <f>IFERROR(VLOOKUP($A101,'All Running Order Nat B'!$A$4:$CI$60,BI$204,FALSE),"-")</f>
        <v>-</v>
      </c>
      <c r="BJ101" s="5" t="str">
        <f>IFERROR(VLOOKUP($A101,'All Running Order Nat B'!$A$4:$CI$60,BJ$204,FALSE),"-")</f>
        <v>-</v>
      </c>
      <c r="BK101" s="5" t="str">
        <f>IFERROR(VLOOKUP($A101,'All Running Order Nat B'!$A$4:$CI$60,BK$204,FALSE),"-")</f>
        <v>-</v>
      </c>
      <c r="BL101" s="5" t="str">
        <f>IFERROR(VLOOKUP($A101,'All Running Order Nat B'!$A$4:$CI$60,BL$204,FALSE),"-")</f>
        <v>-</v>
      </c>
      <c r="BM101" s="5" t="str">
        <f>IFERROR(VLOOKUP($A101,'All Running Order Nat B'!$A$4:$CI$60,BM$204,FALSE),"-")</f>
        <v>-</v>
      </c>
      <c r="BN101" s="5" t="str">
        <f>IFERROR(VLOOKUP($A101,'All Running Order Nat B'!$A$4:$CI$60,BN$204,FALSE),"-")</f>
        <v>-</v>
      </c>
      <c r="BO101" s="5" t="str">
        <f>IFERROR(VLOOKUP($A101,'All Running Order Nat B'!$A$4:$CI$60,BO$204,FALSE),"-")</f>
        <v>-</v>
      </c>
      <c r="BP101" s="3" t="str">
        <f>IFERROR(VLOOKUP($A101,'All Running Order Nat B'!$A$4:$CI$60,BP$204,FALSE),"-")</f>
        <v>-</v>
      </c>
      <c r="BQ101" s="3" t="str">
        <f>IFERROR(VLOOKUP($A101,'All Running Order Nat B'!$A$4:$CI$60,BQ$204,FALSE),"-")</f>
        <v>-</v>
      </c>
      <c r="BR101" s="3" t="str">
        <f>IFERROR(VLOOKUP($A101,'All Running Order Nat B'!$A$4:$CI$60,BR$204,FALSE),"-")</f>
        <v>-</v>
      </c>
      <c r="BS101" s="3" t="str">
        <f>IFERROR(VLOOKUP($A101,'All Running Order Nat B'!$A$4:$CI$60,BS$204,FALSE),"-")</f>
        <v>-</v>
      </c>
      <c r="BT101" s="3" t="str">
        <f>IFERROR(VLOOKUP($A101,'All Running Order Nat B'!$A$4:$CI$60,BT$204,FALSE),"-")</f>
        <v>-</v>
      </c>
      <c r="BU101" s="3" t="str">
        <f>IFERROR(VLOOKUP($A101,'All Running Order Nat B'!$A$4:$CI$60,BU$204,FALSE),"-")</f>
        <v>-</v>
      </c>
      <c r="BV101" s="3" t="str">
        <f>IFERROR(VLOOKUP($A101,'All Running Order Nat B'!$A$4:$CI$60,BV$204,FALSE),"-")</f>
        <v>-</v>
      </c>
      <c r="BW101" s="3" t="str">
        <f>IFERROR(VLOOKUP($A101,'All Running Order Nat B'!$A$4:$CI$60,BW$204,FALSE),"-")</f>
        <v>-</v>
      </c>
      <c r="BX101" s="3" t="str">
        <f>IFERROR(VLOOKUP($A101,'All Running Order Nat B'!$A$4:$CI$60,BX$204,FALSE),"-")</f>
        <v>-</v>
      </c>
      <c r="BY101" s="3" t="str">
        <f>IFERROR(VLOOKUP($A101,'All Running Order Nat B'!$A$4:$CI$60,BY$204,FALSE),"-")</f>
        <v>-</v>
      </c>
      <c r="BZ101" s="3" t="str">
        <f>IFERROR(VLOOKUP($A101,'All Running Order Nat B'!$A$4:$CI$60,BZ$204,FALSE),"-")</f>
        <v>-</v>
      </c>
      <c r="CA101" s="3" t="str">
        <f>IFERROR(VLOOKUP($A101,'All Running Order Nat B'!$A$4:$CI$60,CA$204,FALSE),"-")</f>
        <v>-</v>
      </c>
      <c r="CB101" s="3" t="str">
        <f>IFERROR(VLOOKUP($A101,'All Running Order Nat B'!$A$4:$CI$60,CB$204,FALSE),"-")</f>
        <v>-</v>
      </c>
      <c r="CC101" s="3" t="str">
        <f>IFERROR(VLOOKUP($A101,'All Running Order Nat B'!$A$4:$CI$60,CC$204,FALSE),"-")</f>
        <v>-</v>
      </c>
      <c r="CD101" s="3" t="str">
        <f>IFERROR(VLOOKUP($A101,'All Running Order Nat B'!$A$4:$CI$60,CD$204,FALSE),"-")</f>
        <v>-</v>
      </c>
      <c r="CE101" s="3" t="str">
        <f>IFERROR(VLOOKUP($A101,'All Running Order Nat B'!$A$4:$CI$60,CE$204,FALSE),"-")</f>
        <v>-</v>
      </c>
      <c r="CF101" s="3"/>
      <c r="CG101" s="3"/>
      <c r="CH101" s="5" t="str">
        <f>IFERROR(VLOOKUP($A101,'All Running Order Nat B'!$A$4:$CI$60,CH$204,FALSE),"-")</f>
        <v>-</v>
      </c>
      <c r="CI101">
        <v>19</v>
      </c>
    </row>
    <row r="102" spans="1:87" x14ac:dyDescent="0.3">
      <c r="A102" t="str">
        <f>CONCATENATE('Running Order'!$E$1008,"Live",CI102)</f>
        <v>BlueLive20</v>
      </c>
      <c r="B102" s="37" t="str">
        <f>IFERROR(VLOOKUP($A102,'All Running Order Nat B'!$A$4:$CI$60,B$204,FALSE),"-")</f>
        <v>-</v>
      </c>
      <c r="C102" s="36" t="str">
        <f>IFERROR(VLOOKUP($A102,'All Running Order Nat B'!$A$4:$CI$60,C$204,FALSE),"-")</f>
        <v>-</v>
      </c>
      <c r="D102" s="36" t="str">
        <f>IFERROR(VLOOKUP($A102,'All Running Order Nat B'!$A$4:$CI$60,D$204,FALSE),"-")</f>
        <v>-</v>
      </c>
      <c r="E102" s="36" t="str">
        <f>IFERROR(VLOOKUP($A102,'All Running Order Nat B'!$A$4:$CI$60,E$204,FALSE),"-")</f>
        <v>-</v>
      </c>
      <c r="F102" s="36" t="str">
        <f>IFERROR(VLOOKUP($A102,'All Running Order Nat B'!$A$4:$CI$60,F$204,FALSE),"-")</f>
        <v>-</v>
      </c>
      <c r="G102" s="37" t="str">
        <f>IFERROR(VLOOKUP($A102,'All Running Order Nat B'!$A$4:$CI$60,G$204,FALSE),"-")</f>
        <v>-</v>
      </c>
      <c r="H102" s="36" t="str">
        <f>IFERROR(VLOOKUP($A102,'All Running Order Nat B'!$A$4:$CI$60,H$204,FALSE),"-")</f>
        <v>-</v>
      </c>
      <c r="I102" s="36" t="str">
        <f>IFERROR(VLOOKUP($A102,'All Running Order Nat B'!$A$4:$CI$60,I$204,FALSE),"-")</f>
        <v>-</v>
      </c>
      <c r="J102" s="36" t="str">
        <f>IFERROR(VLOOKUP($A102,'All Running Order Nat B'!$A$4:$CI$60,J$204,FALSE),"-")</f>
        <v>-</v>
      </c>
      <c r="K102" s="36" t="str">
        <f>IFERROR(VLOOKUP($A102,'All Running Order Nat B'!$A$4:$CI$60,K$204,FALSE),"-")</f>
        <v>-</v>
      </c>
      <c r="L102" s="36" t="str">
        <f>IFERROR(VLOOKUP($A102,'All Running Order Nat B'!$A$4:$CI$60,L$204,FALSE),"-")</f>
        <v>-</v>
      </c>
      <c r="M102" s="36" t="str">
        <f>IFERROR(VLOOKUP($A102,'All Running Order Nat B'!$A$4:$CI$60,M$204,FALSE),"-")</f>
        <v>-</v>
      </c>
      <c r="N102" s="36" t="str">
        <f>IFERROR(VLOOKUP($A102,'All Running Order Nat B'!$A$4:$CI$60,N$204,FALSE),"-")</f>
        <v>-</v>
      </c>
      <c r="O102" s="36" t="str">
        <f>IFERROR(VLOOKUP($A102,'All Running Order Nat B'!$A$4:$CI$60,O$204,FALSE),"-")</f>
        <v>-</v>
      </c>
      <c r="P102" s="36" t="str">
        <f>IFERROR(VLOOKUP($A102,'All Running Order Nat B'!$A$4:$CI$60,P$204,FALSE),"-")</f>
        <v>-</v>
      </c>
      <c r="Q102" s="36" t="str">
        <f>IFERROR(VLOOKUP($A102,'All Running Order Nat B'!$A$4:$CI$60,Q$204,FALSE),"-")</f>
        <v>-</v>
      </c>
      <c r="R102" s="36" t="str">
        <f>IFERROR(VLOOKUP($A102,'All Running Order Nat B'!$A$4:$CI$60,R$204,FALSE),"-")</f>
        <v>-</v>
      </c>
      <c r="S102" s="36" t="str">
        <f>IFERROR(VLOOKUP($A102,'All Running Order Nat B'!$A$4:$CI$60,S$204,FALSE),"-")</f>
        <v>-</v>
      </c>
      <c r="T102" s="36" t="str">
        <f>IFERROR(VLOOKUP($A102,'All Running Order Nat B'!$A$4:$CI$60,T$204,FALSE),"-")</f>
        <v>-</v>
      </c>
      <c r="U102" s="36" t="str">
        <f>IFERROR(VLOOKUP($A102,'All Running Order Nat B'!$A$4:$CI$60,U$204,FALSE),"-")</f>
        <v>-</v>
      </c>
      <c r="V102" s="36" t="str">
        <f>IFERROR(VLOOKUP($A102,'All Running Order Nat B'!$A$4:$CI$60,V$204,FALSE),"-")</f>
        <v>-</v>
      </c>
      <c r="W102" s="38" t="str">
        <f>IFERROR(VLOOKUP($A102,'All Running Order Nat B'!$A$4:$CI$60,W$204,FALSE),"-")</f>
        <v>-</v>
      </c>
      <c r="X102" s="36" t="str">
        <f>IFERROR(VLOOKUP($A102,'All Running Order Nat B'!$A$4:$CI$60,X$204,FALSE),"-")</f>
        <v>-</v>
      </c>
      <c r="Y102" s="36" t="str">
        <f>IFERROR(VLOOKUP($A102,'All Running Order Nat B'!$A$4:$CI$60,Y$204,FALSE),"-")</f>
        <v>-</v>
      </c>
      <c r="Z102" s="36" t="str">
        <f>IFERROR(VLOOKUP($A102,'All Running Order Nat B'!$A$4:$CI$60,Z$204,FALSE),"-")</f>
        <v>-</v>
      </c>
      <c r="AA102" s="36" t="str">
        <f>IFERROR(VLOOKUP($A102,'All Running Order Nat B'!$A$4:$CI$60,AA$204,FALSE),"-")</f>
        <v>-</v>
      </c>
      <c r="AB102" s="36" t="str">
        <f>IFERROR(VLOOKUP($A102,'All Running Order Nat B'!$A$4:$CI$60,AB$204,FALSE),"-")</f>
        <v>-</v>
      </c>
      <c r="AC102" s="36" t="str">
        <f>IFERROR(VLOOKUP($A102,'All Running Order Nat B'!$A$4:$CI$60,AC$204,FALSE),"-")</f>
        <v>-</v>
      </c>
      <c r="AD102" s="36" t="str">
        <f>IFERROR(VLOOKUP($A102,'All Running Order Nat B'!$A$4:$CI$60,AD$204,FALSE),"-")</f>
        <v>-</v>
      </c>
      <c r="AE102" s="36" t="str">
        <f>IFERROR(VLOOKUP($A102,'All Running Order Nat B'!$A$4:$CI$60,AE$204,FALSE),"-")</f>
        <v>-</v>
      </c>
      <c r="AF102" s="36" t="str">
        <f>IFERROR(VLOOKUP($A102,'All Running Order Nat B'!$A$4:$CI$60,AF$204,FALSE),"-")</f>
        <v>-</v>
      </c>
      <c r="AG102" s="36" t="str">
        <f>IFERROR(VLOOKUP($A102,'All Running Order Nat B'!$A$4:$CI$60,AG$204,FALSE),"-")</f>
        <v>-</v>
      </c>
      <c r="AH102" s="38" t="str">
        <f>IFERROR(VLOOKUP($A102,'All Running Order Nat B'!$A$4:$CI$60,AH$204,FALSE),"-")</f>
        <v>-</v>
      </c>
      <c r="AI102" s="38" t="str">
        <f>IFERROR(VLOOKUP($A102,'All Running Order Nat B'!$A$4:$CI$60,AI$204,FALSE),"-")</f>
        <v>-</v>
      </c>
      <c r="AJ102" s="36" t="str">
        <f>IFERROR(VLOOKUP($A102,'All Running Order Nat B'!$A$4:$CI$60,AJ$204,FALSE),"-")</f>
        <v>-</v>
      </c>
      <c r="AK102" s="36" t="str">
        <f>IFERROR(VLOOKUP($A102,'All Running Order Nat B'!$A$4:$CI$60,AK$204,FALSE),"-")</f>
        <v>-</v>
      </c>
      <c r="AL102" s="36" t="str">
        <f>IFERROR(VLOOKUP($A102,'All Running Order Nat B'!$A$4:$CI$60,AL$204,FALSE),"-")</f>
        <v>-</v>
      </c>
      <c r="AM102" s="36" t="str">
        <f>IFERROR(VLOOKUP($A102,'All Running Order Nat B'!$A$4:$CI$60,AM$204,FALSE),"-")</f>
        <v>-</v>
      </c>
      <c r="AN102" s="36" t="str">
        <f>IFERROR(VLOOKUP($A102,'All Running Order Nat B'!$A$4:$CI$60,AN$204,FALSE),"-")</f>
        <v>-</v>
      </c>
      <c r="AO102" s="36" t="str">
        <f>IFERROR(VLOOKUP($A102,'All Running Order Nat B'!$A$4:$CI$60,AO$204,FALSE),"-")</f>
        <v>-</v>
      </c>
      <c r="AP102" s="36" t="str">
        <f>IFERROR(VLOOKUP($A102,'All Running Order Nat B'!$A$4:$CI$60,AP$204,FALSE),"-")</f>
        <v>-</v>
      </c>
      <c r="AQ102" s="36" t="str">
        <f>IFERROR(VLOOKUP($A102,'All Running Order Nat B'!$A$4:$CI$60,AQ$204,FALSE),"-")</f>
        <v>-</v>
      </c>
      <c r="AR102" s="36" t="str">
        <f>IFERROR(VLOOKUP($A102,'All Running Order Nat B'!$A$4:$CI$60,AR$204,FALSE),"-")</f>
        <v>-</v>
      </c>
      <c r="AS102" s="36" t="str">
        <f>IFERROR(VLOOKUP($A102,'All Running Order Nat B'!$A$4:$CI$60,AS$204,FALSE),"-")</f>
        <v>-</v>
      </c>
      <c r="AT102" s="38" t="str">
        <f>IFERROR(VLOOKUP($A102,'All Running Order Nat B'!$A$4:$CI$60,AT$204,FALSE),"-")</f>
        <v>-</v>
      </c>
      <c r="AU102" s="38" t="str">
        <f>IFERROR(VLOOKUP($A102,'All Running Order Nat B'!$A$4:$CI$60,AU$204,FALSE),"-")</f>
        <v>-</v>
      </c>
      <c r="AV102" s="36" t="str">
        <f>IFERROR(VLOOKUP($A102,'All Running Order Nat B'!$A$4:$CI$60,AV$204,FALSE),"-")</f>
        <v>-</v>
      </c>
      <c r="AW102" s="36" t="str">
        <f>IFERROR(VLOOKUP($A102,'All Running Order Nat B'!$A$4:$CI$60,AW$204,FALSE),"-")</f>
        <v>-</v>
      </c>
      <c r="AX102" s="36" t="str">
        <f>IFERROR(VLOOKUP($A102,'All Running Order Nat B'!$A$4:$CI$60,AX$204,FALSE),"-")</f>
        <v>-</v>
      </c>
      <c r="AY102" s="36" t="str">
        <f>IFERROR(VLOOKUP($A102,'All Running Order Nat B'!$A$4:$CI$60,AY$204,FALSE),"-")</f>
        <v>-</v>
      </c>
      <c r="AZ102" s="36" t="str">
        <f>IFERROR(VLOOKUP($A102,'All Running Order Nat B'!$A$4:$CI$60,AZ$204,FALSE),"-")</f>
        <v>-</v>
      </c>
      <c r="BA102" s="36" t="str">
        <f>IFERROR(VLOOKUP($A102,'All Running Order Nat B'!$A$4:$CI$60,BA$204,FALSE),"-")</f>
        <v>-</v>
      </c>
      <c r="BB102" s="36" t="str">
        <f>IFERROR(VLOOKUP($A102,'All Running Order Nat B'!$A$4:$CI$60,BB$204,FALSE),"-")</f>
        <v>-</v>
      </c>
      <c r="BC102" s="36" t="str">
        <f>IFERROR(VLOOKUP($A102,'All Running Order Nat B'!$A$4:$CI$60,BC$204,FALSE),"-")</f>
        <v>-</v>
      </c>
      <c r="BD102" s="36" t="str">
        <f>IFERROR(VLOOKUP($A102,'All Running Order Nat B'!$A$4:$CI$60,BD$204,FALSE),"-")</f>
        <v>-</v>
      </c>
      <c r="BE102" s="36" t="str">
        <f>IFERROR(VLOOKUP($A102,'All Running Order Nat B'!$A$4:$CI$60,BE$204,FALSE),"-")</f>
        <v>-</v>
      </c>
      <c r="BF102" s="38" t="str">
        <f>IFERROR(VLOOKUP($A102,'All Running Order Nat B'!$A$4:$CI$60,BF$204,FALSE),"-")</f>
        <v>-</v>
      </c>
      <c r="BG102" s="38" t="str">
        <f>IFERROR(VLOOKUP($A102,'All Running Order Nat B'!$A$4:$CI$60,BG$204,FALSE),"-")</f>
        <v>-</v>
      </c>
      <c r="BH102" s="5" t="str">
        <f>IFERROR(VLOOKUP($A102,'All Running Order Nat B'!$A$4:$CI$60,BH$204,FALSE),"-")</f>
        <v>-</v>
      </c>
      <c r="BI102" s="5" t="str">
        <f>IFERROR(VLOOKUP($A102,'All Running Order Nat B'!$A$4:$CI$60,BI$204,FALSE),"-")</f>
        <v>-</v>
      </c>
      <c r="BJ102" s="5" t="str">
        <f>IFERROR(VLOOKUP($A102,'All Running Order Nat B'!$A$4:$CI$60,BJ$204,FALSE),"-")</f>
        <v>-</v>
      </c>
      <c r="BK102" s="5" t="str">
        <f>IFERROR(VLOOKUP($A102,'All Running Order Nat B'!$A$4:$CI$60,BK$204,FALSE),"-")</f>
        <v>-</v>
      </c>
      <c r="BL102" s="5" t="str">
        <f>IFERROR(VLOOKUP($A102,'All Running Order Nat B'!$A$4:$CI$60,BL$204,FALSE),"-")</f>
        <v>-</v>
      </c>
      <c r="BM102" s="5" t="str">
        <f>IFERROR(VLOOKUP($A102,'All Running Order Nat B'!$A$4:$CI$60,BM$204,FALSE),"-")</f>
        <v>-</v>
      </c>
      <c r="BN102" s="5" t="str">
        <f>IFERROR(VLOOKUP($A102,'All Running Order Nat B'!$A$4:$CI$60,BN$204,FALSE),"-")</f>
        <v>-</v>
      </c>
      <c r="BO102" s="5" t="str">
        <f>IFERROR(VLOOKUP($A102,'All Running Order Nat B'!$A$4:$CI$60,BO$204,FALSE),"-")</f>
        <v>-</v>
      </c>
      <c r="BP102" s="3" t="str">
        <f>IFERROR(VLOOKUP($A102,'All Running Order Nat B'!$A$4:$CI$60,BP$204,FALSE),"-")</f>
        <v>-</v>
      </c>
      <c r="BQ102" s="3" t="str">
        <f>IFERROR(VLOOKUP($A102,'All Running Order Nat B'!$A$4:$CI$60,BQ$204,FALSE),"-")</f>
        <v>-</v>
      </c>
      <c r="BR102" s="3" t="str">
        <f>IFERROR(VLOOKUP($A102,'All Running Order Nat B'!$A$4:$CI$60,BR$204,FALSE),"-")</f>
        <v>-</v>
      </c>
      <c r="BS102" s="3" t="str">
        <f>IFERROR(VLOOKUP($A102,'All Running Order Nat B'!$A$4:$CI$60,BS$204,FALSE),"-")</f>
        <v>-</v>
      </c>
      <c r="BT102" s="3" t="str">
        <f>IFERROR(VLOOKUP($A102,'All Running Order Nat B'!$A$4:$CI$60,BT$204,FALSE),"-")</f>
        <v>-</v>
      </c>
      <c r="BU102" s="3" t="str">
        <f>IFERROR(VLOOKUP($A102,'All Running Order Nat B'!$A$4:$CI$60,BU$204,FALSE),"-")</f>
        <v>-</v>
      </c>
      <c r="BV102" s="3" t="str">
        <f>IFERROR(VLOOKUP($A102,'All Running Order Nat B'!$A$4:$CI$60,BV$204,FALSE),"-")</f>
        <v>-</v>
      </c>
      <c r="BW102" s="3" t="str">
        <f>IFERROR(VLOOKUP($A102,'All Running Order Nat B'!$A$4:$CI$60,BW$204,FALSE),"-")</f>
        <v>-</v>
      </c>
      <c r="BX102" s="3" t="str">
        <f>IFERROR(VLOOKUP($A102,'All Running Order Nat B'!$A$4:$CI$60,BX$204,FALSE),"-")</f>
        <v>-</v>
      </c>
      <c r="BY102" s="3" t="str">
        <f>IFERROR(VLOOKUP($A102,'All Running Order Nat B'!$A$4:$CI$60,BY$204,FALSE),"-")</f>
        <v>-</v>
      </c>
      <c r="BZ102" s="3" t="str">
        <f>IFERROR(VLOOKUP($A102,'All Running Order Nat B'!$A$4:$CI$60,BZ$204,FALSE),"-")</f>
        <v>-</v>
      </c>
      <c r="CA102" s="3" t="str">
        <f>IFERROR(VLOOKUP($A102,'All Running Order Nat B'!$A$4:$CI$60,CA$204,FALSE),"-")</f>
        <v>-</v>
      </c>
      <c r="CB102" s="3" t="str">
        <f>IFERROR(VLOOKUP($A102,'All Running Order Nat B'!$A$4:$CI$60,CB$204,FALSE),"-")</f>
        <v>-</v>
      </c>
      <c r="CC102" s="3" t="str">
        <f>IFERROR(VLOOKUP($A102,'All Running Order Nat B'!$A$4:$CI$60,CC$204,FALSE),"-")</f>
        <v>-</v>
      </c>
      <c r="CD102" s="3" t="str">
        <f>IFERROR(VLOOKUP($A102,'All Running Order Nat B'!$A$4:$CI$60,CD$204,FALSE),"-")</f>
        <v>-</v>
      </c>
      <c r="CE102" s="3" t="str">
        <f>IFERROR(VLOOKUP($A102,'All Running Order Nat B'!$A$4:$CI$60,CE$204,FALSE),"-")</f>
        <v>-</v>
      </c>
      <c r="CF102" s="3"/>
      <c r="CG102" s="3"/>
      <c r="CH102" s="5" t="str">
        <f>IFERROR(VLOOKUP($A102,'All Running Order Nat B'!$A$4:$CI$60,CH$204,FALSE),"-")</f>
        <v>-</v>
      </c>
      <c r="CI102">
        <v>20</v>
      </c>
    </row>
    <row r="103" spans="1:87" x14ac:dyDescent="0.3">
      <c r="A103" t="str">
        <f>CONCATENATE('Running Order'!$E$1008,"Live",CI103)</f>
        <v>BlueLive21</v>
      </c>
      <c r="B103" s="13" t="str">
        <f>IFERROR(VLOOKUP($A103,'All Running Order Nat B'!$A$4:$CI$60,B$204,FALSE),"-")</f>
        <v>-</v>
      </c>
      <c r="C103" s="35" t="str">
        <f>IFERROR(VLOOKUP($A103,'All Running Order Nat B'!$A$4:$CI$60,C$204,FALSE),"-")</f>
        <v>-</v>
      </c>
      <c r="D103" s="35" t="str">
        <f>IFERROR(VLOOKUP($A103,'All Running Order Nat B'!$A$4:$CI$60,D$204,FALSE),"-")</f>
        <v>-</v>
      </c>
      <c r="E103" s="35" t="str">
        <f>IFERROR(VLOOKUP($A103,'All Running Order Nat B'!$A$4:$CI$60,E$204,FALSE),"-")</f>
        <v>-</v>
      </c>
      <c r="F103" s="35" t="str">
        <f>IFERROR(VLOOKUP($A103,'All Running Order Nat B'!$A$4:$CI$60,F$204,FALSE),"-")</f>
        <v>-</v>
      </c>
      <c r="G103" s="13" t="str">
        <f>IFERROR(VLOOKUP($A103,'All Running Order Nat B'!$A$4:$CI$60,G$204,FALSE),"-")</f>
        <v>-</v>
      </c>
      <c r="H103" s="12" t="str">
        <f>IFERROR(VLOOKUP($A103,'All Running Order Nat B'!$A$4:$CI$60,H$204,FALSE),"-")</f>
        <v>-</v>
      </c>
      <c r="I103" s="12" t="str">
        <f>IFERROR(VLOOKUP($A103,'All Running Order Nat B'!$A$4:$CI$60,I$204,FALSE),"-")</f>
        <v>-</v>
      </c>
      <c r="J103" s="12" t="str">
        <f>IFERROR(VLOOKUP($A103,'All Running Order Nat B'!$A$4:$CI$60,J$204,FALSE),"-")</f>
        <v>-</v>
      </c>
      <c r="K103" s="35" t="str">
        <f>IFERROR(VLOOKUP($A103,'All Running Order Nat B'!$A$4:$CI$60,K$204,FALSE),"-")</f>
        <v>-</v>
      </c>
      <c r="L103" s="12" t="str">
        <f>IFERROR(VLOOKUP($A103,'All Running Order Nat B'!$A$4:$CI$60,L$204,FALSE),"-")</f>
        <v>-</v>
      </c>
      <c r="M103" s="35" t="str">
        <f>IFERROR(VLOOKUP($A103,'All Running Order Nat B'!$A$4:$CI$60,M$204,FALSE),"-")</f>
        <v>-</v>
      </c>
      <c r="N103" s="35" t="str">
        <f>IFERROR(VLOOKUP($A103,'All Running Order Nat B'!$A$4:$CI$60,N$204,FALSE),"-")</f>
        <v>-</v>
      </c>
      <c r="O103" s="35" t="str">
        <f>IFERROR(VLOOKUP($A103,'All Running Order Nat B'!$A$4:$CI$60,O$204,FALSE),"-")</f>
        <v>-</v>
      </c>
      <c r="P103" s="35" t="str">
        <f>IFERROR(VLOOKUP($A103,'All Running Order Nat B'!$A$4:$CI$60,P$204,FALSE),"-")</f>
        <v>-</v>
      </c>
      <c r="Q103" s="35" t="str">
        <f>IFERROR(VLOOKUP($A103,'All Running Order Nat B'!$A$4:$CI$60,Q$204,FALSE),"-")</f>
        <v>-</v>
      </c>
      <c r="R103" s="35" t="str">
        <f>IFERROR(VLOOKUP($A103,'All Running Order Nat B'!$A$4:$CI$60,R$204,FALSE),"-")</f>
        <v>-</v>
      </c>
      <c r="S103" s="12" t="str">
        <f>IFERROR(VLOOKUP($A103,'All Running Order Nat B'!$A$4:$CI$60,S$204,FALSE),"-")</f>
        <v>-</v>
      </c>
      <c r="T103" s="35" t="str">
        <f>IFERROR(VLOOKUP($A103,'All Running Order Nat B'!$A$4:$CI$60,T$204,FALSE),"-")</f>
        <v>-</v>
      </c>
      <c r="U103" s="12" t="str">
        <f>IFERROR(VLOOKUP($A103,'All Running Order Nat B'!$A$4:$CI$60,U$204,FALSE),"-")</f>
        <v>-</v>
      </c>
      <c r="V103" s="35" t="str">
        <f>IFERROR(VLOOKUP($A103,'All Running Order Nat B'!$A$4:$CI$60,V$204,FALSE),"-")</f>
        <v>-</v>
      </c>
      <c r="W103" s="5" t="str">
        <f>IFERROR(VLOOKUP($A103,'All Running Order Nat B'!$A$4:$CI$60,W$204,FALSE),"-")</f>
        <v>-</v>
      </c>
      <c r="X103" s="12" t="str">
        <f>IFERROR(VLOOKUP($A103,'All Running Order Nat B'!$A$4:$CI$60,X$204,FALSE),"-")</f>
        <v>-</v>
      </c>
      <c r="Y103" s="12" t="str">
        <f>IFERROR(VLOOKUP($A103,'All Running Order Nat B'!$A$4:$CI$60,Y$204,FALSE),"-")</f>
        <v>-</v>
      </c>
      <c r="Z103" s="12" t="str">
        <f>IFERROR(VLOOKUP($A103,'All Running Order Nat B'!$A$4:$CI$60,Z$204,FALSE),"-")</f>
        <v>-</v>
      </c>
      <c r="AA103" s="12" t="str">
        <f>IFERROR(VLOOKUP($A103,'All Running Order Nat B'!$A$4:$CI$60,AA$204,FALSE),"-")</f>
        <v>-</v>
      </c>
      <c r="AB103" s="12" t="str">
        <f>IFERROR(VLOOKUP($A103,'All Running Order Nat B'!$A$4:$CI$60,AB$204,FALSE),"-")</f>
        <v>-</v>
      </c>
      <c r="AC103" s="12" t="str">
        <f>IFERROR(VLOOKUP($A103,'All Running Order Nat B'!$A$4:$CI$60,AC$204,FALSE),"-")</f>
        <v>-</v>
      </c>
      <c r="AD103" s="12" t="str">
        <f>IFERROR(VLOOKUP($A103,'All Running Order Nat B'!$A$4:$CI$60,AD$204,FALSE),"-")</f>
        <v>-</v>
      </c>
      <c r="AE103" s="12" t="str">
        <f>IFERROR(VLOOKUP($A103,'All Running Order Nat B'!$A$4:$CI$60,AE$204,FALSE),"-")</f>
        <v>-</v>
      </c>
      <c r="AF103" s="12" t="str">
        <f>IFERROR(VLOOKUP($A103,'All Running Order Nat B'!$A$4:$CI$60,AF$204,FALSE),"-")</f>
        <v>-</v>
      </c>
      <c r="AG103" s="12" t="str">
        <f>IFERROR(VLOOKUP($A103,'All Running Order Nat B'!$A$4:$CI$60,AG$204,FALSE),"-")</f>
        <v>-</v>
      </c>
      <c r="AH103" s="5" t="str">
        <f>IFERROR(VLOOKUP($A103,'All Running Order Nat B'!$A$4:$CI$60,AH$204,FALSE),"-")</f>
        <v>-</v>
      </c>
      <c r="AI103" s="5" t="str">
        <f>IFERROR(VLOOKUP($A103,'All Running Order Nat B'!$A$4:$CI$60,AI$204,FALSE),"-")</f>
        <v>-</v>
      </c>
      <c r="AJ103" s="12" t="str">
        <f>IFERROR(VLOOKUP($A103,'All Running Order Nat B'!$A$4:$CI$60,AJ$204,FALSE),"-")</f>
        <v>-</v>
      </c>
      <c r="AK103" s="12" t="str">
        <f>IFERROR(VLOOKUP($A103,'All Running Order Nat B'!$A$4:$CI$60,AK$204,FALSE),"-")</f>
        <v>-</v>
      </c>
      <c r="AL103" s="12" t="str">
        <f>IFERROR(VLOOKUP($A103,'All Running Order Nat B'!$A$4:$CI$60,AL$204,FALSE),"-")</f>
        <v>-</v>
      </c>
      <c r="AM103" s="12" t="str">
        <f>IFERROR(VLOOKUP($A103,'All Running Order Nat B'!$A$4:$CI$60,AM$204,FALSE),"-")</f>
        <v>-</v>
      </c>
      <c r="AN103" s="12" t="str">
        <f>IFERROR(VLOOKUP($A103,'All Running Order Nat B'!$A$4:$CI$60,AN$204,FALSE),"-")</f>
        <v>-</v>
      </c>
      <c r="AO103" s="12" t="str">
        <f>IFERROR(VLOOKUP($A103,'All Running Order Nat B'!$A$4:$CI$60,AO$204,FALSE),"-")</f>
        <v>-</v>
      </c>
      <c r="AP103" s="12" t="str">
        <f>IFERROR(VLOOKUP($A103,'All Running Order Nat B'!$A$4:$CI$60,AP$204,FALSE),"-")</f>
        <v>-</v>
      </c>
      <c r="AQ103" s="12" t="str">
        <f>IFERROR(VLOOKUP($A103,'All Running Order Nat B'!$A$4:$CI$60,AQ$204,FALSE),"-")</f>
        <v>-</v>
      </c>
      <c r="AR103" s="12" t="str">
        <f>IFERROR(VLOOKUP($A103,'All Running Order Nat B'!$A$4:$CI$60,AR$204,FALSE),"-")</f>
        <v>-</v>
      </c>
      <c r="AS103" s="12" t="str">
        <f>IFERROR(VLOOKUP($A103,'All Running Order Nat B'!$A$4:$CI$60,AS$204,FALSE),"-")</f>
        <v>-</v>
      </c>
      <c r="AT103" s="5" t="str">
        <f>IFERROR(VLOOKUP($A103,'All Running Order Nat B'!$A$4:$CI$60,AT$204,FALSE),"-")</f>
        <v>-</v>
      </c>
      <c r="AU103" s="5" t="str">
        <f>IFERROR(VLOOKUP($A103,'All Running Order Nat B'!$A$4:$CI$60,AU$204,FALSE),"-")</f>
        <v>-</v>
      </c>
      <c r="AV103" s="12" t="str">
        <f>IFERROR(VLOOKUP($A103,'All Running Order Nat B'!$A$4:$CI$60,AV$204,FALSE),"-")</f>
        <v>-</v>
      </c>
      <c r="AW103" s="12" t="str">
        <f>IFERROR(VLOOKUP($A103,'All Running Order Nat B'!$A$4:$CI$60,AW$204,FALSE),"-")</f>
        <v>-</v>
      </c>
      <c r="AX103" s="12" t="str">
        <f>IFERROR(VLOOKUP($A103,'All Running Order Nat B'!$A$4:$CI$60,AX$204,FALSE),"-")</f>
        <v>-</v>
      </c>
      <c r="AY103" s="12" t="str">
        <f>IFERROR(VLOOKUP($A103,'All Running Order Nat B'!$A$4:$CI$60,AY$204,FALSE),"-")</f>
        <v>-</v>
      </c>
      <c r="AZ103" s="12" t="str">
        <f>IFERROR(VLOOKUP($A103,'All Running Order Nat B'!$A$4:$CI$60,AZ$204,FALSE),"-")</f>
        <v>-</v>
      </c>
      <c r="BA103" s="12" t="str">
        <f>IFERROR(VLOOKUP($A103,'All Running Order Nat B'!$A$4:$CI$60,BA$204,FALSE),"-")</f>
        <v>-</v>
      </c>
      <c r="BB103" s="12" t="str">
        <f>IFERROR(VLOOKUP($A103,'All Running Order Nat B'!$A$4:$CI$60,BB$204,FALSE),"-")</f>
        <v>-</v>
      </c>
      <c r="BC103" s="12" t="str">
        <f>IFERROR(VLOOKUP($A103,'All Running Order Nat B'!$A$4:$CI$60,BC$204,FALSE),"-")</f>
        <v>-</v>
      </c>
      <c r="BD103" s="12" t="str">
        <f>IFERROR(VLOOKUP($A103,'All Running Order Nat B'!$A$4:$CI$60,BD$204,FALSE),"-")</f>
        <v>-</v>
      </c>
      <c r="BE103" s="12" t="str">
        <f>IFERROR(VLOOKUP($A103,'All Running Order Nat B'!$A$4:$CI$60,BE$204,FALSE),"-")</f>
        <v>-</v>
      </c>
      <c r="BF103" s="5" t="str">
        <f>IFERROR(VLOOKUP($A103,'All Running Order Nat B'!$A$4:$CI$60,BF$204,FALSE),"-")</f>
        <v>-</v>
      </c>
      <c r="BG103" s="5" t="str">
        <f>IFERROR(VLOOKUP($A103,'All Running Order Nat B'!$A$4:$CI$60,BG$204,FALSE),"-")</f>
        <v>-</v>
      </c>
      <c r="BH103" s="5" t="str">
        <f>IFERROR(VLOOKUP($A103,'All Running Order Nat B'!$A$4:$CI$60,BH$204,FALSE),"-")</f>
        <v>-</v>
      </c>
      <c r="BI103" s="5" t="str">
        <f>IFERROR(VLOOKUP($A103,'All Running Order Nat B'!$A$4:$CI$60,BI$204,FALSE),"-")</f>
        <v>-</v>
      </c>
      <c r="BJ103" s="5" t="str">
        <f>IFERROR(VLOOKUP($A103,'All Running Order Nat B'!$A$4:$CI$60,BJ$204,FALSE),"-")</f>
        <v>-</v>
      </c>
      <c r="BK103" s="5" t="str">
        <f>IFERROR(VLOOKUP($A103,'All Running Order Nat B'!$A$4:$CI$60,BK$204,FALSE),"-")</f>
        <v>-</v>
      </c>
      <c r="BL103" s="5" t="str">
        <f>IFERROR(VLOOKUP($A103,'All Running Order Nat B'!$A$4:$CI$60,BL$204,FALSE),"-")</f>
        <v>-</v>
      </c>
      <c r="BM103" s="5" t="str">
        <f>IFERROR(VLOOKUP($A103,'All Running Order Nat B'!$A$4:$CI$60,BM$204,FALSE),"-")</f>
        <v>-</v>
      </c>
      <c r="BN103" s="5" t="str">
        <f>IFERROR(VLOOKUP($A103,'All Running Order Nat B'!$A$4:$CI$60,BN$204,FALSE),"-")</f>
        <v>-</v>
      </c>
      <c r="BO103" s="5" t="str">
        <f>IFERROR(VLOOKUP($A103,'All Running Order Nat B'!$A$4:$CI$60,BO$204,FALSE),"-")</f>
        <v>-</v>
      </c>
      <c r="BP103" s="3" t="str">
        <f>IFERROR(VLOOKUP($A103,'All Running Order Nat B'!$A$4:$CI$60,BP$204,FALSE),"-")</f>
        <v>-</v>
      </c>
      <c r="BQ103" s="3" t="str">
        <f>IFERROR(VLOOKUP($A103,'All Running Order Nat B'!$A$4:$CI$60,BQ$204,FALSE),"-")</f>
        <v>-</v>
      </c>
      <c r="BR103" s="3" t="str">
        <f>IFERROR(VLOOKUP($A103,'All Running Order Nat B'!$A$4:$CI$60,BR$204,FALSE),"-")</f>
        <v>-</v>
      </c>
      <c r="BS103" s="3" t="str">
        <f>IFERROR(VLOOKUP($A103,'All Running Order Nat B'!$A$4:$CI$60,BS$204,FALSE),"-")</f>
        <v>-</v>
      </c>
      <c r="BT103" s="3" t="str">
        <f>IFERROR(VLOOKUP($A103,'All Running Order Nat B'!$A$4:$CI$60,BT$204,FALSE),"-")</f>
        <v>-</v>
      </c>
      <c r="BU103" s="3" t="str">
        <f>IFERROR(VLOOKUP($A103,'All Running Order Nat B'!$A$4:$CI$60,BU$204,FALSE),"-")</f>
        <v>-</v>
      </c>
      <c r="BV103" s="3" t="str">
        <f>IFERROR(VLOOKUP($A103,'All Running Order Nat B'!$A$4:$CI$60,BV$204,FALSE),"-")</f>
        <v>-</v>
      </c>
      <c r="BW103" s="3" t="str">
        <f>IFERROR(VLOOKUP($A103,'All Running Order Nat B'!$A$4:$CI$60,BW$204,FALSE),"-")</f>
        <v>-</v>
      </c>
      <c r="BX103" s="3" t="str">
        <f>IFERROR(VLOOKUP($A103,'All Running Order Nat B'!$A$4:$CI$60,BX$204,FALSE),"-")</f>
        <v>-</v>
      </c>
      <c r="BY103" s="3" t="str">
        <f>IFERROR(VLOOKUP($A103,'All Running Order Nat B'!$A$4:$CI$60,BY$204,FALSE),"-")</f>
        <v>-</v>
      </c>
      <c r="BZ103" s="3" t="str">
        <f>IFERROR(VLOOKUP($A103,'All Running Order Nat B'!$A$4:$CI$60,BZ$204,FALSE),"-")</f>
        <v>-</v>
      </c>
      <c r="CA103" s="3" t="str">
        <f>IFERROR(VLOOKUP($A103,'All Running Order Nat B'!$A$4:$CI$60,CA$204,FALSE),"-")</f>
        <v>-</v>
      </c>
      <c r="CB103" s="3" t="str">
        <f>IFERROR(VLOOKUP($A103,'All Running Order Nat B'!$A$4:$CI$60,CB$204,FALSE),"-")</f>
        <v>-</v>
      </c>
      <c r="CC103" s="3" t="str">
        <f>IFERROR(VLOOKUP($A103,'All Running Order Nat B'!$A$4:$CI$60,CC$204,FALSE),"-")</f>
        <v>-</v>
      </c>
      <c r="CD103" s="3" t="str">
        <f>IFERROR(VLOOKUP($A103,'All Running Order Nat B'!$A$4:$CI$60,CD$204,FALSE),"-")</f>
        <v>-</v>
      </c>
      <c r="CE103" s="3" t="str">
        <f>IFERROR(VLOOKUP($A103,'All Running Order Nat B'!$A$4:$CI$60,CE$204,FALSE),"-")</f>
        <v>-</v>
      </c>
      <c r="CF103" s="3"/>
      <c r="CG103" s="3"/>
      <c r="CH103" s="5" t="str">
        <f>IFERROR(VLOOKUP($A103,'All Running Order Nat B'!$A$4:$CI$60,CH$204,FALSE),"-")</f>
        <v>-</v>
      </c>
      <c r="CI103">
        <v>21</v>
      </c>
    </row>
    <row r="104" spans="1:87" x14ac:dyDescent="0.3">
      <c r="A104" t="str">
        <f>CONCATENATE('Running Order'!$E$1008,"Live",CI104)</f>
        <v>BlueLive22</v>
      </c>
      <c r="B104" s="37" t="str">
        <f>IFERROR(VLOOKUP($A104,'All Running Order Nat B'!$A$4:$CI$60,B$204,FALSE),"-")</f>
        <v>-</v>
      </c>
      <c r="C104" s="36" t="str">
        <f>IFERROR(VLOOKUP($A104,'All Running Order Nat B'!$A$4:$CI$60,C$204,FALSE),"-")</f>
        <v>-</v>
      </c>
      <c r="D104" s="36" t="str">
        <f>IFERROR(VLOOKUP($A104,'All Running Order Nat B'!$A$4:$CI$60,D$204,FALSE),"-")</f>
        <v>-</v>
      </c>
      <c r="E104" s="36" t="str">
        <f>IFERROR(VLOOKUP($A104,'All Running Order Nat B'!$A$4:$CI$60,E$204,FALSE),"-")</f>
        <v>-</v>
      </c>
      <c r="F104" s="36" t="str">
        <f>IFERROR(VLOOKUP($A104,'All Running Order Nat B'!$A$4:$CI$60,F$204,FALSE),"-")</f>
        <v>-</v>
      </c>
      <c r="G104" s="37" t="str">
        <f>IFERROR(VLOOKUP($A104,'All Running Order Nat B'!$A$4:$CI$60,G$204,FALSE),"-")</f>
        <v>-</v>
      </c>
      <c r="H104" s="36" t="str">
        <f>IFERROR(VLOOKUP($A104,'All Running Order Nat B'!$A$4:$CI$60,H$204,FALSE),"-")</f>
        <v>-</v>
      </c>
      <c r="I104" s="36" t="str">
        <f>IFERROR(VLOOKUP($A104,'All Running Order Nat B'!$A$4:$CI$60,I$204,FALSE),"-")</f>
        <v>-</v>
      </c>
      <c r="J104" s="36" t="str">
        <f>IFERROR(VLOOKUP($A104,'All Running Order Nat B'!$A$4:$CI$60,J$204,FALSE),"-")</f>
        <v>-</v>
      </c>
      <c r="K104" s="36" t="str">
        <f>IFERROR(VLOOKUP($A104,'All Running Order Nat B'!$A$4:$CI$60,K$204,FALSE),"-")</f>
        <v>-</v>
      </c>
      <c r="L104" s="36" t="str">
        <f>IFERROR(VLOOKUP($A104,'All Running Order Nat B'!$A$4:$CI$60,L$204,FALSE),"-")</f>
        <v>-</v>
      </c>
      <c r="M104" s="36" t="str">
        <f>IFERROR(VLOOKUP($A104,'All Running Order Nat B'!$A$4:$CI$60,M$204,FALSE),"-")</f>
        <v>-</v>
      </c>
      <c r="N104" s="36" t="str">
        <f>IFERROR(VLOOKUP($A104,'All Running Order Nat B'!$A$4:$CI$60,N$204,FALSE),"-")</f>
        <v>-</v>
      </c>
      <c r="O104" s="36" t="str">
        <f>IFERROR(VLOOKUP($A104,'All Running Order Nat B'!$A$4:$CI$60,O$204,FALSE),"-")</f>
        <v>-</v>
      </c>
      <c r="P104" s="36" t="str">
        <f>IFERROR(VLOOKUP($A104,'All Running Order Nat B'!$A$4:$CI$60,P$204,FALSE),"-")</f>
        <v>-</v>
      </c>
      <c r="Q104" s="36" t="str">
        <f>IFERROR(VLOOKUP($A104,'All Running Order Nat B'!$A$4:$CI$60,Q$204,FALSE),"-")</f>
        <v>-</v>
      </c>
      <c r="R104" s="36" t="str">
        <f>IFERROR(VLOOKUP($A104,'All Running Order Nat B'!$A$4:$CI$60,R$204,FALSE),"-")</f>
        <v>-</v>
      </c>
      <c r="S104" s="36" t="str">
        <f>IFERROR(VLOOKUP($A104,'All Running Order Nat B'!$A$4:$CI$60,S$204,FALSE),"-")</f>
        <v>-</v>
      </c>
      <c r="T104" s="36" t="str">
        <f>IFERROR(VLOOKUP($A104,'All Running Order Nat B'!$A$4:$CI$60,T$204,FALSE),"-")</f>
        <v>-</v>
      </c>
      <c r="U104" s="36" t="str">
        <f>IFERROR(VLOOKUP($A104,'All Running Order Nat B'!$A$4:$CI$60,U$204,FALSE),"-")</f>
        <v>-</v>
      </c>
      <c r="V104" s="36" t="str">
        <f>IFERROR(VLOOKUP($A104,'All Running Order Nat B'!$A$4:$CI$60,V$204,FALSE),"-")</f>
        <v>-</v>
      </c>
      <c r="W104" s="38" t="str">
        <f>IFERROR(VLOOKUP($A104,'All Running Order Nat B'!$A$4:$CI$60,W$204,FALSE),"-")</f>
        <v>-</v>
      </c>
      <c r="X104" s="36" t="str">
        <f>IFERROR(VLOOKUP($A104,'All Running Order Nat B'!$A$4:$CI$60,X$204,FALSE),"-")</f>
        <v>-</v>
      </c>
      <c r="Y104" s="36" t="str">
        <f>IFERROR(VLOOKUP($A104,'All Running Order Nat B'!$A$4:$CI$60,Y$204,FALSE),"-")</f>
        <v>-</v>
      </c>
      <c r="Z104" s="36" t="str">
        <f>IFERROR(VLOOKUP($A104,'All Running Order Nat B'!$A$4:$CI$60,Z$204,FALSE),"-")</f>
        <v>-</v>
      </c>
      <c r="AA104" s="36" t="str">
        <f>IFERROR(VLOOKUP($A104,'All Running Order Nat B'!$A$4:$CI$60,AA$204,FALSE),"-")</f>
        <v>-</v>
      </c>
      <c r="AB104" s="36" t="str">
        <f>IFERROR(VLOOKUP($A104,'All Running Order Nat B'!$A$4:$CI$60,AB$204,FALSE),"-")</f>
        <v>-</v>
      </c>
      <c r="AC104" s="36" t="str">
        <f>IFERROR(VLOOKUP($A104,'All Running Order Nat B'!$A$4:$CI$60,AC$204,FALSE),"-")</f>
        <v>-</v>
      </c>
      <c r="AD104" s="36" t="str">
        <f>IFERROR(VLOOKUP($A104,'All Running Order Nat B'!$A$4:$CI$60,AD$204,FALSE),"-")</f>
        <v>-</v>
      </c>
      <c r="AE104" s="36" t="str">
        <f>IFERROR(VLOOKUP($A104,'All Running Order Nat B'!$A$4:$CI$60,AE$204,FALSE),"-")</f>
        <v>-</v>
      </c>
      <c r="AF104" s="36" t="str">
        <f>IFERROR(VLOOKUP($A104,'All Running Order Nat B'!$A$4:$CI$60,AF$204,FALSE),"-")</f>
        <v>-</v>
      </c>
      <c r="AG104" s="36" t="str">
        <f>IFERROR(VLOOKUP($A104,'All Running Order Nat B'!$A$4:$CI$60,AG$204,FALSE),"-")</f>
        <v>-</v>
      </c>
      <c r="AH104" s="38" t="str">
        <f>IFERROR(VLOOKUP($A104,'All Running Order Nat B'!$A$4:$CI$60,AH$204,FALSE),"-")</f>
        <v>-</v>
      </c>
      <c r="AI104" s="38" t="str">
        <f>IFERROR(VLOOKUP($A104,'All Running Order Nat B'!$A$4:$CI$60,AI$204,FALSE),"-")</f>
        <v>-</v>
      </c>
      <c r="AJ104" s="36" t="str">
        <f>IFERROR(VLOOKUP($A104,'All Running Order Nat B'!$A$4:$CI$60,AJ$204,FALSE),"-")</f>
        <v>-</v>
      </c>
      <c r="AK104" s="36" t="str">
        <f>IFERROR(VLOOKUP($A104,'All Running Order Nat B'!$A$4:$CI$60,AK$204,FALSE),"-")</f>
        <v>-</v>
      </c>
      <c r="AL104" s="36" t="str">
        <f>IFERROR(VLOOKUP($A104,'All Running Order Nat B'!$A$4:$CI$60,AL$204,FALSE),"-")</f>
        <v>-</v>
      </c>
      <c r="AM104" s="36" t="str">
        <f>IFERROR(VLOOKUP($A104,'All Running Order Nat B'!$A$4:$CI$60,AM$204,FALSE),"-")</f>
        <v>-</v>
      </c>
      <c r="AN104" s="36" t="str">
        <f>IFERROR(VLOOKUP($A104,'All Running Order Nat B'!$A$4:$CI$60,AN$204,FALSE),"-")</f>
        <v>-</v>
      </c>
      <c r="AO104" s="36" t="str">
        <f>IFERROR(VLOOKUP($A104,'All Running Order Nat B'!$A$4:$CI$60,AO$204,FALSE),"-")</f>
        <v>-</v>
      </c>
      <c r="AP104" s="36" t="str">
        <f>IFERROR(VLOOKUP($A104,'All Running Order Nat B'!$A$4:$CI$60,AP$204,FALSE),"-")</f>
        <v>-</v>
      </c>
      <c r="AQ104" s="36" t="str">
        <f>IFERROR(VLOOKUP($A104,'All Running Order Nat B'!$A$4:$CI$60,AQ$204,FALSE),"-")</f>
        <v>-</v>
      </c>
      <c r="AR104" s="36" t="str">
        <f>IFERROR(VLOOKUP($A104,'All Running Order Nat B'!$A$4:$CI$60,AR$204,FALSE),"-")</f>
        <v>-</v>
      </c>
      <c r="AS104" s="36" t="str">
        <f>IFERROR(VLOOKUP($A104,'All Running Order Nat B'!$A$4:$CI$60,AS$204,FALSE),"-")</f>
        <v>-</v>
      </c>
      <c r="AT104" s="38" t="str">
        <f>IFERROR(VLOOKUP($A104,'All Running Order Nat B'!$A$4:$CI$60,AT$204,FALSE),"-")</f>
        <v>-</v>
      </c>
      <c r="AU104" s="38" t="str">
        <f>IFERROR(VLOOKUP($A104,'All Running Order Nat B'!$A$4:$CI$60,AU$204,FALSE),"-")</f>
        <v>-</v>
      </c>
      <c r="AV104" s="36" t="str">
        <f>IFERROR(VLOOKUP($A104,'All Running Order Nat B'!$A$4:$CI$60,AV$204,FALSE),"-")</f>
        <v>-</v>
      </c>
      <c r="AW104" s="36" t="str">
        <f>IFERROR(VLOOKUP($A104,'All Running Order Nat B'!$A$4:$CI$60,AW$204,FALSE),"-")</f>
        <v>-</v>
      </c>
      <c r="AX104" s="36" t="str">
        <f>IFERROR(VLOOKUP($A104,'All Running Order Nat B'!$A$4:$CI$60,AX$204,FALSE),"-")</f>
        <v>-</v>
      </c>
      <c r="AY104" s="36" t="str">
        <f>IFERROR(VLOOKUP($A104,'All Running Order Nat B'!$A$4:$CI$60,AY$204,FALSE),"-")</f>
        <v>-</v>
      </c>
      <c r="AZ104" s="36" t="str">
        <f>IFERROR(VLOOKUP($A104,'All Running Order Nat B'!$A$4:$CI$60,AZ$204,FALSE),"-")</f>
        <v>-</v>
      </c>
      <c r="BA104" s="36" t="str">
        <f>IFERROR(VLOOKUP($A104,'All Running Order Nat B'!$A$4:$CI$60,BA$204,FALSE),"-")</f>
        <v>-</v>
      </c>
      <c r="BB104" s="36" t="str">
        <f>IFERROR(VLOOKUP($A104,'All Running Order Nat B'!$A$4:$CI$60,BB$204,FALSE),"-")</f>
        <v>-</v>
      </c>
      <c r="BC104" s="36" t="str">
        <f>IFERROR(VLOOKUP($A104,'All Running Order Nat B'!$A$4:$CI$60,BC$204,FALSE),"-")</f>
        <v>-</v>
      </c>
      <c r="BD104" s="36" t="str">
        <f>IFERROR(VLOOKUP($A104,'All Running Order Nat B'!$A$4:$CI$60,BD$204,FALSE),"-")</f>
        <v>-</v>
      </c>
      <c r="BE104" s="36" t="str">
        <f>IFERROR(VLOOKUP($A104,'All Running Order Nat B'!$A$4:$CI$60,BE$204,FALSE),"-")</f>
        <v>-</v>
      </c>
      <c r="BF104" s="38" t="str">
        <f>IFERROR(VLOOKUP($A104,'All Running Order Nat B'!$A$4:$CI$60,BF$204,FALSE),"-")</f>
        <v>-</v>
      </c>
      <c r="BG104" s="38" t="str">
        <f>IFERROR(VLOOKUP($A104,'All Running Order Nat B'!$A$4:$CI$60,BG$204,FALSE),"-")</f>
        <v>-</v>
      </c>
      <c r="BH104" s="5" t="str">
        <f>IFERROR(VLOOKUP($A104,'All Running Order Nat B'!$A$4:$CI$60,BH$204,FALSE),"-")</f>
        <v>-</v>
      </c>
      <c r="BI104" s="5" t="str">
        <f>IFERROR(VLOOKUP($A104,'All Running Order Nat B'!$A$4:$CI$60,BI$204,FALSE),"-")</f>
        <v>-</v>
      </c>
      <c r="BJ104" s="5" t="str">
        <f>IFERROR(VLOOKUP($A104,'All Running Order Nat B'!$A$4:$CI$60,BJ$204,FALSE),"-")</f>
        <v>-</v>
      </c>
      <c r="BK104" s="5" t="str">
        <f>IFERROR(VLOOKUP($A104,'All Running Order Nat B'!$A$4:$CI$60,BK$204,FALSE),"-")</f>
        <v>-</v>
      </c>
      <c r="BL104" s="5" t="str">
        <f>IFERROR(VLOOKUP($A104,'All Running Order Nat B'!$A$4:$CI$60,BL$204,FALSE),"-")</f>
        <v>-</v>
      </c>
      <c r="BM104" s="5" t="str">
        <f>IFERROR(VLOOKUP($A104,'All Running Order Nat B'!$A$4:$CI$60,BM$204,FALSE),"-")</f>
        <v>-</v>
      </c>
      <c r="BN104" s="5" t="str">
        <f>IFERROR(VLOOKUP($A104,'All Running Order Nat B'!$A$4:$CI$60,BN$204,FALSE),"-")</f>
        <v>-</v>
      </c>
      <c r="BO104" s="5" t="str">
        <f>IFERROR(VLOOKUP($A104,'All Running Order Nat B'!$A$4:$CI$60,BO$204,FALSE),"-")</f>
        <v>-</v>
      </c>
      <c r="BP104" s="3" t="str">
        <f>IFERROR(VLOOKUP($A104,'All Running Order Nat B'!$A$4:$CI$60,BP$204,FALSE),"-")</f>
        <v>-</v>
      </c>
      <c r="BQ104" s="3" t="str">
        <f>IFERROR(VLOOKUP($A104,'All Running Order Nat B'!$A$4:$CI$60,BQ$204,FALSE),"-")</f>
        <v>-</v>
      </c>
      <c r="BR104" s="3" t="str">
        <f>IFERROR(VLOOKUP($A104,'All Running Order Nat B'!$A$4:$CI$60,BR$204,FALSE),"-")</f>
        <v>-</v>
      </c>
      <c r="BS104" s="3" t="str">
        <f>IFERROR(VLOOKUP($A104,'All Running Order Nat B'!$A$4:$CI$60,BS$204,FALSE),"-")</f>
        <v>-</v>
      </c>
      <c r="BT104" s="3" t="str">
        <f>IFERROR(VLOOKUP($A104,'All Running Order Nat B'!$A$4:$CI$60,BT$204,FALSE),"-")</f>
        <v>-</v>
      </c>
      <c r="BU104" s="3" t="str">
        <f>IFERROR(VLOOKUP($A104,'All Running Order Nat B'!$A$4:$CI$60,BU$204,FALSE),"-")</f>
        <v>-</v>
      </c>
      <c r="BV104" s="3" t="str">
        <f>IFERROR(VLOOKUP($A104,'All Running Order Nat B'!$A$4:$CI$60,BV$204,FALSE),"-")</f>
        <v>-</v>
      </c>
      <c r="BW104" s="3" t="str">
        <f>IFERROR(VLOOKUP($A104,'All Running Order Nat B'!$A$4:$CI$60,BW$204,FALSE),"-")</f>
        <v>-</v>
      </c>
      <c r="BX104" s="3" t="str">
        <f>IFERROR(VLOOKUP($A104,'All Running Order Nat B'!$A$4:$CI$60,BX$204,FALSE),"-")</f>
        <v>-</v>
      </c>
      <c r="BY104" s="3" t="str">
        <f>IFERROR(VLOOKUP($A104,'All Running Order Nat B'!$A$4:$CI$60,BY$204,FALSE),"-")</f>
        <v>-</v>
      </c>
      <c r="BZ104" s="3" t="str">
        <f>IFERROR(VLOOKUP($A104,'All Running Order Nat B'!$A$4:$CI$60,BZ$204,FALSE),"-")</f>
        <v>-</v>
      </c>
      <c r="CA104" s="3" t="str">
        <f>IFERROR(VLOOKUP($A104,'All Running Order Nat B'!$A$4:$CI$60,CA$204,FALSE),"-")</f>
        <v>-</v>
      </c>
      <c r="CB104" s="3" t="str">
        <f>IFERROR(VLOOKUP($A104,'All Running Order Nat B'!$A$4:$CI$60,CB$204,FALSE),"-")</f>
        <v>-</v>
      </c>
      <c r="CC104" s="3" t="str">
        <f>IFERROR(VLOOKUP($A104,'All Running Order Nat B'!$A$4:$CI$60,CC$204,FALSE),"-")</f>
        <v>-</v>
      </c>
      <c r="CD104" s="3" t="str">
        <f>IFERROR(VLOOKUP($A104,'All Running Order Nat B'!$A$4:$CI$60,CD$204,FALSE),"-")</f>
        <v>-</v>
      </c>
      <c r="CE104" s="3" t="str">
        <f>IFERROR(VLOOKUP($A104,'All Running Order Nat B'!$A$4:$CI$60,CE$204,FALSE),"-")</f>
        <v>-</v>
      </c>
      <c r="CF104" s="3"/>
      <c r="CG104" s="3"/>
      <c r="CH104" s="5" t="str">
        <f>IFERROR(VLOOKUP($A104,'All Running Order Nat B'!$A$4:$CI$60,CH$204,FALSE),"-")</f>
        <v>-</v>
      </c>
      <c r="CI104">
        <v>22</v>
      </c>
    </row>
    <row r="105" spans="1:87" x14ac:dyDescent="0.3">
      <c r="A105" t="str">
        <f>CONCATENATE('Running Order'!$E$1008,"Live",CI105)</f>
        <v>BlueLive23</v>
      </c>
      <c r="B105" s="13" t="str">
        <f>IFERROR(VLOOKUP($A105,'All Running Order Nat B'!$A$4:$CI$60,B$204,FALSE),"-")</f>
        <v>-</v>
      </c>
      <c r="C105" s="35" t="str">
        <f>IFERROR(VLOOKUP($A105,'All Running Order Nat B'!$A$4:$CI$60,C$204,FALSE),"-")</f>
        <v>-</v>
      </c>
      <c r="D105" s="35" t="str">
        <f>IFERROR(VLOOKUP($A105,'All Running Order Nat B'!$A$4:$CI$60,D$204,FALSE),"-")</f>
        <v>-</v>
      </c>
      <c r="E105" s="35" t="str">
        <f>IFERROR(VLOOKUP($A105,'All Running Order Nat B'!$A$4:$CI$60,E$204,FALSE),"-")</f>
        <v>-</v>
      </c>
      <c r="F105" s="35" t="str">
        <f>IFERROR(VLOOKUP($A105,'All Running Order Nat B'!$A$4:$CI$60,F$204,FALSE),"-")</f>
        <v>-</v>
      </c>
      <c r="G105" s="13" t="str">
        <f>IFERROR(VLOOKUP($A105,'All Running Order Nat B'!$A$4:$CI$60,G$204,FALSE),"-")</f>
        <v>-</v>
      </c>
      <c r="H105" s="12" t="str">
        <f>IFERROR(VLOOKUP($A105,'All Running Order Nat B'!$A$4:$CI$60,H$204,FALSE),"-")</f>
        <v>-</v>
      </c>
      <c r="I105" s="12" t="str">
        <f>IFERROR(VLOOKUP($A105,'All Running Order Nat B'!$A$4:$CI$60,I$204,FALSE),"-")</f>
        <v>-</v>
      </c>
      <c r="J105" s="12" t="str">
        <f>IFERROR(VLOOKUP($A105,'All Running Order Nat B'!$A$4:$CI$60,J$204,FALSE),"-")</f>
        <v>-</v>
      </c>
      <c r="K105" s="35" t="str">
        <f>IFERROR(VLOOKUP($A105,'All Running Order Nat B'!$A$4:$CI$60,K$204,FALSE),"-")</f>
        <v>-</v>
      </c>
      <c r="L105" s="12" t="str">
        <f>IFERROR(VLOOKUP($A105,'All Running Order Nat B'!$A$4:$CI$60,L$204,FALSE),"-")</f>
        <v>-</v>
      </c>
      <c r="M105" s="35" t="str">
        <f>IFERROR(VLOOKUP($A105,'All Running Order Nat B'!$A$4:$CI$60,M$204,FALSE),"-")</f>
        <v>-</v>
      </c>
      <c r="N105" s="35" t="str">
        <f>IFERROR(VLOOKUP($A105,'All Running Order Nat B'!$A$4:$CI$60,N$204,FALSE),"-")</f>
        <v>-</v>
      </c>
      <c r="O105" s="35" t="str">
        <f>IFERROR(VLOOKUP($A105,'All Running Order Nat B'!$A$4:$CI$60,O$204,FALSE),"-")</f>
        <v>-</v>
      </c>
      <c r="P105" s="35" t="str">
        <f>IFERROR(VLOOKUP($A105,'All Running Order Nat B'!$A$4:$CI$60,P$204,FALSE),"-")</f>
        <v>-</v>
      </c>
      <c r="Q105" s="35" t="str">
        <f>IFERROR(VLOOKUP($A105,'All Running Order Nat B'!$A$4:$CI$60,Q$204,FALSE),"-")</f>
        <v>-</v>
      </c>
      <c r="R105" s="35" t="str">
        <f>IFERROR(VLOOKUP($A105,'All Running Order Nat B'!$A$4:$CI$60,R$204,FALSE),"-")</f>
        <v>-</v>
      </c>
      <c r="S105" s="12" t="str">
        <f>IFERROR(VLOOKUP($A105,'All Running Order Nat B'!$A$4:$CI$60,S$204,FALSE),"-")</f>
        <v>-</v>
      </c>
      <c r="T105" s="35" t="str">
        <f>IFERROR(VLOOKUP($A105,'All Running Order Nat B'!$A$4:$CI$60,T$204,FALSE),"-")</f>
        <v>-</v>
      </c>
      <c r="U105" s="12" t="str">
        <f>IFERROR(VLOOKUP($A105,'All Running Order Nat B'!$A$4:$CI$60,U$204,FALSE),"-")</f>
        <v>-</v>
      </c>
      <c r="V105" s="35" t="str">
        <f>IFERROR(VLOOKUP($A105,'All Running Order Nat B'!$A$4:$CI$60,V$204,FALSE),"-")</f>
        <v>-</v>
      </c>
      <c r="W105" s="5" t="str">
        <f>IFERROR(VLOOKUP($A105,'All Running Order Nat B'!$A$4:$CI$60,W$204,FALSE),"-")</f>
        <v>-</v>
      </c>
      <c r="X105" s="12" t="str">
        <f>IFERROR(VLOOKUP($A105,'All Running Order Nat B'!$A$4:$CI$60,X$204,FALSE),"-")</f>
        <v>-</v>
      </c>
      <c r="Y105" s="12" t="str">
        <f>IFERROR(VLOOKUP($A105,'All Running Order Nat B'!$A$4:$CI$60,Y$204,FALSE),"-")</f>
        <v>-</v>
      </c>
      <c r="Z105" s="12" t="str">
        <f>IFERROR(VLOOKUP($A105,'All Running Order Nat B'!$A$4:$CI$60,Z$204,FALSE),"-")</f>
        <v>-</v>
      </c>
      <c r="AA105" s="12" t="str">
        <f>IFERROR(VLOOKUP($A105,'All Running Order Nat B'!$A$4:$CI$60,AA$204,FALSE),"-")</f>
        <v>-</v>
      </c>
      <c r="AB105" s="12" t="str">
        <f>IFERROR(VLOOKUP($A105,'All Running Order Nat B'!$A$4:$CI$60,AB$204,FALSE),"-")</f>
        <v>-</v>
      </c>
      <c r="AC105" s="12" t="str">
        <f>IFERROR(VLOOKUP($A105,'All Running Order Nat B'!$A$4:$CI$60,AC$204,FALSE),"-")</f>
        <v>-</v>
      </c>
      <c r="AD105" s="12" t="str">
        <f>IFERROR(VLOOKUP($A105,'All Running Order Nat B'!$A$4:$CI$60,AD$204,FALSE),"-")</f>
        <v>-</v>
      </c>
      <c r="AE105" s="12" t="str">
        <f>IFERROR(VLOOKUP($A105,'All Running Order Nat B'!$A$4:$CI$60,AE$204,FALSE),"-")</f>
        <v>-</v>
      </c>
      <c r="AF105" s="12" t="str">
        <f>IFERROR(VLOOKUP($A105,'All Running Order Nat B'!$A$4:$CI$60,AF$204,FALSE),"-")</f>
        <v>-</v>
      </c>
      <c r="AG105" s="12" t="str">
        <f>IFERROR(VLOOKUP($A105,'All Running Order Nat B'!$A$4:$CI$60,AG$204,FALSE),"-")</f>
        <v>-</v>
      </c>
      <c r="AH105" s="5" t="str">
        <f>IFERROR(VLOOKUP($A105,'All Running Order Nat B'!$A$4:$CI$60,AH$204,FALSE),"-")</f>
        <v>-</v>
      </c>
      <c r="AI105" s="5" t="str">
        <f>IFERROR(VLOOKUP($A105,'All Running Order Nat B'!$A$4:$CI$60,AI$204,FALSE),"-")</f>
        <v>-</v>
      </c>
      <c r="AJ105" s="12" t="str">
        <f>IFERROR(VLOOKUP($A105,'All Running Order Nat B'!$A$4:$CI$60,AJ$204,FALSE),"-")</f>
        <v>-</v>
      </c>
      <c r="AK105" s="12" t="str">
        <f>IFERROR(VLOOKUP($A105,'All Running Order Nat B'!$A$4:$CI$60,AK$204,FALSE),"-")</f>
        <v>-</v>
      </c>
      <c r="AL105" s="12" t="str">
        <f>IFERROR(VLOOKUP($A105,'All Running Order Nat B'!$A$4:$CI$60,AL$204,FALSE),"-")</f>
        <v>-</v>
      </c>
      <c r="AM105" s="12" t="str">
        <f>IFERROR(VLOOKUP($A105,'All Running Order Nat B'!$A$4:$CI$60,AM$204,FALSE),"-")</f>
        <v>-</v>
      </c>
      <c r="AN105" s="12" t="str">
        <f>IFERROR(VLOOKUP($A105,'All Running Order Nat B'!$A$4:$CI$60,AN$204,FALSE),"-")</f>
        <v>-</v>
      </c>
      <c r="AO105" s="12" t="str">
        <f>IFERROR(VLOOKUP($A105,'All Running Order Nat B'!$A$4:$CI$60,AO$204,FALSE),"-")</f>
        <v>-</v>
      </c>
      <c r="AP105" s="12" t="str">
        <f>IFERROR(VLOOKUP($A105,'All Running Order Nat B'!$A$4:$CI$60,AP$204,FALSE),"-")</f>
        <v>-</v>
      </c>
      <c r="AQ105" s="12" t="str">
        <f>IFERROR(VLOOKUP($A105,'All Running Order Nat B'!$A$4:$CI$60,AQ$204,FALSE),"-")</f>
        <v>-</v>
      </c>
      <c r="AR105" s="12" t="str">
        <f>IFERROR(VLOOKUP($A105,'All Running Order Nat B'!$A$4:$CI$60,AR$204,FALSE),"-")</f>
        <v>-</v>
      </c>
      <c r="AS105" s="12" t="str">
        <f>IFERROR(VLOOKUP($A105,'All Running Order Nat B'!$A$4:$CI$60,AS$204,FALSE),"-")</f>
        <v>-</v>
      </c>
      <c r="AT105" s="5" t="str">
        <f>IFERROR(VLOOKUP($A105,'All Running Order Nat B'!$A$4:$CI$60,AT$204,FALSE),"-")</f>
        <v>-</v>
      </c>
      <c r="AU105" s="5" t="str">
        <f>IFERROR(VLOOKUP($A105,'All Running Order Nat B'!$A$4:$CI$60,AU$204,FALSE),"-")</f>
        <v>-</v>
      </c>
      <c r="AV105" s="12" t="str">
        <f>IFERROR(VLOOKUP($A105,'All Running Order Nat B'!$A$4:$CI$60,AV$204,FALSE),"-")</f>
        <v>-</v>
      </c>
      <c r="AW105" s="12" t="str">
        <f>IFERROR(VLOOKUP($A105,'All Running Order Nat B'!$A$4:$CI$60,AW$204,FALSE),"-")</f>
        <v>-</v>
      </c>
      <c r="AX105" s="12" t="str">
        <f>IFERROR(VLOOKUP($A105,'All Running Order Nat B'!$A$4:$CI$60,AX$204,FALSE),"-")</f>
        <v>-</v>
      </c>
      <c r="AY105" s="12" t="str">
        <f>IFERROR(VLOOKUP($A105,'All Running Order Nat B'!$A$4:$CI$60,AY$204,FALSE),"-")</f>
        <v>-</v>
      </c>
      <c r="AZ105" s="12" t="str">
        <f>IFERROR(VLOOKUP($A105,'All Running Order Nat B'!$A$4:$CI$60,AZ$204,FALSE),"-")</f>
        <v>-</v>
      </c>
      <c r="BA105" s="12" t="str">
        <f>IFERROR(VLOOKUP($A105,'All Running Order Nat B'!$A$4:$CI$60,BA$204,FALSE),"-")</f>
        <v>-</v>
      </c>
      <c r="BB105" s="12" t="str">
        <f>IFERROR(VLOOKUP($A105,'All Running Order Nat B'!$A$4:$CI$60,BB$204,FALSE),"-")</f>
        <v>-</v>
      </c>
      <c r="BC105" s="12" t="str">
        <f>IFERROR(VLOOKUP($A105,'All Running Order Nat B'!$A$4:$CI$60,BC$204,FALSE),"-")</f>
        <v>-</v>
      </c>
      <c r="BD105" s="12" t="str">
        <f>IFERROR(VLOOKUP($A105,'All Running Order Nat B'!$A$4:$CI$60,BD$204,FALSE),"-")</f>
        <v>-</v>
      </c>
      <c r="BE105" s="12" t="str">
        <f>IFERROR(VLOOKUP($A105,'All Running Order Nat B'!$A$4:$CI$60,BE$204,FALSE),"-")</f>
        <v>-</v>
      </c>
      <c r="BF105" s="5" t="str">
        <f>IFERROR(VLOOKUP($A105,'All Running Order Nat B'!$A$4:$CI$60,BF$204,FALSE),"-")</f>
        <v>-</v>
      </c>
      <c r="BG105" s="5" t="str">
        <f>IFERROR(VLOOKUP($A105,'All Running Order Nat B'!$A$4:$CI$60,BG$204,FALSE),"-")</f>
        <v>-</v>
      </c>
      <c r="BH105" s="5" t="str">
        <f>IFERROR(VLOOKUP($A105,'All Running Order Nat B'!$A$4:$CI$60,BH$204,FALSE),"-")</f>
        <v>-</v>
      </c>
      <c r="BI105" s="5" t="str">
        <f>IFERROR(VLOOKUP($A105,'All Running Order Nat B'!$A$4:$CI$60,BI$204,FALSE),"-")</f>
        <v>-</v>
      </c>
      <c r="BJ105" s="5" t="str">
        <f>IFERROR(VLOOKUP($A105,'All Running Order Nat B'!$A$4:$CI$60,BJ$204,FALSE),"-")</f>
        <v>-</v>
      </c>
      <c r="BK105" s="5" t="str">
        <f>IFERROR(VLOOKUP($A105,'All Running Order Nat B'!$A$4:$CI$60,BK$204,FALSE),"-")</f>
        <v>-</v>
      </c>
      <c r="BL105" s="5" t="str">
        <f>IFERROR(VLOOKUP($A105,'All Running Order Nat B'!$A$4:$CI$60,BL$204,FALSE),"-")</f>
        <v>-</v>
      </c>
      <c r="BM105" s="5" t="str">
        <f>IFERROR(VLOOKUP($A105,'All Running Order Nat B'!$A$4:$CI$60,BM$204,FALSE),"-")</f>
        <v>-</v>
      </c>
      <c r="BN105" s="5" t="str">
        <f>IFERROR(VLOOKUP($A105,'All Running Order Nat B'!$A$4:$CI$60,BN$204,FALSE),"-")</f>
        <v>-</v>
      </c>
      <c r="BO105" s="5" t="str">
        <f>IFERROR(VLOOKUP($A105,'All Running Order Nat B'!$A$4:$CI$60,BO$204,FALSE),"-")</f>
        <v>-</v>
      </c>
      <c r="BP105" s="3" t="str">
        <f>IFERROR(VLOOKUP($A105,'All Running Order Nat B'!$A$4:$CI$60,BP$204,FALSE),"-")</f>
        <v>-</v>
      </c>
      <c r="BQ105" s="3" t="str">
        <f>IFERROR(VLOOKUP($A105,'All Running Order Nat B'!$A$4:$CI$60,BQ$204,FALSE),"-")</f>
        <v>-</v>
      </c>
      <c r="BR105" s="3" t="str">
        <f>IFERROR(VLOOKUP($A105,'All Running Order Nat B'!$A$4:$CI$60,BR$204,FALSE),"-")</f>
        <v>-</v>
      </c>
      <c r="BS105" s="3" t="str">
        <f>IFERROR(VLOOKUP($A105,'All Running Order Nat B'!$A$4:$CI$60,BS$204,FALSE),"-")</f>
        <v>-</v>
      </c>
      <c r="BT105" s="3" t="str">
        <f>IFERROR(VLOOKUP($A105,'All Running Order Nat B'!$A$4:$CI$60,BT$204,FALSE),"-")</f>
        <v>-</v>
      </c>
      <c r="BU105" s="3" t="str">
        <f>IFERROR(VLOOKUP($A105,'All Running Order Nat B'!$A$4:$CI$60,BU$204,FALSE),"-")</f>
        <v>-</v>
      </c>
      <c r="BV105" s="3" t="str">
        <f>IFERROR(VLOOKUP($A105,'All Running Order Nat B'!$A$4:$CI$60,BV$204,FALSE),"-")</f>
        <v>-</v>
      </c>
      <c r="BW105" s="3" t="str">
        <f>IFERROR(VLOOKUP($A105,'All Running Order Nat B'!$A$4:$CI$60,BW$204,FALSE),"-")</f>
        <v>-</v>
      </c>
      <c r="BX105" s="3" t="str">
        <f>IFERROR(VLOOKUP($A105,'All Running Order Nat B'!$A$4:$CI$60,BX$204,FALSE),"-")</f>
        <v>-</v>
      </c>
      <c r="BY105" s="3" t="str">
        <f>IFERROR(VLOOKUP($A105,'All Running Order Nat B'!$A$4:$CI$60,BY$204,FALSE),"-")</f>
        <v>-</v>
      </c>
      <c r="BZ105" s="3" t="str">
        <f>IFERROR(VLOOKUP($A105,'All Running Order Nat B'!$A$4:$CI$60,BZ$204,FALSE),"-")</f>
        <v>-</v>
      </c>
      <c r="CA105" s="3" t="str">
        <f>IFERROR(VLOOKUP($A105,'All Running Order Nat B'!$A$4:$CI$60,CA$204,FALSE),"-")</f>
        <v>-</v>
      </c>
      <c r="CB105" s="3" t="str">
        <f>IFERROR(VLOOKUP($A105,'All Running Order Nat B'!$A$4:$CI$60,CB$204,FALSE),"-")</f>
        <v>-</v>
      </c>
      <c r="CC105" s="3" t="str">
        <f>IFERROR(VLOOKUP($A105,'All Running Order Nat B'!$A$4:$CI$60,CC$204,FALSE),"-")</f>
        <v>-</v>
      </c>
      <c r="CD105" s="3" t="str">
        <f>IFERROR(VLOOKUP($A105,'All Running Order Nat B'!$A$4:$CI$60,CD$204,FALSE),"-")</f>
        <v>-</v>
      </c>
      <c r="CE105" s="3" t="str">
        <f>IFERROR(VLOOKUP($A105,'All Running Order Nat B'!$A$4:$CI$60,CE$204,FALSE),"-")</f>
        <v>-</v>
      </c>
      <c r="CF105" s="3"/>
      <c r="CG105" s="3"/>
      <c r="CH105" s="5" t="str">
        <f>IFERROR(VLOOKUP($A105,'All Running Order Nat B'!$A$4:$CI$60,CH$204,FALSE),"-")</f>
        <v>-</v>
      </c>
      <c r="CI105">
        <v>23</v>
      </c>
    </row>
    <row r="106" spans="1:87" x14ac:dyDescent="0.3">
      <c r="A106" t="str">
        <f>CONCATENATE('Running Order'!$E$1008,"Live",CI106)</f>
        <v>BlueLive24</v>
      </c>
      <c r="B106" s="37" t="str">
        <f>IFERROR(VLOOKUP($A106,'All Running Order Nat B'!$A$4:$CI$60,B$204,FALSE),"-")</f>
        <v>-</v>
      </c>
      <c r="C106" s="36" t="str">
        <f>IFERROR(VLOOKUP($A106,'All Running Order Nat B'!$A$4:$CI$60,C$204,FALSE),"-")</f>
        <v>-</v>
      </c>
      <c r="D106" s="36" t="str">
        <f>IFERROR(VLOOKUP($A106,'All Running Order Nat B'!$A$4:$CI$60,D$204,FALSE),"-")</f>
        <v>-</v>
      </c>
      <c r="E106" s="36" t="str">
        <f>IFERROR(VLOOKUP($A106,'All Running Order Nat B'!$A$4:$CI$60,E$204,FALSE),"-")</f>
        <v>-</v>
      </c>
      <c r="F106" s="36" t="str">
        <f>IFERROR(VLOOKUP($A106,'All Running Order Nat B'!$A$4:$CI$60,F$204,FALSE),"-")</f>
        <v>-</v>
      </c>
      <c r="G106" s="37" t="str">
        <f>IFERROR(VLOOKUP($A106,'All Running Order Nat B'!$A$4:$CI$60,G$204,FALSE),"-")</f>
        <v>-</v>
      </c>
      <c r="H106" s="36" t="str">
        <f>IFERROR(VLOOKUP($A106,'All Running Order Nat B'!$A$4:$CI$60,H$204,FALSE),"-")</f>
        <v>-</v>
      </c>
      <c r="I106" s="36" t="str">
        <f>IFERROR(VLOOKUP($A106,'All Running Order Nat B'!$A$4:$CI$60,I$204,FALSE),"-")</f>
        <v>-</v>
      </c>
      <c r="J106" s="36" t="str">
        <f>IFERROR(VLOOKUP($A106,'All Running Order Nat B'!$A$4:$CI$60,J$204,FALSE),"-")</f>
        <v>-</v>
      </c>
      <c r="K106" s="36" t="str">
        <f>IFERROR(VLOOKUP($A106,'All Running Order Nat B'!$A$4:$CI$60,K$204,FALSE),"-")</f>
        <v>-</v>
      </c>
      <c r="L106" s="36" t="str">
        <f>IFERROR(VLOOKUP($A106,'All Running Order Nat B'!$A$4:$CI$60,L$204,FALSE),"-")</f>
        <v>-</v>
      </c>
      <c r="M106" s="36" t="str">
        <f>IFERROR(VLOOKUP($A106,'All Running Order Nat B'!$A$4:$CI$60,M$204,FALSE),"-")</f>
        <v>-</v>
      </c>
      <c r="N106" s="36" t="str">
        <f>IFERROR(VLOOKUP($A106,'All Running Order Nat B'!$A$4:$CI$60,N$204,FALSE),"-")</f>
        <v>-</v>
      </c>
      <c r="O106" s="36" t="str">
        <f>IFERROR(VLOOKUP($A106,'All Running Order Nat B'!$A$4:$CI$60,O$204,FALSE),"-")</f>
        <v>-</v>
      </c>
      <c r="P106" s="36" t="str">
        <f>IFERROR(VLOOKUP($A106,'All Running Order Nat B'!$A$4:$CI$60,P$204,FALSE),"-")</f>
        <v>-</v>
      </c>
      <c r="Q106" s="36" t="str">
        <f>IFERROR(VLOOKUP($A106,'All Running Order Nat B'!$A$4:$CI$60,Q$204,FALSE),"-")</f>
        <v>-</v>
      </c>
      <c r="R106" s="36" t="str">
        <f>IFERROR(VLOOKUP($A106,'All Running Order Nat B'!$A$4:$CI$60,R$204,FALSE),"-")</f>
        <v>-</v>
      </c>
      <c r="S106" s="36" t="str">
        <f>IFERROR(VLOOKUP($A106,'All Running Order Nat B'!$A$4:$CI$60,S$204,FALSE),"-")</f>
        <v>-</v>
      </c>
      <c r="T106" s="36" t="str">
        <f>IFERROR(VLOOKUP($A106,'All Running Order Nat B'!$A$4:$CI$60,T$204,FALSE),"-")</f>
        <v>-</v>
      </c>
      <c r="U106" s="36" t="str">
        <f>IFERROR(VLOOKUP($A106,'All Running Order Nat B'!$A$4:$CI$60,U$204,FALSE),"-")</f>
        <v>-</v>
      </c>
      <c r="V106" s="36" t="str">
        <f>IFERROR(VLOOKUP($A106,'All Running Order Nat B'!$A$4:$CI$60,V$204,FALSE),"-")</f>
        <v>-</v>
      </c>
      <c r="W106" s="38" t="str">
        <f>IFERROR(VLOOKUP($A106,'All Running Order Nat B'!$A$4:$CI$60,W$204,FALSE),"-")</f>
        <v>-</v>
      </c>
      <c r="X106" s="36" t="str">
        <f>IFERROR(VLOOKUP($A106,'All Running Order Nat B'!$A$4:$CI$60,X$204,FALSE),"-")</f>
        <v>-</v>
      </c>
      <c r="Y106" s="36" t="str">
        <f>IFERROR(VLOOKUP($A106,'All Running Order Nat B'!$A$4:$CI$60,Y$204,FALSE),"-")</f>
        <v>-</v>
      </c>
      <c r="Z106" s="36" t="str">
        <f>IFERROR(VLOOKUP($A106,'All Running Order Nat B'!$A$4:$CI$60,Z$204,FALSE),"-")</f>
        <v>-</v>
      </c>
      <c r="AA106" s="36" t="str">
        <f>IFERROR(VLOOKUP($A106,'All Running Order Nat B'!$A$4:$CI$60,AA$204,FALSE),"-")</f>
        <v>-</v>
      </c>
      <c r="AB106" s="36" t="str">
        <f>IFERROR(VLOOKUP($A106,'All Running Order Nat B'!$A$4:$CI$60,AB$204,FALSE),"-")</f>
        <v>-</v>
      </c>
      <c r="AC106" s="36" t="str">
        <f>IFERROR(VLOOKUP($A106,'All Running Order Nat B'!$A$4:$CI$60,AC$204,FALSE),"-")</f>
        <v>-</v>
      </c>
      <c r="AD106" s="36" t="str">
        <f>IFERROR(VLOOKUP($A106,'All Running Order Nat B'!$A$4:$CI$60,AD$204,FALSE),"-")</f>
        <v>-</v>
      </c>
      <c r="AE106" s="36" t="str">
        <f>IFERROR(VLOOKUP($A106,'All Running Order Nat B'!$A$4:$CI$60,AE$204,FALSE),"-")</f>
        <v>-</v>
      </c>
      <c r="AF106" s="36" t="str">
        <f>IFERROR(VLOOKUP($A106,'All Running Order Nat B'!$A$4:$CI$60,AF$204,FALSE),"-")</f>
        <v>-</v>
      </c>
      <c r="AG106" s="36" t="str">
        <f>IFERROR(VLOOKUP($A106,'All Running Order Nat B'!$A$4:$CI$60,AG$204,FALSE),"-")</f>
        <v>-</v>
      </c>
      <c r="AH106" s="38" t="str">
        <f>IFERROR(VLOOKUP($A106,'All Running Order Nat B'!$A$4:$CI$60,AH$204,FALSE),"-")</f>
        <v>-</v>
      </c>
      <c r="AI106" s="38" t="str">
        <f>IFERROR(VLOOKUP($A106,'All Running Order Nat B'!$A$4:$CI$60,AI$204,FALSE),"-")</f>
        <v>-</v>
      </c>
      <c r="AJ106" s="36" t="str">
        <f>IFERROR(VLOOKUP($A106,'All Running Order Nat B'!$A$4:$CI$60,AJ$204,FALSE),"-")</f>
        <v>-</v>
      </c>
      <c r="AK106" s="36" t="str">
        <f>IFERROR(VLOOKUP($A106,'All Running Order Nat B'!$A$4:$CI$60,AK$204,FALSE),"-")</f>
        <v>-</v>
      </c>
      <c r="AL106" s="36" t="str">
        <f>IFERROR(VLOOKUP($A106,'All Running Order Nat B'!$A$4:$CI$60,AL$204,FALSE),"-")</f>
        <v>-</v>
      </c>
      <c r="AM106" s="36" t="str">
        <f>IFERROR(VLOOKUP($A106,'All Running Order Nat B'!$A$4:$CI$60,AM$204,FALSE),"-")</f>
        <v>-</v>
      </c>
      <c r="AN106" s="36" t="str">
        <f>IFERROR(VLOOKUP($A106,'All Running Order Nat B'!$A$4:$CI$60,AN$204,FALSE),"-")</f>
        <v>-</v>
      </c>
      <c r="AO106" s="36" t="str">
        <f>IFERROR(VLOOKUP($A106,'All Running Order Nat B'!$A$4:$CI$60,AO$204,FALSE),"-")</f>
        <v>-</v>
      </c>
      <c r="AP106" s="36" t="str">
        <f>IFERROR(VLOOKUP($A106,'All Running Order Nat B'!$A$4:$CI$60,AP$204,FALSE),"-")</f>
        <v>-</v>
      </c>
      <c r="AQ106" s="36" t="str">
        <f>IFERROR(VLOOKUP($A106,'All Running Order Nat B'!$A$4:$CI$60,AQ$204,FALSE),"-")</f>
        <v>-</v>
      </c>
      <c r="AR106" s="36" t="str">
        <f>IFERROR(VLOOKUP($A106,'All Running Order Nat B'!$A$4:$CI$60,AR$204,FALSE),"-")</f>
        <v>-</v>
      </c>
      <c r="AS106" s="36" t="str">
        <f>IFERROR(VLOOKUP($A106,'All Running Order Nat B'!$A$4:$CI$60,AS$204,FALSE),"-")</f>
        <v>-</v>
      </c>
      <c r="AT106" s="38" t="str">
        <f>IFERROR(VLOOKUP($A106,'All Running Order Nat B'!$A$4:$CI$60,AT$204,FALSE),"-")</f>
        <v>-</v>
      </c>
      <c r="AU106" s="38" t="str">
        <f>IFERROR(VLOOKUP($A106,'All Running Order Nat B'!$A$4:$CI$60,AU$204,FALSE),"-")</f>
        <v>-</v>
      </c>
      <c r="AV106" s="36" t="str">
        <f>IFERROR(VLOOKUP($A106,'All Running Order Nat B'!$A$4:$CI$60,AV$204,FALSE),"-")</f>
        <v>-</v>
      </c>
      <c r="AW106" s="36" t="str">
        <f>IFERROR(VLOOKUP($A106,'All Running Order Nat B'!$A$4:$CI$60,AW$204,FALSE),"-")</f>
        <v>-</v>
      </c>
      <c r="AX106" s="36" t="str">
        <f>IFERROR(VLOOKUP($A106,'All Running Order Nat B'!$A$4:$CI$60,AX$204,FALSE),"-")</f>
        <v>-</v>
      </c>
      <c r="AY106" s="36" t="str">
        <f>IFERROR(VLOOKUP($A106,'All Running Order Nat B'!$A$4:$CI$60,AY$204,FALSE),"-")</f>
        <v>-</v>
      </c>
      <c r="AZ106" s="36" t="str">
        <f>IFERROR(VLOOKUP($A106,'All Running Order Nat B'!$A$4:$CI$60,AZ$204,FALSE),"-")</f>
        <v>-</v>
      </c>
      <c r="BA106" s="36" t="str">
        <f>IFERROR(VLOOKUP($A106,'All Running Order Nat B'!$A$4:$CI$60,BA$204,FALSE),"-")</f>
        <v>-</v>
      </c>
      <c r="BB106" s="36" t="str">
        <f>IFERROR(VLOOKUP($A106,'All Running Order Nat B'!$A$4:$CI$60,BB$204,FALSE),"-")</f>
        <v>-</v>
      </c>
      <c r="BC106" s="36" t="str">
        <f>IFERROR(VLOOKUP($A106,'All Running Order Nat B'!$A$4:$CI$60,BC$204,FALSE),"-")</f>
        <v>-</v>
      </c>
      <c r="BD106" s="36" t="str">
        <f>IFERROR(VLOOKUP($A106,'All Running Order Nat B'!$A$4:$CI$60,BD$204,FALSE),"-")</f>
        <v>-</v>
      </c>
      <c r="BE106" s="36" t="str">
        <f>IFERROR(VLOOKUP($A106,'All Running Order Nat B'!$A$4:$CI$60,BE$204,FALSE),"-")</f>
        <v>-</v>
      </c>
      <c r="BF106" s="38" t="str">
        <f>IFERROR(VLOOKUP($A106,'All Running Order Nat B'!$A$4:$CI$60,BF$204,FALSE),"-")</f>
        <v>-</v>
      </c>
      <c r="BG106" s="38" t="str">
        <f>IFERROR(VLOOKUP($A106,'All Running Order Nat B'!$A$4:$CI$60,BG$204,FALSE),"-")</f>
        <v>-</v>
      </c>
      <c r="BH106" s="5" t="str">
        <f>IFERROR(VLOOKUP($A106,'All Running Order Nat B'!$A$4:$CI$60,BH$204,FALSE),"-")</f>
        <v>-</v>
      </c>
      <c r="BI106" s="5" t="str">
        <f>IFERROR(VLOOKUP($A106,'All Running Order Nat B'!$A$4:$CI$60,BI$204,FALSE),"-")</f>
        <v>-</v>
      </c>
      <c r="BJ106" s="5" t="str">
        <f>IFERROR(VLOOKUP($A106,'All Running Order Nat B'!$A$4:$CI$60,BJ$204,FALSE),"-")</f>
        <v>-</v>
      </c>
      <c r="BK106" s="5" t="str">
        <f>IFERROR(VLOOKUP($A106,'All Running Order Nat B'!$A$4:$CI$60,BK$204,FALSE),"-")</f>
        <v>-</v>
      </c>
      <c r="BL106" s="5" t="str">
        <f>IFERROR(VLOOKUP($A106,'All Running Order Nat B'!$A$4:$CI$60,BL$204,FALSE),"-")</f>
        <v>-</v>
      </c>
      <c r="BM106" s="5" t="str">
        <f>IFERROR(VLOOKUP($A106,'All Running Order Nat B'!$A$4:$CI$60,BM$204,FALSE),"-")</f>
        <v>-</v>
      </c>
      <c r="BN106" s="5" t="str">
        <f>IFERROR(VLOOKUP($A106,'All Running Order Nat B'!$A$4:$CI$60,BN$204,FALSE),"-")</f>
        <v>-</v>
      </c>
      <c r="BO106" s="5" t="str">
        <f>IFERROR(VLOOKUP($A106,'All Running Order Nat B'!$A$4:$CI$60,BO$204,FALSE),"-")</f>
        <v>-</v>
      </c>
      <c r="BP106" s="3" t="str">
        <f>IFERROR(VLOOKUP($A106,'All Running Order Nat B'!$A$4:$CI$60,BP$204,FALSE),"-")</f>
        <v>-</v>
      </c>
      <c r="BQ106" s="3" t="str">
        <f>IFERROR(VLOOKUP($A106,'All Running Order Nat B'!$A$4:$CI$60,BQ$204,FALSE),"-")</f>
        <v>-</v>
      </c>
      <c r="BR106" s="3" t="str">
        <f>IFERROR(VLOOKUP($A106,'All Running Order Nat B'!$A$4:$CI$60,BR$204,FALSE),"-")</f>
        <v>-</v>
      </c>
      <c r="BS106" s="3" t="str">
        <f>IFERROR(VLOOKUP($A106,'All Running Order Nat B'!$A$4:$CI$60,BS$204,FALSE),"-")</f>
        <v>-</v>
      </c>
      <c r="BT106" s="3" t="str">
        <f>IFERROR(VLOOKUP($A106,'All Running Order Nat B'!$A$4:$CI$60,BT$204,FALSE),"-")</f>
        <v>-</v>
      </c>
      <c r="BU106" s="3" t="str">
        <f>IFERROR(VLOOKUP($A106,'All Running Order Nat B'!$A$4:$CI$60,BU$204,FALSE),"-")</f>
        <v>-</v>
      </c>
      <c r="BV106" s="3" t="str">
        <f>IFERROR(VLOOKUP($A106,'All Running Order Nat B'!$A$4:$CI$60,BV$204,FALSE),"-")</f>
        <v>-</v>
      </c>
      <c r="BW106" s="3" t="str">
        <f>IFERROR(VLOOKUP($A106,'All Running Order Nat B'!$A$4:$CI$60,BW$204,FALSE),"-")</f>
        <v>-</v>
      </c>
      <c r="BX106" s="3" t="str">
        <f>IFERROR(VLOOKUP($A106,'All Running Order Nat B'!$A$4:$CI$60,BX$204,FALSE),"-")</f>
        <v>-</v>
      </c>
      <c r="BY106" s="3" t="str">
        <f>IFERROR(VLOOKUP($A106,'All Running Order Nat B'!$A$4:$CI$60,BY$204,FALSE),"-")</f>
        <v>-</v>
      </c>
      <c r="BZ106" s="3" t="str">
        <f>IFERROR(VLOOKUP($A106,'All Running Order Nat B'!$A$4:$CI$60,BZ$204,FALSE),"-")</f>
        <v>-</v>
      </c>
      <c r="CA106" s="3" t="str">
        <f>IFERROR(VLOOKUP($A106,'All Running Order Nat B'!$A$4:$CI$60,CA$204,FALSE),"-")</f>
        <v>-</v>
      </c>
      <c r="CB106" s="3" t="str">
        <f>IFERROR(VLOOKUP($A106,'All Running Order Nat B'!$A$4:$CI$60,CB$204,FALSE),"-")</f>
        <v>-</v>
      </c>
      <c r="CC106" s="3" t="str">
        <f>IFERROR(VLOOKUP($A106,'All Running Order Nat B'!$A$4:$CI$60,CC$204,FALSE),"-")</f>
        <v>-</v>
      </c>
      <c r="CD106" s="3" t="str">
        <f>IFERROR(VLOOKUP($A106,'All Running Order Nat B'!$A$4:$CI$60,CD$204,FALSE),"-")</f>
        <v>-</v>
      </c>
      <c r="CE106" s="3" t="str">
        <f>IFERROR(VLOOKUP($A106,'All Running Order Nat B'!$A$4:$CI$60,CE$204,FALSE),"-")</f>
        <v>-</v>
      </c>
      <c r="CF106" s="3"/>
      <c r="CG106" s="3"/>
      <c r="CH106" s="5" t="str">
        <f>IFERROR(VLOOKUP($A106,'All Running Order Nat B'!$A$4:$CI$60,CH$204,FALSE),"-")</f>
        <v>-</v>
      </c>
      <c r="CI106">
        <v>24</v>
      </c>
    </row>
    <row r="107" spans="1:87" x14ac:dyDescent="0.3">
      <c r="B107" s="13" t="s">
        <v>52</v>
      </c>
      <c r="C107" s="13"/>
      <c r="D107" s="13"/>
      <c r="E107" s="13"/>
      <c r="F107" s="13"/>
      <c r="G107" s="13"/>
      <c r="H107" s="12"/>
      <c r="I107" s="12"/>
      <c r="J107" s="12"/>
      <c r="K107" s="12"/>
      <c r="L107" s="12"/>
      <c r="M107" s="12"/>
      <c r="N107" s="12"/>
      <c r="O107" s="12"/>
      <c r="P107" s="12"/>
      <c r="Q107" s="12"/>
      <c r="R107" s="12"/>
      <c r="S107" s="12"/>
      <c r="T107" s="12"/>
      <c r="U107" s="12"/>
      <c r="V107" s="12"/>
      <c r="W107" s="5"/>
      <c r="X107" s="12"/>
      <c r="Y107" s="12"/>
      <c r="Z107" s="12"/>
      <c r="AA107" s="12"/>
      <c r="AB107" s="12"/>
      <c r="AC107" s="12"/>
      <c r="AD107" s="12"/>
      <c r="AE107" s="12"/>
      <c r="AF107" s="12"/>
      <c r="AG107" s="12"/>
      <c r="AH107" s="5"/>
      <c r="AI107" s="5"/>
      <c r="AJ107" s="12"/>
      <c r="AK107" s="12"/>
      <c r="AL107" s="12"/>
      <c r="AM107" s="12"/>
      <c r="AN107" s="12"/>
      <c r="AO107" s="12"/>
      <c r="AP107" s="12"/>
      <c r="AQ107" s="12"/>
      <c r="AR107" s="12"/>
      <c r="AS107" s="12"/>
      <c r="AT107" s="5"/>
      <c r="AU107" s="5"/>
      <c r="AV107" s="5"/>
      <c r="AW107" s="5"/>
      <c r="AX107" s="5"/>
      <c r="AY107" s="5"/>
      <c r="AZ107" s="5"/>
      <c r="BA107" s="5"/>
      <c r="BB107" s="5"/>
      <c r="BC107" s="5"/>
      <c r="BD107" s="5"/>
      <c r="BE107" s="5"/>
      <c r="BF107" s="5"/>
      <c r="BG107" s="5"/>
      <c r="BH107" s="5"/>
      <c r="BI107" s="5"/>
      <c r="BJ107" s="5"/>
      <c r="BK107" s="5"/>
      <c r="BL107" s="5"/>
      <c r="BM107" s="5"/>
      <c r="BN107" s="5"/>
      <c r="BO107" s="5"/>
      <c r="BP107" s="3"/>
      <c r="BQ107" s="3"/>
      <c r="BR107" s="3"/>
      <c r="BS107" s="3"/>
      <c r="BT107" s="3"/>
      <c r="BU107" s="3"/>
      <c r="BV107" s="3"/>
      <c r="BW107" s="3"/>
      <c r="BX107" s="3"/>
      <c r="BY107" s="3"/>
      <c r="BZ107" s="3"/>
      <c r="CA107" s="3"/>
      <c r="CB107" s="3"/>
      <c r="CC107" s="3"/>
      <c r="CD107" s="3"/>
      <c r="CE107" s="3"/>
      <c r="CF107" s="3"/>
      <c r="CG107" s="3"/>
      <c r="CH107" s="5"/>
    </row>
    <row r="108" spans="1:87" x14ac:dyDescent="0.3">
      <c r="A108" t="str">
        <f>CONCATENATE('Running Order'!$E$1009,CI108)</f>
        <v>Rookie1</v>
      </c>
      <c r="B108" s="13">
        <f>IFERROR(VLOOKUP($A108,'All Running Order Nat B'!$A$4:$CI$60,B$204,FALSE),"-")</f>
        <v>9</v>
      </c>
      <c r="C108" s="35" t="str">
        <f>IFERROR(VLOOKUP($A108,'All Running Order Nat B'!$A$4:$CI$60,C$204,FALSE),"-")</f>
        <v>Darren Underwood</v>
      </c>
      <c r="D108" s="35" t="str">
        <f>IFERROR(VLOOKUP($A108,'All Running Order Nat B'!$A$4:$CI$60,D$204,FALSE),"-")</f>
        <v>Sue Underwood</v>
      </c>
      <c r="E108" s="35" t="str">
        <f>IFERROR(VLOOKUP($A108,'All Running Order Nat B'!$A$4:$CI$60,E$204,FALSE),"-")</f>
        <v>Sherpa</v>
      </c>
      <c r="F108" s="35">
        <f>IFERROR(VLOOKUP($A108,'All Running Order Nat B'!$A$4:$CI$60,F$204,FALSE),"-")</f>
        <v>1440</v>
      </c>
      <c r="G108" s="13" t="str">
        <f>IFERROR(VLOOKUP($A108,'All Running Order Nat B'!$A$4:$CI$60,G$204,FALSE),"-")</f>
        <v>Live</v>
      </c>
      <c r="H108" s="12">
        <f>IFERROR(VLOOKUP($A108,'All Running Order Nat B'!$A$4:$CI$60,H$204,FALSE),"-")</f>
        <v>6</v>
      </c>
      <c r="I108" s="12">
        <f>IFERROR(VLOOKUP($A108,'All Running Order Nat B'!$A$4:$CI$60,I$204,FALSE),"-")</f>
        <v>0</v>
      </c>
      <c r="J108" s="12">
        <f>IFERROR(VLOOKUP($A108,'All Running Order Nat B'!$A$4:$CI$60,J$204,FALSE),"-")</f>
        <v>0</v>
      </c>
      <c r="K108" s="35">
        <f>IFERROR(VLOOKUP($A108,'All Running Order Nat B'!$A$4:$CI$60,K$204,FALSE),"-")</f>
        <v>0</v>
      </c>
      <c r="L108" s="12" t="str">
        <f>IFERROR(VLOOKUP($A108,'All Running Order Nat B'!$A$4:$CI$60,L$204,FALSE),"-")</f>
        <v>Rookie</v>
      </c>
      <c r="M108" s="35">
        <f>IFERROR(VLOOKUP($A108,'All Running Order Nat B'!$A$4:$CI$60,M$204,FALSE),"-")</f>
        <v>5</v>
      </c>
      <c r="N108" s="35">
        <f>IFERROR(VLOOKUP($A108,'All Running Order Nat B'!$A$4:$CI$60,N$204,FALSE),"-")</f>
        <v>0</v>
      </c>
      <c r="O108" s="35">
        <f>IFERROR(VLOOKUP($A108,'All Running Order Nat B'!$A$4:$CI$60,O$204,FALSE),"-")</f>
        <v>3</v>
      </c>
      <c r="P108" s="35">
        <f>IFERROR(VLOOKUP($A108,'All Running Order Nat B'!$A$4:$CI$60,P$204,FALSE),"-")</f>
        <v>2</v>
      </c>
      <c r="Q108" s="35">
        <f>IFERROR(VLOOKUP($A108,'All Running Order Nat B'!$A$4:$CI$60,Q$204,FALSE),"-")</f>
        <v>4</v>
      </c>
      <c r="R108" s="35">
        <f>IFERROR(VLOOKUP($A108,'All Running Order Nat B'!$A$4:$CI$60,R$204,FALSE),"-")</f>
        <v>4</v>
      </c>
      <c r="S108" s="12">
        <f>IFERROR(VLOOKUP($A108,'All Running Order Nat B'!$A$4:$CI$60,S$204,FALSE),"-")</f>
        <v>8</v>
      </c>
      <c r="T108" s="35">
        <f>IFERROR(VLOOKUP($A108,'All Running Order Nat B'!$A$4:$CI$60,T$204,FALSE),"-")</f>
        <v>5</v>
      </c>
      <c r="U108" s="12">
        <f>IFERROR(VLOOKUP($A108,'All Running Order Nat B'!$A$4:$CI$60,U$204,FALSE),"-")</f>
        <v>0</v>
      </c>
      <c r="V108" s="35">
        <f>IFERROR(VLOOKUP($A108,'All Running Order Nat B'!$A$4:$CI$60,V$204,FALSE),"-")</f>
        <v>0</v>
      </c>
      <c r="W108" s="5">
        <f>IFERROR(VLOOKUP($A108,'All Running Order Nat B'!$A$4:$CI$60,W$204,FALSE),"-")</f>
        <v>31</v>
      </c>
      <c r="X108" s="12">
        <f>IFERROR(VLOOKUP($A108,'All Running Order Nat B'!$A$4:$CI$60,X$204,FALSE),"-")</f>
        <v>6</v>
      </c>
      <c r="Y108" s="12">
        <f>IFERROR(VLOOKUP($A108,'All Running Order Nat B'!$A$4:$CI$60,Y$204,FALSE),"-")</f>
        <v>2</v>
      </c>
      <c r="Z108" s="12">
        <f>IFERROR(VLOOKUP($A108,'All Running Order Nat B'!$A$4:$CI$60,Z$204,FALSE),"-")</f>
        <v>1</v>
      </c>
      <c r="AA108" s="12">
        <f>IFERROR(VLOOKUP($A108,'All Running Order Nat B'!$A$4:$CI$60,AA$204,FALSE),"-")</f>
        <v>4</v>
      </c>
      <c r="AB108" s="12">
        <f>IFERROR(VLOOKUP($A108,'All Running Order Nat B'!$A$4:$CI$60,AB$204,FALSE),"-")</f>
        <v>2</v>
      </c>
      <c r="AC108" s="12">
        <f>IFERROR(VLOOKUP($A108,'All Running Order Nat B'!$A$4:$CI$60,AC$204,FALSE),"-")</f>
        <v>4</v>
      </c>
      <c r="AD108" s="12">
        <f>IFERROR(VLOOKUP($A108,'All Running Order Nat B'!$A$4:$CI$60,AD$204,FALSE),"-")</f>
        <v>7</v>
      </c>
      <c r="AE108" s="12">
        <f>IFERROR(VLOOKUP($A108,'All Running Order Nat B'!$A$4:$CI$60,AE$204,FALSE),"-")</f>
        <v>0</v>
      </c>
      <c r="AF108" s="12">
        <f>IFERROR(VLOOKUP($A108,'All Running Order Nat B'!$A$4:$CI$60,AF$204,FALSE),"-")</f>
        <v>0</v>
      </c>
      <c r="AG108" s="12">
        <f>IFERROR(VLOOKUP($A108,'All Running Order Nat B'!$A$4:$CI$60,AG$204,FALSE),"-")</f>
        <v>0</v>
      </c>
      <c r="AH108" s="5">
        <f>IFERROR(VLOOKUP($A108,'All Running Order Nat B'!$A$4:$CI$60,AH$204,FALSE),"-")</f>
        <v>26</v>
      </c>
      <c r="AI108" s="5">
        <f>IFERROR(VLOOKUP($A108,'All Running Order Nat B'!$A$4:$CI$60,AI$204,FALSE),"-")</f>
        <v>57</v>
      </c>
      <c r="AJ108" s="12">
        <f>IFERROR(VLOOKUP($A108,'All Running Order Nat B'!$A$4:$CI$60,AJ$204,FALSE),"-")</f>
        <v>1</v>
      </c>
      <c r="AK108" s="12">
        <f>IFERROR(VLOOKUP($A108,'All Running Order Nat B'!$A$4:$CI$60,AK$204,FALSE),"-")</f>
        <v>3</v>
      </c>
      <c r="AL108" s="12">
        <f>IFERROR(VLOOKUP($A108,'All Running Order Nat B'!$A$4:$CI$60,AL$204,FALSE),"-")</f>
        <v>2</v>
      </c>
      <c r="AM108" s="12">
        <f>IFERROR(VLOOKUP($A108,'All Running Order Nat B'!$A$4:$CI$60,AM$204,FALSE),"-")</f>
        <v>2</v>
      </c>
      <c r="AN108" s="12">
        <f>IFERROR(VLOOKUP($A108,'All Running Order Nat B'!$A$4:$CI$60,AN$204,FALSE),"-")</f>
        <v>2</v>
      </c>
      <c r="AO108" s="12">
        <f>IFERROR(VLOOKUP($A108,'All Running Order Nat B'!$A$4:$CI$60,AO$204,FALSE),"-")</f>
        <v>1</v>
      </c>
      <c r="AP108" s="12">
        <f>IFERROR(VLOOKUP($A108,'All Running Order Nat B'!$A$4:$CI$60,AP$204,FALSE),"-")</f>
        <v>5</v>
      </c>
      <c r="AQ108" s="12">
        <f>IFERROR(VLOOKUP($A108,'All Running Order Nat B'!$A$4:$CI$60,AQ$204,FALSE),"-")</f>
        <v>1</v>
      </c>
      <c r="AR108" s="12">
        <f>IFERROR(VLOOKUP($A108,'All Running Order Nat B'!$A$4:$CI$60,AR$204,FALSE),"-")</f>
        <v>0</v>
      </c>
      <c r="AS108" s="12">
        <f>IFERROR(VLOOKUP($A108,'All Running Order Nat B'!$A$4:$CI$60,AS$204,FALSE),"-")</f>
        <v>0</v>
      </c>
      <c r="AT108" s="5">
        <f>IFERROR(VLOOKUP($A108,'All Running Order Nat B'!$A$4:$CI$60,AT$204,FALSE),"-")</f>
        <v>17</v>
      </c>
      <c r="AU108" s="5">
        <f>IFERROR(VLOOKUP($A108,'All Running Order Nat B'!$A$4:$CI$60,AU$204,FALSE),"-")</f>
        <v>74</v>
      </c>
      <c r="AV108" s="12">
        <f>IFERROR(VLOOKUP($A108,'All Running Order Nat B'!$A$4:$CI$60,AV$204,FALSE),"-")</f>
        <v>0</v>
      </c>
      <c r="AW108" s="12">
        <f>IFERROR(VLOOKUP($A108,'All Running Order Nat B'!$A$4:$CI$60,AW$204,FALSE),"-")</f>
        <v>0</v>
      </c>
      <c r="AX108" s="12">
        <f>IFERROR(VLOOKUP($A108,'All Running Order Nat B'!$A$4:$CI$60,AX$204,FALSE),"-")</f>
        <v>0</v>
      </c>
      <c r="AY108" s="12">
        <f>IFERROR(VLOOKUP($A108,'All Running Order Nat B'!$A$4:$CI$60,AY$204,FALSE),"-")</f>
        <v>0</v>
      </c>
      <c r="AZ108" s="12">
        <f>IFERROR(VLOOKUP($A108,'All Running Order Nat B'!$A$4:$CI$60,AZ$204,FALSE),"-")</f>
        <v>0</v>
      </c>
      <c r="BA108" s="12">
        <f>IFERROR(VLOOKUP($A108,'All Running Order Nat B'!$A$4:$CI$60,BA$204,FALSE),"-")</f>
        <v>0</v>
      </c>
      <c r="BB108" s="12">
        <f>IFERROR(VLOOKUP($A108,'All Running Order Nat B'!$A$4:$CI$60,BB$204,FALSE),"-")</f>
        <v>0</v>
      </c>
      <c r="BC108" s="12">
        <f>IFERROR(VLOOKUP($A108,'All Running Order Nat B'!$A$4:$CI$60,BC$204,FALSE),"-")</f>
        <v>0</v>
      </c>
      <c r="BD108" s="12">
        <f>IFERROR(VLOOKUP($A108,'All Running Order Nat B'!$A$4:$CI$60,BD$204,FALSE),"-")</f>
        <v>0</v>
      </c>
      <c r="BE108" s="12">
        <f>IFERROR(VLOOKUP($A108,'All Running Order Nat B'!$A$4:$CI$60,BE$204,FALSE),"-")</f>
        <v>0</v>
      </c>
      <c r="BF108" s="5">
        <f>IFERROR(VLOOKUP($A108,'All Running Order Nat B'!$A$4:$CI$60,BF$204,FALSE),"-")</f>
        <v>0</v>
      </c>
      <c r="BG108" s="5">
        <f>IFERROR(VLOOKUP($A108,'All Running Order Nat B'!$A$4:$CI$60,BG$204,FALSE),"-")</f>
        <v>74</v>
      </c>
      <c r="BH108" s="5">
        <f>IFERROR(VLOOKUP($A108,'All Running Order Nat B'!$A$4:$CI$60,BH$204,FALSE),"-")</f>
        <v>14</v>
      </c>
      <c r="BI108" s="5">
        <f>IFERROR(VLOOKUP($A108,'All Running Order Nat B'!$A$4:$CI$60,BI$204,FALSE),"-")</f>
        <v>14</v>
      </c>
      <c r="BJ108" s="5">
        <f>IFERROR(VLOOKUP($A108,'All Running Order Nat B'!$A$4:$CI$60,BJ$204,FALSE),"-")</f>
        <v>15</v>
      </c>
      <c r="BK108" s="5">
        <f>IFERROR(VLOOKUP($A108,'All Running Order Nat B'!$A$4:$CI$60,BK$204,FALSE),"-")</f>
        <v>15</v>
      </c>
      <c r="BL108" s="5">
        <f>IFERROR(VLOOKUP($A108,'All Running Order Nat B'!$A$4:$CI$60,BL$204,FALSE),"-")</f>
        <v>14</v>
      </c>
      <c r="BM108" s="5">
        <f>IFERROR(VLOOKUP($A108,'All Running Order Nat B'!$A$4:$CI$60,BM$204,FALSE),"-")</f>
        <v>14</v>
      </c>
      <c r="BN108" s="5">
        <f>IFERROR(VLOOKUP($A108,'All Running Order Nat B'!$A$4:$CI$60,BN$204,FALSE),"-")</f>
        <v>15</v>
      </c>
      <c r="BO108" s="5">
        <f>IFERROR(VLOOKUP($A108,'All Running Order Nat B'!$A$4:$CI$60,BO$204,FALSE),"-")</f>
        <v>15</v>
      </c>
      <c r="BP108" s="3" t="str">
        <f>IFERROR(VLOOKUP($A108,'All Running Order Nat B'!$A$4:$CI$60,BP$204,FALSE),"-")</f>
        <v>-</v>
      </c>
      <c r="BQ108" s="3" t="str">
        <f>IFERROR(VLOOKUP($A108,'All Running Order Nat B'!$A$4:$CI$60,BQ$204,FALSE),"-")</f>
        <v/>
      </c>
      <c r="BR108" s="3" t="str">
        <f>IFERROR(VLOOKUP($A108,'All Running Order Nat B'!$A$4:$CI$60,BR$204,FALSE),"-")</f>
        <v>-</v>
      </c>
      <c r="BS108" s="3" t="str">
        <f>IFERROR(VLOOKUP($A108,'All Running Order Nat B'!$A$4:$CI$60,BS$204,FALSE),"-")</f>
        <v/>
      </c>
      <c r="BT108" s="3" t="str">
        <f>IFERROR(VLOOKUP($A108,'All Running Order Nat B'!$A$4:$CI$60,BT$204,FALSE),"-")</f>
        <v>-</v>
      </c>
      <c r="BU108" s="3" t="str">
        <f>IFERROR(VLOOKUP($A108,'All Running Order Nat B'!$A$4:$CI$60,BU$204,FALSE),"-")</f>
        <v/>
      </c>
      <c r="BV108" s="3" t="str">
        <f>IFERROR(VLOOKUP($A108,'All Running Order Nat B'!$A$4:$CI$60,BV$204,FALSE),"-")</f>
        <v>-</v>
      </c>
      <c r="BW108" s="3" t="str">
        <f>IFERROR(VLOOKUP($A108,'All Running Order Nat B'!$A$4:$CI$60,BW$204,FALSE),"-")</f>
        <v/>
      </c>
      <c r="BX108" s="3">
        <f>IFERROR(VLOOKUP($A108,'All Running Order Nat B'!$A$4:$CI$60,BX$204,FALSE),"-")</f>
        <v>15</v>
      </c>
      <c r="BY108" s="3">
        <f>IFERROR(VLOOKUP($A108,'All Running Order Nat B'!$A$4:$CI$60,BY$204,FALSE),"-")</f>
        <v>1</v>
      </c>
      <c r="BZ108" s="3" t="str">
        <f>IFERROR(VLOOKUP($A108,'All Running Order Nat B'!$A$4:$CI$60,BZ$204,FALSE),"-")</f>
        <v>-</v>
      </c>
      <c r="CA108" s="3" t="str">
        <f>IFERROR(VLOOKUP($A108,'All Running Order Nat B'!$A$4:$CI$60,CA$204,FALSE),"-")</f>
        <v/>
      </c>
      <c r="CB108" s="3" t="str">
        <f>IFERROR(VLOOKUP($A108,'All Running Order Nat B'!$A$4:$CI$60,CB$204,FALSE),"-")</f>
        <v>-</v>
      </c>
      <c r="CC108" s="3" t="str">
        <f>IFERROR(VLOOKUP($A108,'All Running Order Nat B'!$A$4:$CI$60,CC$204,FALSE),"-")</f>
        <v/>
      </c>
      <c r="CD108" s="3">
        <f>IFERROR(VLOOKUP($A108,'All Running Order Nat B'!$A$4:$CI$60,CD$204,FALSE),"-")</f>
        <v>15</v>
      </c>
      <c r="CE108" s="3">
        <f>IFERROR(VLOOKUP($A108,'All Running Order Nat B'!$A$4:$CI$60,CE$204,FALSE),"-")</f>
        <v>2</v>
      </c>
      <c r="CF108" s="3"/>
      <c r="CG108" s="3"/>
      <c r="CH108" s="5" t="str">
        <f>IFERROR(VLOOKUP($A108,'All Running Order Nat B'!$A$4:$CI$60,CH$204,FALSE),"-")</f>
        <v>1</v>
      </c>
      <c r="CI108">
        <v>1</v>
      </c>
    </row>
    <row r="109" spans="1:87" x14ac:dyDescent="0.3">
      <c r="A109" t="str">
        <f>CONCATENATE('Running Order'!$E$1009,CI109)</f>
        <v>Rookie2</v>
      </c>
      <c r="B109" s="37">
        <f>IFERROR(VLOOKUP($A109,'All Running Order Nat B'!$A$4:$CI$60,B$204,FALSE),"-")</f>
        <v>14</v>
      </c>
      <c r="C109" s="36" t="str">
        <f>IFERROR(VLOOKUP($A109,'All Running Order Nat B'!$A$4:$CI$60,C$204,FALSE),"-")</f>
        <v>Paul Marsh</v>
      </c>
      <c r="D109" s="36" t="str">
        <f>IFERROR(VLOOKUP($A109,'All Running Order Nat B'!$A$4:$CI$60,D$204,FALSE),"-")</f>
        <v>Debbie Marsh</v>
      </c>
      <c r="E109" s="36" t="str">
        <f>IFERROR(VLOOKUP($A109,'All Running Order Nat B'!$A$4:$CI$60,E$204,FALSE),"-")</f>
        <v>Sherpa</v>
      </c>
      <c r="F109" s="36">
        <f>IFERROR(VLOOKUP($A109,'All Running Order Nat B'!$A$4:$CI$60,F$204,FALSE),"-")</f>
        <v>1335</v>
      </c>
      <c r="G109" s="37" t="str">
        <f>IFERROR(VLOOKUP($A109,'All Running Order Nat B'!$A$4:$CI$60,G$204,FALSE),"-")</f>
        <v>Live</v>
      </c>
      <c r="H109" s="36">
        <f>IFERROR(VLOOKUP($A109,'All Running Order Nat B'!$A$4:$CI$60,H$204,FALSE),"-")</f>
        <v>5</v>
      </c>
      <c r="I109" s="36">
        <f>IFERROR(VLOOKUP($A109,'All Running Order Nat B'!$A$4:$CI$60,I$204,FALSE),"-")</f>
        <v>0</v>
      </c>
      <c r="J109" s="36">
        <f>IFERROR(VLOOKUP($A109,'All Running Order Nat B'!$A$4:$CI$60,J$204,FALSE),"-")</f>
        <v>0</v>
      </c>
      <c r="K109" s="36">
        <f>IFERROR(VLOOKUP($A109,'All Running Order Nat B'!$A$4:$CI$60,K$204,FALSE),"-")</f>
        <v>0</v>
      </c>
      <c r="L109" s="36" t="str">
        <f>IFERROR(VLOOKUP($A109,'All Running Order Nat B'!$A$4:$CI$60,L$204,FALSE),"-")</f>
        <v>Rookie</v>
      </c>
      <c r="M109" s="36">
        <f>IFERROR(VLOOKUP($A109,'All Running Order Nat B'!$A$4:$CI$60,M$204,FALSE),"-")</f>
        <v>5</v>
      </c>
      <c r="N109" s="36">
        <f>IFERROR(VLOOKUP($A109,'All Running Order Nat B'!$A$4:$CI$60,N$204,FALSE),"-")</f>
        <v>9</v>
      </c>
      <c r="O109" s="36">
        <f>IFERROR(VLOOKUP($A109,'All Running Order Nat B'!$A$4:$CI$60,O$204,FALSE),"-")</f>
        <v>3</v>
      </c>
      <c r="P109" s="36">
        <f>IFERROR(VLOOKUP($A109,'All Running Order Nat B'!$A$4:$CI$60,P$204,FALSE),"-")</f>
        <v>1</v>
      </c>
      <c r="Q109" s="36">
        <f>IFERROR(VLOOKUP($A109,'All Running Order Nat B'!$A$4:$CI$60,Q$204,FALSE),"-")</f>
        <v>5</v>
      </c>
      <c r="R109" s="36">
        <f>IFERROR(VLOOKUP($A109,'All Running Order Nat B'!$A$4:$CI$60,R$204,FALSE),"-")</f>
        <v>7</v>
      </c>
      <c r="S109" s="36">
        <f>IFERROR(VLOOKUP($A109,'All Running Order Nat B'!$A$4:$CI$60,S$204,FALSE),"-")</f>
        <v>8</v>
      </c>
      <c r="T109" s="36">
        <f>IFERROR(VLOOKUP($A109,'All Running Order Nat B'!$A$4:$CI$60,T$204,FALSE),"-")</f>
        <v>3</v>
      </c>
      <c r="U109" s="36">
        <f>IFERROR(VLOOKUP($A109,'All Running Order Nat B'!$A$4:$CI$60,U$204,FALSE),"-")</f>
        <v>0</v>
      </c>
      <c r="V109" s="36">
        <f>IFERROR(VLOOKUP($A109,'All Running Order Nat B'!$A$4:$CI$60,V$204,FALSE),"-")</f>
        <v>0</v>
      </c>
      <c r="W109" s="38">
        <f>IFERROR(VLOOKUP($A109,'All Running Order Nat B'!$A$4:$CI$60,W$204,FALSE),"-")</f>
        <v>41</v>
      </c>
      <c r="X109" s="36">
        <f>IFERROR(VLOOKUP($A109,'All Running Order Nat B'!$A$4:$CI$60,X$204,FALSE),"-")</f>
        <v>5</v>
      </c>
      <c r="Y109" s="36">
        <f>IFERROR(VLOOKUP($A109,'All Running Order Nat B'!$A$4:$CI$60,Y$204,FALSE),"-")</f>
        <v>4</v>
      </c>
      <c r="Z109" s="36">
        <f>IFERROR(VLOOKUP($A109,'All Running Order Nat B'!$A$4:$CI$60,Z$204,FALSE),"-")</f>
        <v>7</v>
      </c>
      <c r="AA109" s="36">
        <f>IFERROR(VLOOKUP($A109,'All Running Order Nat B'!$A$4:$CI$60,AA$204,FALSE),"-")</f>
        <v>1</v>
      </c>
      <c r="AB109" s="36">
        <f>IFERROR(VLOOKUP($A109,'All Running Order Nat B'!$A$4:$CI$60,AB$204,FALSE),"-")</f>
        <v>4</v>
      </c>
      <c r="AC109" s="36">
        <f>IFERROR(VLOOKUP($A109,'All Running Order Nat B'!$A$4:$CI$60,AC$204,FALSE),"-")</f>
        <v>4</v>
      </c>
      <c r="AD109" s="36">
        <f>IFERROR(VLOOKUP($A109,'All Running Order Nat B'!$A$4:$CI$60,AD$204,FALSE),"-")</f>
        <v>5</v>
      </c>
      <c r="AE109" s="36">
        <f>IFERROR(VLOOKUP($A109,'All Running Order Nat B'!$A$4:$CI$60,AE$204,FALSE),"-")</f>
        <v>0</v>
      </c>
      <c r="AF109" s="36">
        <f>IFERROR(VLOOKUP($A109,'All Running Order Nat B'!$A$4:$CI$60,AF$204,FALSE),"-")</f>
        <v>0</v>
      </c>
      <c r="AG109" s="36">
        <f>IFERROR(VLOOKUP($A109,'All Running Order Nat B'!$A$4:$CI$60,AG$204,FALSE),"-")</f>
        <v>0</v>
      </c>
      <c r="AH109" s="38">
        <f>IFERROR(VLOOKUP($A109,'All Running Order Nat B'!$A$4:$CI$60,AH$204,FALSE),"-")</f>
        <v>30</v>
      </c>
      <c r="AI109" s="38">
        <f>IFERROR(VLOOKUP($A109,'All Running Order Nat B'!$A$4:$CI$60,AI$204,FALSE),"-")</f>
        <v>71</v>
      </c>
      <c r="AJ109" s="36">
        <f>IFERROR(VLOOKUP($A109,'All Running Order Nat B'!$A$4:$CI$60,AJ$204,FALSE),"-")</f>
        <v>5</v>
      </c>
      <c r="AK109" s="36">
        <f>IFERROR(VLOOKUP($A109,'All Running Order Nat B'!$A$4:$CI$60,AK$204,FALSE),"-")</f>
        <v>2</v>
      </c>
      <c r="AL109" s="36">
        <f>IFERROR(VLOOKUP($A109,'All Running Order Nat B'!$A$4:$CI$60,AL$204,FALSE),"-")</f>
        <v>1</v>
      </c>
      <c r="AM109" s="36">
        <f>IFERROR(VLOOKUP($A109,'All Running Order Nat B'!$A$4:$CI$60,AM$204,FALSE),"-")</f>
        <v>5</v>
      </c>
      <c r="AN109" s="36">
        <f>IFERROR(VLOOKUP($A109,'All Running Order Nat B'!$A$4:$CI$60,AN$204,FALSE),"-")</f>
        <v>3</v>
      </c>
      <c r="AO109" s="36">
        <f>IFERROR(VLOOKUP($A109,'All Running Order Nat B'!$A$4:$CI$60,AO$204,FALSE),"-")</f>
        <v>3</v>
      </c>
      <c r="AP109" s="36">
        <f>IFERROR(VLOOKUP($A109,'All Running Order Nat B'!$A$4:$CI$60,AP$204,FALSE),"-")</f>
        <v>8</v>
      </c>
      <c r="AQ109" s="36">
        <f>IFERROR(VLOOKUP($A109,'All Running Order Nat B'!$A$4:$CI$60,AQ$204,FALSE),"-")</f>
        <v>1</v>
      </c>
      <c r="AR109" s="36">
        <f>IFERROR(VLOOKUP($A109,'All Running Order Nat B'!$A$4:$CI$60,AR$204,FALSE),"-")</f>
        <v>0</v>
      </c>
      <c r="AS109" s="36">
        <f>IFERROR(VLOOKUP($A109,'All Running Order Nat B'!$A$4:$CI$60,AS$204,FALSE),"-")</f>
        <v>0</v>
      </c>
      <c r="AT109" s="38">
        <f>IFERROR(VLOOKUP($A109,'All Running Order Nat B'!$A$4:$CI$60,AT$204,FALSE),"-")</f>
        <v>28</v>
      </c>
      <c r="AU109" s="38">
        <f>IFERROR(VLOOKUP($A109,'All Running Order Nat B'!$A$4:$CI$60,AU$204,FALSE),"-")</f>
        <v>99</v>
      </c>
      <c r="AV109" s="36">
        <f>IFERROR(VLOOKUP($A109,'All Running Order Nat B'!$A$4:$CI$60,AV$204,FALSE),"-")</f>
        <v>0</v>
      </c>
      <c r="AW109" s="36">
        <f>IFERROR(VLOOKUP($A109,'All Running Order Nat B'!$A$4:$CI$60,AW$204,FALSE),"-")</f>
        <v>0</v>
      </c>
      <c r="AX109" s="36">
        <f>IFERROR(VLOOKUP($A109,'All Running Order Nat B'!$A$4:$CI$60,AX$204,FALSE),"-")</f>
        <v>0</v>
      </c>
      <c r="AY109" s="36">
        <f>IFERROR(VLOOKUP($A109,'All Running Order Nat B'!$A$4:$CI$60,AY$204,FALSE),"-")</f>
        <v>0</v>
      </c>
      <c r="AZ109" s="36">
        <f>IFERROR(VLOOKUP($A109,'All Running Order Nat B'!$A$4:$CI$60,AZ$204,FALSE),"-")</f>
        <v>0</v>
      </c>
      <c r="BA109" s="36">
        <f>IFERROR(VLOOKUP($A109,'All Running Order Nat B'!$A$4:$CI$60,BA$204,FALSE),"-")</f>
        <v>0</v>
      </c>
      <c r="BB109" s="36">
        <f>IFERROR(VLOOKUP($A109,'All Running Order Nat B'!$A$4:$CI$60,BB$204,FALSE),"-")</f>
        <v>0</v>
      </c>
      <c r="BC109" s="36">
        <f>IFERROR(VLOOKUP($A109,'All Running Order Nat B'!$A$4:$CI$60,BC$204,FALSE),"-")</f>
        <v>0</v>
      </c>
      <c r="BD109" s="36">
        <f>IFERROR(VLOOKUP($A109,'All Running Order Nat B'!$A$4:$CI$60,BD$204,FALSE),"-")</f>
        <v>0</v>
      </c>
      <c r="BE109" s="36">
        <f>IFERROR(VLOOKUP($A109,'All Running Order Nat B'!$A$4:$CI$60,BE$204,FALSE),"-")</f>
        <v>0</v>
      </c>
      <c r="BF109" s="38">
        <f>IFERROR(VLOOKUP($A109,'All Running Order Nat B'!$A$4:$CI$60,BF$204,FALSE),"-")</f>
        <v>0</v>
      </c>
      <c r="BG109" s="38">
        <f>IFERROR(VLOOKUP($A109,'All Running Order Nat B'!$A$4:$CI$60,BG$204,FALSE),"-")</f>
        <v>99</v>
      </c>
      <c r="BH109" s="5">
        <f>IFERROR(VLOOKUP($A109,'All Running Order Nat B'!$A$4:$CI$60,BH$204,FALSE),"-")</f>
        <v>18</v>
      </c>
      <c r="BI109" s="5">
        <f>IFERROR(VLOOKUP($A109,'All Running Order Nat B'!$A$4:$CI$60,BI$204,FALSE),"-")</f>
        <v>19</v>
      </c>
      <c r="BJ109" s="5">
        <f>IFERROR(VLOOKUP($A109,'All Running Order Nat B'!$A$4:$CI$60,BJ$204,FALSE),"-")</f>
        <v>19</v>
      </c>
      <c r="BK109" s="5">
        <f>IFERROR(VLOOKUP($A109,'All Running Order Nat B'!$A$4:$CI$60,BK$204,FALSE),"-")</f>
        <v>19</v>
      </c>
      <c r="BL109" s="5">
        <f>IFERROR(VLOOKUP($A109,'All Running Order Nat B'!$A$4:$CI$60,BL$204,FALSE),"-")</f>
        <v>18</v>
      </c>
      <c r="BM109" s="5">
        <f>IFERROR(VLOOKUP($A109,'All Running Order Nat B'!$A$4:$CI$60,BM$204,FALSE),"-")</f>
        <v>19</v>
      </c>
      <c r="BN109" s="5">
        <f>IFERROR(VLOOKUP($A109,'All Running Order Nat B'!$A$4:$CI$60,BN$204,FALSE),"-")</f>
        <v>19</v>
      </c>
      <c r="BO109" s="5">
        <f>IFERROR(VLOOKUP($A109,'All Running Order Nat B'!$A$4:$CI$60,BO$204,FALSE),"-")</f>
        <v>19</v>
      </c>
      <c r="BP109" s="3" t="str">
        <f>IFERROR(VLOOKUP($A109,'All Running Order Nat B'!$A$4:$CI$60,BP$204,FALSE),"-")</f>
        <v>-</v>
      </c>
      <c r="BQ109" s="3" t="str">
        <f>IFERROR(VLOOKUP($A109,'All Running Order Nat B'!$A$4:$CI$60,BQ$204,FALSE),"-")</f>
        <v/>
      </c>
      <c r="BR109" s="3" t="str">
        <f>IFERROR(VLOOKUP($A109,'All Running Order Nat B'!$A$4:$CI$60,BR$204,FALSE),"-")</f>
        <v>-</v>
      </c>
      <c r="BS109" s="3" t="str">
        <f>IFERROR(VLOOKUP($A109,'All Running Order Nat B'!$A$4:$CI$60,BS$204,FALSE),"-")</f>
        <v/>
      </c>
      <c r="BT109" s="3" t="str">
        <f>IFERROR(VLOOKUP($A109,'All Running Order Nat B'!$A$4:$CI$60,BT$204,FALSE),"-")</f>
        <v>-</v>
      </c>
      <c r="BU109" s="3" t="str">
        <f>IFERROR(VLOOKUP($A109,'All Running Order Nat B'!$A$4:$CI$60,BU$204,FALSE),"-")</f>
        <v/>
      </c>
      <c r="BV109" s="3" t="str">
        <f>IFERROR(VLOOKUP($A109,'All Running Order Nat B'!$A$4:$CI$60,BV$204,FALSE),"-")</f>
        <v>-</v>
      </c>
      <c r="BW109" s="3" t="str">
        <f>IFERROR(VLOOKUP($A109,'All Running Order Nat B'!$A$4:$CI$60,BW$204,FALSE),"-")</f>
        <v/>
      </c>
      <c r="BX109" s="3">
        <f>IFERROR(VLOOKUP($A109,'All Running Order Nat B'!$A$4:$CI$60,BX$204,FALSE),"-")</f>
        <v>19</v>
      </c>
      <c r="BY109" s="3">
        <f>IFERROR(VLOOKUP($A109,'All Running Order Nat B'!$A$4:$CI$60,BY$204,FALSE),"-")</f>
        <v>2</v>
      </c>
      <c r="BZ109" s="3" t="str">
        <f>IFERROR(VLOOKUP($A109,'All Running Order Nat B'!$A$4:$CI$60,BZ$204,FALSE),"-")</f>
        <v>-</v>
      </c>
      <c r="CA109" s="3" t="str">
        <f>IFERROR(VLOOKUP($A109,'All Running Order Nat B'!$A$4:$CI$60,CA$204,FALSE),"-")</f>
        <v/>
      </c>
      <c r="CB109" s="3" t="str">
        <f>IFERROR(VLOOKUP($A109,'All Running Order Nat B'!$A$4:$CI$60,CB$204,FALSE),"-")</f>
        <v>-</v>
      </c>
      <c r="CC109" s="3" t="str">
        <f>IFERROR(VLOOKUP($A109,'All Running Order Nat B'!$A$4:$CI$60,CC$204,FALSE),"-")</f>
        <v/>
      </c>
      <c r="CD109" s="3">
        <f>IFERROR(VLOOKUP($A109,'All Running Order Nat B'!$A$4:$CI$60,CD$204,FALSE),"-")</f>
        <v>19</v>
      </c>
      <c r="CE109" s="3">
        <f>IFERROR(VLOOKUP($A109,'All Running Order Nat B'!$A$4:$CI$60,CE$204,FALSE),"-")</f>
        <v>4</v>
      </c>
      <c r="CF109" s="3"/>
      <c r="CG109" s="3"/>
      <c r="CH109" s="5" t="str">
        <f>IFERROR(VLOOKUP($A109,'All Running Order Nat B'!$A$4:$CI$60,CH$204,FALSE),"-")</f>
        <v>2</v>
      </c>
      <c r="CI109">
        <v>2</v>
      </c>
    </row>
    <row r="110" spans="1:87" x14ac:dyDescent="0.3">
      <c r="A110" t="str">
        <f>CONCATENATE('Running Order'!$E$1009,CI110)</f>
        <v>Rookie3</v>
      </c>
      <c r="B110" s="13">
        <f>IFERROR(VLOOKUP($A110,'All Running Order Nat B'!$A$4:$CI$60,B$204,FALSE),"-")</f>
        <v>26</v>
      </c>
      <c r="C110" s="35" t="str">
        <f>IFERROR(VLOOKUP($A110,'All Running Order Nat B'!$A$4:$CI$60,C$204,FALSE),"-")</f>
        <v>George Barnes</v>
      </c>
      <c r="D110" s="35" t="str">
        <f>IFERROR(VLOOKUP($A110,'All Running Order Nat B'!$A$4:$CI$60,D$204,FALSE),"-")</f>
        <v>Prue Barnes</v>
      </c>
      <c r="E110" s="35" t="str">
        <f>IFERROR(VLOOKUP($A110,'All Running Order Nat B'!$A$4:$CI$60,E$204,FALSE),"-")</f>
        <v>Sherpa</v>
      </c>
      <c r="F110" s="35">
        <f>IFERROR(VLOOKUP($A110,'All Running Order Nat B'!$A$4:$CI$60,F$204,FALSE),"-")</f>
        <v>1340</v>
      </c>
      <c r="G110" s="13" t="str">
        <f>IFERROR(VLOOKUP($A110,'All Running Order Nat B'!$A$4:$CI$60,G$204,FALSE),"-")</f>
        <v>Live</v>
      </c>
      <c r="H110" s="12">
        <f>IFERROR(VLOOKUP($A110,'All Running Order Nat B'!$A$4:$CI$60,H$204,FALSE),"-")</f>
        <v>2</v>
      </c>
      <c r="I110" s="12">
        <f>IFERROR(VLOOKUP($A110,'All Running Order Nat B'!$A$4:$CI$60,I$204,FALSE),"-")</f>
        <v>0</v>
      </c>
      <c r="J110" s="12">
        <f>IFERROR(VLOOKUP($A110,'All Running Order Nat B'!$A$4:$CI$60,J$204,FALSE),"-")</f>
        <v>0</v>
      </c>
      <c r="K110" s="35">
        <f>IFERROR(VLOOKUP($A110,'All Running Order Nat B'!$A$4:$CI$60,K$204,FALSE),"-")</f>
        <v>0</v>
      </c>
      <c r="L110" s="12" t="str">
        <f>IFERROR(VLOOKUP($A110,'All Running Order Nat B'!$A$4:$CI$60,L$204,FALSE),"-")</f>
        <v>Rookie</v>
      </c>
      <c r="M110" s="35">
        <f>IFERROR(VLOOKUP($A110,'All Running Order Nat B'!$A$4:$CI$60,M$204,FALSE),"-")</f>
        <v>5</v>
      </c>
      <c r="N110" s="35">
        <f>IFERROR(VLOOKUP($A110,'All Running Order Nat B'!$A$4:$CI$60,N$204,FALSE),"-")</f>
        <v>5</v>
      </c>
      <c r="O110" s="35">
        <f>IFERROR(VLOOKUP($A110,'All Running Order Nat B'!$A$4:$CI$60,O$204,FALSE),"-")</f>
        <v>9</v>
      </c>
      <c r="P110" s="35">
        <f>IFERROR(VLOOKUP($A110,'All Running Order Nat B'!$A$4:$CI$60,P$204,FALSE),"-")</f>
        <v>5</v>
      </c>
      <c r="Q110" s="35">
        <f>IFERROR(VLOOKUP($A110,'All Running Order Nat B'!$A$4:$CI$60,Q$204,FALSE),"-")</f>
        <v>5</v>
      </c>
      <c r="R110" s="35">
        <f>IFERROR(VLOOKUP($A110,'All Running Order Nat B'!$A$4:$CI$60,R$204,FALSE),"-")</f>
        <v>8</v>
      </c>
      <c r="S110" s="12">
        <f>IFERROR(VLOOKUP($A110,'All Running Order Nat B'!$A$4:$CI$60,S$204,FALSE),"-")</f>
        <v>8</v>
      </c>
      <c r="T110" s="35">
        <f>IFERROR(VLOOKUP($A110,'All Running Order Nat B'!$A$4:$CI$60,T$204,FALSE),"-")</f>
        <v>3</v>
      </c>
      <c r="U110" s="12">
        <f>IFERROR(VLOOKUP($A110,'All Running Order Nat B'!$A$4:$CI$60,U$204,FALSE),"-")</f>
        <v>0</v>
      </c>
      <c r="V110" s="35">
        <f>IFERROR(VLOOKUP($A110,'All Running Order Nat B'!$A$4:$CI$60,V$204,FALSE),"-")</f>
        <v>0</v>
      </c>
      <c r="W110" s="5">
        <f>IFERROR(VLOOKUP($A110,'All Running Order Nat B'!$A$4:$CI$60,W$204,FALSE),"-")</f>
        <v>48</v>
      </c>
      <c r="X110" s="12">
        <f>IFERROR(VLOOKUP($A110,'All Running Order Nat B'!$A$4:$CI$60,X$204,FALSE),"-")</f>
        <v>5</v>
      </c>
      <c r="Y110" s="12">
        <f>IFERROR(VLOOKUP($A110,'All Running Order Nat B'!$A$4:$CI$60,Y$204,FALSE),"-")</f>
        <v>3</v>
      </c>
      <c r="Z110" s="12">
        <f>IFERROR(VLOOKUP($A110,'All Running Order Nat B'!$A$4:$CI$60,Z$204,FALSE),"-")</f>
        <v>3</v>
      </c>
      <c r="AA110" s="12">
        <f>IFERROR(VLOOKUP($A110,'All Running Order Nat B'!$A$4:$CI$60,AA$204,FALSE),"-")</f>
        <v>5</v>
      </c>
      <c r="AB110" s="12">
        <f>IFERROR(VLOOKUP($A110,'All Running Order Nat B'!$A$4:$CI$60,AB$204,FALSE),"-")</f>
        <v>5</v>
      </c>
      <c r="AC110" s="12">
        <f>IFERROR(VLOOKUP($A110,'All Running Order Nat B'!$A$4:$CI$60,AC$204,FALSE),"-")</f>
        <v>4</v>
      </c>
      <c r="AD110" s="12">
        <f>IFERROR(VLOOKUP($A110,'All Running Order Nat B'!$A$4:$CI$60,AD$204,FALSE),"-")</f>
        <v>8</v>
      </c>
      <c r="AE110" s="12">
        <f>IFERROR(VLOOKUP($A110,'All Running Order Nat B'!$A$4:$CI$60,AE$204,FALSE),"-")</f>
        <v>1</v>
      </c>
      <c r="AF110" s="12">
        <f>IFERROR(VLOOKUP($A110,'All Running Order Nat B'!$A$4:$CI$60,AF$204,FALSE),"-")</f>
        <v>0</v>
      </c>
      <c r="AG110" s="12">
        <f>IFERROR(VLOOKUP($A110,'All Running Order Nat B'!$A$4:$CI$60,AG$204,FALSE),"-")</f>
        <v>0</v>
      </c>
      <c r="AH110" s="5">
        <f>IFERROR(VLOOKUP($A110,'All Running Order Nat B'!$A$4:$CI$60,AH$204,FALSE),"-")</f>
        <v>34</v>
      </c>
      <c r="AI110" s="5">
        <f>IFERROR(VLOOKUP($A110,'All Running Order Nat B'!$A$4:$CI$60,AI$204,FALSE),"-")</f>
        <v>82</v>
      </c>
      <c r="AJ110" s="12">
        <f>IFERROR(VLOOKUP($A110,'All Running Order Nat B'!$A$4:$CI$60,AJ$204,FALSE),"-")</f>
        <v>5</v>
      </c>
      <c r="AK110" s="12">
        <f>IFERROR(VLOOKUP($A110,'All Running Order Nat B'!$A$4:$CI$60,AK$204,FALSE),"-")</f>
        <v>3</v>
      </c>
      <c r="AL110" s="12">
        <f>IFERROR(VLOOKUP($A110,'All Running Order Nat B'!$A$4:$CI$60,AL$204,FALSE),"-")</f>
        <v>3</v>
      </c>
      <c r="AM110" s="12">
        <f>IFERROR(VLOOKUP($A110,'All Running Order Nat B'!$A$4:$CI$60,AM$204,FALSE),"-")</f>
        <v>4</v>
      </c>
      <c r="AN110" s="12">
        <f>IFERROR(VLOOKUP($A110,'All Running Order Nat B'!$A$4:$CI$60,AN$204,FALSE),"-")</f>
        <v>3</v>
      </c>
      <c r="AO110" s="12">
        <f>IFERROR(VLOOKUP($A110,'All Running Order Nat B'!$A$4:$CI$60,AO$204,FALSE),"-")</f>
        <v>3</v>
      </c>
      <c r="AP110" s="12">
        <f>IFERROR(VLOOKUP($A110,'All Running Order Nat B'!$A$4:$CI$60,AP$204,FALSE),"-")</f>
        <v>8</v>
      </c>
      <c r="AQ110" s="12">
        <f>IFERROR(VLOOKUP($A110,'All Running Order Nat B'!$A$4:$CI$60,AQ$204,FALSE),"-")</f>
        <v>5</v>
      </c>
      <c r="AR110" s="12">
        <f>IFERROR(VLOOKUP($A110,'All Running Order Nat B'!$A$4:$CI$60,AR$204,FALSE),"-")</f>
        <v>0</v>
      </c>
      <c r="AS110" s="12">
        <f>IFERROR(VLOOKUP($A110,'All Running Order Nat B'!$A$4:$CI$60,AS$204,FALSE),"-")</f>
        <v>0</v>
      </c>
      <c r="AT110" s="5">
        <f>IFERROR(VLOOKUP($A110,'All Running Order Nat B'!$A$4:$CI$60,AT$204,FALSE),"-")</f>
        <v>34</v>
      </c>
      <c r="AU110" s="5">
        <f>IFERROR(VLOOKUP($A110,'All Running Order Nat B'!$A$4:$CI$60,AU$204,FALSE),"-")</f>
        <v>116</v>
      </c>
      <c r="AV110" s="12">
        <f>IFERROR(VLOOKUP($A110,'All Running Order Nat B'!$A$4:$CI$60,AV$204,FALSE),"-")</f>
        <v>0</v>
      </c>
      <c r="AW110" s="12">
        <f>IFERROR(VLOOKUP($A110,'All Running Order Nat B'!$A$4:$CI$60,AW$204,FALSE),"-")</f>
        <v>0</v>
      </c>
      <c r="AX110" s="12">
        <f>IFERROR(VLOOKUP($A110,'All Running Order Nat B'!$A$4:$CI$60,AX$204,FALSE),"-")</f>
        <v>0</v>
      </c>
      <c r="AY110" s="12">
        <f>IFERROR(VLOOKUP($A110,'All Running Order Nat B'!$A$4:$CI$60,AY$204,FALSE),"-")</f>
        <v>0</v>
      </c>
      <c r="AZ110" s="12">
        <f>IFERROR(VLOOKUP($A110,'All Running Order Nat B'!$A$4:$CI$60,AZ$204,FALSE),"-")</f>
        <v>0</v>
      </c>
      <c r="BA110" s="12">
        <f>IFERROR(VLOOKUP($A110,'All Running Order Nat B'!$A$4:$CI$60,BA$204,FALSE),"-")</f>
        <v>0</v>
      </c>
      <c r="BB110" s="12">
        <f>IFERROR(VLOOKUP($A110,'All Running Order Nat B'!$A$4:$CI$60,BB$204,FALSE),"-")</f>
        <v>0</v>
      </c>
      <c r="BC110" s="12">
        <f>IFERROR(VLOOKUP($A110,'All Running Order Nat B'!$A$4:$CI$60,BC$204,FALSE),"-")</f>
        <v>0</v>
      </c>
      <c r="BD110" s="12">
        <f>IFERROR(VLOOKUP($A110,'All Running Order Nat B'!$A$4:$CI$60,BD$204,FALSE),"-")</f>
        <v>0</v>
      </c>
      <c r="BE110" s="12">
        <f>IFERROR(VLOOKUP($A110,'All Running Order Nat B'!$A$4:$CI$60,BE$204,FALSE),"-")</f>
        <v>0</v>
      </c>
      <c r="BF110" s="5">
        <f>IFERROR(VLOOKUP($A110,'All Running Order Nat B'!$A$4:$CI$60,BF$204,FALSE),"-")</f>
        <v>0</v>
      </c>
      <c r="BG110" s="5">
        <f>IFERROR(VLOOKUP($A110,'All Running Order Nat B'!$A$4:$CI$60,BG$204,FALSE),"-")</f>
        <v>116</v>
      </c>
      <c r="BH110" s="5">
        <f>IFERROR(VLOOKUP($A110,'All Running Order Nat B'!$A$4:$CI$60,BH$204,FALSE),"-")</f>
        <v>20</v>
      </c>
      <c r="BI110" s="5">
        <f>IFERROR(VLOOKUP($A110,'All Running Order Nat B'!$A$4:$CI$60,BI$204,FALSE),"-")</f>
        <v>21</v>
      </c>
      <c r="BJ110" s="5">
        <f>IFERROR(VLOOKUP($A110,'All Running Order Nat B'!$A$4:$CI$60,BJ$204,FALSE),"-")</f>
        <v>21</v>
      </c>
      <c r="BK110" s="5">
        <f>IFERROR(VLOOKUP($A110,'All Running Order Nat B'!$A$4:$CI$60,BK$204,FALSE),"-")</f>
        <v>21</v>
      </c>
      <c r="BL110" s="5">
        <f>IFERROR(VLOOKUP($A110,'All Running Order Nat B'!$A$4:$CI$60,BL$204,FALSE),"-")</f>
        <v>20</v>
      </c>
      <c r="BM110" s="5">
        <f>IFERROR(VLOOKUP($A110,'All Running Order Nat B'!$A$4:$CI$60,BM$204,FALSE),"-")</f>
        <v>21</v>
      </c>
      <c r="BN110" s="5">
        <f>IFERROR(VLOOKUP($A110,'All Running Order Nat B'!$A$4:$CI$60,BN$204,FALSE),"-")</f>
        <v>21</v>
      </c>
      <c r="BO110" s="5">
        <f>IFERROR(VLOOKUP($A110,'All Running Order Nat B'!$A$4:$CI$60,BO$204,FALSE),"-")</f>
        <v>21</v>
      </c>
      <c r="BP110" s="3" t="str">
        <f>IFERROR(VLOOKUP($A110,'All Running Order Nat B'!$A$4:$CI$60,BP$204,FALSE),"-")</f>
        <v>-</v>
      </c>
      <c r="BQ110" s="3" t="str">
        <f>IFERROR(VLOOKUP($A110,'All Running Order Nat B'!$A$4:$CI$60,BQ$204,FALSE),"-")</f>
        <v/>
      </c>
      <c r="BR110" s="3" t="str">
        <f>IFERROR(VLOOKUP($A110,'All Running Order Nat B'!$A$4:$CI$60,BR$204,FALSE),"-")</f>
        <v>-</v>
      </c>
      <c r="BS110" s="3" t="str">
        <f>IFERROR(VLOOKUP($A110,'All Running Order Nat B'!$A$4:$CI$60,BS$204,FALSE),"-")</f>
        <v/>
      </c>
      <c r="BT110" s="3" t="str">
        <f>IFERROR(VLOOKUP($A110,'All Running Order Nat B'!$A$4:$CI$60,BT$204,FALSE),"-")</f>
        <v>-</v>
      </c>
      <c r="BU110" s="3" t="str">
        <f>IFERROR(VLOOKUP($A110,'All Running Order Nat B'!$A$4:$CI$60,BU$204,FALSE),"-")</f>
        <v/>
      </c>
      <c r="BV110" s="3" t="str">
        <f>IFERROR(VLOOKUP($A110,'All Running Order Nat B'!$A$4:$CI$60,BV$204,FALSE),"-")</f>
        <v>-</v>
      </c>
      <c r="BW110" s="3" t="str">
        <f>IFERROR(VLOOKUP($A110,'All Running Order Nat B'!$A$4:$CI$60,BW$204,FALSE),"-")</f>
        <v/>
      </c>
      <c r="BX110" s="3">
        <f>IFERROR(VLOOKUP($A110,'All Running Order Nat B'!$A$4:$CI$60,BX$204,FALSE),"-")</f>
        <v>21</v>
      </c>
      <c r="BY110" s="3">
        <f>IFERROR(VLOOKUP($A110,'All Running Order Nat B'!$A$4:$CI$60,BY$204,FALSE),"-")</f>
        <v>3</v>
      </c>
      <c r="BZ110" s="3" t="str">
        <f>IFERROR(VLOOKUP($A110,'All Running Order Nat B'!$A$4:$CI$60,BZ$204,FALSE),"-")</f>
        <v>-</v>
      </c>
      <c r="CA110" s="3" t="str">
        <f>IFERROR(VLOOKUP($A110,'All Running Order Nat B'!$A$4:$CI$60,CA$204,FALSE),"-")</f>
        <v/>
      </c>
      <c r="CB110" s="3" t="str">
        <f>IFERROR(VLOOKUP($A110,'All Running Order Nat B'!$A$4:$CI$60,CB$204,FALSE),"-")</f>
        <v>-</v>
      </c>
      <c r="CC110" s="3" t="str">
        <f>IFERROR(VLOOKUP($A110,'All Running Order Nat B'!$A$4:$CI$60,CC$204,FALSE),"-")</f>
        <v/>
      </c>
      <c r="CD110" s="3">
        <f>IFERROR(VLOOKUP($A110,'All Running Order Nat B'!$A$4:$CI$60,CD$204,FALSE),"-")</f>
        <v>21</v>
      </c>
      <c r="CE110" s="3">
        <f>IFERROR(VLOOKUP($A110,'All Running Order Nat B'!$A$4:$CI$60,CE$204,FALSE),"-")</f>
        <v>5</v>
      </c>
      <c r="CF110" s="3"/>
      <c r="CG110" s="3"/>
      <c r="CH110" s="5" t="str">
        <f>IFERROR(VLOOKUP($A110,'All Running Order Nat B'!$A$4:$CI$60,CH$204,FALSE),"-")</f>
        <v>3</v>
      </c>
      <c r="CI110">
        <v>3</v>
      </c>
    </row>
    <row r="111" spans="1:87" x14ac:dyDescent="0.3">
      <c r="A111" t="str">
        <f>CONCATENATE('Running Order'!$E$1009,CI111)</f>
        <v>Rookie4</v>
      </c>
      <c r="B111" s="37" t="str">
        <f>IFERROR(VLOOKUP($A111,'All Running Order Nat B'!$A$4:$CI$60,B$204,FALSE),"-")</f>
        <v>-</v>
      </c>
      <c r="C111" s="36" t="str">
        <f>IFERROR(VLOOKUP($A111,'All Running Order Nat B'!$A$4:$CI$60,C$204,FALSE),"-")</f>
        <v>-</v>
      </c>
      <c r="D111" s="36" t="str">
        <f>IFERROR(VLOOKUP($A111,'All Running Order Nat B'!$A$4:$CI$60,D$204,FALSE),"-")</f>
        <v>-</v>
      </c>
      <c r="E111" s="36" t="str">
        <f>IFERROR(VLOOKUP($A111,'All Running Order Nat B'!$A$4:$CI$60,E$204,FALSE),"-")</f>
        <v>-</v>
      </c>
      <c r="F111" s="36" t="str">
        <f>IFERROR(VLOOKUP($A111,'All Running Order Nat B'!$A$4:$CI$60,F$204,FALSE),"-")</f>
        <v>-</v>
      </c>
      <c r="G111" s="37" t="str">
        <f>IFERROR(VLOOKUP($A111,'All Running Order Nat B'!$A$4:$CI$60,G$204,FALSE),"-")</f>
        <v>-</v>
      </c>
      <c r="H111" s="36" t="str">
        <f>IFERROR(VLOOKUP($A111,'All Running Order Nat B'!$A$4:$CI$60,H$204,FALSE),"-")</f>
        <v>-</v>
      </c>
      <c r="I111" s="36" t="str">
        <f>IFERROR(VLOOKUP($A111,'All Running Order Nat B'!$A$4:$CI$60,I$204,FALSE),"-")</f>
        <v>-</v>
      </c>
      <c r="J111" s="36" t="str">
        <f>IFERROR(VLOOKUP($A111,'All Running Order Nat B'!$A$4:$CI$60,J$204,FALSE),"-")</f>
        <v>-</v>
      </c>
      <c r="K111" s="36" t="str">
        <f>IFERROR(VLOOKUP($A111,'All Running Order Nat B'!$A$4:$CI$60,K$204,FALSE),"-")</f>
        <v>-</v>
      </c>
      <c r="L111" s="36" t="str">
        <f>IFERROR(VLOOKUP($A111,'All Running Order Nat B'!$A$4:$CI$60,L$204,FALSE),"-")</f>
        <v>-</v>
      </c>
      <c r="M111" s="36" t="str">
        <f>IFERROR(VLOOKUP($A111,'All Running Order Nat B'!$A$4:$CI$60,M$204,FALSE),"-")</f>
        <v>-</v>
      </c>
      <c r="N111" s="36" t="str">
        <f>IFERROR(VLOOKUP($A111,'All Running Order Nat B'!$A$4:$CI$60,N$204,FALSE),"-")</f>
        <v>-</v>
      </c>
      <c r="O111" s="36" t="str">
        <f>IFERROR(VLOOKUP($A111,'All Running Order Nat B'!$A$4:$CI$60,O$204,FALSE),"-")</f>
        <v>-</v>
      </c>
      <c r="P111" s="36" t="str">
        <f>IFERROR(VLOOKUP($A111,'All Running Order Nat B'!$A$4:$CI$60,P$204,FALSE),"-")</f>
        <v>-</v>
      </c>
      <c r="Q111" s="36" t="str">
        <f>IFERROR(VLOOKUP($A111,'All Running Order Nat B'!$A$4:$CI$60,Q$204,FALSE),"-")</f>
        <v>-</v>
      </c>
      <c r="R111" s="36" t="str">
        <f>IFERROR(VLOOKUP($A111,'All Running Order Nat B'!$A$4:$CI$60,R$204,FALSE),"-")</f>
        <v>-</v>
      </c>
      <c r="S111" s="36" t="str">
        <f>IFERROR(VLOOKUP($A111,'All Running Order Nat B'!$A$4:$CI$60,S$204,FALSE),"-")</f>
        <v>-</v>
      </c>
      <c r="T111" s="36" t="str">
        <f>IFERROR(VLOOKUP($A111,'All Running Order Nat B'!$A$4:$CI$60,T$204,FALSE),"-")</f>
        <v>-</v>
      </c>
      <c r="U111" s="36" t="str">
        <f>IFERROR(VLOOKUP($A111,'All Running Order Nat B'!$A$4:$CI$60,U$204,FALSE),"-")</f>
        <v>-</v>
      </c>
      <c r="V111" s="36" t="str">
        <f>IFERROR(VLOOKUP($A111,'All Running Order Nat B'!$A$4:$CI$60,V$204,FALSE),"-")</f>
        <v>-</v>
      </c>
      <c r="W111" s="38" t="str">
        <f>IFERROR(VLOOKUP($A111,'All Running Order Nat B'!$A$4:$CI$60,W$204,FALSE),"-")</f>
        <v>-</v>
      </c>
      <c r="X111" s="36" t="str">
        <f>IFERROR(VLOOKUP($A111,'All Running Order Nat B'!$A$4:$CI$60,X$204,FALSE),"-")</f>
        <v>-</v>
      </c>
      <c r="Y111" s="36" t="str">
        <f>IFERROR(VLOOKUP($A111,'All Running Order Nat B'!$A$4:$CI$60,Y$204,FALSE),"-")</f>
        <v>-</v>
      </c>
      <c r="Z111" s="36" t="str">
        <f>IFERROR(VLOOKUP($A111,'All Running Order Nat B'!$A$4:$CI$60,Z$204,FALSE),"-")</f>
        <v>-</v>
      </c>
      <c r="AA111" s="36" t="str">
        <f>IFERROR(VLOOKUP($A111,'All Running Order Nat B'!$A$4:$CI$60,AA$204,FALSE),"-")</f>
        <v>-</v>
      </c>
      <c r="AB111" s="36" t="str">
        <f>IFERROR(VLOOKUP($A111,'All Running Order Nat B'!$A$4:$CI$60,AB$204,FALSE),"-")</f>
        <v>-</v>
      </c>
      <c r="AC111" s="36" t="str">
        <f>IFERROR(VLOOKUP($A111,'All Running Order Nat B'!$A$4:$CI$60,AC$204,FALSE),"-")</f>
        <v>-</v>
      </c>
      <c r="AD111" s="36" t="str">
        <f>IFERROR(VLOOKUP($A111,'All Running Order Nat B'!$A$4:$CI$60,AD$204,FALSE),"-")</f>
        <v>-</v>
      </c>
      <c r="AE111" s="36" t="str">
        <f>IFERROR(VLOOKUP($A111,'All Running Order Nat B'!$A$4:$CI$60,AE$204,FALSE),"-")</f>
        <v>-</v>
      </c>
      <c r="AF111" s="36" t="str">
        <f>IFERROR(VLOOKUP($A111,'All Running Order Nat B'!$A$4:$CI$60,AF$204,FALSE),"-")</f>
        <v>-</v>
      </c>
      <c r="AG111" s="36" t="str">
        <f>IFERROR(VLOOKUP($A111,'All Running Order Nat B'!$A$4:$CI$60,AG$204,FALSE),"-")</f>
        <v>-</v>
      </c>
      <c r="AH111" s="38" t="str">
        <f>IFERROR(VLOOKUP($A111,'All Running Order Nat B'!$A$4:$CI$60,AH$204,FALSE),"-")</f>
        <v>-</v>
      </c>
      <c r="AI111" s="38" t="str">
        <f>IFERROR(VLOOKUP($A111,'All Running Order Nat B'!$A$4:$CI$60,AI$204,FALSE),"-")</f>
        <v>-</v>
      </c>
      <c r="AJ111" s="36" t="str">
        <f>IFERROR(VLOOKUP($A111,'All Running Order Nat B'!$A$4:$CI$60,AJ$204,FALSE),"-")</f>
        <v>-</v>
      </c>
      <c r="AK111" s="36" t="str">
        <f>IFERROR(VLOOKUP($A111,'All Running Order Nat B'!$A$4:$CI$60,AK$204,FALSE),"-")</f>
        <v>-</v>
      </c>
      <c r="AL111" s="36" t="str">
        <f>IFERROR(VLOOKUP($A111,'All Running Order Nat B'!$A$4:$CI$60,AL$204,FALSE),"-")</f>
        <v>-</v>
      </c>
      <c r="AM111" s="36" t="str">
        <f>IFERROR(VLOOKUP($A111,'All Running Order Nat B'!$A$4:$CI$60,AM$204,FALSE),"-")</f>
        <v>-</v>
      </c>
      <c r="AN111" s="36" t="str">
        <f>IFERROR(VLOOKUP($A111,'All Running Order Nat B'!$A$4:$CI$60,AN$204,FALSE),"-")</f>
        <v>-</v>
      </c>
      <c r="AO111" s="36" t="str">
        <f>IFERROR(VLOOKUP($A111,'All Running Order Nat B'!$A$4:$CI$60,AO$204,FALSE),"-")</f>
        <v>-</v>
      </c>
      <c r="AP111" s="36" t="str">
        <f>IFERROR(VLOOKUP($A111,'All Running Order Nat B'!$A$4:$CI$60,AP$204,FALSE),"-")</f>
        <v>-</v>
      </c>
      <c r="AQ111" s="36" t="str">
        <f>IFERROR(VLOOKUP($A111,'All Running Order Nat B'!$A$4:$CI$60,AQ$204,FALSE),"-")</f>
        <v>-</v>
      </c>
      <c r="AR111" s="36" t="str">
        <f>IFERROR(VLOOKUP($A111,'All Running Order Nat B'!$A$4:$CI$60,AR$204,FALSE),"-")</f>
        <v>-</v>
      </c>
      <c r="AS111" s="36" t="str">
        <f>IFERROR(VLOOKUP($A111,'All Running Order Nat B'!$A$4:$CI$60,AS$204,FALSE),"-")</f>
        <v>-</v>
      </c>
      <c r="AT111" s="38" t="str">
        <f>IFERROR(VLOOKUP($A111,'All Running Order Nat B'!$A$4:$CI$60,AT$204,FALSE),"-")</f>
        <v>-</v>
      </c>
      <c r="AU111" s="38" t="str">
        <f>IFERROR(VLOOKUP($A111,'All Running Order Nat B'!$A$4:$CI$60,AU$204,FALSE),"-")</f>
        <v>-</v>
      </c>
      <c r="AV111" s="36" t="str">
        <f>IFERROR(VLOOKUP($A111,'All Running Order Nat B'!$A$4:$CI$60,AV$204,FALSE),"-")</f>
        <v>-</v>
      </c>
      <c r="AW111" s="36" t="str">
        <f>IFERROR(VLOOKUP($A111,'All Running Order Nat B'!$A$4:$CI$60,AW$204,FALSE),"-")</f>
        <v>-</v>
      </c>
      <c r="AX111" s="36" t="str">
        <f>IFERROR(VLOOKUP($A111,'All Running Order Nat B'!$A$4:$CI$60,AX$204,FALSE),"-")</f>
        <v>-</v>
      </c>
      <c r="AY111" s="36" t="str">
        <f>IFERROR(VLOOKUP($A111,'All Running Order Nat B'!$A$4:$CI$60,AY$204,FALSE),"-")</f>
        <v>-</v>
      </c>
      <c r="AZ111" s="36" t="str">
        <f>IFERROR(VLOOKUP($A111,'All Running Order Nat B'!$A$4:$CI$60,AZ$204,FALSE),"-")</f>
        <v>-</v>
      </c>
      <c r="BA111" s="36" t="str">
        <f>IFERROR(VLOOKUP($A111,'All Running Order Nat B'!$A$4:$CI$60,BA$204,FALSE),"-")</f>
        <v>-</v>
      </c>
      <c r="BB111" s="36" t="str">
        <f>IFERROR(VLOOKUP($A111,'All Running Order Nat B'!$A$4:$CI$60,BB$204,FALSE),"-")</f>
        <v>-</v>
      </c>
      <c r="BC111" s="36" t="str">
        <f>IFERROR(VLOOKUP($A111,'All Running Order Nat B'!$A$4:$CI$60,BC$204,FALSE),"-")</f>
        <v>-</v>
      </c>
      <c r="BD111" s="36" t="str">
        <f>IFERROR(VLOOKUP($A111,'All Running Order Nat B'!$A$4:$CI$60,BD$204,FALSE),"-")</f>
        <v>-</v>
      </c>
      <c r="BE111" s="36" t="str">
        <f>IFERROR(VLOOKUP($A111,'All Running Order Nat B'!$A$4:$CI$60,BE$204,FALSE),"-")</f>
        <v>-</v>
      </c>
      <c r="BF111" s="38" t="str">
        <f>IFERROR(VLOOKUP($A111,'All Running Order Nat B'!$A$4:$CI$60,BF$204,FALSE),"-")</f>
        <v>-</v>
      </c>
      <c r="BG111" s="38" t="str">
        <f>IFERROR(VLOOKUP($A111,'All Running Order Nat B'!$A$4:$CI$60,BG$204,FALSE),"-")</f>
        <v>-</v>
      </c>
      <c r="BH111" s="5" t="str">
        <f>IFERROR(VLOOKUP($A111,'All Running Order Nat B'!$A$4:$CI$60,BH$204,FALSE),"-")</f>
        <v>-</v>
      </c>
      <c r="BI111" s="5" t="str">
        <f>IFERROR(VLOOKUP($A111,'All Running Order Nat B'!$A$4:$CI$60,BI$204,FALSE),"-")</f>
        <v>-</v>
      </c>
      <c r="BJ111" s="5" t="str">
        <f>IFERROR(VLOOKUP($A111,'All Running Order Nat B'!$A$4:$CI$60,BJ$204,FALSE),"-")</f>
        <v>-</v>
      </c>
      <c r="BK111" s="5" t="str">
        <f>IFERROR(VLOOKUP($A111,'All Running Order Nat B'!$A$4:$CI$60,BK$204,FALSE),"-")</f>
        <v>-</v>
      </c>
      <c r="BL111" s="5" t="str">
        <f>IFERROR(VLOOKUP($A111,'All Running Order Nat B'!$A$4:$CI$60,BL$204,FALSE),"-")</f>
        <v>-</v>
      </c>
      <c r="BM111" s="5" t="str">
        <f>IFERROR(VLOOKUP($A111,'All Running Order Nat B'!$A$4:$CI$60,BM$204,FALSE),"-")</f>
        <v>-</v>
      </c>
      <c r="BN111" s="5" t="str">
        <f>IFERROR(VLOOKUP($A111,'All Running Order Nat B'!$A$4:$CI$60,BN$204,FALSE),"-")</f>
        <v>-</v>
      </c>
      <c r="BO111" s="5" t="str">
        <f>IFERROR(VLOOKUP($A111,'All Running Order Nat B'!$A$4:$CI$60,BO$204,FALSE),"-")</f>
        <v>-</v>
      </c>
      <c r="BP111" s="3" t="str">
        <f>IFERROR(VLOOKUP($A111,'All Running Order Nat B'!$A$4:$CI$60,BP$204,FALSE),"-")</f>
        <v>-</v>
      </c>
      <c r="BQ111" s="3" t="str">
        <f>IFERROR(VLOOKUP($A111,'All Running Order Nat B'!$A$4:$CI$60,BQ$204,FALSE),"-")</f>
        <v>-</v>
      </c>
      <c r="BR111" s="3" t="str">
        <f>IFERROR(VLOOKUP($A111,'All Running Order Nat B'!$A$4:$CI$60,BR$204,FALSE),"-")</f>
        <v>-</v>
      </c>
      <c r="BS111" s="3" t="str">
        <f>IFERROR(VLOOKUP($A111,'All Running Order Nat B'!$A$4:$CI$60,BS$204,FALSE),"-")</f>
        <v>-</v>
      </c>
      <c r="BT111" s="3" t="str">
        <f>IFERROR(VLOOKUP($A111,'All Running Order Nat B'!$A$4:$CI$60,BT$204,FALSE),"-")</f>
        <v>-</v>
      </c>
      <c r="BU111" s="3" t="str">
        <f>IFERROR(VLOOKUP($A111,'All Running Order Nat B'!$A$4:$CI$60,BU$204,FALSE),"-")</f>
        <v>-</v>
      </c>
      <c r="BV111" s="3" t="str">
        <f>IFERROR(VLOOKUP($A111,'All Running Order Nat B'!$A$4:$CI$60,BV$204,FALSE),"-")</f>
        <v>-</v>
      </c>
      <c r="BW111" s="3" t="str">
        <f>IFERROR(VLOOKUP($A111,'All Running Order Nat B'!$A$4:$CI$60,BW$204,FALSE),"-")</f>
        <v>-</v>
      </c>
      <c r="BX111" s="3" t="str">
        <f>IFERROR(VLOOKUP($A111,'All Running Order Nat B'!$A$4:$CI$60,BX$204,FALSE),"-")</f>
        <v>-</v>
      </c>
      <c r="BY111" s="3" t="str">
        <f>IFERROR(VLOOKUP($A111,'All Running Order Nat B'!$A$4:$CI$60,BY$204,FALSE),"-")</f>
        <v>-</v>
      </c>
      <c r="BZ111" s="3" t="str">
        <f>IFERROR(VLOOKUP($A111,'All Running Order Nat B'!$A$4:$CI$60,BZ$204,FALSE),"-")</f>
        <v>-</v>
      </c>
      <c r="CA111" s="3" t="str">
        <f>IFERROR(VLOOKUP($A111,'All Running Order Nat B'!$A$4:$CI$60,CA$204,FALSE),"-")</f>
        <v>-</v>
      </c>
      <c r="CB111" s="3" t="str">
        <f>IFERROR(VLOOKUP($A111,'All Running Order Nat B'!$A$4:$CI$60,CB$204,FALSE),"-")</f>
        <v>-</v>
      </c>
      <c r="CC111" s="3" t="str">
        <f>IFERROR(VLOOKUP($A111,'All Running Order Nat B'!$A$4:$CI$60,CC$204,FALSE),"-")</f>
        <v>-</v>
      </c>
      <c r="CD111" s="3" t="str">
        <f>IFERROR(VLOOKUP($A111,'All Running Order Nat B'!$A$4:$CI$60,CD$204,FALSE),"-")</f>
        <v>-</v>
      </c>
      <c r="CE111" s="3" t="str">
        <f>IFERROR(VLOOKUP($A111,'All Running Order Nat B'!$A$4:$CI$60,CE$204,FALSE),"-")</f>
        <v>-</v>
      </c>
      <c r="CF111" s="3"/>
      <c r="CG111" s="3"/>
      <c r="CH111" s="5" t="str">
        <f>IFERROR(VLOOKUP($A111,'All Running Order Nat B'!$A$4:$CI$60,CH$204,FALSE),"-")</f>
        <v>-</v>
      </c>
      <c r="CI111">
        <v>4</v>
      </c>
    </row>
    <row r="112" spans="1:87" x14ac:dyDescent="0.3">
      <c r="A112" t="str">
        <f>CONCATENATE('Running Order'!$E$1009,CI112)</f>
        <v>Rookie5</v>
      </c>
      <c r="B112" s="13" t="str">
        <f>IFERROR(VLOOKUP($A112,'All Running Order Nat B'!$A$4:$CI$60,B$204,FALSE),"-")</f>
        <v>-</v>
      </c>
      <c r="C112" s="35" t="str">
        <f>IFERROR(VLOOKUP($A112,'All Running Order Nat B'!$A$4:$CI$60,C$204,FALSE),"-")</f>
        <v>-</v>
      </c>
      <c r="D112" s="35" t="str">
        <f>IFERROR(VLOOKUP($A112,'All Running Order Nat B'!$A$4:$CI$60,D$204,FALSE),"-")</f>
        <v>-</v>
      </c>
      <c r="E112" s="35" t="str">
        <f>IFERROR(VLOOKUP($A112,'All Running Order Nat B'!$A$4:$CI$60,E$204,FALSE),"-")</f>
        <v>-</v>
      </c>
      <c r="F112" s="35" t="str">
        <f>IFERROR(VLOOKUP($A112,'All Running Order Nat B'!$A$4:$CI$60,F$204,FALSE),"-")</f>
        <v>-</v>
      </c>
      <c r="G112" s="13" t="str">
        <f>IFERROR(VLOOKUP($A112,'All Running Order Nat B'!$A$4:$CI$60,G$204,FALSE),"-")</f>
        <v>-</v>
      </c>
      <c r="H112" s="12" t="str">
        <f>IFERROR(VLOOKUP($A112,'All Running Order Nat B'!$A$4:$CI$60,H$204,FALSE),"-")</f>
        <v>-</v>
      </c>
      <c r="I112" s="12" t="str">
        <f>IFERROR(VLOOKUP($A112,'All Running Order Nat B'!$A$4:$CI$60,I$204,FALSE),"-")</f>
        <v>-</v>
      </c>
      <c r="J112" s="12" t="str">
        <f>IFERROR(VLOOKUP($A112,'All Running Order Nat B'!$A$4:$CI$60,J$204,FALSE),"-")</f>
        <v>-</v>
      </c>
      <c r="K112" s="35" t="str">
        <f>IFERROR(VLOOKUP($A112,'All Running Order Nat B'!$A$4:$CI$60,K$204,FALSE),"-")</f>
        <v>-</v>
      </c>
      <c r="L112" s="12" t="str">
        <f>IFERROR(VLOOKUP($A112,'All Running Order Nat B'!$A$4:$CI$60,L$204,FALSE),"-")</f>
        <v>-</v>
      </c>
      <c r="M112" s="35" t="str">
        <f>IFERROR(VLOOKUP($A112,'All Running Order Nat B'!$A$4:$CI$60,M$204,FALSE),"-")</f>
        <v>-</v>
      </c>
      <c r="N112" s="35" t="str">
        <f>IFERROR(VLOOKUP($A112,'All Running Order Nat B'!$A$4:$CI$60,N$204,FALSE),"-")</f>
        <v>-</v>
      </c>
      <c r="O112" s="35" t="str">
        <f>IFERROR(VLOOKUP($A112,'All Running Order Nat B'!$A$4:$CI$60,O$204,FALSE),"-")</f>
        <v>-</v>
      </c>
      <c r="P112" s="35" t="str">
        <f>IFERROR(VLOOKUP($A112,'All Running Order Nat B'!$A$4:$CI$60,P$204,FALSE),"-")</f>
        <v>-</v>
      </c>
      <c r="Q112" s="35" t="str">
        <f>IFERROR(VLOOKUP($A112,'All Running Order Nat B'!$A$4:$CI$60,Q$204,FALSE),"-")</f>
        <v>-</v>
      </c>
      <c r="R112" s="35" t="str">
        <f>IFERROR(VLOOKUP($A112,'All Running Order Nat B'!$A$4:$CI$60,R$204,FALSE),"-")</f>
        <v>-</v>
      </c>
      <c r="S112" s="12" t="str">
        <f>IFERROR(VLOOKUP($A112,'All Running Order Nat B'!$A$4:$CI$60,S$204,FALSE),"-")</f>
        <v>-</v>
      </c>
      <c r="T112" s="35" t="str">
        <f>IFERROR(VLOOKUP($A112,'All Running Order Nat B'!$A$4:$CI$60,T$204,FALSE),"-")</f>
        <v>-</v>
      </c>
      <c r="U112" s="12" t="str">
        <f>IFERROR(VLOOKUP($A112,'All Running Order Nat B'!$A$4:$CI$60,U$204,FALSE),"-")</f>
        <v>-</v>
      </c>
      <c r="V112" s="35" t="str">
        <f>IFERROR(VLOOKUP($A112,'All Running Order Nat B'!$A$4:$CI$60,V$204,FALSE),"-")</f>
        <v>-</v>
      </c>
      <c r="W112" s="5" t="str">
        <f>IFERROR(VLOOKUP($A112,'All Running Order Nat B'!$A$4:$CI$60,W$204,FALSE),"-")</f>
        <v>-</v>
      </c>
      <c r="X112" s="12" t="str">
        <f>IFERROR(VLOOKUP($A112,'All Running Order Nat B'!$A$4:$CI$60,X$204,FALSE),"-")</f>
        <v>-</v>
      </c>
      <c r="Y112" s="12" t="str">
        <f>IFERROR(VLOOKUP($A112,'All Running Order Nat B'!$A$4:$CI$60,Y$204,FALSE),"-")</f>
        <v>-</v>
      </c>
      <c r="Z112" s="12" t="str">
        <f>IFERROR(VLOOKUP($A112,'All Running Order Nat B'!$A$4:$CI$60,Z$204,FALSE),"-")</f>
        <v>-</v>
      </c>
      <c r="AA112" s="12" t="str">
        <f>IFERROR(VLOOKUP($A112,'All Running Order Nat B'!$A$4:$CI$60,AA$204,FALSE),"-")</f>
        <v>-</v>
      </c>
      <c r="AB112" s="12" t="str">
        <f>IFERROR(VLOOKUP($A112,'All Running Order Nat B'!$A$4:$CI$60,AB$204,FALSE),"-")</f>
        <v>-</v>
      </c>
      <c r="AC112" s="12" t="str">
        <f>IFERROR(VLOOKUP($A112,'All Running Order Nat B'!$A$4:$CI$60,AC$204,FALSE),"-")</f>
        <v>-</v>
      </c>
      <c r="AD112" s="12" t="str">
        <f>IFERROR(VLOOKUP($A112,'All Running Order Nat B'!$A$4:$CI$60,AD$204,FALSE),"-")</f>
        <v>-</v>
      </c>
      <c r="AE112" s="12" t="str">
        <f>IFERROR(VLOOKUP($A112,'All Running Order Nat B'!$A$4:$CI$60,AE$204,FALSE),"-")</f>
        <v>-</v>
      </c>
      <c r="AF112" s="12" t="str">
        <f>IFERROR(VLOOKUP($A112,'All Running Order Nat B'!$A$4:$CI$60,AF$204,FALSE),"-")</f>
        <v>-</v>
      </c>
      <c r="AG112" s="12" t="str">
        <f>IFERROR(VLOOKUP($A112,'All Running Order Nat B'!$A$4:$CI$60,AG$204,FALSE),"-")</f>
        <v>-</v>
      </c>
      <c r="AH112" s="5" t="str">
        <f>IFERROR(VLOOKUP($A112,'All Running Order Nat B'!$A$4:$CI$60,AH$204,FALSE),"-")</f>
        <v>-</v>
      </c>
      <c r="AI112" s="5" t="str">
        <f>IFERROR(VLOOKUP($A112,'All Running Order Nat B'!$A$4:$CI$60,AI$204,FALSE),"-")</f>
        <v>-</v>
      </c>
      <c r="AJ112" s="12" t="str">
        <f>IFERROR(VLOOKUP($A112,'All Running Order Nat B'!$A$4:$CI$60,AJ$204,FALSE),"-")</f>
        <v>-</v>
      </c>
      <c r="AK112" s="12" t="str">
        <f>IFERROR(VLOOKUP($A112,'All Running Order Nat B'!$A$4:$CI$60,AK$204,FALSE),"-")</f>
        <v>-</v>
      </c>
      <c r="AL112" s="12" t="str">
        <f>IFERROR(VLOOKUP($A112,'All Running Order Nat B'!$A$4:$CI$60,AL$204,FALSE),"-")</f>
        <v>-</v>
      </c>
      <c r="AM112" s="12" t="str">
        <f>IFERROR(VLOOKUP($A112,'All Running Order Nat B'!$A$4:$CI$60,AM$204,FALSE),"-")</f>
        <v>-</v>
      </c>
      <c r="AN112" s="12" t="str">
        <f>IFERROR(VLOOKUP($A112,'All Running Order Nat B'!$A$4:$CI$60,AN$204,FALSE),"-")</f>
        <v>-</v>
      </c>
      <c r="AO112" s="12" t="str">
        <f>IFERROR(VLOOKUP($A112,'All Running Order Nat B'!$A$4:$CI$60,AO$204,FALSE),"-")</f>
        <v>-</v>
      </c>
      <c r="AP112" s="12" t="str">
        <f>IFERROR(VLOOKUP($A112,'All Running Order Nat B'!$A$4:$CI$60,AP$204,FALSE),"-")</f>
        <v>-</v>
      </c>
      <c r="AQ112" s="12" t="str">
        <f>IFERROR(VLOOKUP($A112,'All Running Order Nat B'!$A$4:$CI$60,AQ$204,FALSE),"-")</f>
        <v>-</v>
      </c>
      <c r="AR112" s="12" t="str">
        <f>IFERROR(VLOOKUP($A112,'All Running Order Nat B'!$A$4:$CI$60,AR$204,FALSE),"-")</f>
        <v>-</v>
      </c>
      <c r="AS112" s="12" t="str">
        <f>IFERROR(VLOOKUP($A112,'All Running Order Nat B'!$A$4:$CI$60,AS$204,FALSE),"-")</f>
        <v>-</v>
      </c>
      <c r="AT112" s="5" t="str">
        <f>IFERROR(VLOOKUP($A112,'All Running Order Nat B'!$A$4:$CI$60,AT$204,FALSE),"-")</f>
        <v>-</v>
      </c>
      <c r="AU112" s="5" t="str">
        <f>IFERROR(VLOOKUP($A112,'All Running Order Nat B'!$A$4:$CI$60,AU$204,FALSE),"-")</f>
        <v>-</v>
      </c>
      <c r="AV112" s="12" t="str">
        <f>IFERROR(VLOOKUP($A112,'All Running Order Nat B'!$A$4:$CI$60,AV$204,FALSE),"-")</f>
        <v>-</v>
      </c>
      <c r="AW112" s="12" t="str">
        <f>IFERROR(VLOOKUP($A112,'All Running Order Nat B'!$A$4:$CI$60,AW$204,FALSE),"-")</f>
        <v>-</v>
      </c>
      <c r="AX112" s="12" t="str">
        <f>IFERROR(VLOOKUP($A112,'All Running Order Nat B'!$A$4:$CI$60,AX$204,FALSE),"-")</f>
        <v>-</v>
      </c>
      <c r="AY112" s="12" t="str">
        <f>IFERROR(VLOOKUP($A112,'All Running Order Nat B'!$A$4:$CI$60,AY$204,FALSE),"-")</f>
        <v>-</v>
      </c>
      <c r="AZ112" s="12" t="str">
        <f>IFERROR(VLOOKUP($A112,'All Running Order Nat B'!$A$4:$CI$60,AZ$204,FALSE),"-")</f>
        <v>-</v>
      </c>
      <c r="BA112" s="12" t="str">
        <f>IFERROR(VLOOKUP($A112,'All Running Order Nat B'!$A$4:$CI$60,BA$204,FALSE),"-")</f>
        <v>-</v>
      </c>
      <c r="BB112" s="12" t="str">
        <f>IFERROR(VLOOKUP($A112,'All Running Order Nat B'!$A$4:$CI$60,BB$204,FALSE),"-")</f>
        <v>-</v>
      </c>
      <c r="BC112" s="12" t="str">
        <f>IFERROR(VLOOKUP($A112,'All Running Order Nat B'!$A$4:$CI$60,BC$204,FALSE),"-")</f>
        <v>-</v>
      </c>
      <c r="BD112" s="12" t="str">
        <f>IFERROR(VLOOKUP($A112,'All Running Order Nat B'!$A$4:$CI$60,BD$204,FALSE),"-")</f>
        <v>-</v>
      </c>
      <c r="BE112" s="12" t="str">
        <f>IFERROR(VLOOKUP($A112,'All Running Order Nat B'!$A$4:$CI$60,BE$204,FALSE),"-")</f>
        <v>-</v>
      </c>
      <c r="BF112" s="5" t="str">
        <f>IFERROR(VLOOKUP($A112,'All Running Order Nat B'!$A$4:$CI$60,BF$204,FALSE),"-")</f>
        <v>-</v>
      </c>
      <c r="BG112" s="5" t="str">
        <f>IFERROR(VLOOKUP($A112,'All Running Order Nat B'!$A$4:$CI$60,BG$204,FALSE),"-")</f>
        <v>-</v>
      </c>
      <c r="BH112" s="5" t="str">
        <f>IFERROR(VLOOKUP($A112,'All Running Order Nat B'!$A$4:$CI$60,BH$204,FALSE),"-")</f>
        <v>-</v>
      </c>
      <c r="BI112" s="5" t="str">
        <f>IFERROR(VLOOKUP($A112,'All Running Order Nat B'!$A$4:$CI$60,BI$204,FALSE),"-")</f>
        <v>-</v>
      </c>
      <c r="BJ112" s="5" t="str">
        <f>IFERROR(VLOOKUP($A112,'All Running Order Nat B'!$A$4:$CI$60,BJ$204,FALSE),"-")</f>
        <v>-</v>
      </c>
      <c r="BK112" s="5" t="str">
        <f>IFERROR(VLOOKUP($A112,'All Running Order Nat B'!$A$4:$CI$60,BK$204,FALSE),"-")</f>
        <v>-</v>
      </c>
      <c r="BL112" s="5" t="str">
        <f>IFERROR(VLOOKUP($A112,'All Running Order Nat B'!$A$4:$CI$60,BL$204,FALSE),"-")</f>
        <v>-</v>
      </c>
      <c r="BM112" s="5" t="str">
        <f>IFERROR(VLOOKUP($A112,'All Running Order Nat B'!$A$4:$CI$60,BM$204,FALSE),"-")</f>
        <v>-</v>
      </c>
      <c r="BN112" s="5" t="str">
        <f>IFERROR(VLOOKUP($A112,'All Running Order Nat B'!$A$4:$CI$60,BN$204,FALSE),"-")</f>
        <v>-</v>
      </c>
      <c r="BO112" s="5" t="str">
        <f>IFERROR(VLOOKUP($A112,'All Running Order Nat B'!$A$4:$CI$60,BO$204,FALSE),"-")</f>
        <v>-</v>
      </c>
      <c r="BP112" s="3" t="str">
        <f>IFERROR(VLOOKUP($A112,'All Running Order Nat B'!$A$4:$CI$60,BP$204,FALSE),"-")</f>
        <v>-</v>
      </c>
      <c r="BQ112" s="3" t="str">
        <f>IFERROR(VLOOKUP($A112,'All Running Order Nat B'!$A$4:$CI$60,BQ$204,FALSE),"-")</f>
        <v>-</v>
      </c>
      <c r="BR112" s="3" t="str">
        <f>IFERROR(VLOOKUP($A112,'All Running Order Nat B'!$A$4:$CI$60,BR$204,FALSE),"-")</f>
        <v>-</v>
      </c>
      <c r="BS112" s="3" t="str">
        <f>IFERROR(VLOOKUP($A112,'All Running Order Nat B'!$A$4:$CI$60,BS$204,FALSE),"-")</f>
        <v>-</v>
      </c>
      <c r="BT112" s="3" t="str">
        <f>IFERROR(VLOOKUP($A112,'All Running Order Nat B'!$A$4:$CI$60,BT$204,FALSE),"-")</f>
        <v>-</v>
      </c>
      <c r="BU112" s="3" t="str">
        <f>IFERROR(VLOOKUP($A112,'All Running Order Nat B'!$A$4:$CI$60,BU$204,FALSE),"-")</f>
        <v>-</v>
      </c>
      <c r="BV112" s="3" t="str">
        <f>IFERROR(VLOOKUP($A112,'All Running Order Nat B'!$A$4:$CI$60,BV$204,FALSE),"-")</f>
        <v>-</v>
      </c>
      <c r="BW112" s="3" t="str">
        <f>IFERROR(VLOOKUP($A112,'All Running Order Nat B'!$A$4:$CI$60,BW$204,FALSE),"-")</f>
        <v>-</v>
      </c>
      <c r="BX112" s="3" t="str">
        <f>IFERROR(VLOOKUP($A112,'All Running Order Nat B'!$A$4:$CI$60,BX$204,FALSE),"-")</f>
        <v>-</v>
      </c>
      <c r="BY112" s="3" t="str">
        <f>IFERROR(VLOOKUP($A112,'All Running Order Nat B'!$A$4:$CI$60,BY$204,FALSE),"-")</f>
        <v>-</v>
      </c>
      <c r="BZ112" s="3" t="str">
        <f>IFERROR(VLOOKUP($A112,'All Running Order Nat B'!$A$4:$CI$60,BZ$204,FALSE),"-")</f>
        <v>-</v>
      </c>
      <c r="CA112" s="3" t="str">
        <f>IFERROR(VLOOKUP($A112,'All Running Order Nat B'!$A$4:$CI$60,CA$204,FALSE),"-")</f>
        <v>-</v>
      </c>
      <c r="CB112" s="3" t="str">
        <f>IFERROR(VLOOKUP($A112,'All Running Order Nat B'!$A$4:$CI$60,CB$204,FALSE),"-")</f>
        <v>-</v>
      </c>
      <c r="CC112" s="3" t="str">
        <f>IFERROR(VLOOKUP($A112,'All Running Order Nat B'!$A$4:$CI$60,CC$204,FALSE),"-")</f>
        <v>-</v>
      </c>
      <c r="CD112" s="3" t="str">
        <f>IFERROR(VLOOKUP($A112,'All Running Order Nat B'!$A$4:$CI$60,CD$204,FALSE),"-")</f>
        <v>-</v>
      </c>
      <c r="CE112" s="3" t="str">
        <f>IFERROR(VLOOKUP($A112,'All Running Order Nat B'!$A$4:$CI$60,CE$204,FALSE),"-")</f>
        <v>-</v>
      </c>
      <c r="CF112" s="3"/>
      <c r="CG112" s="3"/>
      <c r="CH112" s="5" t="str">
        <f>IFERROR(VLOOKUP($A112,'All Running Order Nat B'!$A$4:$CI$60,CH$204,FALSE),"-")</f>
        <v>-</v>
      </c>
      <c r="CI112">
        <v>5</v>
      </c>
    </row>
    <row r="113" spans="1:87" x14ac:dyDescent="0.3">
      <c r="A113" t="str">
        <f>CONCATENATE('Running Order'!$E$1009,CI113)</f>
        <v>Rookie6</v>
      </c>
      <c r="B113" s="37" t="str">
        <f>IFERROR(VLOOKUP($A113,'All Running Order Nat B'!$A$4:$CI$60,B$204,FALSE),"-")</f>
        <v>-</v>
      </c>
      <c r="C113" s="36" t="str">
        <f>IFERROR(VLOOKUP($A113,'All Running Order Nat B'!$A$4:$CI$60,C$204,FALSE),"-")</f>
        <v>-</v>
      </c>
      <c r="D113" s="36" t="str">
        <f>IFERROR(VLOOKUP($A113,'All Running Order Nat B'!$A$4:$CI$60,D$204,FALSE),"-")</f>
        <v>-</v>
      </c>
      <c r="E113" s="36" t="str">
        <f>IFERROR(VLOOKUP($A113,'All Running Order Nat B'!$A$4:$CI$60,E$204,FALSE),"-")</f>
        <v>-</v>
      </c>
      <c r="F113" s="36" t="str">
        <f>IFERROR(VLOOKUP($A113,'All Running Order Nat B'!$A$4:$CI$60,F$204,FALSE),"-")</f>
        <v>-</v>
      </c>
      <c r="G113" s="37" t="str">
        <f>IFERROR(VLOOKUP($A113,'All Running Order Nat B'!$A$4:$CI$60,G$204,FALSE),"-")</f>
        <v>-</v>
      </c>
      <c r="H113" s="36" t="str">
        <f>IFERROR(VLOOKUP($A113,'All Running Order Nat B'!$A$4:$CI$60,H$204,FALSE),"-")</f>
        <v>-</v>
      </c>
      <c r="I113" s="36" t="str">
        <f>IFERROR(VLOOKUP($A113,'All Running Order Nat B'!$A$4:$CI$60,I$204,FALSE),"-")</f>
        <v>-</v>
      </c>
      <c r="J113" s="36" t="str">
        <f>IFERROR(VLOOKUP($A113,'All Running Order Nat B'!$A$4:$CI$60,J$204,FALSE),"-")</f>
        <v>-</v>
      </c>
      <c r="K113" s="36" t="str">
        <f>IFERROR(VLOOKUP($A113,'All Running Order Nat B'!$A$4:$CI$60,K$204,FALSE),"-")</f>
        <v>-</v>
      </c>
      <c r="L113" s="36" t="str">
        <f>IFERROR(VLOOKUP($A113,'All Running Order Nat B'!$A$4:$CI$60,L$204,FALSE),"-")</f>
        <v>-</v>
      </c>
      <c r="M113" s="36" t="str">
        <f>IFERROR(VLOOKUP($A113,'All Running Order Nat B'!$A$4:$CI$60,M$204,FALSE),"-")</f>
        <v>-</v>
      </c>
      <c r="N113" s="36" t="str">
        <f>IFERROR(VLOOKUP($A113,'All Running Order Nat B'!$A$4:$CI$60,N$204,FALSE),"-")</f>
        <v>-</v>
      </c>
      <c r="O113" s="36" t="str">
        <f>IFERROR(VLOOKUP($A113,'All Running Order Nat B'!$A$4:$CI$60,O$204,FALSE),"-")</f>
        <v>-</v>
      </c>
      <c r="P113" s="36" t="str">
        <f>IFERROR(VLOOKUP($A113,'All Running Order Nat B'!$A$4:$CI$60,P$204,FALSE),"-")</f>
        <v>-</v>
      </c>
      <c r="Q113" s="36" t="str">
        <f>IFERROR(VLOOKUP($A113,'All Running Order Nat B'!$A$4:$CI$60,Q$204,FALSE),"-")</f>
        <v>-</v>
      </c>
      <c r="R113" s="36" t="str">
        <f>IFERROR(VLOOKUP($A113,'All Running Order Nat B'!$A$4:$CI$60,R$204,FALSE),"-")</f>
        <v>-</v>
      </c>
      <c r="S113" s="36" t="str">
        <f>IFERROR(VLOOKUP($A113,'All Running Order Nat B'!$A$4:$CI$60,S$204,FALSE),"-")</f>
        <v>-</v>
      </c>
      <c r="T113" s="36" t="str">
        <f>IFERROR(VLOOKUP($A113,'All Running Order Nat B'!$A$4:$CI$60,T$204,FALSE),"-")</f>
        <v>-</v>
      </c>
      <c r="U113" s="36" t="str">
        <f>IFERROR(VLOOKUP($A113,'All Running Order Nat B'!$A$4:$CI$60,U$204,FALSE),"-")</f>
        <v>-</v>
      </c>
      <c r="V113" s="36" t="str">
        <f>IFERROR(VLOOKUP($A113,'All Running Order Nat B'!$A$4:$CI$60,V$204,FALSE),"-")</f>
        <v>-</v>
      </c>
      <c r="W113" s="38" t="str">
        <f>IFERROR(VLOOKUP($A113,'All Running Order Nat B'!$A$4:$CI$60,W$204,FALSE),"-")</f>
        <v>-</v>
      </c>
      <c r="X113" s="36" t="str">
        <f>IFERROR(VLOOKUP($A113,'All Running Order Nat B'!$A$4:$CI$60,X$204,FALSE),"-")</f>
        <v>-</v>
      </c>
      <c r="Y113" s="36" t="str">
        <f>IFERROR(VLOOKUP($A113,'All Running Order Nat B'!$A$4:$CI$60,Y$204,FALSE),"-")</f>
        <v>-</v>
      </c>
      <c r="Z113" s="36" t="str">
        <f>IFERROR(VLOOKUP($A113,'All Running Order Nat B'!$A$4:$CI$60,Z$204,FALSE),"-")</f>
        <v>-</v>
      </c>
      <c r="AA113" s="36" t="str">
        <f>IFERROR(VLOOKUP($A113,'All Running Order Nat B'!$A$4:$CI$60,AA$204,FALSE),"-")</f>
        <v>-</v>
      </c>
      <c r="AB113" s="36" t="str">
        <f>IFERROR(VLOOKUP($A113,'All Running Order Nat B'!$A$4:$CI$60,AB$204,FALSE),"-")</f>
        <v>-</v>
      </c>
      <c r="AC113" s="36" t="str">
        <f>IFERROR(VLOOKUP($A113,'All Running Order Nat B'!$A$4:$CI$60,AC$204,FALSE),"-")</f>
        <v>-</v>
      </c>
      <c r="AD113" s="36" t="str">
        <f>IFERROR(VLOOKUP($A113,'All Running Order Nat B'!$A$4:$CI$60,AD$204,FALSE),"-")</f>
        <v>-</v>
      </c>
      <c r="AE113" s="36" t="str">
        <f>IFERROR(VLOOKUP($A113,'All Running Order Nat B'!$A$4:$CI$60,AE$204,FALSE),"-")</f>
        <v>-</v>
      </c>
      <c r="AF113" s="36" t="str">
        <f>IFERROR(VLOOKUP($A113,'All Running Order Nat B'!$A$4:$CI$60,AF$204,FALSE),"-")</f>
        <v>-</v>
      </c>
      <c r="AG113" s="36" t="str">
        <f>IFERROR(VLOOKUP($A113,'All Running Order Nat B'!$A$4:$CI$60,AG$204,FALSE),"-")</f>
        <v>-</v>
      </c>
      <c r="AH113" s="38" t="str">
        <f>IFERROR(VLOOKUP($A113,'All Running Order Nat B'!$A$4:$CI$60,AH$204,FALSE),"-")</f>
        <v>-</v>
      </c>
      <c r="AI113" s="38" t="str">
        <f>IFERROR(VLOOKUP($A113,'All Running Order Nat B'!$A$4:$CI$60,AI$204,FALSE),"-")</f>
        <v>-</v>
      </c>
      <c r="AJ113" s="36" t="str">
        <f>IFERROR(VLOOKUP($A113,'All Running Order Nat B'!$A$4:$CI$60,AJ$204,FALSE),"-")</f>
        <v>-</v>
      </c>
      <c r="AK113" s="36" t="str">
        <f>IFERROR(VLOOKUP($A113,'All Running Order Nat B'!$A$4:$CI$60,AK$204,FALSE),"-")</f>
        <v>-</v>
      </c>
      <c r="AL113" s="36" t="str">
        <f>IFERROR(VLOOKUP($A113,'All Running Order Nat B'!$A$4:$CI$60,AL$204,FALSE),"-")</f>
        <v>-</v>
      </c>
      <c r="AM113" s="36" t="str">
        <f>IFERROR(VLOOKUP($A113,'All Running Order Nat B'!$A$4:$CI$60,AM$204,FALSE),"-")</f>
        <v>-</v>
      </c>
      <c r="AN113" s="36" t="str">
        <f>IFERROR(VLOOKUP($A113,'All Running Order Nat B'!$A$4:$CI$60,AN$204,FALSE),"-")</f>
        <v>-</v>
      </c>
      <c r="AO113" s="36" t="str">
        <f>IFERROR(VLOOKUP($A113,'All Running Order Nat B'!$A$4:$CI$60,AO$204,FALSE),"-")</f>
        <v>-</v>
      </c>
      <c r="AP113" s="36" t="str">
        <f>IFERROR(VLOOKUP($A113,'All Running Order Nat B'!$A$4:$CI$60,AP$204,FALSE),"-")</f>
        <v>-</v>
      </c>
      <c r="AQ113" s="36" t="str">
        <f>IFERROR(VLOOKUP($A113,'All Running Order Nat B'!$A$4:$CI$60,AQ$204,FALSE),"-")</f>
        <v>-</v>
      </c>
      <c r="AR113" s="36" t="str">
        <f>IFERROR(VLOOKUP($A113,'All Running Order Nat B'!$A$4:$CI$60,AR$204,FALSE),"-")</f>
        <v>-</v>
      </c>
      <c r="AS113" s="36" t="str">
        <f>IFERROR(VLOOKUP($A113,'All Running Order Nat B'!$A$4:$CI$60,AS$204,FALSE),"-")</f>
        <v>-</v>
      </c>
      <c r="AT113" s="38" t="str">
        <f>IFERROR(VLOOKUP($A113,'All Running Order Nat B'!$A$4:$CI$60,AT$204,FALSE),"-")</f>
        <v>-</v>
      </c>
      <c r="AU113" s="38" t="str">
        <f>IFERROR(VLOOKUP($A113,'All Running Order Nat B'!$A$4:$CI$60,AU$204,FALSE),"-")</f>
        <v>-</v>
      </c>
      <c r="AV113" s="36" t="str">
        <f>IFERROR(VLOOKUP($A113,'All Running Order Nat B'!$A$4:$CI$60,AV$204,FALSE),"-")</f>
        <v>-</v>
      </c>
      <c r="AW113" s="36" t="str">
        <f>IFERROR(VLOOKUP($A113,'All Running Order Nat B'!$A$4:$CI$60,AW$204,FALSE),"-")</f>
        <v>-</v>
      </c>
      <c r="AX113" s="36" t="str">
        <f>IFERROR(VLOOKUP($A113,'All Running Order Nat B'!$A$4:$CI$60,AX$204,FALSE),"-")</f>
        <v>-</v>
      </c>
      <c r="AY113" s="36" t="str">
        <f>IFERROR(VLOOKUP($A113,'All Running Order Nat B'!$A$4:$CI$60,AY$204,FALSE),"-")</f>
        <v>-</v>
      </c>
      <c r="AZ113" s="36" t="str">
        <f>IFERROR(VLOOKUP($A113,'All Running Order Nat B'!$A$4:$CI$60,AZ$204,FALSE),"-")</f>
        <v>-</v>
      </c>
      <c r="BA113" s="36" t="str">
        <f>IFERROR(VLOOKUP($A113,'All Running Order Nat B'!$A$4:$CI$60,BA$204,FALSE),"-")</f>
        <v>-</v>
      </c>
      <c r="BB113" s="36" t="str">
        <f>IFERROR(VLOOKUP($A113,'All Running Order Nat B'!$A$4:$CI$60,BB$204,FALSE),"-")</f>
        <v>-</v>
      </c>
      <c r="BC113" s="36" t="str">
        <f>IFERROR(VLOOKUP($A113,'All Running Order Nat B'!$A$4:$CI$60,BC$204,FALSE),"-")</f>
        <v>-</v>
      </c>
      <c r="BD113" s="36" t="str">
        <f>IFERROR(VLOOKUP($A113,'All Running Order Nat B'!$A$4:$CI$60,BD$204,FALSE),"-")</f>
        <v>-</v>
      </c>
      <c r="BE113" s="36" t="str">
        <f>IFERROR(VLOOKUP($A113,'All Running Order Nat B'!$A$4:$CI$60,BE$204,FALSE),"-")</f>
        <v>-</v>
      </c>
      <c r="BF113" s="38" t="str">
        <f>IFERROR(VLOOKUP($A113,'All Running Order Nat B'!$A$4:$CI$60,BF$204,FALSE),"-")</f>
        <v>-</v>
      </c>
      <c r="BG113" s="38" t="str">
        <f>IFERROR(VLOOKUP($A113,'All Running Order Nat B'!$A$4:$CI$60,BG$204,FALSE),"-")</f>
        <v>-</v>
      </c>
      <c r="BH113" s="5" t="str">
        <f>IFERROR(VLOOKUP($A113,'All Running Order Nat B'!$A$4:$CI$60,BH$204,FALSE),"-")</f>
        <v>-</v>
      </c>
      <c r="BI113" s="5" t="str">
        <f>IFERROR(VLOOKUP($A113,'All Running Order Nat B'!$A$4:$CI$60,BI$204,FALSE),"-")</f>
        <v>-</v>
      </c>
      <c r="BJ113" s="5" t="str">
        <f>IFERROR(VLOOKUP($A113,'All Running Order Nat B'!$A$4:$CI$60,BJ$204,FALSE),"-")</f>
        <v>-</v>
      </c>
      <c r="BK113" s="5" t="str">
        <f>IFERROR(VLOOKUP($A113,'All Running Order Nat B'!$A$4:$CI$60,BK$204,FALSE),"-")</f>
        <v>-</v>
      </c>
      <c r="BL113" s="5" t="str">
        <f>IFERROR(VLOOKUP($A113,'All Running Order Nat B'!$A$4:$CI$60,BL$204,FALSE),"-")</f>
        <v>-</v>
      </c>
      <c r="BM113" s="5" t="str">
        <f>IFERROR(VLOOKUP($A113,'All Running Order Nat B'!$A$4:$CI$60,BM$204,FALSE),"-")</f>
        <v>-</v>
      </c>
      <c r="BN113" s="5" t="str">
        <f>IFERROR(VLOOKUP($A113,'All Running Order Nat B'!$A$4:$CI$60,BN$204,FALSE),"-")</f>
        <v>-</v>
      </c>
      <c r="BO113" s="5" t="str">
        <f>IFERROR(VLOOKUP($A113,'All Running Order Nat B'!$A$4:$CI$60,BO$204,FALSE),"-")</f>
        <v>-</v>
      </c>
      <c r="BP113" s="3" t="str">
        <f>IFERROR(VLOOKUP($A113,'All Running Order Nat B'!$A$4:$CI$60,BP$204,FALSE),"-")</f>
        <v>-</v>
      </c>
      <c r="BQ113" s="3" t="str">
        <f>IFERROR(VLOOKUP($A113,'All Running Order Nat B'!$A$4:$CI$60,BQ$204,FALSE),"-")</f>
        <v>-</v>
      </c>
      <c r="BR113" s="3" t="str">
        <f>IFERROR(VLOOKUP($A113,'All Running Order Nat B'!$A$4:$CI$60,BR$204,FALSE),"-")</f>
        <v>-</v>
      </c>
      <c r="BS113" s="3" t="str">
        <f>IFERROR(VLOOKUP($A113,'All Running Order Nat B'!$A$4:$CI$60,BS$204,FALSE),"-")</f>
        <v>-</v>
      </c>
      <c r="BT113" s="3" t="str">
        <f>IFERROR(VLOOKUP($A113,'All Running Order Nat B'!$A$4:$CI$60,BT$204,FALSE),"-")</f>
        <v>-</v>
      </c>
      <c r="BU113" s="3" t="str">
        <f>IFERROR(VLOOKUP($A113,'All Running Order Nat B'!$A$4:$CI$60,BU$204,FALSE),"-")</f>
        <v>-</v>
      </c>
      <c r="BV113" s="3" t="str">
        <f>IFERROR(VLOOKUP($A113,'All Running Order Nat B'!$A$4:$CI$60,BV$204,FALSE),"-")</f>
        <v>-</v>
      </c>
      <c r="BW113" s="3" t="str">
        <f>IFERROR(VLOOKUP($A113,'All Running Order Nat B'!$A$4:$CI$60,BW$204,FALSE),"-")</f>
        <v>-</v>
      </c>
      <c r="BX113" s="3" t="str">
        <f>IFERROR(VLOOKUP($A113,'All Running Order Nat B'!$A$4:$CI$60,BX$204,FALSE),"-")</f>
        <v>-</v>
      </c>
      <c r="BY113" s="3" t="str">
        <f>IFERROR(VLOOKUP($A113,'All Running Order Nat B'!$A$4:$CI$60,BY$204,FALSE),"-")</f>
        <v>-</v>
      </c>
      <c r="BZ113" s="3" t="str">
        <f>IFERROR(VLOOKUP($A113,'All Running Order Nat B'!$A$4:$CI$60,BZ$204,FALSE),"-")</f>
        <v>-</v>
      </c>
      <c r="CA113" s="3" t="str">
        <f>IFERROR(VLOOKUP($A113,'All Running Order Nat B'!$A$4:$CI$60,CA$204,FALSE),"-")</f>
        <v>-</v>
      </c>
      <c r="CB113" s="3" t="str">
        <f>IFERROR(VLOOKUP($A113,'All Running Order Nat B'!$A$4:$CI$60,CB$204,FALSE),"-")</f>
        <v>-</v>
      </c>
      <c r="CC113" s="3" t="str">
        <f>IFERROR(VLOOKUP($A113,'All Running Order Nat B'!$A$4:$CI$60,CC$204,FALSE),"-")</f>
        <v>-</v>
      </c>
      <c r="CD113" s="3" t="str">
        <f>IFERROR(VLOOKUP($A113,'All Running Order Nat B'!$A$4:$CI$60,CD$204,FALSE),"-")</f>
        <v>-</v>
      </c>
      <c r="CE113" s="3" t="str">
        <f>IFERROR(VLOOKUP($A113,'All Running Order Nat B'!$A$4:$CI$60,CE$204,FALSE),"-")</f>
        <v>-</v>
      </c>
      <c r="CF113" s="3"/>
      <c r="CG113" s="3"/>
      <c r="CH113" s="5" t="str">
        <f>IFERROR(VLOOKUP($A113,'All Running Order Nat B'!$A$4:$CI$60,CH$204,FALSE),"-")</f>
        <v>-</v>
      </c>
      <c r="CI113">
        <v>6</v>
      </c>
    </row>
    <row r="114" spans="1:87" x14ac:dyDescent="0.3">
      <c r="A114" t="str">
        <f>CONCATENATE('Running Order'!$E$1009,CI114)</f>
        <v>Rookie7</v>
      </c>
      <c r="B114" s="13" t="str">
        <f>IFERROR(VLOOKUP($A114,'All Running Order Nat B'!$A$4:$CI$60,B$204,FALSE),"-")</f>
        <v>-</v>
      </c>
      <c r="C114" s="35" t="str">
        <f>IFERROR(VLOOKUP($A114,'All Running Order Nat B'!$A$4:$CI$60,C$204,FALSE),"-")</f>
        <v>-</v>
      </c>
      <c r="D114" s="35" t="str">
        <f>IFERROR(VLOOKUP($A114,'All Running Order Nat B'!$A$4:$CI$60,D$204,FALSE),"-")</f>
        <v>-</v>
      </c>
      <c r="E114" s="35" t="str">
        <f>IFERROR(VLOOKUP($A114,'All Running Order Nat B'!$A$4:$CI$60,E$204,FALSE),"-")</f>
        <v>-</v>
      </c>
      <c r="F114" s="35" t="str">
        <f>IFERROR(VLOOKUP($A114,'All Running Order Nat B'!$A$4:$CI$60,F$204,FALSE),"-")</f>
        <v>-</v>
      </c>
      <c r="G114" s="13" t="str">
        <f>IFERROR(VLOOKUP($A114,'All Running Order Nat B'!$A$4:$CI$60,G$204,FALSE),"-")</f>
        <v>-</v>
      </c>
      <c r="H114" s="12" t="str">
        <f>IFERROR(VLOOKUP($A114,'All Running Order Nat B'!$A$4:$CI$60,H$204,FALSE),"-")</f>
        <v>-</v>
      </c>
      <c r="I114" s="12" t="str">
        <f>IFERROR(VLOOKUP($A114,'All Running Order Nat B'!$A$4:$CI$60,I$204,FALSE),"-")</f>
        <v>-</v>
      </c>
      <c r="J114" s="12" t="str">
        <f>IFERROR(VLOOKUP($A114,'All Running Order Nat B'!$A$4:$CI$60,J$204,FALSE),"-")</f>
        <v>-</v>
      </c>
      <c r="K114" s="35" t="str">
        <f>IFERROR(VLOOKUP($A114,'All Running Order Nat B'!$A$4:$CI$60,K$204,FALSE),"-")</f>
        <v>-</v>
      </c>
      <c r="L114" s="12" t="str">
        <f>IFERROR(VLOOKUP($A114,'All Running Order Nat B'!$A$4:$CI$60,L$204,FALSE),"-")</f>
        <v>-</v>
      </c>
      <c r="M114" s="35" t="str">
        <f>IFERROR(VLOOKUP($A114,'All Running Order Nat B'!$A$4:$CI$60,M$204,FALSE),"-")</f>
        <v>-</v>
      </c>
      <c r="N114" s="35" t="str">
        <f>IFERROR(VLOOKUP($A114,'All Running Order Nat B'!$A$4:$CI$60,N$204,FALSE),"-")</f>
        <v>-</v>
      </c>
      <c r="O114" s="35" t="str">
        <f>IFERROR(VLOOKUP($A114,'All Running Order Nat B'!$A$4:$CI$60,O$204,FALSE),"-")</f>
        <v>-</v>
      </c>
      <c r="P114" s="35" t="str">
        <f>IFERROR(VLOOKUP($A114,'All Running Order Nat B'!$A$4:$CI$60,P$204,FALSE),"-")</f>
        <v>-</v>
      </c>
      <c r="Q114" s="35" t="str">
        <f>IFERROR(VLOOKUP($A114,'All Running Order Nat B'!$A$4:$CI$60,Q$204,FALSE),"-")</f>
        <v>-</v>
      </c>
      <c r="R114" s="35" t="str">
        <f>IFERROR(VLOOKUP($A114,'All Running Order Nat B'!$A$4:$CI$60,R$204,FALSE),"-")</f>
        <v>-</v>
      </c>
      <c r="S114" s="12" t="str">
        <f>IFERROR(VLOOKUP($A114,'All Running Order Nat B'!$A$4:$CI$60,S$204,FALSE),"-")</f>
        <v>-</v>
      </c>
      <c r="T114" s="35" t="str">
        <f>IFERROR(VLOOKUP($A114,'All Running Order Nat B'!$A$4:$CI$60,T$204,FALSE),"-")</f>
        <v>-</v>
      </c>
      <c r="U114" s="12" t="str">
        <f>IFERROR(VLOOKUP($A114,'All Running Order Nat B'!$A$4:$CI$60,U$204,FALSE),"-")</f>
        <v>-</v>
      </c>
      <c r="V114" s="35" t="str">
        <f>IFERROR(VLOOKUP($A114,'All Running Order Nat B'!$A$4:$CI$60,V$204,FALSE),"-")</f>
        <v>-</v>
      </c>
      <c r="W114" s="5" t="str">
        <f>IFERROR(VLOOKUP($A114,'All Running Order Nat B'!$A$4:$CI$60,W$204,FALSE),"-")</f>
        <v>-</v>
      </c>
      <c r="X114" s="12" t="str">
        <f>IFERROR(VLOOKUP($A114,'All Running Order Nat B'!$A$4:$CI$60,X$204,FALSE),"-")</f>
        <v>-</v>
      </c>
      <c r="Y114" s="12" t="str">
        <f>IFERROR(VLOOKUP($A114,'All Running Order Nat B'!$A$4:$CI$60,Y$204,FALSE),"-")</f>
        <v>-</v>
      </c>
      <c r="Z114" s="12" t="str">
        <f>IFERROR(VLOOKUP($A114,'All Running Order Nat B'!$A$4:$CI$60,Z$204,FALSE),"-")</f>
        <v>-</v>
      </c>
      <c r="AA114" s="12" t="str">
        <f>IFERROR(VLOOKUP($A114,'All Running Order Nat B'!$A$4:$CI$60,AA$204,FALSE),"-")</f>
        <v>-</v>
      </c>
      <c r="AB114" s="12" t="str">
        <f>IFERROR(VLOOKUP($A114,'All Running Order Nat B'!$A$4:$CI$60,AB$204,FALSE),"-")</f>
        <v>-</v>
      </c>
      <c r="AC114" s="12" t="str">
        <f>IFERROR(VLOOKUP($A114,'All Running Order Nat B'!$A$4:$CI$60,AC$204,FALSE),"-")</f>
        <v>-</v>
      </c>
      <c r="AD114" s="12" t="str">
        <f>IFERROR(VLOOKUP($A114,'All Running Order Nat B'!$A$4:$CI$60,AD$204,FALSE),"-")</f>
        <v>-</v>
      </c>
      <c r="AE114" s="12" t="str">
        <f>IFERROR(VLOOKUP($A114,'All Running Order Nat B'!$A$4:$CI$60,AE$204,FALSE),"-")</f>
        <v>-</v>
      </c>
      <c r="AF114" s="12" t="str">
        <f>IFERROR(VLOOKUP($A114,'All Running Order Nat B'!$A$4:$CI$60,AF$204,FALSE),"-")</f>
        <v>-</v>
      </c>
      <c r="AG114" s="12" t="str">
        <f>IFERROR(VLOOKUP($A114,'All Running Order Nat B'!$A$4:$CI$60,AG$204,FALSE),"-")</f>
        <v>-</v>
      </c>
      <c r="AH114" s="5" t="str">
        <f>IFERROR(VLOOKUP($A114,'All Running Order Nat B'!$A$4:$CI$60,AH$204,FALSE),"-")</f>
        <v>-</v>
      </c>
      <c r="AI114" s="5" t="str">
        <f>IFERROR(VLOOKUP($A114,'All Running Order Nat B'!$A$4:$CI$60,AI$204,FALSE),"-")</f>
        <v>-</v>
      </c>
      <c r="AJ114" s="12" t="str">
        <f>IFERROR(VLOOKUP($A114,'All Running Order Nat B'!$A$4:$CI$60,AJ$204,FALSE),"-")</f>
        <v>-</v>
      </c>
      <c r="AK114" s="12" t="str">
        <f>IFERROR(VLOOKUP($A114,'All Running Order Nat B'!$A$4:$CI$60,AK$204,FALSE),"-")</f>
        <v>-</v>
      </c>
      <c r="AL114" s="12" t="str">
        <f>IFERROR(VLOOKUP($A114,'All Running Order Nat B'!$A$4:$CI$60,AL$204,FALSE),"-")</f>
        <v>-</v>
      </c>
      <c r="AM114" s="12" t="str">
        <f>IFERROR(VLOOKUP($A114,'All Running Order Nat B'!$A$4:$CI$60,AM$204,FALSE),"-")</f>
        <v>-</v>
      </c>
      <c r="AN114" s="12" t="str">
        <f>IFERROR(VLOOKUP($A114,'All Running Order Nat B'!$A$4:$CI$60,AN$204,FALSE),"-")</f>
        <v>-</v>
      </c>
      <c r="AO114" s="12" t="str">
        <f>IFERROR(VLOOKUP($A114,'All Running Order Nat B'!$A$4:$CI$60,AO$204,FALSE),"-")</f>
        <v>-</v>
      </c>
      <c r="AP114" s="12" t="str">
        <f>IFERROR(VLOOKUP($A114,'All Running Order Nat B'!$A$4:$CI$60,AP$204,FALSE),"-")</f>
        <v>-</v>
      </c>
      <c r="AQ114" s="12" t="str">
        <f>IFERROR(VLOOKUP($A114,'All Running Order Nat B'!$A$4:$CI$60,AQ$204,FALSE),"-")</f>
        <v>-</v>
      </c>
      <c r="AR114" s="12" t="str">
        <f>IFERROR(VLOOKUP($A114,'All Running Order Nat B'!$A$4:$CI$60,AR$204,FALSE),"-")</f>
        <v>-</v>
      </c>
      <c r="AS114" s="12" t="str">
        <f>IFERROR(VLOOKUP($A114,'All Running Order Nat B'!$A$4:$CI$60,AS$204,FALSE),"-")</f>
        <v>-</v>
      </c>
      <c r="AT114" s="5" t="str">
        <f>IFERROR(VLOOKUP($A114,'All Running Order Nat B'!$A$4:$CI$60,AT$204,FALSE),"-")</f>
        <v>-</v>
      </c>
      <c r="AU114" s="5" t="str">
        <f>IFERROR(VLOOKUP($A114,'All Running Order Nat B'!$A$4:$CI$60,AU$204,FALSE),"-")</f>
        <v>-</v>
      </c>
      <c r="AV114" s="12" t="str">
        <f>IFERROR(VLOOKUP($A114,'All Running Order Nat B'!$A$4:$CI$60,AV$204,FALSE),"-")</f>
        <v>-</v>
      </c>
      <c r="AW114" s="12" t="str">
        <f>IFERROR(VLOOKUP($A114,'All Running Order Nat B'!$A$4:$CI$60,AW$204,FALSE),"-")</f>
        <v>-</v>
      </c>
      <c r="AX114" s="12" t="str">
        <f>IFERROR(VLOOKUP($A114,'All Running Order Nat B'!$A$4:$CI$60,AX$204,FALSE),"-")</f>
        <v>-</v>
      </c>
      <c r="AY114" s="12" t="str">
        <f>IFERROR(VLOOKUP($A114,'All Running Order Nat B'!$A$4:$CI$60,AY$204,FALSE),"-")</f>
        <v>-</v>
      </c>
      <c r="AZ114" s="12" t="str">
        <f>IFERROR(VLOOKUP($A114,'All Running Order Nat B'!$A$4:$CI$60,AZ$204,FALSE),"-")</f>
        <v>-</v>
      </c>
      <c r="BA114" s="12" t="str">
        <f>IFERROR(VLOOKUP($A114,'All Running Order Nat B'!$A$4:$CI$60,BA$204,FALSE),"-")</f>
        <v>-</v>
      </c>
      <c r="BB114" s="12" t="str">
        <f>IFERROR(VLOOKUP($A114,'All Running Order Nat B'!$A$4:$CI$60,BB$204,FALSE),"-")</f>
        <v>-</v>
      </c>
      <c r="BC114" s="12" t="str">
        <f>IFERROR(VLOOKUP($A114,'All Running Order Nat B'!$A$4:$CI$60,BC$204,FALSE),"-")</f>
        <v>-</v>
      </c>
      <c r="BD114" s="12" t="str">
        <f>IFERROR(VLOOKUP($A114,'All Running Order Nat B'!$A$4:$CI$60,BD$204,FALSE),"-")</f>
        <v>-</v>
      </c>
      <c r="BE114" s="12" t="str">
        <f>IFERROR(VLOOKUP($A114,'All Running Order Nat B'!$A$4:$CI$60,BE$204,FALSE),"-")</f>
        <v>-</v>
      </c>
      <c r="BF114" s="5" t="str">
        <f>IFERROR(VLOOKUP($A114,'All Running Order Nat B'!$A$4:$CI$60,BF$204,FALSE),"-")</f>
        <v>-</v>
      </c>
      <c r="BG114" s="5" t="str">
        <f>IFERROR(VLOOKUP($A114,'All Running Order Nat B'!$A$4:$CI$60,BG$204,FALSE),"-")</f>
        <v>-</v>
      </c>
      <c r="BH114" s="5" t="str">
        <f>IFERROR(VLOOKUP($A114,'All Running Order Nat B'!$A$4:$CI$60,BH$204,FALSE),"-")</f>
        <v>-</v>
      </c>
      <c r="BI114" s="5" t="str">
        <f>IFERROR(VLOOKUP($A114,'All Running Order Nat B'!$A$4:$CI$60,BI$204,FALSE),"-")</f>
        <v>-</v>
      </c>
      <c r="BJ114" s="5" t="str">
        <f>IFERROR(VLOOKUP($A114,'All Running Order Nat B'!$A$4:$CI$60,BJ$204,FALSE),"-")</f>
        <v>-</v>
      </c>
      <c r="BK114" s="5" t="str">
        <f>IFERROR(VLOOKUP($A114,'All Running Order Nat B'!$A$4:$CI$60,BK$204,FALSE),"-")</f>
        <v>-</v>
      </c>
      <c r="BL114" s="5" t="str">
        <f>IFERROR(VLOOKUP($A114,'All Running Order Nat B'!$A$4:$CI$60,BL$204,FALSE),"-")</f>
        <v>-</v>
      </c>
      <c r="BM114" s="5" t="str">
        <f>IFERROR(VLOOKUP($A114,'All Running Order Nat B'!$A$4:$CI$60,BM$204,FALSE),"-")</f>
        <v>-</v>
      </c>
      <c r="BN114" s="5" t="str">
        <f>IFERROR(VLOOKUP($A114,'All Running Order Nat B'!$A$4:$CI$60,BN$204,FALSE),"-")</f>
        <v>-</v>
      </c>
      <c r="BO114" s="5" t="str">
        <f>IFERROR(VLOOKUP($A114,'All Running Order Nat B'!$A$4:$CI$60,BO$204,FALSE),"-")</f>
        <v>-</v>
      </c>
      <c r="BP114" s="3" t="str">
        <f>IFERROR(VLOOKUP($A114,'All Running Order Nat B'!$A$4:$CI$60,BP$204,FALSE),"-")</f>
        <v>-</v>
      </c>
      <c r="BQ114" s="3" t="str">
        <f>IFERROR(VLOOKUP($A114,'All Running Order Nat B'!$A$4:$CI$60,BQ$204,FALSE),"-")</f>
        <v>-</v>
      </c>
      <c r="BR114" s="3" t="str">
        <f>IFERROR(VLOOKUP($A114,'All Running Order Nat B'!$A$4:$CI$60,BR$204,FALSE),"-")</f>
        <v>-</v>
      </c>
      <c r="BS114" s="3" t="str">
        <f>IFERROR(VLOOKUP($A114,'All Running Order Nat B'!$A$4:$CI$60,BS$204,FALSE),"-")</f>
        <v>-</v>
      </c>
      <c r="BT114" s="3" t="str">
        <f>IFERROR(VLOOKUP($A114,'All Running Order Nat B'!$A$4:$CI$60,BT$204,FALSE),"-")</f>
        <v>-</v>
      </c>
      <c r="BU114" s="3" t="str">
        <f>IFERROR(VLOOKUP($A114,'All Running Order Nat B'!$A$4:$CI$60,BU$204,FALSE),"-")</f>
        <v>-</v>
      </c>
      <c r="BV114" s="3" t="str">
        <f>IFERROR(VLOOKUP($A114,'All Running Order Nat B'!$A$4:$CI$60,BV$204,FALSE),"-")</f>
        <v>-</v>
      </c>
      <c r="BW114" s="3" t="str">
        <f>IFERROR(VLOOKUP($A114,'All Running Order Nat B'!$A$4:$CI$60,BW$204,FALSE),"-")</f>
        <v>-</v>
      </c>
      <c r="BX114" s="3" t="str">
        <f>IFERROR(VLOOKUP($A114,'All Running Order Nat B'!$A$4:$CI$60,BX$204,FALSE),"-")</f>
        <v>-</v>
      </c>
      <c r="BY114" s="3" t="str">
        <f>IFERROR(VLOOKUP($A114,'All Running Order Nat B'!$A$4:$CI$60,BY$204,FALSE),"-")</f>
        <v>-</v>
      </c>
      <c r="BZ114" s="3" t="str">
        <f>IFERROR(VLOOKUP($A114,'All Running Order Nat B'!$A$4:$CI$60,BZ$204,FALSE),"-")</f>
        <v>-</v>
      </c>
      <c r="CA114" s="3" t="str">
        <f>IFERROR(VLOOKUP($A114,'All Running Order Nat B'!$A$4:$CI$60,CA$204,FALSE),"-")</f>
        <v>-</v>
      </c>
      <c r="CB114" s="3" t="str">
        <f>IFERROR(VLOOKUP($A114,'All Running Order Nat B'!$A$4:$CI$60,CB$204,FALSE),"-")</f>
        <v>-</v>
      </c>
      <c r="CC114" s="3" t="str">
        <f>IFERROR(VLOOKUP($A114,'All Running Order Nat B'!$A$4:$CI$60,CC$204,FALSE),"-")</f>
        <v>-</v>
      </c>
      <c r="CD114" s="3" t="str">
        <f>IFERROR(VLOOKUP($A114,'All Running Order Nat B'!$A$4:$CI$60,CD$204,FALSE),"-")</f>
        <v>-</v>
      </c>
      <c r="CE114" s="3" t="str">
        <f>IFERROR(VLOOKUP($A114,'All Running Order Nat B'!$A$4:$CI$60,CE$204,FALSE),"-")</f>
        <v>-</v>
      </c>
      <c r="CF114" s="3"/>
      <c r="CG114" s="3"/>
      <c r="CH114" s="5" t="str">
        <f>IFERROR(VLOOKUP($A114,'All Running Order Nat B'!$A$4:$CI$60,CH$204,FALSE),"-")</f>
        <v>-</v>
      </c>
      <c r="CI114">
        <v>7</v>
      </c>
    </row>
    <row r="115" spans="1:87" x14ac:dyDescent="0.3">
      <c r="A115" t="str">
        <f>CONCATENATE('Running Order'!$E$1009,CI115)</f>
        <v>Rookie8</v>
      </c>
      <c r="B115" s="37" t="str">
        <f>IFERROR(VLOOKUP($A115,'All Running Order Nat B'!$A$4:$CI$60,B$204,FALSE),"-")</f>
        <v>-</v>
      </c>
      <c r="C115" s="36" t="str">
        <f>IFERROR(VLOOKUP($A115,'All Running Order Nat B'!$A$4:$CI$60,C$204,FALSE),"-")</f>
        <v>-</v>
      </c>
      <c r="D115" s="36" t="str">
        <f>IFERROR(VLOOKUP($A115,'All Running Order Nat B'!$A$4:$CI$60,D$204,FALSE),"-")</f>
        <v>-</v>
      </c>
      <c r="E115" s="36" t="str">
        <f>IFERROR(VLOOKUP($A115,'All Running Order Nat B'!$A$4:$CI$60,E$204,FALSE),"-")</f>
        <v>-</v>
      </c>
      <c r="F115" s="36" t="str">
        <f>IFERROR(VLOOKUP($A115,'All Running Order Nat B'!$A$4:$CI$60,F$204,FALSE),"-")</f>
        <v>-</v>
      </c>
      <c r="G115" s="37" t="str">
        <f>IFERROR(VLOOKUP($A115,'All Running Order Nat B'!$A$4:$CI$60,G$204,FALSE),"-")</f>
        <v>-</v>
      </c>
      <c r="H115" s="36" t="str">
        <f>IFERROR(VLOOKUP($A115,'All Running Order Nat B'!$A$4:$CI$60,H$204,FALSE),"-")</f>
        <v>-</v>
      </c>
      <c r="I115" s="36" t="str">
        <f>IFERROR(VLOOKUP($A115,'All Running Order Nat B'!$A$4:$CI$60,I$204,FALSE),"-")</f>
        <v>-</v>
      </c>
      <c r="J115" s="36" t="str">
        <f>IFERROR(VLOOKUP($A115,'All Running Order Nat B'!$A$4:$CI$60,J$204,FALSE),"-")</f>
        <v>-</v>
      </c>
      <c r="K115" s="36" t="str">
        <f>IFERROR(VLOOKUP($A115,'All Running Order Nat B'!$A$4:$CI$60,K$204,FALSE),"-")</f>
        <v>-</v>
      </c>
      <c r="L115" s="36" t="str">
        <f>IFERROR(VLOOKUP($A115,'All Running Order Nat B'!$A$4:$CI$60,L$204,FALSE),"-")</f>
        <v>-</v>
      </c>
      <c r="M115" s="36" t="str">
        <f>IFERROR(VLOOKUP($A115,'All Running Order Nat B'!$A$4:$CI$60,M$204,FALSE),"-")</f>
        <v>-</v>
      </c>
      <c r="N115" s="36" t="str">
        <f>IFERROR(VLOOKUP($A115,'All Running Order Nat B'!$A$4:$CI$60,N$204,FALSE),"-")</f>
        <v>-</v>
      </c>
      <c r="O115" s="36" t="str">
        <f>IFERROR(VLOOKUP($A115,'All Running Order Nat B'!$A$4:$CI$60,O$204,FALSE),"-")</f>
        <v>-</v>
      </c>
      <c r="P115" s="36" t="str">
        <f>IFERROR(VLOOKUP($A115,'All Running Order Nat B'!$A$4:$CI$60,P$204,FALSE),"-")</f>
        <v>-</v>
      </c>
      <c r="Q115" s="36" t="str">
        <f>IFERROR(VLOOKUP($A115,'All Running Order Nat B'!$A$4:$CI$60,Q$204,FALSE),"-")</f>
        <v>-</v>
      </c>
      <c r="R115" s="36" t="str">
        <f>IFERROR(VLOOKUP($A115,'All Running Order Nat B'!$A$4:$CI$60,R$204,FALSE),"-")</f>
        <v>-</v>
      </c>
      <c r="S115" s="36" t="str">
        <f>IFERROR(VLOOKUP($A115,'All Running Order Nat B'!$A$4:$CI$60,S$204,FALSE),"-")</f>
        <v>-</v>
      </c>
      <c r="T115" s="36" t="str">
        <f>IFERROR(VLOOKUP($A115,'All Running Order Nat B'!$A$4:$CI$60,T$204,FALSE),"-")</f>
        <v>-</v>
      </c>
      <c r="U115" s="36" t="str">
        <f>IFERROR(VLOOKUP($A115,'All Running Order Nat B'!$A$4:$CI$60,U$204,FALSE),"-")</f>
        <v>-</v>
      </c>
      <c r="V115" s="36" t="str">
        <f>IFERROR(VLOOKUP($A115,'All Running Order Nat B'!$A$4:$CI$60,V$204,FALSE),"-")</f>
        <v>-</v>
      </c>
      <c r="W115" s="38" t="str">
        <f>IFERROR(VLOOKUP($A115,'All Running Order Nat B'!$A$4:$CI$60,W$204,FALSE),"-")</f>
        <v>-</v>
      </c>
      <c r="X115" s="36" t="str">
        <f>IFERROR(VLOOKUP($A115,'All Running Order Nat B'!$A$4:$CI$60,X$204,FALSE),"-")</f>
        <v>-</v>
      </c>
      <c r="Y115" s="36" t="str">
        <f>IFERROR(VLOOKUP($A115,'All Running Order Nat B'!$A$4:$CI$60,Y$204,FALSE),"-")</f>
        <v>-</v>
      </c>
      <c r="Z115" s="36" t="str">
        <f>IFERROR(VLOOKUP($A115,'All Running Order Nat B'!$A$4:$CI$60,Z$204,FALSE),"-")</f>
        <v>-</v>
      </c>
      <c r="AA115" s="36" t="str">
        <f>IFERROR(VLOOKUP($A115,'All Running Order Nat B'!$A$4:$CI$60,AA$204,FALSE),"-")</f>
        <v>-</v>
      </c>
      <c r="AB115" s="36" t="str">
        <f>IFERROR(VLOOKUP($A115,'All Running Order Nat B'!$A$4:$CI$60,AB$204,FALSE),"-")</f>
        <v>-</v>
      </c>
      <c r="AC115" s="36" t="str">
        <f>IFERROR(VLOOKUP($A115,'All Running Order Nat B'!$A$4:$CI$60,AC$204,FALSE),"-")</f>
        <v>-</v>
      </c>
      <c r="AD115" s="36" t="str">
        <f>IFERROR(VLOOKUP($A115,'All Running Order Nat B'!$A$4:$CI$60,AD$204,FALSE),"-")</f>
        <v>-</v>
      </c>
      <c r="AE115" s="36" t="str">
        <f>IFERROR(VLOOKUP($A115,'All Running Order Nat B'!$A$4:$CI$60,AE$204,FALSE),"-")</f>
        <v>-</v>
      </c>
      <c r="AF115" s="36" t="str">
        <f>IFERROR(VLOOKUP($A115,'All Running Order Nat B'!$A$4:$CI$60,AF$204,FALSE),"-")</f>
        <v>-</v>
      </c>
      <c r="AG115" s="36" t="str">
        <f>IFERROR(VLOOKUP($A115,'All Running Order Nat B'!$A$4:$CI$60,AG$204,FALSE),"-")</f>
        <v>-</v>
      </c>
      <c r="AH115" s="38" t="str">
        <f>IFERROR(VLOOKUP($A115,'All Running Order Nat B'!$A$4:$CI$60,AH$204,FALSE),"-")</f>
        <v>-</v>
      </c>
      <c r="AI115" s="38" t="str">
        <f>IFERROR(VLOOKUP($A115,'All Running Order Nat B'!$A$4:$CI$60,AI$204,FALSE),"-")</f>
        <v>-</v>
      </c>
      <c r="AJ115" s="36" t="str">
        <f>IFERROR(VLOOKUP($A115,'All Running Order Nat B'!$A$4:$CI$60,AJ$204,FALSE),"-")</f>
        <v>-</v>
      </c>
      <c r="AK115" s="36" t="str">
        <f>IFERROR(VLOOKUP($A115,'All Running Order Nat B'!$A$4:$CI$60,AK$204,FALSE),"-")</f>
        <v>-</v>
      </c>
      <c r="AL115" s="36" t="str">
        <f>IFERROR(VLOOKUP($A115,'All Running Order Nat B'!$A$4:$CI$60,AL$204,FALSE),"-")</f>
        <v>-</v>
      </c>
      <c r="AM115" s="36" t="str">
        <f>IFERROR(VLOOKUP($A115,'All Running Order Nat B'!$A$4:$CI$60,AM$204,FALSE),"-")</f>
        <v>-</v>
      </c>
      <c r="AN115" s="36" t="str">
        <f>IFERROR(VLOOKUP($A115,'All Running Order Nat B'!$A$4:$CI$60,AN$204,FALSE),"-")</f>
        <v>-</v>
      </c>
      <c r="AO115" s="36" t="str">
        <f>IFERROR(VLOOKUP($A115,'All Running Order Nat B'!$A$4:$CI$60,AO$204,FALSE),"-")</f>
        <v>-</v>
      </c>
      <c r="AP115" s="36" t="str">
        <f>IFERROR(VLOOKUP($A115,'All Running Order Nat B'!$A$4:$CI$60,AP$204,FALSE),"-")</f>
        <v>-</v>
      </c>
      <c r="AQ115" s="36" t="str">
        <f>IFERROR(VLOOKUP($A115,'All Running Order Nat B'!$A$4:$CI$60,AQ$204,FALSE),"-")</f>
        <v>-</v>
      </c>
      <c r="AR115" s="36" t="str">
        <f>IFERROR(VLOOKUP($A115,'All Running Order Nat B'!$A$4:$CI$60,AR$204,FALSE),"-")</f>
        <v>-</v>
      </c>
      <c r="AS115" s="36" t="str">
        <f>IFERROR(VLOOKUP($A115,'All Running Order Nat B'!$A$4:$CI$60,AS$204,FALSE),"-")</f>
        <v>-</v>
      </c>
      <c r="AT115" s="38" t="str">
        <f>IFERROR(VLOOKUP($A115,'All Running Order Nat B'!$A$4:$CI$60,AT$204,FALSE),"-")</f>
        <v>-</v>
      </c>
      <c r="AU115" s="38" t="str">
        <f>IFERROR(VLOOKUP($A115,'All Running Order Nat B'!$A$4:$CI$60,AU$204,FALSE),"-")</f>
        <v>-</v>
      </c>
      <c r="AV115" s="36" t="str">
        <f>IFERROR(VLOOKUP($A115,'All Running Order Nat B'!$A$4:$CI$60,AV$204,FALSE),"-")</f>
        <v>-</v>
      </c>
      <c r="AW115" s="36" t="str">
        <f>IFERROR(VLOOKUP($A115,'All Running Order Nat B'!$A$4:$CI$60,AW$204,FALSE),"-")</f>
        <v>-</v>
      </c>
      <c r="AX115" s="36" t="str">
        <f>IFERROR(VLOOKUP($A115,'All Running Order Nat B'!$A$4:$CI$60,AX$204,FALSE),"-")</f>
        <v>-</v>
      </c>
      <c r="AY115" s="36" t="str">
        <f>IFERROR(VLOOKUP($A115,'All Running Order Nat B'!$A$4:$CI$60,AY$204,FALSE),"-")</f>
        <v>-</v>
      </c>
      <c r="AZ115" s="36" t="str">
        <f>IFERROR(VLOOKUP($A115,'All Running Order Nat B'!$A$4:$CI$60,AZ$204,FALSE),"-")</f>
        <v>-</v>
      </c>
      <c r="BA115" s="36" t="str">
        <f>IFERROR(VLOOKUP($A115,'All Running Order Nat B'!$A$4:$CI$60,BA$204,FALSE),"-")</f>
        <v>-</v>
      </c>
      <c r="BB115" s="36" t="str">
        <f>IFERROR(VLOOKUP($A115,'All Running Order Nat B'!$A$4:$CI$60,BB$204,FALSE),"-")</f>
        <v>-</v>
      </c>
      <c r="BC115" s="36" t="str">
        <f>IFERROR(VLOOKUP($A115,'All Running Order Nat B'!$A$4:$CI$60,BC$204,FALSE),"-")</f>
        <v>-</v>
      </c>
      <c r="BD115" s="36" t="str">
        <f>IFERROR(VLOOKUP($A115,'All Running Order Nat B'!$A$4:$CI$60,BD$204,FALSE),"-")</f>
        <v>-</v>
      </c>
      <c r="BE115" s="36" t="str">
        <f>IFERROR(VLOOKUP($A115,'All Running Order Nat B'!$A$4:$CI$60,BE$204,FALSE),"-")</f>
        <v>-</v>
      </c>
      <c r="BF115" s="38" t="str">
        <f>IFERROR(VLOOKUP($A115,'All Running Order Nat B'!$A$4:$CI$60,BF$204,FALSE),"-")</f>
        <v>-</v>
      </c>
      <c r="BG115" s="38" t="str">
        <f>IFERROR(VLOOKUP($A115,'All Running Order Nat B'!$A$4:$CI$60,BG$204,FALSE),"-")</f>
        <v>-</v>
      </c>
      <c r="BH115" s="5" t="str">
        <f>IFERROR(VLOOKUP($A115,'All Running Order Nat B'!$A$4:$CI$60,BH$204,FALSE),"-")</f>
        <v>-</v>
      </c>
      <c r="BI115" s="5" t="str">
        <f>IFERROR(VLOOKUP($A115,'All Running Order Nat B'!$A$4:$CI$60,BI$204,FALSE),"-")</f>
        <v>-</v>
      </c>
      <c r="BJ115" s="5" t="str">
        <f>IFERROR(VLOOKUP($A115,'All Running Order Nat B'!$A$4:$CI$60,BJ$204,FALSE),"-")</f>
        <v>-</v>
      </c>
      <c r="BK115" s="5" t="str">
        <f>IFERROR(VLOOKUP($A115,'All Running Order Nat B'!$A$4:$CI$60,BK$204,FALSE),"-")</f>
        <v>-</v>
      </c>
      <c r="BL115" s="5" t="str">
        <f>IFERROR(VLOOKUP($A115,'All Running Order Nat B'!$A$4:$CI$60,BL$204,FALSE),"-")</f>
        <v>-</v>
      </c>
      <c r="BM115" s="5" t="str">
        <f>IFERROR(VLOOKUP($A115,'All Running Order Nat B'!$A$4:$CI$60,BM$204,FALSE),"-")</f>
        <v>-</v>
      </c>
      <c r="BN115" s="5" t="str">
        <f>IFERROR(VLOOKUP($A115,'All Running Order Nat B'!$A$4:$CI$60,BN$204,FALSE),"-")</f>
        <v>-</v>
      </c>
      <c r="BO115" s="5" t="str">
        <f>IFERROR(VLOOKUP($A115,'All Running Order Nat B'!$A$4:$CI$60,BO$204,FALSE),"-")</f>
        <v>-</v>
      </c>
      <c r="BP115" s="3" t="str">
        <f>IFERROR(VLOOKUP($A115,'All Running Order Nat B'!$A$4:$CI$60,BP$204,FALSE),"-")</f>
        <v>-</v>
      </c>
      <c r="BQ115" s="3" t="str">
        <f>IFERROR(VLOOKUP($A115,'All Running Order Nat B'!$A$4:$CI$60,BQ$204,FALSE),"-")</f>
        <v>-</v>
      </c>
      <c r="BR115" s="3" t="str">
        <f>IFERROR(VLOOKUP($A115,'All Running Order Nat B'!$A$4:$CI$60,BR$204,FALSE),"-")</f>
        <v>-</v>
      </c>
      <c r="BS115" s="3" t="str">
        <f>IFERROR(VLOOKUP($A115,'All Running Order Nat B'!$A$4:$CI$60,BS$204,FALSE),"-")</f>
        <v>-</v>
      </c>
      <c r="BT115" s="3" t="str">
        <f>IFERROR(VLOOKUP($A115,'All Running Order Nat B'!$A$4:$CI$60,BT$204,FALSE),"-")</f>
        <v>-</v>
      </c>
      <c r="BU115" s="3" t="str">
        <f>IFERROR(VLOOKUP($A115,'All Running Order Nat B'!$A$4:$CI$60,BU$204,FALSE),"-")</f>
        <v>-</v>
      </c>
      <c r="BV115" s="3" t="str">
        <f>IFERROR(VLOOKUP($A115,'All Running Order Nat B'!$A$4:$CI$60,BV$204,FALSE),"-")</f>
        <v>-</v>
      </c>
      <c r="BW115" s="3" t="str">
        <f>IFERROR(VLOOKUP($A115,'All Running Order Nat B'!$A$4:$CI$60,BW$204,FALSE),"-")</f>
        <v>-</v>
      </c>
      <c r="BX115" s="3" t="str">
        <f>IFERROR(VLOOKUP($A115,'All Running Order Nat B'!$A$4:$CI$60,BX$204,FALSE),"-")</f>
        <v>-</v>
      </c>
      <c r="BY115" s="3" t="str">
        <f>IFERROR(VLOOKUP($A115,'All Running Order Nat B'!$A$4:$CI$60,BY$204,FALSE),"-")</f>
        <v>-</v>
      </c>
      <c r="BZ115" s="3" t="str">
        <f>IFERROR(VLOOKUP($A115,'All Running Order Nat B'!$A$4:$CI$60,BZ$204,FALSE),"-")</f>
        <v>-</v>
      </c>
      <c r="CA115" s="3" t="str">
        <f>IFERROR(VLOOKUP($A115,'All Running Order Nat B'!$A$4:$CI$60,CA$204,FALSE),"-")</f>
        <v>-</v>
      </c>
      <c r="CB115" s="3" t="str">
        <f>IFERROR(VLOOKUP($A115,'All Running Order Nat B'!$A$4:$CI$60,CB$204,FALSE),"-")</f>
        <v>-</v>
      </c>
      <c r="CC115" s="3" t="str">
        <f>IFERROR(VLOOKUP($A115,'All Running Order Nat B'!$A$4:$CI$60,CC$204,FALSE),"-")</f>
        <v>-</v>
      </c>
      <c r="CD115" s="3" t="str">
        <f>IFERROR(VLOOKUP($A115,'All Running Order Nat B'!$A$4:$CI$60,CD$204,FALSE),"-")</f>
        <v>-</v>
      </c>
      <c r="CE115" s="3" t="str">
        <f>IFERROR(VLOOKUP($A115,'All Running Order Nat B'!$A$4:$CI$60,CE$204,FALSE),"-")</f>
        <v>-</v>
      </c>
      <c r="CF115" s="3"/>
      <c r="CG115" s="3"/>
      <c r="CH115" s="5" t="str">
        <f>IFERROR(VLOOKUP($A115,'All Running Order Nat B'!$A$4:$CI$60,CH$204,FALSE),"-")</f>
        <v>-</v>
      </c>
      <c r="CI115">
        <v>8</v>
      </c>
    </row>
    <row r="116" spans="1:87" x14ac:dyDescent="0.3">
      <c r="A116" t="str">
        <f>CONCATENATE('Running Order'!$E$1009,CI116)</f>
        <v>Rookie9</v>
      </c>
      <c r="B116" s="13" t="str">
        <f>IFERROR(VLOOKUP($A116,'All Running Order Nat B'!$A$4:$CI$60,B$204,FALSE),"-")</f>
        <v>-</v>
      </c>
      <c r="C116" s="35" t="str">
        <f>IFERROR(VLOOKUP($A116,'All Running Order Nat B'!$A$4:$CI$60,C$204,FALSE),"-")</f>
        <v>-</v>
      </c>
      <c r="D116" s="35" t="str">
        <f>IFERROR(VLOOKUP($A116,'All Running Order Nat B'!$A$4:$CI$60,D$204,FALSE),"-")</f>
        <v>-</v>
      </c>
      <c r="E116" s="35" t="str">
        <f>IFERROR(VLOOKUP($A116,'All Running Order Nat B'!$A$4:$CI$60,E$204,FALSE),"-")</f>
        <v>-</v>
      </c>
      <c r="F116" s="35" t="str">
        <f>IFERROR(VLOOKUP($A116,'All Running Order Nat B'!$A$4:$CI$60,F$204,FALSE),"-")</f>
        <v>-</v>
      </c>
      <c r="G116" s="13" t="str">
        <f>IFERROR(VLOOKUP($A116,'All Running Order Nat B'!$A$4:$CI$60,G$204,FALSE),"-")</f>
        <v>-</v>
      </c>
      <c r="H116" s="12" t="str">
        <f>IFERROR(VLOOKUP($A116,'All Running Order Nat B'!$A$4:$CI$60,H$204,FALSE),"-")</f>
        <v>-</v>
      </c>
      <c r="I116" s="12" t="str">
        <f>IFERROR(VLOOKUP($A116,'All Running Order Nat B'!$A$4:$CI$60,I$204,FALSE),"-")</f>
        <v>-</v>
      </c>
      <c r="J116" s="12" t="str">
        <f>IFERROR(VLOOKUP($A116,'All Running Order Nat B'!$A$4:$CI$60,J$204,FALSE),"-")</f>
        <v>-</v>
      </c>
      <c r="K116" s="35" t="str">
        <f>IFERROR(VLOOKUP($A116,'All Running Order Nat B'!$A$4:$CI$60,K$204,FALSE),"-")</f>
        <v>-</v>
      </c>
      <c r="L116" s="12" t="str">
        <f>IFERROR(VLOOKUP($A116,'All Running Order Nat B'!$A$4:$CI$60,L$204,FALSE),"-")</f>
        <v>-</v>
      </c>
      <c r="M116" s="35" t="str">
        <f>IFERROR(VLOOKUP($A116,'All Running Order Nat B'!$A$4:$CI$60,M$204,FALSE),"-")</f>
        <v>-</v>
      </c>
      <c r="N116" s="35" t="str">
        <f>IFERROR(VLOOKUP($A116,'All Running Order Nat B'!$A$4:$CI$60,N$204,FALSE),"-")</f>
        <v>-</v>
      </c>
      <c r="O116" s="35" t="str">
        <f>IFERROR(VLOOKUP($A116,'All Running Order Nat B'!$A$4:$CI$60,O$204,FALSE),"-")</f>
        <v>-</v>
      </c>
      <c r="P116" s="35" t="str">
        <f>IFERROR(VLOOKUP($A116,'All Running Order Nat B'!$A$4:$CI$60,P$204,FALSE),"-")</f>
        <v>-</v>
      </c>
      <c r="Q116" s="35" t="str">
        <f>IFERROR(VLOOKUP($A116,'All Running Order Nat B'!$A$4:$CI$60,Q$204,FALSE),"-")</f>
        <v>-</v>
      </c>
      <c r="R116" s="35" t="str">
        <f>IFERROR(VLOOKUP($A116,'All Running Order Nat B'!$A$4:$CI$60,R$204,FALSE),"-")</f>
        <v>-</v>
      </c>
      <c r="S116" s="12" t="str">
        <f>IFERROR(VLOOKUP($A116,'All Running Order Nat B'!$A$4:$CI$60,S$204,FALSE),"-")</f>
        <v>-</v>
      </c>
      <c r="T116" s="35" t="str">
        <f>IFERROR(VLOOKUP($A116,'All Running Order Nat B'!$A$4:$CI$60,T$204,FALSE),"-")</f>
        <v>-</v>
      </c>
      <c r="U116" s="12" t="str">
        <f>IFERROR(VLOOKUP($A116,'All Running Order Nat B'!$A$4:$CI$60,U$204,FALSE),"-")</f>
        <v>-</v>
      </c>
      <c r="V116" s="35" t="str">
        <f>IFERROR(VLOOKUP($A116,'All Running Order Nat B'!$A$4:$CI$60,V$204,FALSE),"-")</f>
        <v>-</v>
      </c>
      <c r="W116" s="5" t="str">
        <f>IFERROR(VLOOKUP($A116,'All Running Order Nat B'!$A$4:$CI$60,W$204,FALSE),"-")</f>
        <v>-</v>
      </c>
      <c r="X116" s="12" t="str">
        <f>IFERROR(VLOOKUP($A116,'All Running Order Nat B'!$A$4:$CI$60,X$204,FALSE),"-")</f>
        <v>-</v>
      </c>
      <c r="Y116" s="12" t="str">
        <f>IFERROR(VLOOKUP($A116,'All Running Order Nat B'!$A$4:$CI$60,Y$204,FALSE),"-")</f>
        <v>-</v>
      </c>
      <c r="Z116" s="12" t="str">
        <f>IFERROR(VLOOKUP($A116,'All Running Order Nat B'!$A$4:$CI$60,Z$204,FALSE),"-")</f>
        <v>-</v>
      </c>
      <c r="AA116" s="12" t="str">
        <f>IFERROR(VLOOKUP($A116,'All Running Order Nat B'!$A$4:$CI$60,AA$204,FALSE),"-")</f>
        <v>-</v>
      </c>
      <c r="AB116" s="12" t="str">
        <f>IFERROR(VLOOKUP($A116,'All Running Order Nat B'!$A$4:$CI$60,AB$204,FALSE),"-")</f>
        <v>-</v>
      </c>
      <c r="AC116" s="12" t="str">
        <f>IFERROR(VLOOKUP($A116,'All Running Order Nat B'!$A$4:$CI$60,AC$204,FALSE),"-")</f>
        <v>-</v>
      </c>
      <c r="AD116" s="12" t="str">
        <f>IFERROR(VLOOKUP($A116,'All Running Order Nat B'!$A$4:$CI$60,AD$204,FALSE),"-")</f>
        <v>-</v>
      </c>
      <c r="AE116" s="12" t="str">
        <f>IFERROR(VLOOKUP($A116,'All Running Order Nat B'!$A$4:$CI$60,AE$204,FALSE),"-")</f>
        <v>-</v>
      </c>
      <c r="AF116" s="12" t="str">
        <f>IFERROR(VLOOKUP($A116,'All Running Order Nat B'!$A$4:$CI$60,AF$204,FALSE),"-")</f>
        <v>-</v>
      </c>
      <c r="AG116" s="12" t="str">
        <f>IFERROR(VLOOKUP($A116,'All Running Order Nat B'!$A$4:$CI$60,AG$204,FALSE),"-")</f>
        <v>-</v>
      </c>
      <c r="AH116" s="5" t="str">
        <f>IFERROR(VLOOKUP($A116,'All Running Order Nat B'!$A$4:$CI$60,AH$204,FALSE),"-")</f>
        <v>-</v>
      </c>
      <c r="AI116" s="5" t="str">
        <f>IFERROR(VLOOKUP($A116,'All Running Order Nat B'!$A$4:$CI$60,AI$204,FALSE),"-")</f>
        <v>-</v>
      </c>
      <c r="AJ116" s="12" t="str">
        <f>IFERROR(VLOOKUP($A116,'All Running Order Nat B'!$A$4:$CI$60,AJ$204,FALSE),"-")</f>
        <v>-</v>
      </c>
      <c r="AK116" s="12" t="str">
        <f>IFERROR(VLOOKUP($A116,'All Running Order Nat B'!$A$4:$CI$60,AK$204,FALSE),"-")</f>
        <v>-</v>
      </c>
      <c r="AL116" s="12" t="str">
        <f>IFERROR(VLOOKUP($A116,'All Running Order Nat B'!$A$4:$CI$60,AL$204,FALSE),"-")</f>
        <v>-</v>
      </c>
      <c r="AM116" s="12" t="str">
        <f>IFERROR(VLOOKUP($A116,'All Running Order Nat B'!$A$4:$CI$60,AM$204,FALSE),"-")</f>
        <v>-</v>
      </c>
      <c r="AN116" s="12" t="str">
        <f>IFERROR(VLOOKUP($A116,'All Running Order Nat B'!$A$4:$CI$60,AN$204,FALSE),"-")</f>
        <v>-</v>
      </c>
      <c r="AO116" s="12" t="str">
        <f>IFERROR(VLOOKUP($A116,'All Running Order Nat B'!$A$4:$CI$60,AO$204,FALSE),"-")</f>
        <v>-</v>
      </c>
      <c r="AP116" s="12" t="str">
        <f>IFERROR(VLOOKUP($A116,'All Running Order Nat B'!$A$4:$CI$60,AP$204,FALSE),"-")</f>
        <v>-</v>
      </c>
      <c r="AQ116" s="12" t="str">
        <f>IFERROR(VLOOKUP($A116,'All Running Order Nat B'!$A$4:$CI$60,AQ$204,FALSE),"-")</f>
        <v>-</v>
      </c>
      <c r="AR116" s="12" t="str">
        <f>IFERROR(VLOOKUP($A116,'All Running Order Nat B'!$A$4:$CI$60,AR$204,FALSE),"-")</f>
        <v>-</v>
      </c>
      <c r="AS116" s="12" t="str">
        <f>IFERROR(VLOOKUP($A116,'All Running Order Nat B'!$A$4:$CI$60,AS$204,FALSE),"-")</f>
        <v>-</v>
      </c>
      <c r="AT116" s="5" t="str">
        <f>IFERROR(VLOOKUP($A116,'All Running Order Nat B'!$A$4:$CI$60,AT$204,FALSE),"-")</f>
        <v>-</v>
      </c>
      <c r="AU116" s="5" t="str">
        <f>IFERROR(VLOOKUP($A116,'All Running Order Nat B'!$A$4:$CI$60,AU$204,FALSE),"-")</f>
        <v>-</v>
      </c>
      <c r="AV116" s="12" t="str">
        <f>IFERROR(VLOOKUP($A116,'All Running Order Nat B'!$A$4:$CI$60,AV$204,FALSE),"-")</f>
        <v>-</v>
      </c>
      <c r="AW116" s="12" t="str">
        <f>IFERROR(VLOOKUP($A116,'All Running Order Nat B'!$A$4:$CI$60,AW$204,FALSE),"-")</f>
        <v>-</v>
      </c>
      <c r="AX116" s="12" t="str">
        <f>IFERROR(VLOOKUP($A116,'All Running Order Nat B'!$A$4:$CI$60,AX$204,FALSE),"-")</f>
        <v>-</v>
      </c>
      <c r="AY116" s="12" t="str">
        <f>IFERROR(VLOOKUP($A116,'All Running Order Nat B'!$A$4:$CI$60,AY$204,FALSE),"-")</f>
        <v>-</v>
      </c>
      <c r="AZ116" s="12" t="str">
        <f>IFERROR(VLOOKUP($A116,'All Running Order Nat B'!$A$4:$CI$60,AZ$204,FALSE),"-")</f>
        <v>-</v>
      </c>
      <c r="BA116" s="12" t="str">
        <f>IFERROR(VLOOKUP($A116,'All Running Order Nat B'!$A$4:$CI$60,BA$204,FALSE),"-")</f>
        <v>-</v>
      </c>
      <c r="BB116" s="12" t="str">
        <f>IFERROR(VLOOKUP($A116,'All Running Order Nat B'!$A$4:$CI$60,BB$204,FALSE),"-")</f>
        <v>-</v>
      </c>
      <c r="BC116" s="12" t="str">
        <f>IFERROR(VLOOKUP($A116,'All Running Order Nat B'!$A$4:$CI$60,BC$204,FALSE),"-")</f>
        <v>-</v>
      </c>
      <c r="BD116" s="12" t="str">
        <f>IFERROR(VLOOKUP($A116,'All Running Order Nat B'!$A$4:$CI$60,BD$204,FALSE),"-")</f>
        <v>-</v>
      </c>
      <c r="BE116" s="12" t="str">
        <f>IFERROR(VLOOKUP($A116,'All Running Order Nat B'!$A$4:$CI$60,BE$204,FALSE),"-")</f>
        <v>-</v>
      </c>
      <c r="BF116" s="5" t="str">
        <f>IFERROR(VLOOKUP($A116,'All Running Order Nat B'!$A$4:$CI$60,BF$204,FALSE),"-")</f>
        <v>-</v>
      </c>
      <c r="BG116" s="5" t="str">
        <f>IFERROR(VLOOKUP($A116,'All Running Order Nat B'!$A$4:$CI$60,BG$204,FALSE),"-")</f>
        <v>-</v>
      </c>
      <c r="BH116" s="5" t="str">
        <f>IFERROR(VLOOKUP($A116,'All Running Order Nat B'!$A$4:$CI$60,BH$204,FALSE),"-")</f>
        <v>-</v>
      </c>
      <c r="BI116" s="5" t="str">
        <f>IFERROR(VLOOKUP($A116,'All Running Order Nat B'!$A$4:$CI$60,BI$204,FALSE),"-")</f>
        <v>-</v>
      </c>
      <c r="BJ116" s="5" t="str">
        <f>IFERROR(VLOOKUP($A116,'All Running Order Nat B'!$A$4:$CI$60,BJ$204,FALSE),"-")</f>
        <v>-</v>
      </c>
      <c r="BK116" s="5" t="str">
        <f>IFERROR(VLOOKUP($A116,'All Running Order Nat B'!$A$4:$CI$60,BK$204,FALSE),"-")</f>
        <v>-</v>
      </c>
      <c r="BL116" s="5" t="str">
        <f>IFERROR(VLOOKUP($A116,'All Running Order Nat B'!$A$4:$CI$60,BL$204,FALSE),"-")</f>
        <v>-</v>
      </c>
      <c r="BM116" s="5" t="str">
        <f>IFERROR(VLOOKUP($A116,'All Running Order Nat B'!$A$4:$CI$60,BM$204,FALSE),"-")</f>
        <v>-</v>
      </c>
      <c r="BN116" s="5" t="str">
        <f>IFERROR(VLOOKUP($A116,'All Running Order Nat B'!$A$4:$CI$60,BN$204,FALSE),"-")</f>
        <v>-</v>
      </c>
      <c r="BO116" s="5" t="str">
        <f>IFERROR(VLOOKUP($A116,'All Running Order Nat B'!$A$4:$CI$60,BO$204,FALSE),"-")</f>
        <v>-</v>
      </c>
      <c r="BP116" s="3" t="str">
        <f>IFERROR(VLOOKUP($A116,'All Running Order Nat B'!$A$4:$CI$60,BP$204,FALSE),"-")</f>
        <v>-</v>
      </c>
      <c r="BQ116" s="3" t="str">
        <f>IFERROR(VLOOKUP($A116,'All Running Order Nat B'!$A$4:$CI$60,BQ$204,FALSE),"-")</f>
        <v>-</v>
      </c>
      <c r="BR116" s="3" t="str">
        <f>IFERROR(VLOOKUP($A116,'All Running Order Nat B'!$A$4:$CI$60,BR$204,FALSE),"-")</f>
        <v>-</v>
      </c>
      <c r="BS116" s="3" t="str">
        <f>IFERROR(VLOOKUP($A116,'All Running Order Nat B'!$A$4:$CI$60,BS$204,FALSE),"-")</f>
        <v>-</v>
      </c>
      <c r="BT116" s="3" t="str">
        <f>IFERROR(VLOOKUP($A116,'All Running Order Nat B'!$A$4:$CI$60,BT$204,FALSE),"-")</f>
        <v>-</v>
      </c>
      <c r="BU116" s="3" t="str">
        <f>IFERROR(VLOOKUP($A116,'All Running Order Nat B'!$A$4:$CI$60,BU$204,FALSE),"-")</f>
        <v>-</v>
      </c>
      <c r="BV116" s="3" t="str">
        <f>IFERROR(VLOOKUP($A116,'All Running Order Nat B'!$A$4:$CI$60,BV$204,FALSE),"-")</f>
        <v>-</v>
      </c>
      <c r="BW116" s="3" t="str">
        <f>IFERROR(VLOOKUP($A116,'All Running Order Nat B'!$A$4:$CI$60,BW$204,FALSE),"-")</f>
        <v>-</v>
      </c>
      <c r="BX116" s="3" t="str">
        <f>IFERROR(VLOOKUP($A116,'All Running Order Nat B'!$A$4:$CI$60,BX$204,FALSE),"-")</f>
        <v>-</v>
      </c>
      <c r="BY116" s="3" t="str">
        <f>IFERROR(VLOOKUP($A116,'All Running Order Nat B'!$A$4:$CI$60,BY$204,FALSE),"-")</f>
        <v>-</v>
      </c>
      <c r="BZ116" s="3" t="str">
        <f>IFERROR(VLOOKUP($A116,'All Running Order Nat B'!$A$4:$CI$60,BZ$204,FALSE),"-")</f>
        <v>-</v>
      </c>
      <c r="CA116" s="3" t="str">
        <f>IFERROR(VLOOKUP($A116,'All Running Order Nat B'!$A$4:$CI$60,CA$204,FALSE),"-")</f>
        <v>-</v>
      </c>
      <c r="CB116" s="3" t="str">
        <f>IFERROR(VLOOKUP($A116,'All Running Order Nat B'!$A$4:$CI$60,CB$204,FALSE),"-")</f>
        <v>-</v>
      </c>
      <c r="CC116" s="3" t="str">
        <f>IFERROR(VLOOKUP($A116,'All Running Order Nat B'!$A$4:$CI$60,CC$204,FALSE),"-")</f>
        <v>-</v>
      </c>
      <c r="CD116" s="3" t="str">
        <f>IFERROR(VLOOKUP($A116,'All Running Order Nat B'!$A$4:$CI$60,CD$204,FALSE),"-")</f>
        <v>-</v>
      </c>
      <c r="CE116" s="3" t="str">
        <f>IFERROR(VLOOKUP($A116,'All Running Order Nat B'!$A$4:$CI$60,CE$204,FALSE),"-")</f>
        <v>-</v>
      </c>
      <c r="CF116" s="3"/>
      <c r="CG116" s="3"/>
      <c r="CH116" s="5" t="str">
        <f>IFERROR(VLOOKUP($A116,'All Running Order Nat B'!$A$4:$CI$60,CH$204,FALSE),"-")</f>
        <v>-</v>
      </c>
      <c r="CI116">
        <v>9</v>
      </c>
    </row>
    <row r="117" spans="1:87" x14ac:dyDescent="0.3">
      <c r="A117" t="str">
        <f>CONCATENATE('Running Order'!$E$1009,CI117)</f>
        <v>Rookie10</v>
      </c>
      <c r="B117" s="37" t="str">
        <f>IFERROR(VLOOKUP($A117,'All Running Order Nat B'!$A$4:$CI$60,B$204,FALSE),"-")</f>
        <v>-</v>
      </c>
      <c r="C117" s="36" t="str">
        <f>IFERROR(VLOOKUP($A117,'All Running Order Nat B'!$A$4:$CI$60,C$204,FALSE),"-")</f>
        <v>-</v>
      </c>
      <c r="D117" s="36" t="str">
        <f>IFERROR(VLOOKUP($A117,'All Running Order Nat B'!$A$4:$CI$60,D$204,FALSE),"-")</f>
        <v>-</v>
      </c>
      <c r="E117" s="36" t="str">
        <f>IFERROR(VLOOKUP($A117,'All Running Order Nat B'!$A$4:$CI$60,E$204,FALSE),"-")</f>
        <v>-</v>
      </c>
      <c r="F117" s="36" t="str">
        <f>IFERROR(VLOOKUP($A117,'All Running Order Nat B'!$A$4:$CI$60,F$204,FALSE),"-")</f>
        <v>-</v>
      </c>
      <c r="G117" s="37" t="str">
        <f>IFERROR(VLOOKUP($A117,'All Running Order Nat B'!$A$4:$CI$60,G$204,FALSE),"-")</f>
        <v>-</v>
      </c>
      <c r="H117" s="36" t="str">
        <f>IFERROR(VLOOKUP($A117,'All Running Order Nat B'!$A$4:$CI$60,H$204,FALSE),"-")</f>
        <v>-</v>
      </c>
      <c r="I117" s="36" t="str">
        <f>IFERROR(VLOOKUP($A117,'All Running Order Nat B'!$A$4:$CI$60,I$204,FALSE),"-")</f>
        <v>-</v>
      </c>
      <c r="J117" s="36" t="str">
        <f>IFERROR(VLOOKUP($A117,'All Running Order Nat B'!$A$4:$CI$60,J$204,FALSE),"-")</f>
        <v>-</v>
      </c>
      <c r="K117" s="36" t="str">
        <f>IFERROR(VLOOKUP($A117,'All Running Order Nat B'!$A$4:$CI$60,K$204,FALSE),"-")</f>
        <v>-</v>
      </c>
      <c r="L117" s="36" t="str">
        <f>IFERROR(VLOOKUP($A117,'All Running Order Nat B'!$A$4:$CI$60,L$204,FALSE),"-")</f>
        <v>-</v>
      </c>
      <c r="M117" s="36" t="str">
        <f>IFERROR(VLOOKUP($A117,'All Running Order Nat B'!$A$4:$CI$60,M$204,FALSE),"-")</f>
        <v>-</v>
      </c>
      <c r="N117" s="36" t="str">
        <f>IFERROR(VLOOKUP($A117,'All Running Order Nat B'!$A$4:$CI$60,N$204,FALSE),"-")</f>
        <v>-</v>
      </c>
      <c r="O117" s="36" t="str">
        <f>IFERROR(VLOOKUP($A117,'All Running Order Nat B'!$A$4:$CI$60,O$204,FALSE),"-")</f>
        <v>-</v>
      </c>
      <c r="P117" s="36" t="str">
        <f>IFERROR(VLOOKUP($A117,'All Running Order Nat B'!$A$4:$CI$60,P$204,FALSE),"-")</f>
        <v>-</v>
      </c>
      <c r="Q117" s="36" t="str">
        <f>IFERROR(VLOOKUP($A117,'All Running Order Nat B'!$A$4:$CI$60,Q$204,FALSE),"-")</f>
        <v>-</v>
      </c>
      <c r="R117" s="36" t="str">
        <f>IFERROR(VLOOKUP($A117,'All Running Order Nat B'!$A$4:$CI$60,R$204,FALSE),"-")</f>
        <v>-</v>
      </c>
      <c r="S117" s="36" t="str">
        <f>IFERROR(VLOOKUP($A117,'All Running Order Nat B'!$A$4:$CI$60,S$204,FALSE),"-")</f>
        <v>-</v>
      </c>
      <c r="T117" s="36" t="str">
        <f>IFERROR(VLOOKUP($A117,'All Running Order Nat B'!$A$4:$CI$60,T$204,FALSE),"-")</f>
        <v>-</v>
      </c>
      <c r="U117" s="36" t="str">
        <f>IFERROR(VLOOKUP($A117,'All Running Order Nat B'!$A$4:$CI$60,U$204,FALSE),"-")</f>
        <v>-</v>
      </c>
      <c r="V117" s="36" t="str">
        <f>IFERROR(VLOOKUP($A117,'All Running Order Nat B'!$A$4:$CI$60,V$204,FALSE),"-")</f>
        <v>-</v>
      </c>
      <c r="W117" s="38" t="str">
        <f>IFERROR(VLOOKUP($A117,'All Running Order Nat B'!$A$4:$CI$60,W$204,FALSE),"-")</f>
        <v>-</v>
      </c>
      <c r="X117" s="36" t="str">
        <f>IFERROR(VLOOKUP($A117,'All Running Order Nat B'!$A$4:$CI$60,X$204,FALSE),"-")</f>
        <v>-</v>
      </c>
      <c r="Y117" s="36" t="str">
        <f>IFERROR(VLOOKUP($A117,'All Running Order Nat B'!$A$4:$CI$60,Y$204,FALSE),"-")</f>
        <v>-</v>
      </c>
      <c r="Z117" s="36" t="str">
        <f>IFERROR(VLOOKUP($A117,'All Running Order Nat B'!$A$4:$CI$60,Z$204,FALSE),"-")</f>
        <v>-</v>
      </c>
      <c r="AA117" s="36" t="str">
        <f>IFERROR(VLOOKUP($A117,'All Running Order Nat B'!$A$4:$CI$60,AA$204,FALSE),"-")</f>
        <v>-</v>
      </c>
      <c r="AB117" s="36" t="str">
        <f>IFERROR(VLOOKUP($A117,'All Running Order Nat B'!$A$4:$CI$60,AB$204,FALSE),"-")</f>
        <v>-</v>
      </c>
      <c r="AC117" s="36" t="str">
        <f>IFERROR(VLOOKUP($A117,'All Running Order Nat B'!$A$4:$CI$60,AC$204,FALSE),"-")</f>
        <v>-</v>
      </c>
      <c r="AD117" s="36" t="str">
        <f>IFERROR(VLOOKUP($A117,'All Running Order Nat B'!$A$4:$CI$60,AD$204,FALSE),"-")</f>
        <v>-</v>
      </c>
      <c r="AE117" s="36" t="str">
        <f>IFERROR(VLOOKUP($A117,'All Running Order Nat B'!$A$4:$CI$60,AE$204,FALSE),"-")</f>
        <v>-</v>
      </c>
      <c r="AF117" s="36" t="str">
        <f>IFERROR(VLOOKUP($A117,'All Running Order Nat B'!$A$4:$CI$60,AF$204,FALSE),"-")</f>
        <v>-</v>
      </c>
      <c r="AG117" s="36" t="str">
        <f>IFERROR(VLOOKUP($A117,'All Running Order Nat B'!$A$4:$CI$60,AG$204,FALSE),"-")</f>
        <v>-</v>
      </c>
      <c r="AH117" s="38" t="str">
        <f>IFERROR(VLOOKUP($A117,'All Running Order Nat B'!$A$4:$CI$60,AH$204,FALSE),"-")</f>
        <v>-</v>
      </c>
      <c r="AI117" s="38" t="str">
        <f>IFERROR(VLOOKUP($A117,'All Running Order Nat B'!$A$4:$CI$60,AI$204,FALSE),"-")</f>
        <v>-</v>
      </c>
      <c r="AJ117" s="36" t="str">
        <f>IFERROR(VLOOKUP($A117,'All Running Order Nat B'!$A$4:$CI$60,AJ$204,FALSE),"-")</f>
        <v>-</v>
      </c>
      <c r="AK117" s="36" t="str">
        <f>IFERROR(VLOOKUP($A117,'All Running Order Nat B'!$A$4:$CI$60,AK$204,FALSE),"-")</f>
        <v>-</v>
      </c>
      <c r="AL117" s="36" t="str">
        <f>IFERROR(VLOOKUP($A117,'All Running Order Nat B'!$A$4:$CI$60,AL$204,FALSE),"-")</f>
        <v>-</v>
      </c>
      <c r="AM117" s="36" t="str">
        <f>IFERROR(VLOOKUP($A117,'All Running Order Nat B'!$A$4:$CI$60,AM$204,FALSE),"-")</f>
        <v>-</v>
      </c>
      <c r="AN117" s="36" t="str">
        <f>IFERROR(VLOOKUP($A117,'All Running Order Nat B'!$A$4:$CI$60,AN$204,FALSE),"-")</f>
        <v>-</v>
      </c>
      <c r="AO117" s="36" t="str">
        <f>IFERROR(VLOOKUP($A117,'All Running Order Nat B'!$A$4:$CI$60,AO$204,FALSE),"-")</f>
        <v>-</v>
      </c>
      <c r="AP117" s="36" t="str">
        <f>IFERROR(VLOOKUP($A117,'All Running Order Nat B'!$A$4:$CI$60,AP$204,FALSE),"-")</f>
        <v>-</v>
      </c>
      <c r="AQ117" s="36" t="str">
        <f>IFERROR(VLOOKUP($A117,'All Running Order Nat B'!$A$4:$CI$60,AQ$204,FALSE),"-")</f>
        <v>-</v>
      </c>
      <c r="AR117" s="36" t="str">
        <f>IFERROR(VLOOKUP($A117,'All Running Order Nat B'!$A$4:$CI$60,AR$204,FALSE),"-")</f>
        <v>-</v>
      </c>
      <c r="AS117" s="36" t="str">
        <f>IFERROR(VLOOKUP($A117,'All Running Order Nat B'!$A$4:$CI$60,AS$204,FALSE),"-")</f>
        <v>-</v>
      </c>
      <c r="AT117" s="38" t="str">
        <f>IFERROR(VLOOKUP($A117,'All Running Order Nat B'!$A$4:$CI$60,AT$204,FALSE),"-")</f>
        <v>-</v>
      </c>
      <c r="AU117" s="38" t="str">
        <f>IFERROR(VLOOKUP($A117,'All Running Order Nat B'!$A$4:$CI$60,AU$204,FALSE),"-")</f>
        <v>-</v>
      </c>
      <c r="AV117" s="36" t="str">
        <f>IFERROR(VLOOKUP($A117,'All Running Order Nat B'!$A$4:$CI$60,AV$204,FALSE),"-")</f>
        <v>-</v>
      </c>
      <c r="AW117" s="36" t="str">
        <f>IFERROR(VLOOKUP($A117,'All Running Order Nat B'!$A$4:$CI$60,AW$204,FALSE),"-")</f>
        <v>-</v>
      </c>
      <c r="AX117" s="36" t="str">
        <f>IFERROR(VLOOKUP($A117,'All Running Order Nat B'!$A$4:$CI$60,AX$204,FALSE),"-")</f>
        <v>-</v>
      </c>
      <c r="AY117" s="36" t="str">
        <f>IFERROR(VLOOKUP($A117,'All Running Order Nat B'!$A$4:$CI$60,AY$204,FALSE),"-")</f>
        <v>-</v>
      </c>
      <c r="AZ117" s="36" t="str">
        <f>IFERROR(VLOOKUP($A117,'All Running Order Nat B'!$A$4:$CI$60,AZ$204,FALSE),"-")</f>
        <v>-</v>
      </c>
      <c r="BA117" s="36" t="str">
        <f>IFERROR(VLOOKUP($A117,'All Running Order Nat B'!$A$4:$CI$60,BA$204,FALSE),"-")</f>
        <v>-</v>
      </c>
      <c r="BB117" s="36" t="str">
        <f>IFERROR(VLOOKUP($A117,'All Running Order Nat B'!$A$4:$CI$60,BB$204,FALSE),"-")</f>
        <v>-</v>
      </c>
      <c r="BC117" s="36" t="str">
        <f>IFERROR(VLOOKUP($A117,'All Running Order Nat B'!$A$4:$CI$60,BC$204,FALSE),"-")</f>
        <v>-</v>
      </c>
      <c r="BD117" s="36" t="str">
        <f>IFERROR(VLOOKUP($A117,'All Running Order Nat B'!$A$4:$CI$60,BD$204,FALSE),"-")</f>
        <v>-</v>
      </c>
      <c r="BE117" s="36" t="str">
        <f>IFERROR(VLOOKUP($A117,'All Running Order Nat B'!$A$4:$CI$60,BE$204,FALSE),"-")</f>
        <v>-</v>
      </c>
      <c r="BF117" s="38" t="str">
        <f>IFERROR(VLOOKUP($A117,'All Running Order Nat B'!$A$4:$CI$60,BF$204,FALSE),"-")</f>
        <v>-</v>
      </c>
      <c r="BG117" s="38" t="str">
        <f>IFERROR(VLOOKUP($A117,'All Running Order Nat B'!$A$4:$CI$60,BG$204,FALSE),"-")</f>
        <v>-</v>
      </c>
      <c r="BH117" s="5" t="str">
        <f>IFERROR(VLOOKUP($A117,'All Running Order Nat B'!$A$4:$CI$60,BH$204,FALSE),"-")</f>
        <v>-</v>
      </c>
      <c r="BI117" s="5" t="str">
        <f>IFERROR(VLOOKUP($A117,'All Running Order Nat B'!$A$4:$CI$60,BI$204,FALSE),"-")</f>
        <v>-</v>
      </c>
      <c r="BJ117" s="5" t="str">
        <f>IFERROR(VLOOKUP($A117,'All Running Order Nat B'!$A$4:$CI$60,BJ$204,FALSE),"-")</f>
        <v>-</v>
      </c>
      <c r="BK117" s="5" t="str">
        <f>IFERROR(VLOOKUP($A117,'All Running Order Nat B'!$A$4:$CI$60,BK$204,FALSE),"-")</f>
        <v>-</v>
      </c>
      <c r="BL117" s="5" t="str">
        <f>IFERROR(VLOOKUP($A117,'All Running Order Nat B'!$A$4:$CI$60,BL$204,FALSE),"-")</f>
        <v>-</v>
      </c>
      <c r="BM117" s="5" t="str">
        <f>IFERROR(VLOOKUP($A117,'All Running Order Nat B'!$A$4:$CI$60,BM$204,FALSE),"-")</f>
        <v>-</v>
      </c>
      <c r="BN117" s="5" t="str">
        <f>IFERROR(VLOOKUP($A117,'All Running Order Nat B'!$A$4:$CI$60,BN$204,FALSE),"-")</f>
        <v>-</v>
      </c>
      <c r="BO117" s="5" t="str">
        <f>IFERROR(VLOOKUP($A117,'All Running Order Nat B'!$A$4:$CI$60,BO$204,FALSE),"-")</f>
        <v>-</v>
      </c>
      <c r="BP117" s="3" t="str">
        <f>IFERROR(VLOOKUP($A117,'All Running Order Nat B'!$A$4:$CI$60,BP$204,FALSE),"-")</f>
        <v>-</v>
      </c>
      <c r="BQ117" s="3" t="str">
        <f>IFERROR(VLOOKUP($A117,'All Running Order Nat B'!$A$4:$CI$60,BQ$204,FALSE),"-")</f>
        <v>-</v>
      </c>
      <c r="BR117" s="3" t="str">
        <f>IFERROR(VLOOKUP($A117,'All Running Order Nat B'!$A$4:$CI$60,BR$204,FALSE),"-")</f>
        <v>-</v>
      </c>
      <c r="BS117" s="3" t="str">
        <f>IFERROR(VLOOKUP($A117,'All Running Order Nat B'!$A$4:$CI$60,BS$204,FALSE),"-")</f>
        <v>-</v>
      </c>
      <c r="BT117" s="3" t="str">
        <f>IFERROR(VLOOKUP($A117,'All Running Order Nat B'!$A$4:$CI$60,BT$204,FALSE),"-")</f>
        <v>-</v>
      </c>
      <c r="BU117" s="3" t="str">
        <f>IFERROR(VLOOKUP($A117,'All Running Order Nat B'!$A$4:$CI$60,BU$204,FALSE),"-")</f>
        <v>-</v>
      </c>
      <c r="BV117" s="3" t="str">
        <f>IFERROR(VLOOKUP($A117,'All Running Order Nat B'!$A$4:$CI$60,BV$204,FALSE),"-")</f>
        <v>-</v>
      </c>
      <c r="BW117" s="3" t="str">
        <f>IFERROR(VLOOKUP($A117,'All Running Order Nat B'!$A$4:$CI$60,BW$204,FALSE),"-")</f>
        <v>-</v>
      </c>
      <c r="BX117" s="3" t="str">
        <f>IFERROR(VLOOKUP($A117,'All Running Order Nat B'!$A$4:$CI$60,BX$204,FALSE),"-")</f>
        <v>-</v>
      </c>
      <c r="BY117" s="3" t="str">
        <f>IFERROR(VLOOKUP($A117,'All Running Order Nat B'!$A$4:$CI$60,BY$204,FALSE),"-")</f>
        <v>-</v>
      </c>
      <c r="BZ117" s="3" t="str">
        <f>IFERROR(VLOOKUP($A117,'All Running Order Nat B'!$A$4:$CI$60,BZ$204,FALSE),"-")</f>
        <v>-</v>
      </c>
      <c r="CA117" s="3" t="str">
        <f>IFERROR(VLOOKUP($A117,'All Running Order Nat B'!$A$4:$CI$60,CA$204,FALSE),"-")</f>
        <v>-</v>
      </c>
      <c r="CB117" s="3" t="str">
        <f>IFERROR(VLOOKUP($A117,'All Running Order Nat B'!$A$4:$CI$60,CB$204,FALSE),"-")</f>
        <v>-</v>
      </c>
      <c r="CC117" s="3" t="str">
        <f>IFERROR(VLOOKUP($A117,'All Running Order Nat B'!$A$4:$CI$60,CC$204,FALSE),"-")</f>
        <v>-</v>
      </c>
      <c r="CD117" s="3" t="str">
        <f>IFERROR(VLOOKUP($A117,'All Running Order Nat B'!$A$4:$CI$60,CD$204,FALSE),"-")</f>
        <v>-</v>
      </c>
      <c r="CE117" s="3" t="str">
        <f>IFERROR(VLOOKUP($A117,'All Running Order Nat B'!$A$4:$CI$60,CE$204,FALSE),"-")</f>
        <v>-</v>
      </c>
      <c r="CF117" s="3"/>
      <c r="CG117" s="3"/>
      <c r="CH117" s="5" t="str">
        <f>IFERROR(VLOOKUP($A117,'All Running Order Nat B'!$A$4:$CI$60,CH$204,FALSE),"-")</f>
        <v>-</v>
      </c>
      <c r="CI117">
        <v>10</v>
      </c>
    </row>
    <row r="118" spans="1:87" x14ac:dyDescent="0.3">
      <c r="A118" t="str">
        <f>CONCATENATE('Running Order'!$E$1009,CI118)</f>
        <v>Rookie11</v>
      </c>
      <c r="B118" s="13" t="str">
        <f>IFERROR(VLOOKUP($A118,'All Running Order Nat B'!$A$4:$CI$60,B$204,FALSE),"-")</f>
        <v>-</v>
      </c>
      <c r="C118" s="35" t="str">
        <f>IFERROR(VLOOKUP($A118,'All Running Order Nat B'!$A$4:$CI$60,C$204,FALSE),"-")</f>
        <v>-</v>
      </c>
      <c r="D118" s="35" t="str">
        <f>IFERROR(VLOOKUP($A118,'All Running Order Nat B'!$A$4:$CI$60,D$204,FALSE),"-")</f>
        <v>-</v>
      </c>
      <c r="E118" s="35" t="str">
        <f>IFERROR(VLOOKUP($A118,'All Running Order Nat B'!$A$4:$CI$60,E$204,FALSE),"-")</f>
        <v>-</v>
      </c>
      <c r="F118" s="35" t="str">
        <f>IFERROR(VLOOKUP($A118,'All Running Order Nat B'!$A$4:$CI$60,F$204,FALSE),"-")</f>
        <v>-</v>
      </c>
      <c r="G118" s="13" t="str">
        <f>IFERROR(VLOOKUP($A118,'All Running Order Nat B'!$A$4:$CI$60,G$204,FALSE),"-")</f>
        <v>-</v>
      </c>
      <c r="H118" s="12" t="str">
        <f>IFERROR(VLOOKUP($A118,'All Running Order Nat B'!$A$4:$CI$60,H$204,FALSE),"-")</f>
        <v>-</v>
      </c>
      <c r="I118" s="12" t="str">
        <f>IFERROR(VLOOKUP($A118,'All Running Order Nat B'!$A$4:$CI$60,I$204,FALSE),"-")</f>
        <v>-</v>
      </c>
      <c r="J118" s="12" t="str">
        <f>IFERROR(VLOOKUP($A118,'All Running Order Nat B'!$A$4:$CI$60,J$204,FALSE),"-")</f>
        <v>-</v>
      </c>
      <c r="K118" s="35" t="str">
        <f>IFERROR(VLOOKUP($A118,'All Running Order Nat B'!$A$4:$CI$60,K$204,FALSE),"-")</f>
        <v>-</v>
      </c>
      <c r="L118" s="12" t="str">
        <f>IFERROR(VLOOKUP($A118,'All Running Order Nat B'!$A$4:$CI$60,L$204,FALSE),"-")</f>
        <v>-</v>
      </c>
      <c r="M118" s="35" t="str">
        <f>IFERROR(VLOOKUP($A118,'All Running Order Nat B'!$A$4:$CI$60,M$204,FALSE),"-")</f>
        <v>-</v>
      </c>
      <c r="N118" s="35" t="str">
        <f>IFERROR(VLOOKUP($A118,'All Running Order Nat B'!$A$4:$CI$60,N$204,FALSE),"-")</f>
        <v>-</v>
      </c>
      <c r="O118" s="35" t="str">
        <f>IFERROR(VLOOKUP($A118,'All Running Order Nat B'!$A$4:$CI$60,O$204,FALSE),"-")</f>
        <v>-</v>
      </c>
      <c r="P118" s="35" t="str">
        <f>IFERROR(VLOOKUP($A118,'All Running Order Nat B'!$A$4:$CI$60,P$204,FALSE),"-")</f>
        <v>-</v>
      </c>
      <c r="Q118" s="35" t="str">
        <f>IFERROR(VLOOKUP($A118,'All Running Order Nat B'!$A$4:$CI$60,Q$204,FALSE),"-")</f>
        <v>-</v>
      </c>
      <c r="R118" s="35" t="str">
        <f>IFERROR(VLOOKUP($A118,'All Running Order Nat B'!$A$4:$CI$60,R$204,FALSE),"-")</f>
        <v>-</v>
      </c>
      <c r="S118" s="12" t="str">
        <f>IFERROR(VLOOKUP($A118,'All Running Order Nat B'!$A$4:$CI$60,S$204,FALSE),"-")</f>
        <v>-</v>
      </c>
      <c r="T118" s="35" t="str">
        <f>IFERROR(VLOOKUP($A118,'All Running Order Nat B'!$A$4:$CI$60,T$204,FALSE),"-")</f>
        <v>-</v>
      </c>
      <c r="U118" s="12" t="str">
        <f>IFERROR(VLOOKUP($A118,'All Running Order Nat B'!$A$4:$CI$60,U$204,FALSE),"-")</f>
        <v>-</v>
      </c>
      <c r="V118" s="35" t="str">
        <f>IFERROR(VLOOKUP($A118,'All Running Order Nat B'!$A$4:$CI$60,V$204,FALSE),"-")</f>
        <v>-</v>
      </c>
      <c r="W118" s="5" t="str">
        <f>IFERROR(VLOOKUP($A118,'All Running Order Nat B'!$A$4:$CI$60,W$204,FALSE),"-")</f>
        <v>-</v>
      </c>
      <c r="X118" s="12" t="str">
        <f>IFERROR(VLOOKUP($A118,'All Running Order Nat B'!$A$4:$CI$60,X$204,FALSE),"-")</f>
        <v>-</v>
      </c>
      <c r="Y118" s="12" t="str">
        <f>IFERROR(VLOOKUP($A118,'All Running Order Nat B'!$A$4:$CI$60,Y$204,FALSE),"-")</f>
        <v>-</v>
      </c>
      <c r="Z118" s="12" t="str">
        <f>IFERROR(VLOOKUP($A118,'All Running Order Nat B'!$A$4:$CI$60,Z$204,FALSE),"-")</f>
        <v>-</v>
      </c>
      <c r="AA118" s="12" t="str">
        <f>IFERROR(VLOOKUP($A118,'All Running Order Nat B'!$A$4:$CI$60,AA$204,FALSE),"-")</f>
        <v>-</v>
      </c>
      <c r="AB118" s="12" t="str">
        <f>IFERROR(VLOOKUP($A118,'All Running Order Nat B'!$A$4:$CI$60,AB$204,FALSE),"-")</f>
        <v>-</v>
      </c>
      <c r="AC118" s="12" t="str">
        <f>IFERROR(VLOOKUP($A118,'All Running Order Nat B'!$A$4:$CI$60,AC$204,FALSE),"-")</f>
        <v>-</v>
      </c>
      <c r="AD118" s="12" t="str">
        <f>IFERROR(VLOOKUP($A118,'All Running Order Nat B'!$A$4:$CI$60,AD$204,FALSE),"-")</f>
        <v>-</v>
      </c>
      <c r="AE118" s="12" t="str">
        <f>IFERROR(VLOOKUP($A118,'All Running Order Nat B'!$A$4:$CI$60,AE$204,FALSE),"-")</f>
        <v>-</v>
      </c>
      <c r="AF118" s="12" t="str">
        <f>IFERROR(VLOOKUP($A118,'All Running Order Nat B'!$A$4:$CI$60,AF$204,FALSE),"-")</f>
        <v>-</v>
      </c>
      <c r="AG118" s="12" t="str">
        <f>IFERROR(VLOOKUP($A118,'All Running Order Nat B'!$A$4:$CI$60,AG$204,FALSE),"-")</f>
        <v>-</v>
      </c>
      <c r="AH118" s="5" t="str">
        <f>IFERROR(VLOOKUP($A118,'All Running Order Nat B'!$A$4:$CI$60,AH$204,FALSE),"-")</f>
        <v>-</v>
      </c>
      <c r="AI118" s="5" t="str">
        <f>IFERROR(VLOOKUP($A118,'All Running Order Nat B'!$A$4:$CI$60,AI$204,FALSE),"-")</f>
        <v>-</v>
      </c>
      <c r="AJ118" s="12" t="str">
        <f>IFERROR(VLOOKUP($A118,'All Running Order Nat B'!$A$4:$CI$60,AJ$204,FALSE),"-")</f>
        <v>-</v>
      </c>
      <c r="AK118" s="12" t="str">
        <f>IFERROR(VLOOKUP($A118,'All Running Order Nat B'!$A$4:$CI$60,AK$204,FALSE),"-")</f>
        <v>-</v>
      </c>
      <c r="AL118" s="12" t="str">
        <f>IFERROR(VLOOKUP($A118,'All Running Order Nat B'!$A$4:$CI$60,AL$204,FALSE),"-")</f>
        <v>-</v>
      </c>
      <c r="AM118" s="12" t="str">
        <f>IFERROR(VLOOKUP($A118,'All Running Order Nat B'!$A$4:$CI$60,AM$204,FALSE),"-")</f>
        <v>-</v>
      </c>
      <c r="AN118" s="12" t="str">
        <f>IFERROR(VLOOKUP($A118,'All Running Order Nat B'!$A$4:$CI$60,AN$204,FALSE),"-")</f>
        <v>-</v>
      </c>
      <c r="AO118" s="12" t="str">
        <f>IFERROR(VLOOKUP($A118,'All Running Order Nat B'!$A$4:$CI$60,AO$204,FALSE),"-")</f>
        <v>-</v>
      </c>
      <c r="AP118" s="12" t="str">
        <f>IFERROR(VLOOKUP($A118,'All Running Order Nat B'!$A$4:$CI$60,AP$204,FALSE),"-")</f>
        <v>-</v>
      </c>
      <c r="AQ118" s="12" t="str">
        <f>IFERROR(VLOOKUP($A118,'All Running Order Nat B'!$A$4:$CI$60,AQ$204,FALSE),"-")</f>
        <v>-</v>
      </c>
      <c r="AR118" s="12" t="str">
        <f>IFERROR(VLOOKUP($A118,'All Running Order Nat B'!$A$4:$CI$60,AR$204,FALSE),"-")</f>
        <v>-</v>
      </c>
      <c r="AS118" s="12" t="str">
        <f>IFERROR(VLOOKUP($A118,'All Running Order Nat B'!$A$4:$CI$60,AS$204,FALSE),"-")</f>
        <v>-</v>
      </c>
      <c r="AT118" s="5" t="str">
        <f>IFERROR(VLOOKUP($A118,'All Running Order Nat B'!$A$4:$CI$60,AT$204,FALSE),"-")</f>
        <v>-</v>
      </c>
      <c r="AU118" s="5" t="str">
        <f>IFERROR(VLOOKUP($A118,'All Running Order Nat B'!$A$4:$CI$60,AU$204,FALSE),"-")</f>
        <v>-</v>
      </c>
      <c r="AV118" s="12" t="str">
        <f>IFERROR(VLOOKUP($A118,'All Running Order Nat B'!$A$4:$CI$60,AV$204,FALSE),"-")</f>
        <v>-</v>
      </c>
      <c r="AW118" s="12" t="str">
        <f>IFERROR(VLOOKUP($A118,'All Running Order Nat B'!$A$4:$CI$60,AW$204,FALSE),"-")</f>
        <v>-</v>
      </c>
      <c r="AX118" s="12" t="str">
        <f>IFERROR(VLOOKUP($A118,'All Running Order Nat B'!$A$4:$CI$60,AX$204,FALSE),"-")</f>
        <v>-</v>
      </c>
      <c r="AY118" s="12" t="str">
        <f>IFERROR(VLOOKUP($A118,'All Running Order Nat B'!$A$4:$CI$60,AY$204,FALSE),"-")</f>
        <v>-</v>
      </c>
      <c r="AZ118" s="12" t="str">
        <f>IFERROR(VLOOKUP($A118,'All Running Order Nat B'!$A$4:$CI$60,AZ$204,FALSE),"-")</f>
        <v>-</v>
      </c>
      <c r="BA118" s="12" t="str">
        <f>IFERROR(VLOOKUP($A118,'All Running Order Nat B'!$A$4:$CI$60,BA$204,FALSE),"-")</f>
        <v>-</v>
      </c>
      <c r="BB118" s="12" t="str">
        <f>IFERROR(VLOOKUP($A118,'All Running Order Nat B'!$A$4:$CI$60,BB$204,FALSE),"-")</f>
        <v>-</v>
      </c>
      <c r="BC118" s="12" t="str">
        <f>IFERROR(VLOOKUP($A118,'All Running Order Nat B'!$A$4:$CI$60,BC$204,FALSE),"-")</f>
        <v>-</v>
      </c>
      <c r="BD118" s="12" t="str">
        <f>IFERROR(VLOOKUP($A118,'All Running Order Nat B'!$A$4:$CI$60,BD$204,FALSE),"-")</f>
        <v>-</v>
      </c>
      <c r="BE118" s="12" t="str">
        <f>IFERROR(VLOOKUP($A118,'All Running Order Nat B'!$A$4:$CI$60,BE$204,FALSE),"-")</f>
        <v>-</v>
      </c>
      <c r="BF118" s="5" t="str">
        <f>IFERROR(VLOOKUP($A118,'All Running Order Nat B'!$A$4:$CI$60,BF$204,FALSE),"-")</f>
        <v>-</v>
      </c>
      <c r="BG118" s="5" t="str">
        <f>IFERROR(VLOOKUP($A118,'All Running Order Nat B'!$A$4:$CI$60,BG$204,FALSE),"-")</f>
        <v>-</v>
      </c>
      <c r="BH118" s="5" t="str">
        <f>IFERROR(VLOOKUP($A118,'All Running Order Nat B'!$A$4:$CI$60,BH$204,FALSE),"-")</f>
        <v>-</v>
      </c>
      <c r="BI118" s="5" t="str">
        <f>IFERROR(VLOOKUP($A118,'All Running Order Nat B'!$A$4:$CI$60,BI$204,FALSE),"-")</f>
        <v>-</v>
      </c>
      <c r="BJ118" s="5" t="str">
        <f>IFERROR(VLOOKUP($A118,'All Running Order Nat B'!$A$4:$CI$60,BJ$204,FALSE),"-")</f>
        <v>-</v>
      </c>
      <c r="BK118" s="5" t="str">
        <f>IFERROR(VLOOKUP($A118,'All Running Order Nat B'!$A$4:$CI$60,BK$204,FALSE),"-")</f>
        <v>-</v>
      </c>
      <c r="BL118" s="5" t="str">
        <f>IFERROR(VLOOKUP($A118,'All Running Order Nat B'!$A$4:$CI$60,BL$204,FALSE),"-")</f>
        <v>-</v>
      </c>
      <c r="BM118" s="5" t="str">
        <f>IFERROR(VLOOKUP($A118,'All Running Order Nat B'!$A$4:$CI$60,BM$204,FALSE),"-")</f>
        <v>-</v>
      </c>
      <c r="BN118" s="5" t="str">
        <f>IFERROR(VLOOKUP($A118,'All Running Order Nat B'!$A$4:$CI$60,BN$204,FALSE),"-")</f>
        <v>-</v>
      </c>
      <c r="BO118" s="5" t="str">
        <f>IFERROR(VLOOKUP($A118,'All Running Order Nat B'!$A$4:$CI$60,BO$204,FALSE),"-")</f>
        <v>-</v>
      </c>
      <c r="BP118" s="3" t="str">
        <f>IFERROR(VLOOKUP($A118,'All Running Order Nat B'!$A$4:$CI$60,BP$204,FALSE),"-")</f>
        <v>-</v>
      </c>
      <c r="BQ118" s="3" t="str">
        <f>IFERROR(VLOOKUP($A118,'All Running Order Nat B'!$A$4:$CI$60,BQ$204,FALSE),"-")</f>
        <v>-</v>
      </c>
      <c r="BR118" s="3" t="str">
        <f>IFERROR(VLOOKUP($A118,'All Running Order Nat B'!$A$4:$CI$60,BR$204,FALSE),"-")</f>
        <v>-</v>
      </c>
      <c r="BS118" s="3" t="str">
        <f>IFERROR(VLOOKUP($A118,'All Running Order Nat B'!$A$4:$CI$60,BS$204,FALSE),"-")</f>
        <v>-</v>
      </c>
      <c r="BT118" s="3" t="str">
        <f>IFERROR(VLOOKUP($A118,'All Running Order Nat B'!$A$4:$CI$60,BT$204,FALSE),"-")</f>
        <v>-</v>
      </c>
      <c r="BU118" s="3" t="str">
        <f>IFERROR(VLOOKUP($A118,'All Running Order Nat B'!$A$4:$CI$60,BU$204,FALSE),"-")</f>
        <v>-</v>
      </c>
      <c r="BV118" s="3" t="str">
        <f>IFERROR(VLOOKUP($A118,'All Running Order Nat B'!$A$4:$CI$60,BV$204,FALSE),"-")</f>
        <v>-</v>
      </c>
      <c r="BW118" s="3" t="str">
        <f>IFERROR(VLOOKUP($A118,'All Running Order Nat B'!$A$4:$CI$60,BW$204,FALSE),"-")</f>
        <v>-</v>
      </c>
      <c r="BX118" s="3" t="str">
        <f>IFERROR(VLOOKUP($A118,'All Running Order Nat B'!$A$4:$CI$60,BX$204,FALSE),"-")</f>
        <v>-</v>
      </c>
      <c r="BY118" s="3" t="str">
        <f>IFERROR(VLOOKUP($A118,'All Running Order Nat B'!$A$4:$CI$60,BY$204,FALSE),"-")</f>
        <v>-</v>
      </c>
      <c r="BZ118" s="3" t="str">
        <f>IFERROR(VLOOKUP($A118,'All Running Order Nat B'!$A$4:$CI$60,BZ$204,FALSE),"-")</f>
        <v>-</v>
      </c>
      <c r="CA118" s="3" t="str">
        <f>IFERROR(VLOOKUP($A118,'All Running Order Nat B'!$A$4:$CI$60,CA$204,FALSE),"-")</f>
        <v>-</v>
      </c>
      <c r="CB118" s="3" t="str">
        <f>IFERROR(VLOOKUP($A118,'All Running Order Nat B'!$A$4:$CI$60,CB$204,FALSE),"-")</f>
        <v>-</v>
      </c>
      <c r="CC118" s="3" t="str">
        <f>IFERROR(VLOOKUP($A118,'All Running Order Nat B'!$A$4:$CI$60,CC$204,FALSE),"-")</f>
        <v>-</v>
      </c>
      <c r="CD118" s="3" t="str">
        <f>IFERROR(VLOOKUP($A118,'All Running Order Nat B'!$A$4:$CI$60,CD$204,FALSE),"-")</f>
        <v>-</v>
      </c>
      <c r="CE118" s="3" t="str">
        <f>IFERROR(VLOOKUP($A118,'All Running Order Nat B'!$A$4:$CI$60,CE$204,FALSE),"-")</f>
        <v>-</v>
      </c>
      <c r="CF118" s="3"/>
      <c r="CG118" s="3"/>
      <c r="CH118" s="5" t="str">
        <f>IFERROR(VLOOKUP($A118,'All Running Order Nat B'!$A$4:$CI$60,CH$204,FALSE),"-")</f>
        <v>-</v>
      </c>
      <c r="CI118">
        <v>11</v>
      </c>
    </row>
    <row r="119" spans="1:87" x14ac:dyDescent="0.3">
      <c r="A119" t="str">
        <f>CONCATENATE('Running Order'!$E$1009,CI119)</f>
        <v>Rookie12</v>
      </c>
      <c r="B119" s="37" t="str">
        <f>IFERROR(VLOOKUP($A119,'All Running Order Nat B'!$A$4:$CI$60,B$204,FALSE),"-")</f>
        <v>-</v>
      </c>
      <c r="C119" s="36" t="str">
        <f>IFERROR(VLOOKUP($A119,'All Running Order Nat B'!$A$4:$CI$60,C$204,FALSE),"-")</f>
        <v>-</v>
      </c>
      <c r="D119" s="36" t="str">
        <f>IFERROR(VLOOKUP($A119,'All Running Order Nat B'!$A$4:$CI$60,D$204,FALSE),"-")</f>
        <v>-</v>
      </c>
      <c r="E119" s="36" t="str">
        <f>IFERROR(VLOOKUP($A119,'All Running Order Nat B'!$A$4:$CI$60,E$204,FALSE),"-")</f>
        <v>-</v>
      </c>
      <c r="F119" s="36" t="str">
        <f>IFERROR(VLOOKUP($A119,'All Running Order Nat B'!$A$4:$CI$60,F$204,FALSE),"-")</f>
        <v>-</v>
      </c>
      <c r="G119" s="37" t="str">
        <f>IFERROR(VLOOKUP($A119,'All Running Order Nat B'!$A$4:$CI$60,G$204,FALSE),"-")</f>
        <v>-</v>
      </c>
      <c r="H119" s="36" t="str">
        <f>IFERROR(VLOOKUP($A119,'All Running Order Nat B'!$A$4:$CI$60,H$204,FALSE),"-")</f>
        <v>-</v>
      </c>
      <c r="I119" s="36" t="str">
        <f>IFERROR(VLOOKUP($A119,'All Running Order Nat B'!$A$4:$CI$60,I$204,FALSE),"-")</f>
        <v>-</v>
      </c>
      <c r="J119" s="36" t="str">
        <f>IFERROR(VLOOKUP($A119,'All Running Order Nat B'!$A$4:$CI$60,J$204,FALSE),"-")</f>
        <v>-</v>
      </c>
      <c r="K119" s="36" t="str">
        <f>IFERROR(VLOOKUP($A119,'All Running Order Nat B'!$A$4:$CI$60,K$204,FALSE),"-")</f>
        <v>-</v>
      </c>
      <c r="L119" s="36" t="str">
        <f>IFERROR(VLOOKUP($A119,'All Running Order Nat B'!$A$4:$CI$60,L$204,FALSE),"-")</f>
        <v>-</v>
      </c>
      <c r="M119" s="36" t="str">
        <f>IFERROR(VLOOKUP($A119,'All Running Order Nat B'!$A$4:$CI$60,M$204,FALSE),"-")</f>
        <v>-</v>
      </c>
      <c r="N119" s="36" t="str">
        <f>IFERROR(VLOOKUP($A119,'All Running Order Nat B'!$A$4:$CI$60,N$204,FALSE),"-")</f>
        <v>-</v>
      </c>
      <c r="O119" s="36" t="str">
        <f>IFERROR(VLOOKUP($A119,'All Running Order Nat B'!$A$4:$CI$60,O$204,FALSE),"-")</f>
        <v>-</v>
      </c>
      <c r="P119" s="36" t="str">
        <f>IFERROR(VLOOKUP($A119,'All Running Order Nat B'!$A$4:$CI$60,P$204,FALSE),"-")</f>
        <v>-</v>
      </c>
      <c r="Q119" s="36" t="str">
        <f>IFERROR(VLOOKUP($A119,'All Running Order Nat B'!$A$4:$CI$60,Q$204,FALSE),"-")</f>
        <v>-</v>
      </c>
      <c r="R119" s="36" t="str">
        <f>IFERROR(VLOOKUP($A119,'All Running Order Nat B'!$A$4:$CI$60,R$204,FALSE),"-")</f>
        <v>-</v>
      </c>
      <c r="S119" s="36" t="str">
        <f>IFERROR(VLOOKUP($A119,'All Running Order Nat B'!$A$4:$CI$60,S$204,FALSE),"-")</f>
        <v>-</v>
      </c>
      <c r="T119" s="36" t="str">
        <f>IFERROR(VLOOKUP($A119,'All Running Order Nat B'!$A$4:$CI$60,T$204,FALSE),"-")</f>
        <v>-</v>
      </c>
      <c r="U119" s="36" t="str">
        <f>IFERROR(VLOOKUP($A119,'All Running Order Nat B'!$A$4:$CI$60,U$204,FALSE),"-")</f>
        <v>-</v>
      </c>
      <c r="V119" s="36" t="str">
        <f>IFERROR(VLOOKUP($A119,'All Running Order Nat B'!$A$4:$CI$60,V$204,FALSE),"-")</f>
        <v>-</v>
      </c>
      <c r="W119" s="38" t="str">
        <f>IFERROR(VLOOKUP($A119,'All Running Order Nat B'!$A$4:$CI$60,W$204,FALSE),"-")</f>
        <v>-</v>
      </c>
      <c r="X119" s="36" t="str">
        <f>IFERROR(VLOOKUP($A119,'All Running Order Nat B'!$A$4:$CI$60,X$204,FALSE),"-")</f>
        <v>-</v>
      </c>
      <c r="Y119" s="36" t="str">
        <f>IFERROR(VLOOKUP($A119,'All Running Order Nat B'!$A$4:$CI$60,Y$204,FALSE),"-")</f>
        <v>-</v>
      </c>
      <c r="Z119" s="36" t="str">
        <f>IFERROR(VLOOKUP($A119,'All Running Order Nat B'!$A$4:$CI$60,Z$204,FALSE),"-")</f>
        <v>-</v>
      </c>
      <c r="AA119" s="36" t="str">
        <f>IFERROR(VLOOKUP($A119,'All Running Order Nat B'!$A$4:$CI$60,AA$204,FALSE),"-")</f>
        <v>-</v>
      </c>
      <c r="AB119" s="36" t="str">
        <f>IFERROR(VLOOKUP($A119,'All Running Order Nat B'!$A$4:$CI$60,AB$204,FALSE),"-")</f>
        <v>-</v>
      </c>
      <c r="AC119" s="36" t="str">
        <f>IFERROR(VLOOKUP($A119,'All Running Order Nat B'!$A$4:$CI$60,AC$204,FALSE),"-")</f>
        <v>-</v>
      </c>
      <c r="AD119" s="36" t="str">
        <f>IFERROR(VLOOKUP($A119,'All Running Order Nat B'!$A$4:$CI$60,AD$204,FALSE),"-")</f>
        <v>-</v>
      </c>
      <c r="AE119" s="36" t="str">
        <f>IFERROR(VLOOKUP($A119,'All Running Order Nat B'!$A$4:$CI$60,AE$204,FALSE),"-")</f>
        <v>-</v>
      </c>
      <c r="AF119" s="36" t="str">
        <f>IFERROR(VLOOKUP($A119,'All Running Order Nat B'!$A$4:$CI$60,AF$204,FALSE),"-")</f>
        <v>-</v>
      </c>
      <c r="AG119" s="36" t="str">
        <f>IFERROR(VLOOKUP($A119,'All Running Order Nat B'!$A$4:$CI$60,AG$204,FALSE),"-")</f>
        <v>-</v>
      </c>
      <c r="AH119" s="38" t="str">
        <f>IFERROR(VLOOKUP($A119,'All Running Order Nat B'!$A$4:$CI$60,AH$204,FALSE),"-")</f>
        <v>-</v>
      </c>
      <c r="AI119" s="38" t="str">
        <f>IFERROR(VLOOKUP($A119,'All Running Order Nat B'!$A$4:$CI$60,AI$204,FALSE),"-")</f>
        <v>-</v>
      </c>
      <c r="AJ119" s="36" t="str">
        <f>IFERROR(VLOOKUP($A119,'All Running Order Nat B'!$A$4:$CI$60,AJ$204,FALSE),"-")</f>
        <v>-</v>
      </c>
      <c r="AK119" s="36" t="str">
        <f>IFERROR(VLOOKUP($A119,'All Running Order Nat B'!$A$4:$CI$60,AK$204,FALSE),"-")</f>
        <v>-</v>
      </c>
      <c r="AL119" s="36" t="str">
        <f>IFERROR(VLOOKUP($A119,'All Running Order Nat B'!$A$4:$CI$60,AL$204,FALSE),"-")</f>
        <v>-</v>
      </c>
      <c r="AM119" s="36" t="str">
        <f>IFERROR(VLOOKUP($A119,'All Running Order Nat B'!$A$4:$CI$60,AM$204,FALSE),"-")</f>
        <v>-</v>
      </c>
      <c r="AN119" s="36" t="str">
        <f>IFERROR(VLOOKUP($A119,'All Running Order Nat B'!$A$4:$CI$60,AN$204,FALSE),"-")</f>
        <v>-</v>
      </c>
      <c r="AO119" s="36" t="str">
        <f>IFERROR(VLOOKUP($A119,'All Running Order Nat B'!$A$4:$CI$60,AO$204,FALSE),"-")</f>
        <v>-</v>
      </c>
      <c r="AP119" s="36" t="str">
        <f>IFERROR(VLOOKUP($A119,'All Running Order Nat B'!$A$4:$CI$60,AP$204,FALSE),"-")</f>
        <v>-</v>
      </c>
      <c r="AQ119" s="36" t="str">
        <f>IFERROR(VLOOKUP($A119,'All Running Order Nat B'!$A$4:$CI$60,AQ$204,FALSE),"-")</f>
        <v>-</v>
      </c>
      <c r="AR119" s="36" t="str">
        <f>IFERROR(VLOOKUP($A119,'All Running Order Nat B'!$A$4:$CI$60,AR$204,FALSE),"-")</f>
        <v>-</v>
      </c>
      <c r="AS119" s="36" t="str">
        <f>IFERROR(VLOOKUP($A119,'All Running Order Nat B'!$A$4:$CI$60,AS$204,FALSE),"-")</f>
        <v>-</v>
      </c>
      <c r="AT119" s="38" t="str">
        <f>IFERROR(VLOOKUP($A119,'All Running Order Nat B'!$A$4:$CI$60,AT$204,FALSE),"-")</f>
        <v>-</v>
      </c>
      <c r="AU119" s="38" t="str">
        <f>IFERROR(VLOOKUP($A119,'All Running Order Nat B'!$A$4:$CI$60,AU$204,FALSE),"-")</f>
        <v>-</v>
      </c>
      <c r="AV119" s="36" t="str">
        <f>IFERROR(VLOOKUP($A119,'All Running Order Nat B'!$A$4:$CI$60,AV$204,FALSE),"-")</f>
        <v>-</v>
      </c>
      <c r="AW119" s="36" t="str">
        <f>IFERROR(VLOOKUP($A119,'All Running Order Nat B'!$A$4:$CI$60,AW$204,FALSE),"-")</f>
        <v>-</v>
      </c>
      <c r="AX119" s="36" t="str">
        <f>IFERROR(VLOOKUP($A119,'All Running Order Nat B'!$A$4:$CI$60,AX$204,FALSE),"-")</f>
        <v>-</v>
      </c>
      <c r="AY119" s="36" t="str">
        <f>IFERROR(VLOOKUP($A119,'All Running Order Nat B'!$A$4:$CI$60,AY$204,FALSE),"-")</f>
        <v>-</v>
      </c>
      <c r="AZ119" s="36" t="str">
        <f>IFERROR(VLOOKUP($A119,'All Running Order Nat B'!$A$4:$CI$60,AZ$204,FALSE),"-")</f>
        <v>-</v>
      </c>
      <c r="BA119" s="36" t="str">
        <f>IFERROR(VLOOKUP($A119,'All Running Order Nat B'!$A$4:$CI$60,BA$204,FALSE),"-")</f>
        <v>-</v>
      </c>
      <c r="BB119" s="36" t="str">
        <f>IFERROR(VLOOKUP($A119,'All Running Order Nat B'!$A$4:$CI$60,BB$204,FALSE),"-")</f>
        <v>-</v>
      </c>
      <c r="BC119" s="36" t="str">
        <f>IFERROR(VLOOKUP($A119,'All Running Order Nat B'!$A$4:$CI$60,BC$204,FALSE),"-")</f>
        <v>-</v>
      </c>
      <c r="BD119" s="36" t="str">
        <f>IFERROR(VLOOKUP($A119,'All Running Order Nat B'!$A$4:$CI$60,BD$204,FALSE),"-")</f>
        <v>-</v>
      </c>
      <c r="BE119" s="36" t="str">
        <f>IFERROR(VLOOKUP($A119,'All Running Order Nat B'!$A$4:$CI$60,BE$204,FALSE),"-")</f>
        <v>-</v>
      </c>
      <c r="BF119" s="38" t="str">
        <f>IFERROR(VLOOKUP($A119,'All Running Order Nat B'!$A$4:$CI$60,BF$204,FALSE),"-")</f>
        <v>-</v>
      </c>
      <c r="BG119" s="38" t="str">
        <f>IFERROR(VLOOKUP($A119,'All Running Order Nat B'!$A$4:$CI$60,BG$204,FALSE),"-")</f>
        <v>-</v>
      </c>
      <c r="BH119" s="5" t="str">
        <f>IFERROR(VLOOKUP($A119,'All Running Order Nat B'!$A$4:$CI$60,BH$204,FALSE),"-")</f>
        <v>-</v>
      </c>
      <c r="BI119" s="5" t="str">
        <f>IFERROR(VLOOKUP($A119,'All Running Order Nat B'!$A$4:$CI$60,BI$204,FALSE),"-")</f>
        <v>-</v>
      </c>
      <c r="BJ119" s="5" t="str">
        <f>IFERROR(VLOOKUP($A119,'All Running Order Nat B'!$A$4:$CI$60,BJ$204,FALSE),"-")</f>
        <v>-</v>
      </c>
      <c r="BK119" s="5" t="str">
        <f>IFERROR(VLOOKUP($A119,'All Running Order Nat B'!$A$4:$CI$60,BK$204,FALSE),"-")</f>
        <v>-</v>
      </c>
      <c r="BL119" s="5" t="str">
        <f>IFERROR(VLOOKUP($A119,'All Running Order Nat B'!$A$4:$CI$60,BL$204,FALSE),"-")</f>
        <v>-</v>
      </c>
      <c r="BM119" s="5" t="str">
        <f>IFERROR(VLOOKUP($A119,'All Running Order Nat B'!$A$4:$CI$60,BM$204,FALSE),"-")</f>
        <v>-</v>
      </c>
      <c r="BN119" s="5" t="str">
        <f>IFERROR(VLOOKUP($A119,'All Running Order Nat B'!$A$4:$CI$60,BN$204,FALSE),"-")</f>
        <v>-</v>
      </c>
      <c r="BO119" s="5" t="str">
        <f>IFERROR(VLOOKUP($A119,'All Running Order Nat B'!$A$4:$CI$60,BO$204,FALSE),"-")</f>
        <v>-</v>
      </c>
      <c r="BP119" s="3" t="str">
        <f>IFERROR(VLOOKUP($A119,'All Running Order Nat B'!$A$4:$CI$60,BP$204,FALSE),"-")</f>
        <v>-</v>
      </c>
      <c r="BQ119" s="3" t="str">
        <f>IFERROR(VLOOKUP($A119,'All Running Order Nat B'!$A$4:$CI$60,BQ$204,FALSE),"-")</f>
        <v>-</v>
      </c>
      <c r="BR119" s="3" t="str">
        <f>IFERROR(VLOOKUP($A119,'All Running Order Nat B'!$A$4:$CI$60,BR$204,FALSE),"-")</f>
        <v>-</v>
      </c>
      <c r="BS119" s="3" t="str">
        <f>IFERROR(VLOOKUP($A119,'All Running Order Nat B'!$A$4:$CI$60,BS$204,FALSE),"-")</f>
        <v>-</v>
      </c>
      <c r="BT119" s="3" t="str">
        <f>IFERROR(VLOOKUP($A119,'All Running Order Nat B'!$A$4:$CI$60,BT$204,FALSE),"-")</f>
        <v>-</v>
      </c>
      <c r="BU119" s="3" t="str">
        <f>IFERROR(VLOOKUP($A119,'All Running Order Nat B'!$A$4:$CI$60,BU$204,FALSE),"-")</f>
        <v>-</v>
      </c>
      <c r="BV119" s="3" t="str">
        <f>IFERROR(VLOOKUP($A119,'All Running Order Nat B'!$A$4:$CI$60,BV$204,FALSE),"-")</f>
        <v>-</v>
      </c>
      <c r="BW119" s="3" t="str">
        <f>IFERROR(VLOOKUP($A119,'All Running Order Nat B'!$A$4:$CI$60,BW$204,FALSE),"-")</f>
        <v>-</v>
      </c>
      <c r="BX119" s="3" t="str">
        <f>IFERROR(VLOOKUP($A119,'All Running Order Nat B'!$A$4:$CI$60,BX$204,FALSE),"-")</f>
        <v>-</v>
      </c>
      <c r="BY119" s="3" t="str">
        <f>IFERROR(VLOOKUP($A119,'All Running Order Nat B'!$A$4:$CI$60,BY$204,FALSE),"-")</f>
        <v>-</v>
      </c>
      <c r="BZ119" s="3" t="str">
        <f>IFERROR(VLOOKUP($A119,'All Running Order Nat B'!$A$4:$CI$60,BZ$204,FALSE),"-")</f>
        <v>-</v>
      </c>
      <c r="CA119" s="3" t="str">
        <f>IFERROR(VLOOKUP($A119,'All Running Order Nat B'!$A$4:$CI$60,CA$204,FALSE),"-")</f>
        <v>-</v>
      </c>
      <c r="CB119" s="3" t="str">
        <f>IFERROR(VLOOKUP($A119,'All Running Order Nat B'!$A$4:$CI$60,CB$204,FALSE),"-")</f>
        <v>-</v>
      </c>
      <c r="CC119" s="3" t="str">
        <f>IFERROR(VLOOKUP($A119,'All Running Order Nat B'!$A$4:$CI$60,CC$204,FALSE),"-")</f>
        <v>-</v>
      </c>
      <c r="CD119" s="3" t="str">
        <f>IFERROR(VLOOKUP($A119,'All Running Order Nat B'!$A$4:$CI$60,CD$204,FALSE),"-")</f>
        <v>-</v>
      </c>
      <c r="CE119" s="3" t="str">
        <f>IFERROR(VLOOKUP($A119,'All Running Order Nat B'!$A$4:$CI$60,CE$204,FALSE),"-")</f>
        <v>-</v>
      </c>
      <c r="CF119" s="3"/>
      <c r="CG119" s="3"/>
      <c r="CH119" s="5" t="str">
        <f>IFERROR(VLOOKUP($A119,'All Running Order Nat B'!$A$4:$CI$60,CH$204,FALSE),"-")</f>
        <v>-</v>
      </c>
      <c r="CI119">
        <v>12</v>
      </c>
    </row>
    <row r="120" spans="1:87" x14ac:dyDescent="0.3">
      <c r="A120" t="str">
        <f>CONCATENATE('Running Order'!$E$1009,CI120)</f>
        <v>Rookie13</v>
      </c>
      <c r="B120" s="13" t="str">
        <f>IFERROR(VLOOKUP($A120,'All Running Order Nat B'!$A$4:$CI$60,B$204,FALSE),"-")</f>
        <v>-</v>
      </c>
      <c r="C120" s="35" t="str">
        <f>IFERROR(VLOOKUP($A120,'All Running Order Nat B'!$A$4:$CI$60,C$204,FALSE),"-")</f>
        <v>-</v>
      </c>
      <c r="D120" s="35" t="str">
        <f>IFERROR(VLOOKUP($A120,'All Running Order Nat B'!$A$4:$CI$60,D$204,FALSE),"-")</f>
        <v>-</v>
      </c>
      <c r="E120" s="35" t="str">
        <f>IFERROR(VLOOKUP($A120,'All Running Order Nat B'!$A$4:$CI$60,E$204,FALSE),"-")</f>
        <v>-</v>
      </c>
      <c r="F120" s="35" t="str">
        <f>IFERROR(VLOOKUP($A120,'All Running Order Nat B'!$A$4:$CI$60,F$204,FALSE),"-")</f>
        <v>-</v>
      </c>
      <c r="G120" s="13" t="str">
        <f>IFERROR(VLOOKUP($A120,'All Running Order Nat B'!$A$4:$CI$60,G$204,FALSE),"-")</f>
        <v>-</v>
      </c>
      <c r="H120" s="12" t="str">
        <f>IFERROR(VLOOKUP($A120,'All Running Order Nat B'!$A$4:$CI$60,H$204,FALSE),"-")</f>
        <v>-</v>
      </c>
      <c r="I120" s="12" t="str">
        <f>IFERROR(VLOOKUP($A120,'All Running Order Nat B'!$A$4:$CI$60,I$204,FALSE),"-")</f>
        <v>-</v>
      </c>
      <c r="J120" s="12" t="str">
        <f>IFERROR(VLOOKUP($A120,'All Running Order Nat B'!$A$4:$CI$60,J$204,FALSE),"-")</f>
        <v>-</v>
      </c>
      <c r="K120" s="35" t="str">
        <f>IFERROR(VLOOKUP($A120,'All Running Order Nat B'!$A$4:$CI$60,K$204,FALSE),"-")</f>
        <v>-</v>
      </c>
      <c r="L120" s="12" t="str">
        <f>IFERROR(VLOOKUP($A120,'All Running Order Nat B'!$A$4:$CI$60,L$204,FALSE),"-")</f>
        <v>-</v>
      </c>
      <c r="M120" s="35" t="str">
        <f>IFERROR(VLOOKUP($A120,'All Running Order Nat B'!$A$4:$CI$60,M$204,FALSE),"-")</f>
        <v>-</v>
      </c>
      <c r="N120" s="35" t="str">
        <f>IFERROR(VLOOKUP($A120,'All Running Order Nat B'!$A$4:$CI$60,N$204,FALSE),"-")</f>
        <v>-</v>
      </c>
      <c r="O120" s="35" t="str">
        <f>IFERROR(VLOOKUP($A120,'All Running Order Nat B'!$A$4:$CI$60,O$204,FALSE),"-")</f>
        <v>-</v>
      </c>
      <c r="P120" s="35" t="str">
        <f>IFERROR(VLOOKUP($A120,'All Running Order Nat B'!$A$4:$CI$60,P$204,FALSE),"-")</f>
        <v>-</v>
      </c>
      <c r="Q120" s="35" t="str">
        <f>IFERROR(VLOOKUP($A120,'All Running Order Nat B'!$A$4:$CI$60,Q$204,FALSE),"-")</f>
        <v>-</v>
      </c>
      <c r="R120" s="35" t="str">
        <f>IFERROR(VLOOKUP($A120,'All Running Order Nat B'!$A$4:$CI$60,R$204,FALSE),"-")</f>
        <v>-</v>
      </c>
      <c r="S120" s="12" t="str">
        <f>IFERROR(VLOOKUP($A120,'All Running Order Nat B'!$A$4:$CI$60,S$204,FALSE),"-")</f>
        <v>-</v>
      </c>
      <c r="T120" s="35" t="str">
        <f>IFERROR(VLOOKUP($A120,'All Running Order Nat B'!$A$4:$CI$60,T$204,FALSE),"-")</f>
        <v>-</v>
      </c>
      <c r="U120" s="12" t="str">
        <f>IFERROR(VLOOKUP($A120,'All Running Order Nat B'!$A$4:$CI$60,U$204,FALSE),"-")</f>
        <v>-</v>
      </c>
      <c r="V120" s="35" t="str">
        <f>IFERROR(VLOOKUP($A120,'All Running Order Nat B'!$A$4:$CI$60,V$204,FALSE),"-")</f>
        <v>-</v>
      </c>
      <c r="W120" s="5" t="str">
        <f>IFERROR(VLOOKUP($A120,'All Running Order Nat B'!$A$4:$CI$60,W$204,FALSE),"-")</f>
        <v>-</v>
      </c>
      <c r="X120" s="12" t="str">
        <f>IFERROR(VLOOKUP($A120,'All Running Order Nat B'!$A$4:$CI$60,X$204,FALSE),"-")</f>
        <v>-</v>
      </c>
      <c r="Y120" s="12" t="str">
        <f>IFERROR(VLOOKUP($A120,'All Running Order Nat B'!$A$4:$CI$60,Y$204,FALSE),"-")</f>
        <v>-</v>
      </c>
      <c r="Z120" s="12" t="str">
        <f>IFERROR(VLOOKUP($A120,'All Running Order Nat B'!$A$4:$CI$60,Z$204,FALSE),"-")</f>
        <v>-</v>
      </c>
      <c r="AA120" s="12" t="str">
        <f>IFERROR(VLOOKUP($A120,'All Running Order Nat B'!$A$4:$CI$60,AA$204,FALSE),"-")</f>
        <v>-</v>
      </c>
      <c r="AB120" s="12" t="str">
        <f>IFERROR(VLOOKUP($A120,'All Running Order Nat B'!$A$4:$CI$60,AB$204,FALSE),"-")</f>
        <v>-</v>
      </c>
      <c r="AC120" s="12" t="str">
        <f>IFERROR(VLOOKUP($A120,'All Running Order Nat B'!$A$4:$CI$60,AC$204,FALSE),"-")</f>
        <v>-</v>
      </c>
      <c r="AD120" s="12" t="str">
        <f>IFERROR(VLOOKUP($A120,'All Running Order Nat B'!$A$4:$CI$60,AD$204,FALSE),"-")</f>
        <v>-</v>
      </c>
      <c r="AE120" s="12" t="str">
        <f>IFERROR(VLOOKUP($A120,'All Running Order Nat B'!$A$4:$CI$60,AE$204,FALSE),"-")</f>
        <v>-</v>
      </c>
      <c r="AF120" s="12" t="str">
        <f>IFERROR(VLOOKUP($A120,'All Running Order Nat B'!$A$4:$CI$60,AF$204,FALSE),"-")</f>
        <v>-</v>
      </c>
      <c r="AG120" s="12" t="str">
        <f>IFERROR(VLOOKUP($A120,'All Running Order Nat B'!$A$4:$CI$60,AG$204,FALSE),"-")</f>
        <v>-</v>
      </c>
      <c r="AH120" s="5" t="str">
        <f>IFERROR(VLOOKUP($A120,'All Running Order Nat B'!$A$4:$CI$60,AH$204,FALSE),"-")</f>
        <v>-</v>
      </c>
      <c r="AI120" s="5" t="str">
        <f>IFERROR(VLOOKUP($A120,'All Running Order Nat B'!$A$4:$CI$60,AI$204,FALSE),"-")</f>
        <v>-</v>
      </c>
      <c r="AJ120" s="12" t="str">
        <f>IFERROR(VLOOKUP($A120,'All Running Order Nat B'!$A$4:$CI$60,AJ$204,FALSE),"-")</f>
        <v>-</v>
      </c>
      <c r="AK120" s="12" t="str">
        <f>IFERROR(VLOOKUP($A120,'All Running Order Nat B'!$A$4:$CI$60,AK$204,FALSE),"-")</f>
        <v>-</v>
      </c>
      <c r="AL120" s="12" t="str">
        <f>IFERROR(VLOOKUP($A120,'All Running Order Nat B'!$A$4:$CI$60,AL$204,FALSE),"-")</f>
        <v>-</v>
      </c>
      <c r="AM120" s="12" t="str">
        <f>IFERROR(VLOOKUP($A120,'All Running Order Nat B'!$A$4:$CI$60,AM$204,FALSE),"-")</f>
        <v>-</v>
      </c>
      <c r="AN120" s="12" t="str">
        <f>IFERROR(VLOOKUP($A120,'All Running Order Nat B'!$A$4:$CI$60,AN$204,FALSE),"-")</f>
        <v>-</v>
      </c>
      <c r="AO120" s="12" t="str">
        <f>IFERROR(VLOOKUP($A120,'All Running Order Nat B'!$A$4:$CI$60,AO$204,FALSE),"-")</f>
        <v>-</v>
      </c>
      <c r="AP120" s="12" t="str">
        <f>IFERROR(VLOOKUP($A120,'All Running Order Nat B'!$A$4:$CI$60,AP$204,FALSE),"-")</f>
        <v>-</v>
      </c>
      <c r="AQ120" s="12" t="str">
        <f>IFERROR(VLOOKUP($A120,'All Running Order Nat B'!$A$4:$CI$60,AQ$204,FALSE),"-")</f>
        <v>-</v>
      </c>
      <c r="AR120" s="12" t="str">
        <f>IFERROR(VLOOKUP($A120,'All Running Order Nat B'!$A$4:$CI$60,AR$204,FALSE),"-")</f>
        <v>-</v>
      </c>
      <c r="AS120" s="12" t="str">
        <f>IFERROR(VLOOKUP($A120,'All Running Order Nat B'!$A$4:$CI$60,AS$204,FALSE),"-")</f>
        <v>-</v>
      </c>
      <c r="AT120" s="5" t="str">
        <f>IFERROR(VLOOKUP($A120,'All Running Order Nat B'!$A$4:$CI$60,AT$204,FALSE),"-")</f>
        <v>-</v>
      </c>
      <c r="AU120" s="5" t="str">
        <f>IFERROR(VLOOKUP($A120,'All Running Order Nat B'!$A$4:$CI$60,AU$204,FALSE),"-")</f>
        <v>-</v>
      </c>
      <c r="AV120" s="12" t="str">
        <f>IFERROR(VLOOKUP($A120,'All Running Order Nat B'!$A$4:$CI$60,AV$204,FALSE),"-")</f>
        <v>-</v>
      </c>
      <c r="AW120" s="12" t="str">
        <f>IFERROR(VLOOKUP($A120,'All Running Order Nat B'!$A$4:$CI$60,AW$204,FALSE),"-")</f>
        <v>-</v>
      </c>
      <c r="AX120" s="12" t="str">
        <f>IFERROR(VLOOKUP($A120,'All Running Order Nat B'!$A$4:$CI$60,AX$204,FALSE),"-")</f>
        <v>-</v>
      </c>
      <c r="AY120" s="12" t="str">
        <f>IFERROR(VLOOKUP($A120,'All Running Order Nat B'!$A$4:$CI$60,AY$204,FALSE),"-")</f>
        <v>-</v>
      </c>
      <c r="AZ120" s="12" t="str">
        <f>IFERROR(VLOOKUP($A120,'All Running Order Nat B'!$A$4:$CI$60,AZ$204,FALSE),"-")</f>
        <v>-</v>
      </c>
      <c r="BA120" s="12" t="str">
        <f>IFERROR(VLOOKUP($A120,'All Running Order Nat B'!$A$4:$CI$60,BA$204,FALSE),"-")</f>
        <v>-</v>
      </c>
      <c r="BB120" s="12" t="str">
        <f>IFERROR(VLOOKUP($A120,'All Running Order Nat B'!$A$4:$CI$60,BB$204,FALSE),"-")</f>
        <v>-</v>
      </c>
      <c r="BC120" s="12" t="str">
        <f>IFERROR(VLOOKUP($A120,'All Running Order Nat B'!$A$4:$CI$60,BC$204,FALSE),"-")</f>
        <v>-</v>
      </c>
      <c r="BD120" s="12" t="str">
        <f>IFERROR(VLOOKUP($A120,'All Running Order Nat B'!$A$4:$CI$60,BD$204,FALSE),"-")</f>
        <v>-</v>
      </c>
      <c r="BE120" s="12" t="str">
        <f>IFERROR(VLOOKUP($A120,'All Running Order Nat B'!$A$4:$CI$60,BE$204,FALSE),"-")</f>
        <v>-</v>
      </c>
      <c r="BF120" s="5" t="str">
        <f>IFERROR(VLOOKUP($A120,'All Running Order Nat B'!$A$4:$CI$60,BF$204,FALSE),"-")</f>
        <v>-</v>
      </c>
      <c r="BG120" s="5" t="str">
        <f>IFERROR(VLOOKUP($A120,'All Running Order Nat B'!$A$4:$CI$60,BG$204,FALSE),"-")</f>
        <v>-</v>
      </c>
      <c r="BH120" s="5" t="str">
        <f>IFERROR(VLOOKUP($A120,'All Running Order Nat B'!$A$4:$CI$60,BH$204,FALSE),"-")</f>
        <v>-</v>
      </c>
      <c r="BI120" s="5" t="str">
        <f>IFERROR(VLOOKUP($A120,'All Running Order Nat B'!$A$4:$CI$60,BI$204,FALSE),"-")</f>
        <v>-</v>
      </c>
      <c r="BJ120" s="5" t="str">
        <f>IFERROR(VLOOKUP($A120,'All Running Order Nat B'!$A$4:$CI$60,BJ$204,FALSE),"-")</f>
        <v>-</v>
      </c>
      <c r="BK120" s="5" t="str">
        <f>IFERROR(VLOOKUP($A120,'All Running Order Nat B'!$A$4:$CI$60,BK$204,FALSE),"-")</f>
        <v>-</v>
      </c>
      <c r="BL120" s="5" t="str">
        <f>IFERROR(VLOOKUP($A120,'All Running Order Nat B'!$A$4:$CI$60,BL$204,FALSE),"-")</f>
        <v>-</v>
      </c>
      <c r="BM120" s="5" t="str">
        <f>IFERROR(VLOOKUP($A120,'All Running Order Nat B'!$A$4:$CI$60,BM$204,FALSE),"-")</f>
        <v>-</v>
      </c>
      <c r="BN120" s="5" t="str">
        <f>IFERROR(VLOOKUP($A120,'All Running Order Nat B'!$A$4:$CI$60,BN$204,FALSE),"-")</f>
        <v>-</v>
      </c>
      <c r="BO120" s="5" t="str">
        <f>IFERROR(VLOOKUP($A120,'All Running Order Nat B'!$A$4:$CI$60,BO$204,FALSE),"-")</f>
        <v>-</v>
      </c>
      <c r="BP120" s="3" t="str">
        <f>IFERROR(VLOOKUP($A120,'All Running Order Nat B'!$A$4:$CI$60,BP$204,FALSE),"-")</f>
        <v>-</v>
      </c>
      <c r="BQ120" s="3" t="str">
        <f>IFERROR(VLOOKUP($A120,'All Running Order Nat B'!$A$4:$CI$60,BQ$204,FALSE),"-")</f>
        <v>-</v>
      </c>
      <c r="BR120" s="3" t="str">
        <f>IFERROR(VLOOKUP($A120,'All Running Order Nat B'!$A$4:$CI$60,BR$204,FALSE),"-")</f>
        <v>-</v>
      </c>
      <c r="BS120" s="3" t="str">
        <f>IFERROR(VLOOKUP($A120,'All Running Order Nat B'!$A$4:$CI$60,BS$204,FALSE),"-")</f>
        <v>-</v>
      </c>
      <c r="BT120" s="3" t="str">
        <f>IFERROR(VLOOKUP($A120,'All Running Order Nat B'!$A$4:$CI$60,BT$204,FALSE),"-")</f>
        <v>-</v>
      </c>
      <c r="BU120" s="3" t="str">
        <f>IFERROR(VLOOKUP($A120,'All Running Order Nat B'!$A$4:$CI$60,BU$204,FALSE),"-")</f>
        <v>-</v>
      </c>
      <c r="BV120" s="3" t="str">
        <f>IFERROR(VLOOKUP($A120,'All Running Order Nat B'!$A$4:$CI$60,BV$204,FALSE),"-")</f>
        <v>-</v>
      </c>
      <c r="BW120" s="3" t="str">
        <f>IFERROR(VLOOKUP($A120,'All Running Order Nat B'!$A$4:$CI$60,BW$204,FALSE),"-")</f>
        <v>-</v>
      </c>
      <c r="BX120" s="3" t="str">
        <f>IFERROR(VLOOKUP($A120,'All Running Order Nat B'!$A$4:$CI$60,BX$204,FALSE),"-")</f>
        <v>-</v>
      </c>
      <c r="BY120" s="3" t="str">
        <f>IFERROR(VLOOKUP($A120,'All Running Order Nat B'!$A$4:$CI$60,BY$204,FALSE),"-")</f>
        <v>-</v>
      </c>
      <c r="BZ120" s="3" t="str">
        <f>IFERROR(VLOOKUP($A120,'All Running Order Nat B'!$A$4:$CI$60,BZ$204,FALSE),"-")</f>
        <v>-</v>
      </c>
      <c r="CA120" s="3" t="str">
        <f>IFERROR(VLOOKUP($A120,'All Running Order Nat B'!$A$4:$CI$60,CA$204,FALSE),"-")</f>
        <v>-</v>
      </c>
      <c r="CB120" s="3" t="str">
        <f>IFERROR(VLOOKUP($A120,'All Running Order Nat B'!$A$4:$CI$60,CB$204,FALSE),"-")</f>
        <v>-</v>
      </c>
      <c r="CC120" s="3" t="str">
        <f>IFERROR(VLOOKUP($A120,'All Running Order Nat B'!$A$4:$CI$60,CC$204,FALSE),"-")</f>
        <v>-</v>
      </c>
      <c r="CD120" s="3" t="str">
        <f>IFERROR(VLOOKUP($A120,'All Running Order Nat B'!$A$4:$CI$60,CD$204,FALSE),"-")</f>
        <v>-</v>
      </c>
      <c r="CE120" s="3" t="str">
        <f>IFERROR(VLOOKUP($A120,'All Running Order Nat B'!$A$4:$CI$60,CE$204,FALSE),"-")</f>
        <v>-</v>
      </c>
      <c r="CF120" s="3"/>
      <c r="CG120" s="3"/>
      <c r="CH120" s="5" t="str">
        <f>IFERROR(VLOOKUP($A120,'All Running Order Nat B'!$A$4:$CI$60,CH$204,FALSE),"-")</f>
        <v>-</v>
      </c>
      <c r="CI120">
        <v>13</v>
      </c>
    </row>
    <row r="121" spans="1:87" x14ac:dyDescent="0.3">
      <c r="A121" t="str">
        <f>CONCATENATE('Running Order'!$E$1009,CI121)</f>
        <v>Rookie14</v>
      </c>
      <c r="B121" s="37" t="str">
        <f>IFERROR(VLOOKUP($A121,'All Running Order Nat B'!$A$4:$CI$60,B$204,FALSE),"-")</f>
        <v>-</v>
      </c>
      <c r="C121" s="36" t="str">
        <f>IFERROR(VLOOKUP($A121,'All Running Order Nat B'!$A$4:$CI$60,C$204,FALSE),"-")</f>
        <v>-</v>
      </c>
      <c r="D121" s="36" t="str">
        <f>IFERROR(VLOOKUP($A121,'All Running Order Nat B'!$A$4:$CI$60,D$204,FALSE),"-")</f>
        <v>-</v>
      </c>
      <c r="E121" s="36" t="str">
        <f>IFERROR(VLOOKUP($A121,'All Running Order Nat B'!$A$4:$CI$60,E$204,FALSE),"-")</f>
        <v>-</v>
      </c>
      <c r="F121" s="36" t="str">
        <f>IFERROR(VLOOKUP($A121,'All Running Order Nat B'!$A$4:$CI$60,F$204,FALSE),"-")</f>
        <v>-</v>
      </c>
      <c r="G121" s="37" t="str">
        <f>IFERROR(VLOOKUP($A121,'All Running Order Nat B'!$A$4:$CI$60,G$204,FALSE),"-")</f>
        <v>-</v>
      </c>
      <c r="H121" s="36" t="str">
        <f>IFERROR(VLOOKUP($A121,'All Running Order Nat B'!$A$4:$CI$60,H$204,FALSE),"-")</f>
        <v>-</v>
      </c>
      <c r="I121" s="36" t="str">
        <f>IFERROR(VLOOKUP($A121,'All Running Order Nat B'!$A$4:$CI$60,I$204,FALSE),"-")</f>
        <v>-</v>
      </c>
      <c r="J121" s="36" t="str">
        <f>IFERROR(VLOOKUP($A121,'All Running Order Nat B'!$A$4:$CI$60,J$204,FALSE),"-")</f>
        <v>-</v>
      </c>
      <c r="K121" s="36" t="str">
        <f>IFERROR(VLOOKUP($A121,'All Running Order Nat B'!$A$4:$CI$60,K$204,FALSE),"-")</f>
        <v>-</v>
      </c>
      <c r="L121" s="36" t="str">
        <f>IFERROR(VLOOKUP($A121,'All Running Order Nat B'!$A$4:$CI$60,L$204,FALSE),"-")</f>
        <v>-</v>
      </c>
      <c r="M121" s="36" t="str">
        <f>IFERROR(VLOOKUP($A121,'All Running Order Nat B'!$A$4:$CI$60,M$204,FALSE),"-")</f>
        <v>-</v>
      </c>
      <c r="N121" s="36" t="str">
        <f>IFERROR(VLOOKUP($A121,'All Running Order Nat B'!$A$4:$CI$60,N$204,FALSE),"-")</f>
        <v>-</v>
      </c>
      <c r="O121" s="36" t="str">
        <f>IFERROR(VLOOKUP($A121,'All Running Order Nat B'!$A$4:$CI$60,O$204,FALSE),"-")</f>
        <v>-</v>
      </c>
      <c r="P121" s="36" t="str">
        <f>IFERROR(VLOOKUP($A121,'All Running Order Nat B'!$A$4:$CI$60,P$204,FALSE),"-")</f>
        <v>-</v>
      </c>
      <c r="Q121" s="36" t="str">
        <f>IFERROR(VLOOKUP($A121,'All Running Order Nat B'!$A$4:$CI$60,Q$204,FALSE),"-")</f>
        <v>-</v>
      </c>
      <c r="R121" s="36" t="str">
        <f>IFERROR(VLOOKUP($A121,'All Running Order Nat B'!$A$4:$CI$60,R$204,FALSE),"-")</f>
        <v>-</v>
      </c>
      <c r="S121" s="36" t="str">
        <f>IFERROR(VLOOKUP($A121,'All Running Order Nat B'!$A$4:$CI$60,S$204,FALSE),"-")</f>
        <v>-</v>
      </c>
      <c r="T121" s="36" t="str">
        <f>IFERROR(VLOOKUP($A121,'All Running Order Nat B'!$A$4:$CI$60,T$204,FALSE),"-")</f>
        <v>-</v>
      </c>
      <c r="U121" s="36" t="str">
        <f>IFERROR(VLOOKUP($A121,'All Running Order Nat B'!$A$4:$CI$60,U$204,FALSE),"-")</f>
        <v>-</v>
      </c>
      <c r="V121" s="36" t="str">
        <f>IFERROR(VLOOKUP($A121,'All Running Order Nat B'!$A$4:$CI$60,V$204,FALSE),"-")</f>
        <v>-</v>
      </c>
      <c r="W121" s="38" t="str">
        <f>IFERROR(VLOOKUP($A121,'All Running Order Nat B'!$A$4:$CI$60,W$204,FALSE),"-")</f>
        <v>-</v>
      </c>
      <c r="X121" s="36" t="str">
        <f>IFERROR(VLOOKUP($A121,'All Running Order Nat B'!$A$4:$CI$60,X$204,FALSE),"-")</f>
        <v>-</v>
      </c>
      <c r="Y121" s="36" t="str">
        <f>IFERROR(VLOOKUP($A121,'All Running Order Nat B'!$A$4:$CI$60,Y$204,FALSE),"-")</f>
        <v>-</v>
      </c>
      <c r="Z121" s="36" t="str">
        <f>IFERROR(VLOOKUP($A121,'All Running Order Nat B'!$A$4:$CI$60,Z$204,FALSE),"-")</f>
        <v>-</v>
      </c>
      <c r="AA121" s="36" t="str">
        <f>IFERROR(VLOOKUP($A121,'All Running Order Nat B'!$A$4:$CI$60,AA$204,FALSE),"-")</f>
        <v>-</v>
      </c>
      <c r="AB121" s="36" t="str">
        <f>IFERROR(VLOOKUP($A121,'All Running Order Nat B'!$A$4:$CI$60,AB$204,FALSE),"-")</f>
        <v>-</v>
      </c>
      <c r="AC121" s="36" t="str">
        <f>IFERROR(VLOOKUP($A121,'All Running Order Nat B'!$A$4:$CI$60,AC$204,FALSE),"-")</f>
        <v>-</v>
      </c>
      <c r="AD121" s="36" t="str">
        <f>IFERROR(VLOOKUP($A121,'All Running Order Nat B'!$A$4:$CI$60,AD$204,FALSE),"-")</f>
        <v>-</v>
      </c>
      <c r="AE121" s="36" t="str">
        <f>IFERROR(VLOOKUP($A121,'All Running Order Nat B'!$A$4:$CI$60,AE$204,FALSE),"-")</f>
        <v>-</v>
      </c>
      <c r="AF121" s="36" t="str">
        <f>IFERROR(VLOOKUP($A121,'All Running Order Nat B'!$A$4:$CI$60,AF$204,FALSE),"-")</f>
        <v>-</v>
      </c>
      <c r="AG121" s="36" t="str">
        <f>IFERROR(VLOOKUP($A121,'All Running Order Nat B'!$A$4:$CI$60,AG$204,FALSE),"-")</f>
        <v>-</v>
      </c>
      <c r="AH121" s="38" t="str">
        <f>IFERROR(VLOOKUP($A121,'All Running Order Nat B'!$A$4:$CI$60,AH$204,FALSE),"-")</f>
        <v>-</v>
      </c>
      <c r="AI121" s="38" t="str">
        <f>IFERROR(VLOOKUP($A121,'All Running Order Nat B'!$A$4:$CI$60,AI$204,FALSE),"-")</f>
        <v>-</v>
      </c>
      <c r="AJ121" s="36" t="str">
        <f>IFERROR(VLOOKUP($A121,'All Running Order Nat B'!$A$4:$CI$60,AJ$204,FALSE),"-")</f>
        <v>-</v>
      </c>
      <c r="AK121" s="36" t="str">
        <f>IFERROR(VLOOKUP($A121,'All Running Order Nat B'!$A$4:$CI$60,AK$204,FALSE),"-")</f>
        <v>-</v>
      </c>
      <c r="AL121" s="36" t="str">
        <f>IFERROR(VLOOKUP($A121,'All Running Order Nat B'!$A$4:$CI$60,AL$204,FALSE),"-")</f>
        <v>-</v>
      </c>
      <c r="AM121" s="36" t="str">
        <f>IFERROR(VLOOKUP($A121,'All Running Order Nat B'!$A$4:$CI$60,AM$204,FALSE),"-")</f>
        <v>-</v>
      </c>
      <c r="AN121" s="36" t="str">
        <f>IFERROR(VLOOKUP($A121,'All Running Order Nat B'!$A$4:$CI$60,AN$204,FALSE),"-")</f>
        <v>-</v>
      </c>
      <c r="AO121" s="36" t="str">
        <f>IFERROR(VLOOKUP($A121,'All Running Order Nat B'!$A$4:$CI$60,AO$204,FALSE),"-")</f>
        <v>-</v>
      </c>
      <c r="AP121" s="36" t="str">
        <f>IFERROR(VLOOKUP($A121,'All Running Order Nat B'!$A$4:$CI$60,AP$204,FALSE),"-")</f>
        <v>-</v>
      </c>
      <c r="AQ121" s="36" t="str">
        <f>IFERROR(VLOOKUP($A121,'All Running Order Nat B'!$A$4:$CI$60,AQ$204,FALSE),"-")</f>
        <v>-</v>
      </c>
      <c r="AR121" s="36" t="str">
        <f>IFERROR(VLOOKUP($A121,'All Running Order Nat B'!$A$4:$CI$60,AR$204,FALSE),"-")</f>
        <v>-</v>
      </c>
      <c r="AS121" s="36" t="str">
        <f>IFERROR(VLOOKUP($A121,'All Running Order Nat B'!$A$4:$CI$60,AS$204,FALSE),"-")</f>
        <v>-</v>
      </c>
      <c r="AT121" s="38" t="str">
        <f>IFERROR(VLOOKUP($A121,'All Running Order Nat B'!$A$4:$CI$60,AT$204,FALSE),"-")</f>
        <v>-</v>
      </c>
      <c r="AU121" s="38" t="str">
        <f>IFERROR(VLOOKUP($A121,'All Running Order Nat B'!$A$4:$CI$60,AU$204,FALSE),"-")</f>
        <v>-</v>
      </c>
      <c r="AV121" s="36" t="str">
        <f>IFERROR(VLOOKUP($A121,'All Running Order Nat B'!$A$4:$CI$60,AV$204,FALSE),"-")</f>
        <v>-</v>
      </c>
      <c r="AW121" s="36" t="str">
        <f>IFERROR(VLOOKUP($A121,'All Running Order Nat B'!$A$4:$CI$60,AW$204,FALSE),"-")</f>
        <v>-</v>
      </c>
      <c r="AX121" s="36" t="str">
        <f>IFERROR(VLOOKUP($A121,'All Running Order Nat B'!$A$4:$CI$60,AX$204,FALSE),"-")</f>
        <v>-</v>
      </c>
      <c r="AY121" s="36" t="str">
        <f>IFERROR(VLOOKUP($A121,'All Running Order Nat B'!$A$4:$CI$60,AY$204,FALSE),"-")</f>
        <v>-</v>
      </c>
      <c r="AZ121" s="36" t="str">
        <f>IFERROR(VLOOKUP($A121,'All Running Order Nat B'!$A$4:$CI$60,AZ$204,FALSE),"-")</f>
        <v>-</v>
      </c>
      <c r="BA121" s="36" t="str">
        <f>IFERROR(VLOOKUP($A121,'All Running Order Nat B'!$A$4:$CI$60,BA$204,FALSE),"-")</f>
        <v>-</v>
      </c>
      <c r="BB121" s="36" t="str">
        <f>IFERROR(VLOOKUP($A121,'All Running Order Nat B'!$A$4:$CI$60,BB$204,FALSE),"-")</f>
        <v>-</v>
      </c>
      <c r="BC121" s="36" t="str">
        <f>IFERROR(VLOOKUP($A121,'All Running Order Nat B'!$A$4:$CI$60,BC$204,FALSE),"-")</f>
        <v>-</v>
      </c>
      <c r="BD121" s="36" t="str">
        <f>IFERROR(VLOOKUP($A121,'All Running Order Nat B'!$A$4:$CI$60,BD$204,FALSE),"-")</f>
        <v>-</v>
      </c>
      <c r="BE121" s="36" t="str">
        <f>IFERROR(VLOOKUP($A121,'All Running Order Nat B'!$A$4:$CI$60,BE$204,FALSE),"-")</f>
        <v>-</v>
      </c>
      <c r="BF121" s="38" t="str">
        <f>IFERROR(VLOOKUP($A121,'All Running Order Nat B'!$A$4:$CI$60,BF$204,FALSE),"-")</f>
        <v>-</v>
      </c>
      <c r="BG121" s="38" t="str">
        <f>IFERROR(VLOOKUP($A121,'All Running Order Nat B'!$A$4:$CI$60,BG$204,FALSE),"-")</f>
        <v>-</v>
      </c>
      <c r="BH121" s="5" t="str">
        <f>IFERROR(VLOOKUP($A121,'All Running Order Nat B'!$A$4:$CI$60,BH$204,FALSE),"-")</f>
        <v>-</v>
      </c>
      <c r="BI121" s="5" t="str">
        <f>IFERROR(VLOOKUP($A121,'All Running Order Nat B'!$A$4:$CI$60,BI$204,FALSE),"-")</f>
        <v>-</v>
      </c>
      <c r="BJ121" s="5" t="str">
        <f>IFERROR(VLOOKUP($A121,'All Running Order Nat B'!$A$4:$CI$60,BJ$204,FALSE),"-")</f>
        <v>-</v>
      </c>
      <c r="BK121" s="5" t="str">
        <f>IFERROR(VLOOKUP($A121,'All Running Order Nat B'!$A$4:$CI$60,BK$204,FALSE),"-")</f>
        <v>-</v>
      </c>
      <c r="BL121" s="5" t="str">
        <f>IFERROR(VLOOKUP($A121,'All Running Order Nat B'!$A$4:$CI$60,BL$204,FALSE),"-")</f>
        <v>-</v>
      </c>
      <c r="BM121" s="5" t="str">
        <f>IFERROR(VLOOKUP($A121,'All Running Order Nat B'!$A$4:$CI$60,BM$204,FALSE),"-")</f>
        <v>-</v>
      </c>
      <c r="BN121" s="5" t="str">
        <f>IFERROR(VLOOKUP($A121,'All Running Order Nat B'!$A$4:$CI$60,BN$204,FALSE),"-")</f>
        <v>-</v>
      </c>
      <c r="BO121" s="5" t="str">
        <f>IFERROR(VLOOKUP($A121,'All Running Order Nat B'!$A$4:$CI$60,BO$204,FALSE),"-")</f>
        <v>-</v>
      </c>
      <c r="BP121" s="3" t="str">
        <f>IFERROR(VLOOKUP($A121,'All Running Order Nat B'!$A$4:$CI$60,BP$204,FALSE),"-")</f>
        <v>-</v>
      </c>
      <c r="BQ121" s="3" t="str">
        <f>IFERROR(VLOOKUP($A121,'All Running Order Nat B'!$A$4:$CI$60,BQ$204,FALSE),"-")</f>
        <v>-</v>
      </c>
      <c r="BR121" s="3" t="str">
        <f>IFERROR(VLOOKUP($A121,'All Running Order Nat B'!$A$4:$CI$60,BR$204,FALSE),"-")</f>
        <v>-</v>
      </c>
      <c r="BS121" s="3" t="str">
        <f>IFERROR(VLOOKUP($A121,'All Running Order Nat B'!$A$4:$CI$60,BS$204,FALSE),"-")</f>
        <v>-</v>
      </c>
      <c r="BT121" s="3" t="str">
        <f>IFERROR(VLOOKUP($A121,'All Running Order Nat B'!$A$4:$CI$60,BT$204,FALSE),"-")</f>
        <v>-</v>
      </c>
      <c r="BU121" s="3" t="str">
        <f>IFERROR(VLOOKUP($A121,'All Running Order Nat B'!$A$4:$CI$60,BU$204,FALSE),"-")</f>
        <v>-</v>
      </c>
      <c r="BV121" s="3" t="str">
        <f>IFERROR(VLOOKUP($A121,'All Running Order Nat B'!$A$4:$CI$60,BV$204,FALSE),"-")</f>
        <v>-</v>
      </c>
      <c r="BW121" s="3" t="str">
        <f>IFERROR(VLOOKUP($A121,'All Running Order Nat B'!$A$4:$CI$60,BW$204,FALSE),"-")</f>
        <v>-</v>
      </c>
      <c r="BX121" s="3" t="str">
        <f>IFERROR(VLOOKUP($A121,'All Running Order Nat B'!$A$4:$CI$60,BX$204,FALSE),"-")</f>
        <v>-</v>
      </c>
      <c r="BY121" s="3" t="str">
        <f>IFERROR(VLOOKUP($A121,'All Running Order Nat B'!$A$4:$CI$60,BY$204,FALSE),"-")</f>
        <v>-</v>
      </c>
      <c r="BZ121" s="3" t="str">
        <f>IFERROR(VLOOKUP($A121,'All Running Order Nat B'!$A$4:$CI$60,BZ$204,FALSE),"-")</f>
        <v>-</v>
      </c>
      <c r="CA121" s="3" t="str">
        <f>IFERROR(VLOOKUP($A121,'All Running Order Nat B'!$A$4:$CI$60,CA$204,FALSE),"-")</f>
        <v>-</v>
      </c>
      <c r="CB121" s="3" t="str">
        <f>IFERROR(VLOOKUP($A121,'All Running Order Nat B'!$A$4:$CI$60,CB$204,FALSE),"-")</f>
        <v>-</v>
      </c>
      <c r="CC121" s="3" t="str">
        <f>IFERROR(VLOOKUP($A121,'All Running Order Nat B'!$A$4:$CI$60,CC$204,FALSE),"-")</f>
        <v>-</v>
      </c>
      <c r="CD121" s="3" t="str">
        <f>IFERROR(VLOOKUP($A121,'All Running Order Nat B'!$A$4:$CI$60,CD$204,FALSE),"-")</f>
        <v>-</v>
      </c>
      <c r="CE121" s="3" t="str">
        <f>IFERROR(VLOOKUP($A121,'All Running Order Nat B'!$A$4:$CI$60,CE$204,FALSE),"-")</f>
        <v>-</v>
      </c>
      <c r="CF121" s="3"/>
      <c r="CG121" s="3"/>
      <c r="CH121" s="5" t="str">
        <f>IFERROR(VLOOKUP($A121,'All Running Order Nat B'!$A$4:$CI$60,CH$204,FALSE),"-")</f>
        <v>-</v>
      </c>
      <c r="CI121">
        <v>14</v>
      </c>
    </row>
    <row r="122" spans="1:87" x14ac:dyDescent="0.3">
      <c r="A122" t="str">
        <f>CONCATENATE('Running Order'!$E$1009,CI122)</f>
        <v>Rookie15</v>
      </c>
      <c r="B122" s="13" t="str">
        <f>IFERROR(VLOOKUP($A122,'All Running Order Nat B'!$A$4:$CI$60,B$204,FALSE),"-")</f>
        <v>-</v>
      </c>
      <c r="C122" s="35" t="str">
        <f>IFERROR(VLOOKUP($A122,'All Running Order Nat B'!$A$4:$CI$60,C$204,FALSE),"-")</f>
        <v>-</v>
      </c>
      <c r="D122" s="35" t="str">
        <f>IFERROR(VLOOKUP($A122,'All Running Order Nat B'!$A$4:$CI$60,D$204,FALSE),"-")</f>
        <v>-</v>
      </c>
      <c r="E122" s="35" t="str">
        <f>IFERROR(VLOOKUP($A122,'All Running Order Nat B'!$A$4:$CI$60,E$204,FALSE),"-")</f>
        <v>-</v>
      </c>
      <c r="F122" s="35" t="str">
        <f>IFERROR(VLOOKUP($A122,'All Running Order Nat B'!$A$4:$CI$60,F$204,FALSE),"-")</f>
        <v>-</v>
      </c>
      <c r="G122" s="13" t="str">
        <f>IFERROR(VLOOKUP($A122,'All Running Order Nat B'!$A$4:$CI$60,G$204,FALSE),"-")</f>
        <v>-</v>
      </c>
      <c r="H122" s="12" t="str">
        <f>IFERROR(VLOOKUP($A122,'All Running Order Nat B'!$A$4:$CI$60,H$204,FALSE),"-")</f>
        <v>-</v>
      </c>
      <c r="I122" s="12" t="str">
        <f>IFERROR(VLOOKUP($A122,'All Running Order Nat B'!$A$4:$CI$60,I$204,FALSE),"-")</f>
        <v>-</v>
      </c>
      <c r="J122" s="12" t="str">
        <f>IFERROR(VLOOKUP($A122,'All Running Order Nat B'!$A$4:$CI$60,J$204,FALSE),"-")</f>
        <v>-</v>
      </c>
      <c r="K122" s="35" t="str">
        <f>IFERROR(VLOOKUP($A122,'All Running Order Nat B'!$A$4:$CI$60,K$204,FALSE),"-")</f>
        <v>-</v>
      </c>
      <c r="L122" s="12" t="str">
        <f>IFERROR(VLOOKUP($A122,'All Running Order Nat B'!$A$4:$CI$60,L$204,FALSE),"-")</f>
        <v>-</v>
      </c>
      <c r="M122" s="35" t="str">
        <f>IFERROR(VLOOKUP($A122,'All Running Order Nat B'!$A$4:$CI$60,M$204,FALSE),"-")</f>
        <v>-</v>
      </c>
      <c r="N122" s="35" t="str">
        <f>IFERROR(VLOOKUP($A122,'All Running Order Nat B'!$A$4:$CI$60,N$204,FALSE),"-")</f>
        <v>-</v>
      </c>
      <c r="O122" s="35" t="str">
        <f>IFERROR(VLOOKUP($A122,'All Running Order Nat B'!$A$4:$CI$60,O$204,FALSE),"-")</f>
        <v>-</v>
      </c>
      <c r="P122" s="35" t="str">
        <f>IFERROR(VLOOKUP($A122,'All Running Order Nat B'!$A$4:$CI$60,P$204,FALSE),"-")</f>
        <v>-</v>
      </c>
      <c r="Q122" s="35" t="str">
        <f>IFERROR(VLOOKUP($A122,'All Running Order Nat B'!$A$4:$CI$60,Q$204,FALSE),"-")</f>
        <v>-</v>
      </c>
      <c r="R122" s="35" t="str">
        <f>IFERROR(VLOOKUP($A122,'All Running Order Nat B'!$A$4:$CI$60,R$204,FALSE),"-")</f>
        <v>-</v>
      </c>
      <c r="S122" s="12" t="str">
        <f>IFERROR(VLOOKUP($A122,'All Running Order Nat B'!$A$4:$CI$60,S$204,FALSE),"-")</f>
        <v>-</v>
      </c>
      <c r="T122" s="35" t="str">
        <f>IFERROR(VLOOKUP($A122,'All Running Order Nat B'!$A$4:$CI$60,T$204,FALSE),"-")</f>
        <v>-</v>
      </c>
      <c r="U122" s="12" t="str">
        <f>IFERROR(VLOOKUP($A122,'All Running Order Nat B'!$A$4:$CI$60,U$204,FALSE),"-")</f>
        <v>-</v>
      </c>
      <c r="V122" s="35" t="str">
        <f>IFERROR(VLOOKUP($A122,'All Running Order Nat B'!$A$4:$CI$60,V$204,FALSE),"-")</f>
        <v>-</v>
      </c>
      <c r="W122" s="5" t="str">
        <f>IFERROR(VLOOKUP($A122,'All Running Order Nat B'!$A$4:$CI$60,W$204,FALSE),"-")</f>
        <v>-</v>
      </c>
      <c r="X122" s="12" t="str">
        <f>IFERROR(VLOOKUP($A122,'All Running Order Nat B'!$A$4:$CI$60,X$204,FALSE),"-")</f>
        <v>-</v>
      </c>
      <c r="Y122" s="12" t="str">
        <f>IFERROR(VLOOKUP($A122,'All Running Order Nat B'!$A$4:$CI$60,Y$204,FALSE),"-")</f>
        <v>-</v>
      </c>
      <c r="Z122" s="12" t="str">
        <f>IFERROR(VLOOKUP($A122,'All Running Order Nat B'!$A$4:$CI$60,Z$204,FALSE),"-")</f>
        <v>-</v>
      </c>
      <c r="AA122" s="12" t="str">
        <f>IFERROR(VLOOKUP($A122,'All Running Order Nat B'!$A$4:$CI$60,AA$204,FALSE),"-")</f>
        <v>-</v>
      </c>
      <c r="AB122" s="12" t="str">
        <f>IFERROR(VLOOKUP($A122,'All Running Order Nat B'!$A$4:$CI$60,AB$204,FALSE),"-")</f>
        <v>-</v>
      </c>
      <c r="AC122" s="12" t="str">
        <f>IFERROR(VLOOKUP($A122,'All Running Order Nat B'!$A$4:$CI$60,AC$204,FALSE),"-")</f>
        <v>-</v>
      </c>
      <c r="AD122" s="12" t="str">
        <f>IFERROR(VLOOKUP($A122,'All Running Order Nat B'!$A$4:$CI$60,AD$204,FALSE),"-")</f>
        <v>-</v>
      </c>
      <c r="AE122" s="12" t="str">
        <f>IFERROR(VLOOKUP($A122,'All Running Order Nat B'!$A$4:$CI$60,AE$204,FALSE),"-")</f>
        <v>-</v>
      </c>
      <c r="AF122" s="12" t="str">
        <f>IFERROR(VLOOKUP($A122,'All Running Order Nat B'!$A$4:$CI$60,AF$204,FALSE),"-")</f>
        <v>-</v>
      </c>
      <c r="AG122" s="12" t="str">
        <f>IFERROR(VLOOKUP($A122,'All Running Order Nat B'!$A$4:$CI$60,AG$204,FALSE),"-")</f>
        <v>-</v>
      </c>
      <c r="AH122" s="5" t="str">
        <f>IFERROR(VLOOKUP($A122,'All Running Order Nat B'!$A$4:$CI$60,AH$204,FALSE),"-")</f>
        <v>-</v>
      </c>
      <c r="AI122" s="5" t="str">
        <f>IFERROR(VLOOKUP($A122,'All Running Order Nat B'!$A$4:$CI$60,AI$204,FALSE),"-")</f>
        <v>-</v>
      </c>
      <c r="AJ122" s="12" t="str">
        <f>IFERROR(VLOOKUP($A122,'All Running Order Nat B'!$A$4:$CI$60,AJ$204,FALSE),"-")</f>
        <v>-</v>
      </c>
      <c r="AK122" s="12" t="str">
        <f>IFERROR(VLOOKUP($A122,'All Running Order Nat B'!$A$4:$CI$60,AK$204,FALSE),"-")</f>
        <v>-</v>
      </c>
      <c r="AL122" s="12" t="str">
        <f>IFERROR(VLOOKUP($A122,'All Running Order Nat B'!$A$4:$CI$60,AL$204,FALSE),"-")</f>
        <v>-</v>
      </c>
      <c r="AM122" s="12" t="str">
        <f>IFERROR(VLOOKUP($A122,'All Running Order Nat B'!$A$4:$CI$60,AM$204,FALSE),"-")</f>
        <v>-</v>
      </c>
      <c r="AN122" s="12" t="str">
        <f>IFERROR(VLOOKUP($A122,'All Running Order Nat B'!$A$4:$CI$60,AN$204,FALSE),"-")</f>
        <v>-</v>
      </c>
      <c r="AO122" s="12" t="str">
        <f>IFERROR(VLOOKUP($A122,'All Running Order Nat B'!$A$4:$CI$60,AO$204,FALSE),"-")</f>
        <v>-</v>
      </c>
      <c r="AP122" s="12" t="str">
        <f>IFERROR(VLOOKUP($A122,'All Running Order Nat B'!$A$4:$CI$60,AP$204,FALSE),"-")</f>
        <v>-</v>
      </c>
      <c r="AQ122" s="12" t="str">
        <f>IFERROR(VLOOKUP($A122,'All Running Order Nat B'!$A$4:$CI$60,AQ$204,FALSE),"-")</f>
        <v>-</v>
      </c>
      <c r="AR122" s="12" t="str">
        <f>IFERROR(VLOOKUP($A122,'All Running Order Nat B'!$A$4:$CI$60,AR$204,FALSE),"-")</f>
        <v>-</v>
      </c>
      <c r="AS122" s="12" t="str">
        <f>IFERROR(VLOOKUP($A122,'All Running Order Nat B'!$A$4:$CI$60,AS$204,FALSE),"-")</f>
        <v>-</v>
      </c>
      <c r="AT122" s="5" t="str">
        <f>IFERROR(VLOOKUP($A122,'All Running Order Nat B'!$A$4:$CI$60,AT$204,FALSE),"-")</f>
        <v>-</v>
      </c>
      <c r="AU122" s="5" t="str">
        <f>IFERROR(VLOOKUP($A122,'All Running Order Nat B'!$A$4:$CI$60,AU$204,FALSE),"-")</f>
        <v>-</v>
      </c>
      <c r="AV122" s="12" t="str">
        <f>IFERROR(VLOOKUP($A122,'All Running Order Nat B'!$A$4:$CI$60,AV$204,FALSE),"-")</f>
        <v>-</v>
      </c>
      <c r="AW122" s="12" t="str">
        <f>IFERROR(VLOOKUP($A122,'All Running Order Nat B'!$A$4:$CI$60,AW$204,FALSE),"-")</f>
        <v>-</v>
      </c>
      <c r="AX122" s="12" t="str">
        <f>IFERROR(VLOOKUP($A122,'All Running Order Nat B'!$A$4:$CI$60,AX$204,FALSE),"-")</f>
        <v>-</v>
      </c>
      <c r="AY122" s="12" t="str">
        <f>IFERROR(VLOOKUP($A122,'All Running Order Nat B'!$A$4:$CI$60,AY$204,FALSE),"-")</f>
        <v>-</v>
      </c>
      <c r="AZ122" s="12" t="str">
        <f>IFERROR(VLOOKUP($A122,'All Running Order Nat B'!$A$4:$CI$60,AZ$204,FALSE),"-")</f>
        <v>-</v>
      </c>
      <c r="BA122" s="12" t="str">
        <f>IFERROR(VLOOKUP($A122,'All Running Order Nat B'!$A$4:$CI$60,BA$204,FALSE),"-")</f>
        <v>-</v>
      </c>
      <c r="BB122" s="12" t="str">
        <f>IFERROR(VLOOKUP($A122,'All Running Order Nat B'!$A$4:$CI$60,BB$204,FALSE),"-")</f>
        <v>-</v>
      </c>
      <c r="BC122" s="12" t="str">
        <f>IFERROR(VLOOKUP($A122,'All Running Order Nat B'!$A$4:$CI$60,BC$204,FALSE),"-")</f>
        <v>-</v>
      </c>
      <c r="BD122" s="12" t="str">
        <f>IFERROR(VLOOKUP($A122,'All Running Order Nat B'!$A$4:$CI$60,BD$204,FALSE),"-")</f>
        <v>-</v>
      </c>
      <c r="BE122" s="12" t="str">
        <f>IFERROR(VLOOKUP($A122,'All Running Order Nat B'!$A$4:$CI$60,BE$204,FALSE),"-")</f>
        <v>-</v>
      </c>
      <c r="BF122" s="5" t="str">
        <f>IFERROR(VLOOKUP($A122,'All Running Order Nat B'!$A$4:$CI$60,BF$204,FALSE),"-")</f>
        <v>-</v>
      </c>
      <c r="BG122" s="5" t="str">
        <f>IFERROR(VLOOKUP($A122,'All Running Order Nat B'!$A$4:$CI$60,BG$204,FALSE),"-")</f>
        <v>-</v>
      </c>
      <c r="BH122" s="5" t="str">
        <f>IFERROR(VLOOKUP($A122,'All Running Order Nat B'!$A$4:$CI$60,BH$204,FALSE),"-")</f>
        <v>-</v>
      </c>
      <c r="BI122" s="5" t="str">
        <f>IFERROR(VLOOKUP($A122,'All Running Order Nat B'!$A$4:$CI$60,BI$204,FALSE),"-")</f>
        <v>-</v>
      </c>
      <c r="BJ122" s="5" t="str">
        <f>IFERROR(VLOOKUP($A122,'All Running Order Nat B'!$A$4:$CI$60,BJ$204,FALSE),"-")</f>
        <v>-</v>
      </c>
      <c r="BK122" s="5" t="str">
        <f>IFERROR(VLOOKUP($A122,'All Running Order Nat B'!$A$4:$CI$60,BK$204,FALSE),"-")</f>
        <v>-</v>
      </c>
      <c r="BL122" s="5" t="str">
        <f>IFERROR(VLOOKUP($A122,'All Running Order Nat B'!$A$4:$CI$60,BL$204,FALSE),"-")</f>
        <v>-</v>
      </c>
      <c r="BM122" s="5" t="str">
        <f>IFERROR(VLOOKUP($A122,'All Running Order Nat B'!$A$4:$CI$60,BM$204,FALSE),"-")</f>
        <v>-</v>
      </c>
      <c r="BN122" s="5" t="str">
        <f>IFERROR(VLOOKUP($A122,'All Running Order Nat B'!$A$4:$CI$60,BN$204,FALSE),"-")</f>
        <v>-</v>
      </c>
      <c r="BO122" s="5" t="str">
        <f>IFERROR(VLOOKUP($A122,'All Running Order Nat B'!$A$4:$CI$60,BO$204,FALSE),"-")</f>
        <v>-</v>
      </c>
      <c r="BP122" s="3" t="str">
        <f>IFERROR(VLOOKUP($A122,'All Running Order Nat B'!$A$4:$CI$60,BP$204,FALSE),"-")</f>
        <v>-</v>
      </c>
      <c r="BQ122" s="3" t="str">
        <f>IFERROR(VLOOKUP($A122,'All Running Order Nat B'!$A$4:$CI$60,BQ$204,FALSE),"-")</f>
        <v>-</v>
      </c>
      <c r="BR122" s="3" t="str">
        <f>IFERROR(VLOOKUP($A122,'All Running Order Nat B'!$A$4:$CI$60,BR$204,FALSE),"-")</f>
        <v>-</v>
      </c>
      <c r="BS122" s="3" t="str">
        <f>IFERROR(VLOOKUP($A122,'All Running Order Nat B'!$A$4:$CI$60,BS$204,FALSE),"-")</f>
        <v>-</v>
      </c>
      <c r="BT122" s="3" t="str">
        <f>IFERROR(VLOOKUP($A122,'All Running Order Nat B'!$A$4:$CI$60,BT$204,FALSE),"-")</f>
        <v>-</v>
      </c>
      <c r="BU122" s="3" t="str">
        <f>IFERROR(VLOOKUP($A122,'All Running Order Nat B'!$A$4:$CI$60,BU$204,FALSE),"-")</f>
        <v>-</v>
      </c>
      <c r="BV122" s="3" t="str">
        <f>IFERROR(VLOOKUP($A122,'All Running Order Nat B'!$A$4:$CI$60,BV$204,FALSE),"-")</f>
        <v>-</v>
      </c>
      <c r="BW122" s="3" t="str">
        <f>IFERROR(VLOOKUP($A122,'All Running Order Nat B'!$A$4:$CI$60,BW$204,FALSE),"-")</f>
        <v>-</v>
      </c>
      <c r="BX122" s="3" t="str">
        <f>IFERROR(VLOOKUP($A122,'All Running Order Nat B'!$A$4:$CI$60,BX$204,FALSE),"-")</f>
        <v>-</v>
      </c>
      <c r="BY122" s="3" t="str">
        <f>IFERROR(VLOOKUP($A122,'All Running Order Nat B'!$A$4:$CI$60,BY$204,FALSE),"-")</f>
        <v>-</v>
      </c>
      <c r="BZ122" s="3" t="str">
        <f>IFERROR(VLOOKUP($A122,'All Running Order Nat B'!$A$4:$CI$60,BZ$204,FALSE),"-")</f>
        <v>-</v>
      </c>
      <c r="CA122" s="3" t="str">
        <f>IFERROR(VLOOKUP($A122,'All Running Order Nat B'!$A$4:$CI$60,CA$204,FALSE),"-")</f>
        <v>-</v>
      </c>
      <c r="CB122" s="3" t="str">
        <f>IFERROR(VLOOKUP($A122,'All Running Order Nat B'!$A$4:$CI$60,CB$204,FALSE),"-")</f>
        <v>-</v>
      </c>
      <c r="CC122" s="3" t="str">
        <f>IFERROR(VLOOKUP($A122,'All Running Order Nat B'!$A$4:$CI$60,CC$204,FALSE),"-")</f>
        <v>-</v>
      </c>
      <c r="CD122" s="3" t="str">
        <f>IFERROR(VLOOKUP($A122,'All Running Order Nat B'!$A$4:$CI$60,CD$204,FALSE),"-")</f>
        <v>-</v>
      </c>
      <c r="CE122" s="3" t="str">
        <f>IFERROR(VLOOKUP($A122,'All Running Order Nat B'!$A$4:$CI$60,CE$204,FALSE),"-")</f>
        <v>-</v>
      </c>
      <c r="CF122" s="3"/>
      <c r="CG122" s="3"/>
      <c r="CH122" s="5" t="str">
        <f>IFERROR(VLOOKUP($A122,'All Running Order Nat B'!$A$4:$CI$60,CH$204,FALSE),"-")</f>
        <v>-</v>
      </c>
      <c r="CI122">
        <v>15</v>
      </c>
    </row>
    <row r="123" spans="1:87" x14ac:dyDescent="0.3">
      <c r="A123" t="str">
        <f>CONCATENATE('Running Order'!$E$1009,CI123)</f>
        <v>Rookie16</v>
      </c>
      <c r="B123" s="37" t="str">
        <f>IFERROR(VLOOKUP($A123,'All Running Order Nat B'!$A$4:$CI$60,B$204,FALSE),"-")</f>
        <v>-</v>
      </c>
      <c r="C123" s="36" t="str">
        <f>IFERROR(VLOOKUP($A123,'All Running Order Nat B'!$A$4:$CI$60,C$204,FALSE),"-")</f>
        <v>-</v>
      </c>
      <c r="D123" s="36" t="str">
        <f>IFERROR(VLOOKUP($A123,'All Running Order Nat B'!$A$4:$CI$60,D$204,FALSE),"-")</f>
        <v>-</v>
      </c>
      <c r="E123" s="36" t="str">
        <f>IFERROR(VLOOKUP($A123,'All Running Order Nat B'!$A$4:$CI$60,E$204,FALSE),"-")</f>
        <v>-</v>
      </c>
      <c r="F123" s="36" t="str">
        <f>IFERROR(VLOOKUP($A123,'All Running Order Nat B'!$A$4:$CI$60,F$204,FALSE),"-")</f>
        <v>-</v>
      </c>
      <c r="G123" s="37" t="str">
        <f>IFERROR(VLOOKUP($A123,'All Running Order Nat B'!$A$4:$CI$60,G$204,FALSE),"-")</f>
        <v>-</v>
      </c>
      <c r="H123" s="36" t="str">
        <f>IFERROR(VLOOKUP($A123,'All Running Order Nat B'!$A$4:$CI$60,H$204,FALSE),"-")</f>
        <v>-</v>
      </c>
      <c r="I123" s="36" t="str">
        <f>IFERROR(VLOOKUP($A123,'All Running Order Nat B'!$A$4:$CI$60,I$204,FALSE),"-")</f>
        <v>-</v>
      </c>
      <c r="J123" s="36" t="str">
        <f>IFERROR(VLOOKUP($A123,'All Running Order Nat B'!$A$4:$CI$60,J$204,FALSE),"-")</f>
        <v>-</v>
      </c>
      <c r="K123" s="36" t="str">
        <f>IFERROR(VLOOKUP($A123,'All Running Order Nat B'!$A$4:$CI$60,K$204,FALSE),"-")</f>
        <v>-</v>
      </c>
      <c r="L123" s="36" t="str">
        <f>IFERROR(VLOOKUP($A123,'All Running Order Nat B'!$A$4:$CI$60,L$204,FALSE),"-")</f>
        <v>-</v>
      </c>
      <c r="M123" s="36" t="str">
        <f>IFERROR(VLOOKUP($A123,'All Running Order Nat B'!$A$4:$CI$60,M$204,FALSE),"-")</f>
        <v>-</v>
      </c>
      <c r="N123" s="36" t="str">
        <f>IFERROR(VLOOKUP($A123,'All Running Order Nat B'!$A$4:$CI$60,N$204,FALSE),"-")</f>
        <v>-</v>
      </c>
      <c r="O123" s="36" t="str">
        <f>IFERROR(VLOOKUP($A123,'All Running Order Nat B'!$A$4:$CI$60,O$204,FALSE),"-")</f>
        <v>-</v>
      </c>
      <c r="P123" s="36" t="str">
        <f>IFERROR(VLOOKUP($A123,'All Running Order Nat B'!$A$4:$CI$60,P$204,FALSE),"-")</f>
        <v>-</v>
      </c>
      <c r="Q123" s="36" t="str">
        <f>IFERROR(VLOOKUP($A123,'All Running Order Nat B'!$A$4:$CI$60,Q$204,FALSE),"-")</f>
        <v>-</v>
      </c>
      <c r="R123" s="36" t="str">
        <f>IFERROR(VLOOKUP($A123,'All Running Order Nat B'!$A$4:$CI$60,R$204,FALSE),"-")</f>
        <v>-</v>
      </c>
      <c r="S123" s="36" t="str">
        <f>IFERROR(VLOOKUP($A123,'All Running Order Nat B'!$A$4:$CI$60,S$204,FALSE),"-")</f>
        <v>-</v>
      </c>
      <c r="T123" s="36" t="str">
        <f>IFERROR(VLOOKUP($A123,'All Running Order Nat B'!$A$4:$CI$60,T$204,FALSE),"-")</f>
        <v>-</v>
      </c>
      <c r="U123" s="36" t="str">
        <f>IFERROR(VLOOKUP($A123,'All Running Order Nat B'!$A$4:$CI$60,U$204,FALSE),"-")</f>
        <v>-</v>
      </c>
      <c r="V123" s="36" t="str">
        <f>IFERROR(VLOOKUP($A123,'All Running Order Nat B'!$A$4:$CI$60,V$204,FALSE),"-")</f>
        <v>-</v>
      </c>
      <c r="W123" s="38" t="str">
        <f>IFERROR(VLOOKUP($A123,'All Running Order Nat B'!$A$4:$CI$60,W$204,FALSE),"-")</f>
        <v>-</v>
      </c>
      <c r="X123" s="36" t="str">
        <f>IFERROR(VLOOKUP($A123,'All Running Order Nat B'!$A$4:$CI$60,X$204,FALSE),"-")</f>
        <v>-</v>
      </c>
      <c r="Y123" s="36" t="str">
        <f>IFERROR(VLOOKUP($A123,'All Running Order Nat B'!$A$4:$CI$60,Y$204,FALSE),"-")</f>
        <v>-</v>
      </c>
      <c r="Z123" s="36" t="str">
        <f>IFERROR(VLOOKUP($A123,'All Running Order Nat B'!$A$4:$CI$60,Z$204,FALSE),"-")</f>
        <v>-</v>
      </c>
      <c r="AA123" s="36" t="str">
        <f>IFERROR(VLOOKUP($A123,'All Running Order Nat B'!$A$4:$CI$60,AA$204,FALSE),"-")</f>
        <v>-</v>
      </c>
      <c r="AB123" s="36" t="str">
        <f>IFERROR(VLOOKUP($A123,'All Running Order Nat B'!$A$4:$CI$60,AB$204,FALSE),"-")</f>
        <v>-</v>
      </c>
      <c r="AC123" s="36" t="str">
        <f>IFERROR(VLOOKUP($A123,'All Running Order Nat B'!$A$4:$CI$60,AC$204,FALSE),"-")</f>
        <v>-</v>
      </c>
      <c r="AD123" s="36" t="str">
        <f>IFERROR(VLOOKUP($A123,'All Running Order Nat B'!$A$4:$CI$60,AD$204,FALSE),"-")</f>
        <v>-</v>
      </c>
      <c r="AE123" s="36" t="str">
        <f>IFERROR(VLOOKUP($A123,'All Running Order Nat B'!$A$4:$CI$60,AE$204,FALSE),"-")</f>
        <v>-</v>
      </c>
      <c r="AF123" s="36" t="str">
        <f>IFERROR(VLOOKUP($A123,'All Running Order Nat B'!$A$4:$CI$60,AF$204,FALSE),"-")</f>
        <v>-</v>
      </c>
      <c r="AG123" s="36" t="str">
        <f>IFERROR(VLOOKUP($A123,'All Running Order Nat B'!$A$4:$CI$60,AG$204,FALSE),"-")</f>
        <v>-</v>
      </c>
      <c r="AH123" s="38" t="str">
        <f>IFERROR(VLOOKUP($A123,'All Running Order Nat B'!$A$4:$CI$60,AH$204,FALSE),"-")</f>
        <v>-</v>
      </c>
      <c r="AI123" s="38" t="str">
        <f>IFERROR(VLOOKUP($A123,'All Running Order Nat B'!$A$4:$CI$60,AI$204,FALSE),"-")</f>
        <v>-</v>
      </c>
      <c r="AJ123" s="36" t="str">
        <f>IFERROR(VLOOKUP($A123,'All Running Order Nat B'!$A$4:$CI$60,AJ$204,FALSE),"-")</f>
        <v>-</v>
      </c>
      <c r="AK123" s="36" t="str">
        <f>IFERROR(VLOOKUP($A123,'All Running Order Nat B'!$A$4:$CI$60,AK$204,FALSE),"-")</f>
        <v>-</v>
      </c>
      <c r="AL123" s="36" t="str">
        <f>IFERROR(VLOOKUP($A123,'All Running Order Nat B'!$A$4:$CI$60,AL$204,FALSE),"-")</f>
        <v>-</v>
      </c>
      <c r="AM123" s="36" t="str">
        <f>IFERROR(VLOOKUP($A123,'All Running Order Nat B'!$A$4:$CI$60,AM$204,FALSE),"-")</f>
        <v>-</v>
      </c>
      <c r="AN123" s="36" t="str">
        <f>IFERROR(VLOOKUP($A123,'All Running Order Nat B'!$A$4:$CI$60,AN$204,FALSE),"-")</f>
        <v>-</v>
      </c>
      <c r="AO123" s="36" t="str">
        <f>IFERROR(VLOOKUP($A123,'All Running Order Nat B'!$A$4:$CI$60,AO$204,FALSE),"-")</f>
        <v>-</v>
      </c>
      <c r="AP123" s="36" t="str">
        <f>IFERROR(VLOOKUP($A123,'All Running Order Nat B'!$A$4:$CI$60,AP$204,FALSE),"-")</f>
        <v>-</v>
      </c>
      <c r="AQ123" s="36" t="str">
        <f>IFERROR(VLOOKUP($A123,'All Running Order Nat B'!$A$4:$CI$60,AQ$204,FALSE),"-")</f>
        <v>-</v>
      </c>
      <c r="AR123" s="36" t="str">
        <f>IFERROR(VLOOKUP($A123,'All Running Order Nat B'!$A$4:$CI$60,AR$204,FALSE),"-")</f>
        <v>-</v>
      </c>
      <c r="AS123" s="36" t="str">
        <f>IFERROR(VLOOKUP($A123,'All Running Order Nat B'!$A$4:$CI$60,AS$204,FALSE),"-")</f>
        <v>-</v>
      </c>
      <c r="AT123" s="38" t="str">
        <f>IFERROR(VLOOKUP($A123,'All Running Order Nat B'!$A$4:$CI$60,AT$204,FALSE),"-")</f>
        <v>-</v>
      </c>
      <c r="AU123" s="38" t="str">
        <f>IFERROR(VLOOKUP($A123,'All Running Order Nat B'!$A$4:$CI$60,AU$204,FALSE),"-")</f>
        <v>-</v>
      </c>
      <c r="AV123" s="36" t="str">
        <f>IFERROR(VLOOKUP($A123,'All Running Order Nat B'!$A$4:$CI$60,AV$204,FALSE),"-")</f>
        <v>-</v>
      </c>
      <c r="AW123" s="36" t="str">
        <f>IFERROR(VLOOKUP($A123,'All Running Order Nat B'!$A$4:$CI$60,AW$204,FALSE),"-")</f>
        <v>-</v>
      </c>
      <c r="AX123" s="36" t="str">
        <f>IFERROR(VLOOKUP($A123,'All Running Order Nat B'!$A$4:$CI$60,AX$204,FALSE),"-")</f>
        <v>-</v>
      </c>
      <c r="AY123" s="36" t="str">
        <f>IFERROR(VLOOKUP($A123,'All Running Order Nat B'!$A$4:$CI$60,AY$204,FALSE),"-")</f>
        <v>-</v>
      </c>
      <c r="AZ123" s="36" t="str">
        <f>IFERROR(VLOOKUP($A123,'All Running Order Nat B'!$A$4:$CI$60,AZ$204,FALSE),"-")</f>
        <v>-</v>
      </c>
      <c r="BA123" s="36" t="str">
        <f>IFERROR(VLOOKUP($A123,'All Running Order Nat B'!$A$4:$CI$60,BA$204,FALSE),"-")</f>
        <v>-</v>
      </c>
      <c r="BB123" s="36" t="str">
        <f>IFERROR(VLOOKUP($A123,'All Running Order Nat B'!$A$4:$CI$60,BB$204,FALSE),"-")</f>
        <v>-</v>
      </c>
      <c r="BC123" s="36" t="str">
        <f>IFERROR(VLOOKUP($A123,'All Running Order Nat B'!$A$4:$CI$60,BC$204,FALSE),"-")</f>
        <v>-</v>
      </c>
      <c r="BD123" s="36" t="str">
        <f>IFERROR(VLOOKUP($A123,'All Running Order Nat B'!$A$4:$CI$60,BD$204,FALSE),"-")</f>
        <v>-</v>
      </c>
      <c r="BE123" s="36" t="str">
        <f>IFERROR(VLOOKUP($A123,'All Running Order Nat B'!$A$4:$CI$60,BE$204,FALSE),"-")</f>
        <v>-</v>
      </c>
      <c r="BF123" s="38" t="str">
        <f>IFERROR(VLOOKUP($A123,'All Running Order Nat B'!$A$4:$CI$60,BF$204,FALSE),"-")</f>
        <v>-</v>
      </c>
      <c r="BG123" s="38" t="str">
        <f>IFERROR(VLOOKUP($A123,'All Running Order Nat B'!$A$4:$CI$60,BG$204,FALSE),"-")</f>
        <v>-</v>
      </c>
      <c r="BH123" s="5" t="str">
        <f>IFERROR(VLOOKUP($A123,'All Running Order Nat B'!$A$4:$CI$60,BH$204,FALSE),"-")</f>
        <v>-</v>
      </c>
      <c r="BI123" s="5" t="str">
        <f>IFERROR(VLOOKUP($A123,'All Running Order Nat B'!$A$4:$CI$60,BI$204,FALSE),"-")</f>
        <v>-</v>
      </c>
      <c r="BJ123" s="5" t="str">
        <f>IFERROR(VLOOKUP($A123,'All Running Order Nat B'!$A$4:$CI$60,BJ$204,FALSE),"-")</f>
        <v>-</v>
      </c>
      <c r="BK123" s="5" t="str">
        <f>IFERROR(VLOOKUP($A123,'All Running Order Nat B'!$A$4:$CI$60,BK$204,FALSE),"-")</f>
        <v>-</v>
      </c>
      <c r="BL123" s="5" t="str">
        <f>IFERROR(VLOOKUP($A123,'All Running Order Nat B'!$A$4:$CI$60,BL$204,FALSE),"-")</f>
        <v>-</v>
      </c>
      <c r="BM123" s="5" t="str">
        <f>IFERROR(VLOOKUP($A123,'All Running Order Nat B'!$A$4:$CI$60,BM$204,FALSE),"-")</f>
        <v>-</v>
      </c>
      <c r="BN123" s="5" t="str">
        <f>IFERROR(VLOOKUP($A123,'All Running Order Nat B'!$A$4:$CI$60,BN$204,FALSE),"-")</f>
        <v>-</v>
      </c>
      <c r="BO123" s="5" t="str">
        <f>IFERROR(VLOOKUP($A123,'All Running Order Nat B'!$A$4:$CI$60,BO$204,FALSE),"-")</f>
        <v>-</v>
      </c>
      <c r="BP123" s="3" t="str">
        <f>IFERROR(VLOOKUP($A123,'All Running Order Nat B'!$A$4:$CI$60,BP$204,FALSE),"-")</f>
        <v>-</v>
      </c>
      <c r="BQ123" s="3" t="str">
        <f>IFERROR(VLOOKUP($A123,'All Running Order Nat B'!$A$4:$CI$60,BQ$204,FALSE),"-")</f>
        <v>-</v>
      </c>
      <c r="BR123" s="3" t="str">
        <f>IFERROR(VLOOKUP($A123,'All Running Order Nat B'!$A$4:$CI$60,BR$204,FALSE),"-")</f>
        <v>-</v>
      </c>
      <c r="BS123" s="3" t="str">
        <f>IFERROR(VLOOKUP($A123,'All Running Order Nat B'!$A$4:$CI$60,BS$204,FALSE),"-")</f>
        <v>-</v>
      </c>
      <c r="BT123" s="3" t="str">
        <f>IFERROR(VLOOKUP($A123,'All Running Order Nat B'!$A$4:$CI$60,BT$204,FALSE),"-")</f>
        <v>-</v>
      </c>
      <c r="BU123" s="3" t="str">
        <f>IFERROR(VLOOKUP($A123,'All Running Order Nat B'!$A$4:$CI$60,BU$204,FALSE),"-")</f>
        <v>-</v>
      </c>
      <c r="BV123" s="3" t="str">
        <f>IFERROR(VLOOKUP($A123,'All Running Order Nat B'!$A$4:$CI$60,BV$204,FALSE),"-")</f>
        <v>-</v>
      </c>
      <c r="BW123" s="3" t="str">
        <f>IFERROR(VLOOKUP($A123,'All Running Order Nat B'!$A$4:$CI$60,BW$204,FALSE),"-")</f>
        <v>-</v>
      </c>
      <c r="BX123" s="3" t="str">
        <f>IFERROR(VLOOKUP($A123,'All Running Order Nat B'!$A$4:$CI$60,BX$204,FALSE),"-")</f>
        <v>-</v>
      </c>
      <c r="BY123" s="3" t="str">
        <f>IFERROR(VLOOKUP($A123,'All Running Order Nat B'!$A$4:$CI$60,BY$204,FALSE),"-")</f>
        <v>-</v>
      </c>
      <c r="BZ123" s="3" t="str">
        <f>IFERROR(VLOOKUP($A123,'All Running Order Nat B'!$A$4:$CI$60,BZ$204,FALSE),"-")</f>
        <v>-</v>
      </c>
      <c r="CA123" s="3" t="str">
        <f>IFERROR(VLOOKUP($A123,'All Running Order Nat B'!$A$4:$CI$60,CA$204,FALSE),"-")</f>
        <v>-</v>
      </c>
      <c r="CB123" s="3" t="str">
        <f>IFERROR(VLOOKUP($A123,'All Running Order Nat B'!$A$4:$CI$60,CB$204,FALSE),"-")</f>
        <v>-</v>
      </c>
      <c r="CC123" s="3" t="str">
        <f>IFERROR(VLOOKUP($A123,'All Running Order Nat B'!$A$4:$CI$60,CC$204,FALSE),"-")</f>
        <v>-</v>
      </c>
      <c r="CD123" s="3" t="str">
        <f>IFERROR(VLOOKUP($A123,'All Running Order Nat B'!$A$4:$CI$60,CD$204,FALSE),"-")</f>
        <v>-</v>
      </c>
      <c r="CE123" s="3" t="str">
        <f>IFERROR(VLOOKUP($A123,'All Running Order Nat B'!$A$4:$CI$60,CE$204,FALSE),"-")</f>
        <v>-</v>
      </c>
      <c r="CF123" s="3"/>
      <c r="CG123" s="3"/>
      <c r="CH123" s="5" t="str">
        <f>IFERROR(VLOOKUP($A123,'All Running Order Nat B'!$A$4:$CI$60,CH$204,FALSE),"-")</f>
        <v>-</v>
      </c>
      <c r="CI123">
        <v>16</v>
      </c>
    </row>
    <row r="124" spans="1:87" x14ac:dyDescent="0.3">
      <c r="A124" t="str">
        <f>CONCATENATE('Running Order'!$E$1009,CI124)</f>
        <v>Rookie17</v>
      </c>
      <c r="B124" s="13" t="str">
        <f>IFERROR(VLOOKUP($A124,'All Running Order Nat B'!$A$4:$CI$60,B$204,FALSE),"-")</f>
        <v>-</v>
      </c>
      <c r="C124" s="35" t="str">
        <f>IFERROR(VLOOKUP($A124,'All Running Order Nat B'!$A$4:$CI$60,C$204,FALSE),"-")</f>
        <v>-</v>
      </c>
      <c r="D124" s="35" t="str">
        <f>IFERROR(VLOOKUP($A124,'All Running Order Nat B'!$A$4:$CI$60,D$204,FALSE),"-")</f>
        <v>-</v>
      </c>
      <c r="E124" s="35" t="str">
        <f>IFERROR(VLOOKUP($A124,'All Running Order Nat B'!$A$4:$CI$60,E$204,FALSE),"-")</f>
        <v>-</v>
      </c>
      <c r="F124" s="35" t="str">
        <f>IFERROR(VLOOKUP($A124,'All Running Order Nat B'!$A$4:$CI$60,F$204,FALSE),"-")</f>
        <v>-</v>
      </c>
      <c r="G124" s="13" t="str">
        <f>IFERROR(VLOOKUP($A124,'All Running Order Nat B'!$A$4:$CI$60,G$204,FALSE),"-")</f>
        <v>-</v>
      </c>
      <c r="H124" s="12" t="str">
        <f>IFERROR(VLOOKUP($A124,'All Running Order Nat B'!$A$4:$CI$60,H$204,FALSE),"-")</f>
        <v>-</v>
      </c>
      <c r="I124" s="12" t="str">
        <f>IFERROR(VLOOKUP($A124,'All Running Order Nat B'!$A$4:$CI$60,I$204,FALSE),"-")</f>
        <v>-</v>
      </c>
      <c r="J124" s="12" t="str">
        <f>IFERROR(VLOOKUP($A124,'All Running Order Nat B'!$A$4:$CI$60,J$204,FALSE),"-")</f>
        <v>-</v>
      </c>
      <c r="K124" s="35" t="str">
        <f>IFERROR(VLOOKUP($A124,'All Running Order Nat B'!$A$4:$CI$60,K$204,FALSE),"-")</f>
        <v>-</v>
      </c>
      <c r="L124" s="12" t="str">
        <f>IFERROR(VLOOKUP($A124,'All Running Order Nat B'!$A$4:$CI$60,L$204,FALSE),"-")</f>
        <v>-</v>
      </c>
      <c r="M124" s="35" t="str">
        <f>IFERROR(VLOOKUP($A124,'All Running Order Nat B'!$A$4:$CI$60,M$204,FALSE),"-")</f>
        <v>-</v>
      </c>
      <c r="N124" s="35" t="str">
        <f>IFERROR(VLOOKUP($A124,'All Running Order Nat B'!$A$4:$CI$60,N$204,FALSE),"-")</f>
        <v>-</v>
      </c>
      <c r="O124" s="35" t="str">
        <f>IFERROR(VLOOKUP($A124,'All Running Order Nat B'!$A$4:$CI$60,O$204,FALSE),"-")</f>
        <v>-</v>
      </c>
      <c r="P124" s="35" t="str">
        <f>IFERROR(VLOOKUP($A124,'All Running Order Nat B'!$A$4:$CI$60,P$204,FALSE),"-")</f>
        <v>-</v>
      </c>
      <c r="Q124" s="35" t="str">
        <f>IFERROR(VLOOKUP($A124,'All Running Order Nat B'!$A$4:$CI$60,Q$204,FALSE),"-")</f>
        <v>-</v>
      </c>
      <c r="R124" s="35" t="str">
        <f>IFERROR(VLOOKUP($A124,'All Running Order Nat B'!$A$4:$CI$60,R$204,FALSE),"-")</f>
        <v>-</v>
      </c>
      <c r="S124" s="12" t="str">
        <f>IFERROR(VLOOKUP($A124,'All Running Order Nat B'!$A$4:$CI$60,S$204,FALSE),"-")</f>
        <v>-</v>
      </c>
      <c r="T124" s="35" t="str">
        <f>IFERROR(VLOOKUP($A124,'All Running Order Nat B'!$A$4:$CI$60,T$204,FALSE),"-")</f>
        <v>-</v>
      </c>
      <c r="U124" s="12" t="str">
        <f>IFERROR(VLOOKUP($A124,'All Running Order Nat B'!$A$4:$CI$60,U$204,FALSE),"-")</f>
        <v>-</v>
      </c>
      <c r="V124" s="35" t="str">
        <f>IFERROR(VLOOKUP($A124,'All Running Order Nat B'!$A$4:$CI$60,V$204,FALSE),"-")</f>
        <v>-</v>
      </c>
      <c r="W124" s="5" t="str">
        <f>IFERROR(VLOOKUP($A124,'All Running Order Nat B'!$A$4:$CI$60,W$204,FALSE),"-")</f>
        <v>-</v>
      </c>
      <c r="X124" s="12" t="str">
        <f>IFERROR(VLOOKUP($A124,'All Running Order Nat B'!$A$4:$CI$60,X$204,FALSE),"-")</f>
        <v>-</v>
      </c>
      <c r="Y124" s="12" t="str">
        <f>IFERROR(VLOOKUP($A124,'All Running Order Nat B'!$A$4:$CI$60,Y$204,FALSE),"-")</f>
        <v>-</v>
      </c>
      <c r="Z124" s="12" t="str">
        <f>IFERROR(VLOOKUP($A124,'All Running Order Nat B'!$A$4:$CI$60,Z$204,FALSE),"-")</f>
        <v>-</v>
      </c>
      <c r="AA124" s="12" t="str">
        <f>IFERROR(VLOOKUP($A124,'All Running Order Nat B'!$A$4:$CI$60,AA$204,FALSE),"-")</f>
        <v>-</v>
      </c>
      <c r="AB124" s="12" t="str">
        <f>IFERROR(VLOOKUP($A124,'All Running Order Nat B'!$A$4:$CI$60,AB$204,FALSE),"-")</f>
        <v>-</v>
      </c>
      <c r="AC124" s="12" t="str">
        <f>IFERROR(VLOOKUP($A124,'All Running Order Nat B'!$A$4:$CI$60,AC$204,FALSE),"-")</f>
        <v>-</v>
      </c>
      <c r="AD124" s="12" t="str">
        <f>IFERROR(VLOOKUP($A124,'All Running Order Nat B'!$A$4:$CI$60,AD$204,FALSE),"-")</f>
        <v>-</v>
      </c>
      <c r="AE124" s="12" t="str">
        <f>IFERROR(VLOOKUP($A124,'All Running Order Nat B'!$A$4:$CI$60,AE$204,FALSE),"-")</f>
        <v>-</v>
      </c>
      <c r="AF124" s="12" t="str">
        <f>IFERROR(VLOOKUP($A124,'All Running Order Nat B'!$A$4:$CI$60,AF$204,FALSE),"-")</f>
        <v>-</v>
      </c>
      <c r="AG124" s="12" t="str">
        <f>IFERROR(VLOOKUP($A124,'All Running Order Nat B'!$A$4:$CI$60,AG$204,FALSE),"-")</f>
        <v>-</v>
      </c>
      <c r="AH124" s="5" t="str">
        <f>IFERROR(VLOOKUP($A124,'All Running Order Nat B'!$A$4:$CI$60,AH$204,FALSE),"-")</f>
        <v>-</v>
      </c>
      <c r="AI124" s="5" t="str">
        <f>IFERROR(VLOOKUP($A124,'All Running Order Nat B'!$A$4:$CI$60,AI$204,FALSE),"-")</f>
        <v>-</v>
      </c>
      <c r="AJ124" s="12" t="str">
        <f>IFERROR(VLOOKUP($A124,'All Running Order Nat B'!$A$4:$CI$60,AJ$204,FALSE),"-")</f>
        <v>-</v>
      </c>
      <c r="AK124" s="12" t="str">
        <f>IFERROR(VLOOKUP($A124,'All Running Order Nat B'!$A$4:$CI$60,AK$204,FALSE),"-")</f>
        <v>-</v>
      </c>
      <c r="AL124" s="12" t="str">
        <f>IFERROR(VLOOKUP($A124,'All Running Order Nat B'!$A$4:$CI$60,AL$204,FALSE),"-")</f>
        <v>-</v>
      </c>
      <c r="AM124" s="12" t="str">
        <f>IFERROR(VLOOKUP($A124,'All Running Order Nat B'!$A$4:$CI$60,AM$204,FALSE),"-")</f>
        <v>-</v>
      </c>
      <c r="AN124" s="12" t="str">
        <f>IFERROR(VLOOKUP($A124,'All Running Order Nat B'!$A$4:$CI$60,AN$204,FALSE),"-")</f>
        <v>-</v>
      </c>
      <c r="AO124" s="12" t="str">
        <f>IFERROR(VLOOKUP($A124,'All Running Order Nat B'!$A$4:$CI$60,AO$204,FALSE),"-")</f>
        <v>-</v>
      </c>
      <c r="AP124" s="12" t="str">
        <f>IFERROR(VLOOKUP($A124,'All Running Order Nat B'!$A$4:$CI$60,AP$204,FALSE),"-")</f>
        <v>-</v>
      </c>
      <c r="AQ124" s="12" t="str">
        <f>IFERROR(VLOOKUP($A124,'All Running Order Nat B'!$A$4:$CI$60,AQ$204,FALSE),"-")</f>
        <v>-</v>
      </c>
      <c r="AR124" s="12" t="str">
        <f>IFERROR(VLOOKUP($A124,'All Running Order Nat B'!$A$4:$CI$60,AR$204,FALSE),"-")</f>
        <v>-</v>
      </c>
      <c r="AS124" s="12" t="str">
        <f>IFERROR(VLOOKUP($A124,'All Running Order Nat B'!$A$4:$CI$60,AS$204,FALSE),"-")</f>
        <v>-</v>
      </c>
      <c r="AT124" s="5" t="str">
        <f>IFERROR(VLOOKUP($A124,'All Running Order Nat B'!$A$4:$CI$60,AT$204,FALSE),"-")</f>
        <v>-</v>
      </c>
      <c r="AU124" s="5" t="str">
        <f>IFERROR(VLOOKUP($A124,'All Running Order Nat B'!$A$4:$CI$60,AU$204,FALSE),"-")</f>
        <v>-</v>
      </c>
      <c r="AV124" s="12" t="str">
        <f>IFERROR(VLOOKUP($A124,'All Running Order Nat B'!$A$4:$CI$60,AV$204,FALSE),"-")</f>
        <v>-</v>
      </c>
      <c r="AW124" s="12" t="str">
        <f>IFERROR(VLOOKUP($A124,'All Running Order Nat B'!$A$4:$CI$60,AW$204,FALSE),"-")</f>
        <v>-</v>
      </c>
      <c r="AX124" s="12" t="str">
        <f>IFERROR(VLOOKUP($A124,'All Running Order Nat B'!$A$4:$CI$60,AX$204,FALSE),"-")</f>
        <v>-</v>
      </c>
      <c r="AY124" s="12" t="str">
        <f>IFERROR(VLOOKUP($A124,'All Running Order Nat B'!$A$4:$CI$60,AY$204,FALSE),"-")</f>
        <v>-</v>
      </c>
      <c r="AZ124" s="12" t="str">
        <f>IFERROR(VLOOKUP($A124,'All Running Order Nat B'!$A$4:$CI$60,AZ$204,FALSE),"-")</f>
        <v>-</v>
      </c>
      <c r="BA124" s="12" t="str">
        <f>IFERROR(VLOOKUP($A124,'All Running Order Nat B'!$A$4:$CI$60,BA$204,FALSE),"-")</f>
        <v>-</v>
      </c>
      <c r="BB124" s="12" t="str">
        <f>IFERROR(VLOOKUP($A124,'All Running Order Nat B'!$A$4:$CI$60,BB$204,FALSE),"-")</f>
        <v>-</v>
      </c>
      <c r="BC124" s="12" t="str">
        <f>IFERROR(VLOOKUP($A124,'All Running Order Nat B'!$A$4:$CI$60,BC$204,FALSE),"-")</f>
        <v>-</v>
      </c>
      <c r="BD124" s="12" t="str">
        <f>IFERROR(VLOOKUP($A124,'All Running Order Nat B'!$A$4:$CI$60,BD$204,FALSE),"-")</f>
        <v>-</v>
      </c>
      <c r="BE124" s="12" t="str">
        <f>IFERROR(VLOOKUP($A124,'All Running Order Nat B'!$A$4:$CI$60,BE$204,FALSE),"-")</f>
        <v>-</v>
      </c>
      <c r="BF124" s="5" t="str">
        <f>IFERROR(VLOOKUP($A124,'All Running Order Nat B'!$A$4:$CI$60,BF$204,FALSE),"-")</f>
        <v>-</v>
      </c>
      <c r="BG124" s="5" t="str">
        <f>IFERROR(VLOOKUP($A124,'All Running Order Nat B'!$A$4:$CI$60,BG$204,FALSE),"-")</f>
        <v>-</v>
      </c>
      <c r="BH124" s="5" t="str">
        <f>IFERROR(VLOOKUP($A124,'All Running Order Nat B'!$A$4:$CI$60,BH$204,FALSE),"-")</f>
        <v>-</v>
      </c>
      <c r="BI124" s="5" t="str">
        <f>IFERROR(VLOOKUP($A124,'All Running Order Nat B'!$A$4:$CI$60,BI$204,FALSE),"-")</f>
        <v>-</v>
      </c>
      <c r="BJ124" s="5" t="str">
        <f>IFERROR(VLOOKUP($A124,'All Running Order Nat B'!$A$4:$CI$60,BJ$204,FALSE),"-")</f>
        <v>-</v>
      </c>
      <c r="BK124" s="5" t="str">
        <f>IFERROR(VLOOKUP($A124,'All Running Order Nat B'!$A$4:$CI$60,BK$204,FALSE),"-")</f>
        <v>-</v>
      </c>
      <c r="BL124" s="5" t="str">
        <f>IFERROR(VLOOKUP($A124,'All Running Order Nat B'!$A$4:$CI$60,BL$204,FALSE),"-")</f>
        <v>-</v>
      </c>
      <c r="BM124" s="5" t="str">
        <f>IFERROR(VLOOKUP($A124,'All Running Order Nat B'!$A$4:$CI$60,BM$204,FALSE),"-")</f>
        <v>-</v>
      </c>
      <c r="BN124" s="5" t="str">
        <f>IFERROR(VLOOKUP($A124,'All Running Order Nat B'!$A$4:$CI$60,BN$204,FALSE),"-")</f>
        <v>-</v>
      </c>
      <c r="BO124" s="5" t="str">
        <f>IFERROR(VLOOKUP($A124,'All Running Order Nat B'!$A$4:$CI$60,BO$204,FALSE),"-")</f>
        <v>-</v>
      </c>
      <c r="BP124" s="3" t="str">
        <f>IFERROR(VLOOKUP($A124,'All Running Order Nat B'!$A$4:$CI$60,BP$204,FALSE),"-")</f>
        <v>-</v>
      </c>
      <c r="BQ124" s="3" t="str">
        <f>IFERROR(VLOOKUP($A124,'All Running Order Nat B'!$A$4:$CI$60,BQ$204,FALSE),"-")</f>
        <v>-</v>
      </c>
      <c r="BR124" s="3" t="str">
        <f>IFERROR(VLOOKUP($A124,'All Running Order Nat B'!$A$4:$CI$60,BR$204,FALSE),"-")</f>
        <v>-</v>
      </c>
      <c r="BS124" s="3" t="str">
        <f>IFERROR(VLOOKUP($A124,'All Running Order Nat B'!$A$4:$CI$60,BS$204,FALSE),"-")</f>
        <v>-</v>
      </c>
      <c r="BT124" s="3" t="str">
        <f>IFERROR(VLOOKUP($A124,'All Running Order Nat B'!$A$4:$CI$60,BT$204,FALSE),"-")</f>
        <v>-</v>
      </c>
      <c r="BU124" s="3" t="str">
        <f>IFERROR(VLOOKUP($A124,'All Running Order Nat B'!$A$4:$CI$60,BU$204,FALSE),"-")</f>
        <v>-</v>
      </c>
      <c r="BV124" s="3" t="str">
        <f>IFERROR(VLOOKUP($A124,'All Running Order Nat B'!$A$4:$CI$60,BV$204,FALSE),"-")</f>
        <v>-</v>
      </c>
      <c r="BW124" s="3" t="str">
        <f>IFERROR(VLOOKUP($A124,'All Running Order Nat B'!$A$4:$CI$60,BW$204,FALSE),"-")</f>
        <v>-</v>
      </c>
      <c r="BX124" s="3" t="str">
        <f>IFERROR(VLOOKUP($A124,'All Running Order Nat B'!$A$4:$CI$60,BX$204,FALSE),"-")</f>
        <v>-</v>
      </c>
      <c r="BY124" s="3" t="str">
        <f>IFERROR(VLOOKUP($A124,'All Running Order Nat B'!$A$4:$CI$60,BY$204,FALSE),"-")</f>
        <v>-</v>
      </c>
      <c r="BZ124" s="3" t="str">
        <f>IFERROR(VLOOKUP($A124,'All Running Order Nat B'!$A$4:$CI$60,BZ$204,FALSE),"-")</f>
        <v>-</v>
      </c>
      <c r="CA124" s="3" t="str">
        <f>IFERROR(VLOOKUP($A124,'All Running Order Nat B'!$A$4:$CI$60,CA$204,FALSE),"-")</f>
        <v>-</v>
      </c>
      <c r="CB124" s="3" t="str">
        <f>IFERROR(VLOOKUP($A124,'All Running Order Nat B'!$A$4:$CI$60,CB$204,FALSE),"-")</f>
        <v>-</v>
      </c>
      <c r="CC124" s="3" t="str">
        <f>IFERROR(VLOOKUP($A124,'All Running Order Nat B'!$A$4:$CI$60,CC$204,FALSE),"-")</f>
        <v>-</v>
      </c>
      <c r="CD124" s="3" t="str">
        <f>IFERROR(VLOOKUP($A124,'All Running Order Nat B'!$A$4:$CI$60,CD$204,FALSE),"-")</f>
        <v>-</v>
      </c>
      <c r="CE124" s="3" t="str">
        <f>IFERROR(VLOOKUP($A124,'All Running Order Nat B'!$A$4:$CI$60,CE$204,FALSE),"-")</f>
        <v>-</v>
      </c>
      <c r="CF124" s="3"/>
      <c r="CG124" s="3"/>
      <c r="CH124" s="5" t="str">
        <f>IFERROR(VLOOKUP($A124,'All Running Order Nat B'!$A$4:$CI$60,CH$204,FALSE),"-")</f>
        <v>-</v>
      </c>
      <c r="CI124">
        <v>17</v>
      </c>
    </row>
    <row r="125" spans="1:87" x14ac:dyDescent="0.3">
      <c r="A125" t="str">
        <f>CONCATENATE('Running Order'!$E$1009,CI125)</f>
        <v>Rookie18</v>
      </c>
      <c r="B125" s="37" t="str">
        <f>IFERROR(VLOOKUP($A125,'All Running Order Nat B'!$A$4:$CI$60,B$204,FALSE),"-")</f>
        <v>-</v>
      </c>
      <c r="C125" s="36" t="str">
        <f>IFERROR(VLOOKUP($A125,'All Running Order Nat B'!$A$4:$CI$60,C$204,FALSE),"-")</f>
        <v>-</v>
      </c>
      <c r="D125" s="36" t="str">
        <f>IFERROR(VLOOKUP($A125,'All Running Order Nat B'!$A$4:$CI$60,D$204,FALSE),"-")</f>
        <v>-</v>
      </c>
      <c r="E125" s="36" t="str">
        <f>IFERROR(VLOOKUP($A125,'All Running Order Nat B'!$A$4:$CI$60,E$204,FALSE),"-")</f>
        <v>-</v>
      </c>
      <c r="F125" s="36" t="str">
        <f>IFERROR(VLOOKUP($A125,'All Running Order Nat B'!$A$4:$CI$60,F$204,FALSE),"-")</f>
        <v>-</v>
      </c>
      <c r="G125" s="37" t="str">
        <f>IFERROR(VLOOKUP($A125,'All Running Order Nat B'!$A$4:$CI$60,G$204,FALSE),"-")</f>
        <v>-</v>
      </c>
      <c r="H125" s="36" t="str">
        <f>IFERROR(VLOOKUP($A125,'All Running Order Nat B'!$A$4:$CI$60,H$204,FALSE),"-")</f>
        <v>-</v>
      </c>
      <c r="I125" s="36" t="str">
        <f>IFERROR(VLOOKUP($A125,'All Running Order Nat B'!$A$4:$CI$60,I$204,FALSE),"-")</f>
        <v>-</v>
      </c>
      <c r="J125" s="36" t="str">
        <f>IFERROR(VLOOKUP($A125,'All Running Order Nat B'!$A$4:$CI$60,J$204,FALSE),"-")</f>
        <v>-</v>
      </c>
      <c r="K125" s="36" t="str">
        <f>IFERROR(VLOOKUP($A125,'All Running Order Nat B'!$A$4:$CI$60,K$204,FALSE),"-")</f>
        <v>-</v>
      </c>
      <c r="L125" s="36" t="str">
        <f>IFERROR(VLOOKUP($A125,'All Running Order Nat B'!$A$4:$CI$60,L$204,FALSE),"-")</f>
        <v>-</v>
      </c>
      <c r="M125" s="36" t="str">
        <f>IFERROR(VLOOKUP($A125,'All Running Order Nat B'!$A$4:$CI$60,M$204,FALSE),"-")</f>
        <v>-</v>
      </c>
      <c r="N125" s="36" t="str">
        <f>IFERROR(VLOOKUP($A125,'All Running Order Nat B'!$A$4:$CI$60,N$204,FALSE),"-")</f>
        <v>-</v>
      </c>
      <c r="O125" s="36" t="str">
        <f>IFERROR(VLOOKUP($A125,'All Running Order Nat B'!$A$4:$CI$60,O$204,FALSE),"-")</f>
        <v>-</v>
      </c>
      <c r="P125" s="36" t="str">
        <f>IFERROR(VLOOKUP($A125,'All Running Order Nat B'!$A$4:$CI$60,P$204,FALSE),"-")</f>
        <v>-</v>
      </c>
      <c r="Q125" s="36" t="str">
        <f>IFERROR(VLOOKUP($A125,'All Running Order Nat B'!$A$4:$CI$60,Q$204,FALSE),"-")</f>
        <v>-</v>
      </c>
      <c r="R125" s="36" t="str">
        <f>IFERROR(VLOOKUP($A125,'All Running Order Nat B'!$A$4:$CI$60,R$204,FALSE),"-")</f>
        <v>-</v>
      </c>
      <c r="S125" s="36" t="str">
        <f>IFERROR(VLOOKUP($A125,'All Running Order Nat B'!$A$4:$CI$60,S$204,FALSE),"-")</f>
        <v>-</v>
      </c>
      <c r="T125" s="36" t="str">
        <f>IFERROR(VLOOKUP($A125,'All Running Order Nat B'!$A$4:$CI$60,T$204,FALSE),"-")</f>
        <v>-</v>
      </c>
      <c r="U125" s="36" t="str">
        <f>IFERROR(VLOOKUP($A125,'All Running Order Nat B'!$A$4:$CI$60,U$204,FALSE),"-")</f>
        <v>-</v>
      </c>
      <c r="V125" s="36" t="str">
        <f>IFERROR(VLOOKUP($A125,'All Running Order Nat B'!$A$4:$CI$60,V$204,FALSE),"-")</f>
        <v>-</v>
      </c>
      <c r="W125" s="38" t="str">
        <f>IFERROR(VLOOKUP($A125,'All Running Order Nat B'!$A$4:$CI$60,W$204,FALSE),"-")</f>
        <v>-</v>
      </c>
      <c r="X125" s="36" t="str">
        <f>IFERROR(VLOOKUP($A125,'All Running Order Nat B'!$A$4:$CI$60,X$204,FALSE),"-")</f>
        <v>-</v>
      </c>
      <c r="Y125" s="36" t="str">
        <f>IFERROR(VLOOKUP($A125,'All Running Order Nat B'!$A$4:$CI$60,Y$204,FALSE),"-")</f>
        <v>-</v>
      </c>
      <c r="Z125" s="36" t="str">
        <f>IFERROR(VLOOKUP($A125,'All Running Order Nat B'!$A$4:$CI$60,Z$204,FALSE),"-")</f>
        <v>-</v>
      </c>
      <c r="AA125" s="36" t="str">
        <f>IFERROR(VLOOKUP($A125,'All Running Order Nat B'!$A$4:$CI$60,AA$204,FALSE),"-")</f>
        <v>-</v>
      </c>
      <c r="AB125" s="36" t="str">
        <f>IFERROR(VLOOKUP($A125,'All Running Order Nat B'!$A$4:$CI$60,AB$204,FALSE),"-")</f>
        <v>-</v>
      </c>
      <c r="AC125" s="36" t="str">
        <f>IFERROR(VLOOKUP($A125,'All Running Order Nat B'!$A$4:$CI$60,AC$204,FALSE),"-")</f>
        <v>-</v>
      </c>
      <c r="AD125" s="36" t="str">
        <f>IFERROR(VLOOKUP($A125,'All Running Order Nat B'!$A$4:$CI$60,AD$204,FALSE),"-")</f>
        <v>-</v>
      </c>
      <c r="AE125" s="36" t="str">
        <f>IFERROR(VLOOKUP($A125,'All Running Order Nat B'!$A$4:$CI$60,AE$204,FALSE),"-")</f>
        <v>-</v>
      </c>
      <c r="AF125" s="36" t="str">
        <f>IFERROR(VLOOKUP($A125,'All Running Order Nat B'!$A$4:$CI$60,AF$204,FALSE),"-")</f>
        <v>-</v>
      </c>
      <c r="AG125" s="36" t="str">
        <f>IFERROR(VLOOKUP($A125,'All Running Order Nat B'!$A$4:$CI$60,AG$204,FALSE),"-")</f>
        <v>-</v>
      </c>
      <c r="AH125" s="38" t="str">
        <f>IFERROR(VLOOKUP($A125,'All Running Order Nat B'!$A$4:$CI$60,AH$204,FALSE),"-")</f>
        <v>-</v>
      </c>
      <c r="AI125" s="38" t="str">
        <f>IFERROR(VLOOKUP($A125,'All Running Order Nat B'!$A$4:$CI$60,AI$204,FALSE),"-")</f>
        <v>-</v>
      </c>
      <c r="AJ125" s="36" t="str">
        <f>IFERROR(VLOOKUP($A125,'All Running Order Nat B'!$A$4:$CI$60,AJ$204,FALSE),"-")</f>
        <v>-</v>
      </c>
      <c r="AK125" s="36" t="str">
        <f>IFERROR(VLOOKUP($A125,'All Running Order Nat B'!$A$4:$CI$60,AK$204,FALSE),"-")</f>
        <v>-</v>
      </c>
      <c r="AL125" s="36" t="str">
        <f>IFERROR(VLOOKUP($A125,'All Running Order Nat B'!$A$4:$CI$60,AL$204,FALSE),"-")</f>
        <v>-</v>
      </c>
      <c r="AM125" s="36" t="str">
        <f>IFERROR(VLOOKUP($A125,'All Running Order Nat B'!$A$4:$CI$60,AM$204,FALSE),"-")</f>
        <v>-</v>
      </c>
      <c r="AN125" s="36" t="str">
        <f>IFERROR(VLOOKUP($A125,'All Running Order Nat B'!$A$4:$CI$60,AN$204,FALSE),"-")</f>
        <v>-</v>
      </c>
      <c r="AO125" s="36" t="str">
        <f>IFERROR(VLOOKUP($A125,'All Running Order Nat B'!$A$4:$CI$60,AO$204,FALSE),"-")</f>
        <v>-</v>
      </c>
      <c r="AP125" s="36" t="str">
        <f>IFERROR(VLOOKUP($A125,'All Running Order Nat B'!$A$4:$CI$60,AP$204,FALSE),"-")</f>
        <v>-</v>
      </c>
      <c r="AQ125" s="36" t="str">
        <f>IFERROR(VLOOKUP($A125,'All Running Order Nat B'!$A$4:$CI$60,AQ$204,FALSE),"-")</f>
        <v>-</v>
      </c>
      <c r="AR125" s="36" t="str">
        <f>IFERROR(VLOOKUP($A125,'All Running Order Nat B'!$A$4:$CI$60,AR$204,FALSE),"-")</f>
        <v>-</v>
      </c>
      <c r="AS125" s="36" t="str">
        <f>IFERROR(VLOOKUP($A125,'All Running Order Nat B'!$A$4:$CI$60,AS$204,FALSE),"-")</f>
        <v>-</v>
      </c>
      <c r="AT125" s="38" t="str">
        <f>IFERROR(VLOOKUP($A125,'All Running Order Nat B'!$A$4:$CI$60,AT$204,FALSE),"-")</f>
        <v>-</v>
      </c>
      <c r="AU125" s="38" t="str">
        <f>IFERROR(VLOOKUP($A125,'All Running Order Nat B'!$A$4:$CI$60,AU$204,FALSE),"-")</f>
        <v>-</v>
      </c>
      <c r="AV125" s="36" t="str">
        <f>IFERROR(VLOOKUP($A125,'All Running Order Nat B'!$A$4:$CI$60,AV$204,FALSE),"-")</f>
        <v>-</v>
      </c>
      <c r="AW125" s="36" t="str">
        <f>IFERROR(VLOOKUP($A125,'All Running Order Nat B'!$A$4:$CI$60,AW$204,FALSE),"-")</f>
        <v>-</v>
      </c>
      <c r="AX125" s="36" t="str">
        <f>IFERROR(VLOOKUP($A125,'All Running Order Nat B'!$A$4:$CI$60,AX$204,FALSE),"-")</f>
        <v>-</v>
      </c>
      <c r="AY125" s="36" t="str">
        <f>IFERROR(VLOOKUP($A125,'All Running Order Nat B'!$A$4:$CI$60,AY$204,FALSE),"-")</f>
        <v>-</v>
      </c>
      <c r="AZ125" s="36" t="str">
        <f>IFERROR(VLOOKUP($A125,'All Running Order Nat B'!$A$4:$CI$60,AZ$204,FALSE),"-")</f>
        <v>-</v>
      </c>
      <c r="BA125" s="36" t="str">
        <f>IFERROR(VLOOKUP($A125,'All Running Order Nat B'!$A$4:$CI$60,BA$204,FALSE),"-")</f>
        <v>-</v>
      </c>
      <c r="BB125" s="36" t="str">
        <f>IFERROR(VLOOKUP($A125,'All Running Order Nat B'!$A$4:$CI$60,BB$204,FALSE),"-")</f>
        <v>-</v>
      </c>
      <c r="BC125" s="36" t="str">
        <f>IFERROR(VLOOKUP($A125,'All Running Order Nat B'!$A$4:$CI$60,BC$204,FALSE),"-")</f>
        <v>-</v>
      </c>
      <c r="BD125" s="36" t="str">
        <f>IFERROR(VLOOKUP($A125,'All Running Order Nat B'!$A$4:$CI$60,BD$204,FALSE),"-")</f>
        <v>-</v>
      </c>
      <c r="BE125" s="36" t="str">
        <f>IFERROR(VLOOKUP($A125,'All Running Order Nat B'!$A$4:$CI$60,BE$204,FALSE),"-")</f>
        <v>-</v>
      </c>
      <c r="BF125" s="38" t="str">
        <f>IFERROR(VLOOKUP($A125,'All Running Order Nat B'!$A$4:$CI$60,BF$204,FALSE),"-")</f>
        <v>-</v>
      </c>
      <c r="BG125" s="38" t="str">
        <f>IFERROR(VLOOKUP($A125,'All Running Order Nat B'!$A$4:$CI$60,BG$204,FALSE),"-")</f>
        <v>-</v>
      </c>
      <c r="BH125" s="5" t="str">
        <f>IFERROR(VLOOKUP($A125,'All Running Order Nat B'!$A$4:$CI$60,BH$204,FALSE),"-")</f>
        <v>-</v>
      </c>
      <c r="BI125" s="5" t="str">
        <f>IFERROR(VLOOKUP($A125,'All Running Order Nat B'!$A$4:$CI$60,BI$204,FALSE),"-")</f>
        <v>-</v>
      </c>
      <c r="BJ125" s="5" t="str">
        <f>IFERROR(VLOOKUP($A125,'All Running Order Nat B'!$A$4:$CI$60,BJ$204,FALSE),"-")</f>
        <v>-</v>
      </c>
      <c r="BK125" s="5" t="str">
        <f>IFERROR(VLOOKUP($A125,'All Running Order Nat B'!$A$4:$CI$60,BK$204,FALSE),"-")</f>
        <v>-</v>
      </c>
      <c r="BL125" s="5" t="str">
        <f>IFERROR(VLOOKUP($A125,'All Running Order Nat B'!$A$4:$CI$60,BL$204,FALSE),"-")</f>
        <v>-</v>
      </c>
      <c r="BM125" s="5" t="str">
        <f>IFERROR(VLOOKUP($A125,'All Running Order Nat B'!$A$4:$CI$60,BM$204,FALSE),"-")</f>
        <v>-</v>
      </c>
      <c r="BN125" s="5" t="str">
        <f>IFERROR(VLOOKUP($A125,'All Running Order Nat B'!$A$4:$CI$60,BN$204,FALSE),"-")</f>
        <v>-</v>
      </c>
      <c r="BO125" s="5" t="str">
        <f>IFERROR(VLOOKUP($A125,'All Running Order Nat B'!$A$4:$CI$60,BO$204,FALSE),"-")</f>
        <v>-</v>
      </c>
      <c r="BP125" s="3" t="str">
        <f>IFERROR(VLOOKUP($A125,'All Running Order Nat B'!$A$4:$CI$60,BP$204,FALSE),"-")</f>
        <v>-</v>
      </c>
      <c r="BQ125" s="3" t="str">
        <f>IFERROR(VLOOKUP($A125,'All Running Order Nat B'!$A$4:$CI$60,BQ$204,FALSE),"-")</f>
        <v>-</v>
      </c>
      <c r="BR125" s="3" t="str">
        <f>IFERROR(VLOOKUP($A125,'All Running Order Nat B'!$A$4:$CI$60,BR$204,FALSE),"-")</f>
        <v>-</v>
      </c>
      <c r="BS125" s="3" t="str">
        <f>IFERROR(VLOOKUP($A125,'All Running Order Nat B'!$A$4:$CI$60,BS$204,FALSE),"-")</f>
        <v>-</v>
      </c>
      <c r="BT125" s="3" t="str">
        <f>IFERROR(VLOOKUP($A125,'All Running Order Nat B'!$A$4:$CI$60,BT$204,FALSE),"-")</f>
        <v>-</v>
      </c>
      <c r="BU125" s="3" t="str">
        <f>IFERROR(VLOOKUP($A125,'All Running Order Nat B'!$A$4:$CI$60,BU$204,FALSE),"-")</f>
        <v>-</v>
      </c>
      <c r="BV125" s="3" t="str">
        <f>IFERROR(VLOOKUP($A125,'All Running Order Nat B'!$A$4:$CI$60,BV$204,FALSE),"-")</f>
        <v>-</v>
      </c>
      <c r="BW125" s="3" t="str">
        <f>IFERROR(VLOOKUP($A125,'All Running Order Nat B'!$A$4:$CI$60,BW$204,FALSE),"-")</f>
        <v>-</v>
      </c>
      <c r="BX125" s="3" t="str">
        <f>IFERROR(VLOOKUP($A125,'All Running Order Nat B'!$A$4:$CI$60,BX$204,FALSE),"-")</f>
        <v>-</v>
      </c>
      <c r="BY125" s="3" t="str">
        <f>IFERROR(VLOOKUP($A125,'All Running Order Nat B'!$A$4:$CI$60,BY$204,FALSE),"-")</f>
        <v>-</v>
      </c>
      <c r="BZ125" s="3" t="str">
        <f>IFERROR(VLOOKUP($A125,'All Running Order Nat B'!$A$4:$CI$60,BZ$204,FALSE),"-")</f>
        <v>-</v>
      </c>
      <c r="CA125" s="3" t="str">
        <f>IFERROR(VLOOKUP($A125,'All Running Order Nat B'!$A$4:$CI$60,CA$204,FALSE),"-")</f>
        <v>-</v>
      </c>
      <c r="CB125" s="3" t="str">
        <f>IFERROR(VLOOKUP($A125,'All Running Order Nat B'!$A$4:$CI$60,CB$204,FALSE),"-")</f>
        <v>-</v>
      </c>
      <c r="CC125" s="3" t="str">
        <f>IFERROR(VLOOKUP($A125,'All Running Order Nat B'!$A$4:$CI$60,CC$204,FALSE),"-")</f>
        <v>-</v>
      </c>
      <c r="CD125" s="3" t="str">
        <f>IFERROR(VLOOKUP($A125,'All Running Order Nat B'!$A$4:$CI$60,CD$204,FALSE),"-")</f>
        <v>-</v>
      </c>
      <c r="CE125" s="3" t="str">
        <f>IFERROR(VLOOKUP($A125,'All Running Order Nat B'!$A$4:$CI$60,CE$204,FALSE),"-")</f>
        <v>-</v>
      </c>
      <c r="CF125" s="3"/>
      <c r="CG125" s="3"/>
      <c r="CH125" s="5" t="str">
        <f>IFERROR(VLOOKUP($A125,'All Running Order Nat B'!$A$4:$CI$60,CH$204,FALSE),"-")</f>
        <v>-</v>
      </c>
      <c r="CI125">
        <v>18</v>
      </c>
    </row>
    <row r="126" spans="1:87" x14ac:dyDescent="0.3">
      <c r="A126" t="str">
        <f>CONCATENATE('Running Order'!$E$1009,CI126)</f>
        <v>Rookie19</v>
      </c>
      <c r="B126" s="13" t="str">
        <f>IFERROR(VLOOKUP($A126,'All Running Order Nat B'!$A$4:$CI$60,B$204,FALSE),"-")</f>
        <v>-</v>
      </c>
      <c r="C126" s="35" t="str">
        <f>IFERROR(VLOOKUP($A126,'All Running Order Nat B'!$A$4:$CI$60,C$204,FALSE),"-")</f>
        <v>-</v>
      </c>
      <c r="D126" s="35" t="str">
        <f>IFERROR(VLOOKUP($A126,'All Running Order Nat B'!$A$4:$CI$60,D$204,FALSE),"-")</f>
        <v>-</v>
      </c>
      <c r="E126" s="35" t="str">
        <f>IFERROR(VLOOKUP($A126,'All Running Order Nat B'!$A$4:$CI$60,E$204,FALSE),"-")</f>
        <v>-</v>
      </c>
      <c r="F126" s="35" t="str">
        <f>IFERROR(VLOOKUP($A126,'All Running Order Nat B'!$A$4:$CI$60,F$204,FALSE),"-")</f>
        <v>-</v>
      </c>
      <c r="G126" s="13" t="str">
        <f>IFERROR(VLOOKUP($A126,'All Running Order Nat B'!$A$4:$CI$60,G$204,FALSE),"-")</f>
        <v>-</v>
      </c>
      <c r="H126" s="12" t="str">
        <f>IFERROR(VLOOKUP($A126,'All Running Order Nat B'!$A$4:$CI$60,H$204,FALSE),"-")</f>
        <v>-</v>
      </c>
      <c r="I126" s="12" t="str">
        <f>IFERROR(VLOOKUP($A126,'All Running Order Nat B'!$A$4:$CI$60,I$204,FALSE),"-")</f>
        <v>-</v>
      </c>
      <c r="J126" s="12" t="str">
        <f>IFERROR(VLOOKUP($A126,'All Running Order Nat B'!$A$4:$CI$60,J$204,FALSE),"-")</f>
        <v>-</v>
      </c>
      <c r="K126" s="35" t="str">
        <f>IFERROR(VLOOKUP($A126,'All Running Order Nat B'!$A$4:$CI$60,K$204,FALSE),"-")</f>
        <v>-</v>
      </c>
      <c r="L126" s="12" t="str">
        <f>IFERROR(VLOOKUP($A126,'All Running Order Nat B'!$A$4:$CI$60,L$204,FALSE),"-")</f>
        <v>-</v>
      </c>
      <c r="M126" s="35" t="str">
        <f>IFERROR(VLOOKUP($A126,'All Running Order Nat B'!$A$4:$CI$60,M$204,FALSE),"-")</f>
        <v>-</v>
      </c>
      <c r="N126" s="35" t="str">
        <f>IFERROR(VLOOKUP($A126,'All Running Order Nat B'!$A$4:$CI$60,N$204,FALSE),"-")</f>
        <v>-</v>
      </c>
      <c r="O126" s="35" t="str">
        <f>IFERROR(VLOOKUP($A126,'All Running Order Nat B'!$A$4:$CI$60,O$204,FALSE),"-")</f>
        <v>-</v>
      </c>
      <c r="P126" s="35" t="str">
        <f>IFERROR(VLOOKUP($A126,'All Running Order Nat B'!$A$4:$CI$60,P$204,FALSE),"-")</f>
        <v>-</v>
      </c>
      <c r="Q126" s="35" t="str">
        <f>IFERROR(VLOOKUP($A126,'All Running Order Nat B'!$A$4:$CI$60,Q$204,FALSE),"-")</f>
        <v>-</v>
      </c>
      <c r="R126" s="35" t="str">
        <f>IFERROR(VLOOKUP($A126,'All Running Order Nat B'!$A$4:$CI$60,R$204,FALSE),"-")</f>
        <v>-</v>
      </c>
      <c r="S126" s="12" t="str">
        <f>IFERROR(VLOOKUP($A126,'All Running Order Nat B'!$A$4:$CI$60,S$204,FALSE),"-")</f>
        <v>-</v>
      </c>
      <c r="T126" s="35" t="str">
        <f>IFERROR(VLOOKUP($A126,'All Running Order Nat B'!$A$4:$CI$60,T$204,FALSE),"-")</f>
        <v>-</v>
      </c>
      <c r="U126" s="12" t="str">
        <f>IFERROR(VLOOKUP($A126,'All Running Order Nat B'!$A$4:$CI$60,U$204,FALSE),"-")</f>
        <v>-</v>
      </c>
      <c r="V126" s="35" t="str">
        <f>IFERROR(VLOOKUP($A126,'All Running Order Nat B'!$A$4:$CI$60,V$204,FALSE),"-")</f>
        <v>-</v>
      </c>
      <c r="W126" s="5" t="str">
        <f>IFERROR(VLOOKUP($A126,'All Running Order Nat B'!$A$4:$CI$60,W$204,FALSE),"-")</f>
        <v>-</v>
      </c>
      <c r="X126" s="12" t="str">
        <f>IFERROR(VLOOKUP($A126,'All Running Order Nat B'!$A$4:$CI$60,X$204,FALSE),"-")</f>
        <v>-</v>
      </c>
      <c r="Y126" s="12" t="str">
        <f>IFERROR(VLOOKUP($A126,'All Running Order Nat B'!$A$4:$CI$60,Y$204,FALSE),"-")</f>
        <v>-</v>
      </c>
      <c r="Z126" s="12" t="str">
        <f>IFERROR(VLOOKUP($A126,'All Running Order Nat B'!$A$4:$CI$60,Z$204,FALSE),"-")</f>
        <v>-</v>
      </c>
      <c r="AA126" s="12" t="str">
        <f>IFERROR(VLOOKUP($A126,'All Running Order Nat B'!$A$4:$CI$60,AA$204,FALSE),"-")</f>
        <v>-</v>
      </c>
      <c r="AB126" s="12" t="str">
        <f>IFERROR(VLOOKUP($A126,'All Running Order Nat B'!$A$4:$CI$60,AB$204,FALSE),"-")</f>
        <v>-</v>
      </c>
      <c r="AC126" s="12" t="str">
        <f>IFERROR(VLOOKUP($A126,'All Running Order Nat B'!$A$4:$CI$60,AC$204,FALSE),"-")</f>
        <v>-</v>
      </c>
      <c r="AD126" s="12" t="str">
        <f>IFERROR(VLOOKUP($A126,'All Running Order Nat B'!$A$4:$CI$60,AD$204,FALSE),"-")</f>
        <v>-</v>
      </c>
      <c r="AE126" s="12" t="str">
        <f>IFERROR(VLOOKUP($A126,'All Running Order Nat B'!$A$4:$CI$60,AE$204,FALSE),"-")</f>
        <v>-</v>
      </c>
      <c r="AF126" s="12" t="str">
        <f>IFERROR(VLOOKUP($A126,'All Running Order Nat B'!$A$4:$CI$60,AF$204,FALSE),"-")</f>
        <v>-</v>
      </c>
      <c r="AG126" s="12" t="str">
        <f>IFERROR(VLOOKUP($A126,'All Running Order Nat B'!$A$4:$CI$60,AG$204,FALSE),"-")</f>
        <v>-</v>
      </c>
      <c r="AH126" s="5" t="str">
        <f>IFERROR(VLOOKUP($A126,'All Running Order Nat B'!$A$4:$CI$60,AH$204,FALSE),"-")</f>
        <v>-</v>
      </c>
      <c r="AI126" s="5" t="str">
        <f>IFERROR(VLOOKUP($A126,'All Running Order Nat B'!$A$4:$CI$60,AI$204,FALSE),"-")</f>
        <v>-</v>
      </c>
      <c r="AJ126" s="12" t="str">
        <f>IFERROR(VLOOKUP($A126,'All Running Order Nat B'!$A$4:$CI$60,AJ$204,FALSE),"-")</f>
        <v>-</v>
      </c>
      <c r="AK126" s="12" t="str">
        <f>IFERROR(VLOOKUP($A126,'All Running Order Nat B'!$A$4:$CI$60,AK$204,FALSE),"-")</f>
        <v>-</v>
      </c>
      <c r="AL126" s="12" t="str">
        <f>IFERROR(VLOOKUP($A126,'All Running Order Nat B'!$A$4:$CI$60,AL$204,FALSE),"-")</f>
        <v>-</v>
      </c>
      <c r="AM126" s="12" t="str">
        <f>IFERROR(VLOOKUP($A126,'All Running Order Nat B'!$A$4:$CI$60,AM$204,FALSE),"-")</f>
        <v>-</v>
      </c>
      <c r="AN126" s="12" t="str">
        <f>IFERROR(VLOOKUP($A126,'All Running Order Nat B'!$A$4:$CI$60,AN$204,FALSE),"-")</f>
        <v>-</v>
      </c>
      <c r="AO126" s="12" t="str">
        <f>IFERROR(VLOOKUP($A126,'All Running Order Nat B'!$A$4:$CI$60,AO$204,FALSE),"-")</f>
        <v>-</v>
      </c>
      <c r="AP126" s="12" t="str">
        <f>IFERROR(VLOOKUP($A126,'All Running Order Nat B'!$A$4:$CI$60,AP$204,FALSE),"-")</f>
        <v>-</v>
      </c>
      <c r="AQ126" s="12" t="str">
        <f>IFERROR(VLOOKUP($A126,'All Running Order Nat B'!$A$4:$CI$60,AQ$204,FALSE),"-")</f>
        <v>-</v>
      </c>
      <c r="AR126" s="12" t="str">
        <f>IFERROR(VLOOKUP($A126,'All Running Order Nat B'!$A$4:$CI$60,AR$204,FALSE),"-")</f>
        <v>-</v>
      </c>
      <c r="AS126" s="12" t="str">
        <f>IFERROR(VLOOKUP($A126,'All Running Order Nat B'!$A$4:$CI$60,AS$204,FALSE),"-")</f>
        <v>-</v>
      </c>
      <c r="AT126" s="5" t="str">
        <f>IFERROR(VLOOKUP($A126,'All Running Order Nat B'!$A$4:$CI$60,AT$204,FALSE),"-")</f>
        <v>-</v>
      </c>
      <c r="AU126" s="5" t="str">
        <f>IFERROR(VLOOKUP($A126,'All Running Order Nat B'!$A$4:$CI$60,AU$204,FALSE),"-")</f>
        <v>-</v>
      </c>
      <c r="AV126" s="12" t="str">
        <f>IFERROR(VLOOKUP($A126,'All Running Order Nat B'!$A$4:$CI$60,AV$204,FALSE),"-")</f>
        <v>-</v>
      </c>
      <c r="AW126" s="12" t="str">
        <f>IFERROR(VLOOKUP($A126,'All Running Order Nat B'!$A$4:$CI$60,AW$204,FALSE),"-")</f>
        <v>-</v>
      </c>
      <c r="AX126" s="12" t="str">
        <f>IFERROR(VLOOKUP($A126,'All Running Order Nat B'!$A$4:$CI$60,AX$204,FALSE),"-")</f>
        <v>-</v>
      </c>
      <c r="AY126" s="12" t="str">
        <f>IFERROR(VLOOKUP($A126,'All Running Order Nat B'!$A$4:$CI$60,AY$204,FALSE),"-")</f>
        <v>-</v>
      </c>
      <c r="AZ126" s="12" t="str">
        <f>IFERROR(VLOOKUP($A126,'All Running Order Nat B'!$A$4:$CI$60,AZ$204,FALSE),"-")</f>
        <v>-</v>
      </c>
      <c r="BA126" s="12" t="str">
        <f>IFERROR(VLOOKUP($A126,'All Running Order Nat B'!$A$4:$CI$60,BA$204,FALSE),"-")</f>
        <v>-</v>
      </c>
      <c r="BB126" s="12" t="str">
        <f>IFERROR(VLOOKUP($A126,'All Running Order Nat B'!$A$4:$CI$60,BB$204,FALSE),"-")</f>
        <v>-</v>
      </c>
      <c r="BC126" s="12" t="str">
        <f>IFERROR(VLOOKUP($A126,'All Running Order Nat B'!$A$4:$CI$60,BC$204,FALSE),"-")</f>
        <v>-</v>
      </c>
      <c r="BD126" s="12" t="str">
        <f>IFERROR(VLOOKUP($A126,'All Running Order Nat B'!$A$4:$CI$60,BD$204,FALSE),"-")</f>
        <v>-</v>
      </c>
      <c r="BE126" s="12" t="str">
        <f>IFERROR(VLOOKUP($A126,'All Running Order Nat B'!$A$4:$CI$60,BE$204,FALSE),"-")</f>
        <v>-</v>
      </c>
      <c r="BF126" s="5" t="str">
        <f>IFERROR(VLOOKUP($A126,'All Running Order Nat B'!$A$4:$CI$60,BF$204,FALSE),"-")</f>
        <v>-</v>
      </c>
      <c r="BG126" s="5" t="str">
        <f>IFERROR(VLOOKUP($A126,'All Running Order Nat B'!$A$4:$CI$60,BG$204,FALSE),"-")</f>
        <v>-</v>
      </c>
      <c r="BH126" s="5" t="str">
        <f>IFERROR(VLOOKUP($A126,'All Running Order Nat B'!$A$4:$CI$60,BH$204,FALSE),"-")</f>
        <v>-</v>
      </c>
      <c r="BI126" s="5" t="str">
        <f>IFERROR(VLOOKUP($A126,'All Running Order Nat B'!$A$4:$CI$60,BI$204,FALSE),"-")</f>
        <v>-</v>
      </c>
      <c r="BJ126" s="5" t="str">
        <f>IFERROR(VLOOKUP($A126,'All Running Order Nat B'!$A$4:$CI$60,BJ$204,FALSE),"-")</f>
        <v>-</v>
      </c>
      <c r="BK126" s="5" t="str">
        <f>IFERROR(VLOOKUP($A126,'All Running Order Nat B'!$A$4:$CI$60,BK$204,FALSE),"-")</f>
        <v>-</v>
      </c>
      <c r="BL126" s="5" t="str">
        <f>IFERROR(VLOOKUP($A126,'All Running Order Nat B'!$A$4:$CI$60,BL$204,FALSE),"-")</f>
        <v>-</v>
      </c>
      <c r="BM126" s="5" t="str">
        <f>IFERROR(VLOOKUP($A126,'All Running Order Nat B'!$A$4:$CI$60,BM$204,FALSE),"-")</f>
        <v>-</v>
      </c>
      <c r="BN126" s="5" t="str">
        <f>IFERROR(VLOOKUP($A126,'All Running Order Nat B'!$A$4:$CI$60,BN$204,FALSE),"-")</f>
        <v>-</v>
      </c>
      <c r="BO126" s="5" t="str">
        <f>IFERROR(VLOOKUP($A126,'All Running Order Nat B'!$A$4:$CI$60,BO$204,FALSE),"-")</f>
        <v>-</v>
      </c>
      <c r="BP126" s="3" t="str">
        <f>IFERROR(VLOOKUP($A126,'All Running Order Nat B'!$A$4:$CI$60,BP$204,FALSE),"-")</f>
        <v>-</v>
      </c>
      <c r="BQ126" s="3" t="str">
        <f>IFERROR(VLOOKUP($A126,'All Running Order Nat B'!$A$4:$CI$60,BQ$204,FALSE),"-")</f>
        <v>-</v>
      </c>
      <c r="BR126" s="3" t="str">
        <f>IFERROR(VLOOKUP($A126,'All Running Order Nat B'!$A$4:$CI$60,BR$204,FALSE),"-")</f>
        <v>-</v>
      </c>
      <c r="BS126" s="3" t="str">
        <f>IFERROR(VLOOKUP($A126,'All Running Order Nat B'!$A$4:$CI$60,BS$204,FALSE),"-")</f>
        <v>-</v>
      </c>
      <c r="BT126" s="3" t="str">
        <f>IFERROR(VLOOKUP($A126,'All Running Order Nat B'!$A$4:$CI$60,BT$204,FALSE),"-")</f>
        <v>-</v>
      </c>
      <c r="BU126" s="3" t="str">
        <f>IFERROR(VLOOKUP($A126,'All Running Order Nat B'!$A$4:$CI$60,BU$204,FALSE),"-")</f>
        <v>-</v>
      </c>
      <c r="BV126" s="3" t="str">
        <f>IFERROR(VLOOKUP($A126,'All Running Order Nat B'!$A$4:$CI$60,BV$204,FALSE),"-")</f>
        <v>-</v>
      </c>
      <c r="BW126" s="3" t="str">
        <f>IFERROR(VLOOKUP($A126,'All Running Order Nat B'!$A$4:$CI$60,BW$204,FALSE),"-")</f>
        <v>-</v>
      </c>
      <c r="BX126" s="3" t="str">
        <f>IFERROR(VLOOKUP($A126,'All Running Order Nat B'!$A$4:$CI$60,BX$204,FALSE),"-")</f>
        <v>-</v>
      </c>
      <c r="BY126" s="3" t="str">
        <f>IFERROR(VLOOKUP($A126,'All Running Order Nat B'!$A$4:$CI$60,BY$204,FALSE),"-")</f>
        <v>-</v>
      </c>
      <c r="BZ126" s="3" t="str">
        <f>IFERROR(VLOOKUP($A126,'All Running Order Nat B'!$A$4:$CI$60,BZ$204,FALSE),"-")</f>
        <v>-</v>
      </c>
      <c r="CA126" s="3" t="str">
        <f>IFERROR(VLOOKUP($A126,'All Running Order Nat B'!$A$4:$CI$60,CA$204,FALSE),"-")</f>
        <v>-</v>
      </c>
      <c r="CB126" s="3" t="str">
        <f>IFERROR(VLOOKUP($A126,'All Running Order Nat B'!$A$4:$CI$60,CB$204,FALSE),"-")</f>
        <v>-</v>
      </c>
      <c r="CC126" s="3" t="str">
        <f>IFERROR(VLOOKUP($A126,'All Running Order Nat B'!$A$4:$CI$60,CC$204,FALSE),"-")</f>
        <v>-</v>
      </c>
      <c r="CD126" s="3" t="str">
        <f>IFERROR(VLOOKUP($A126,'All Running Order Nat B'!$A$4:$CI$60,CD$204,FALSE),"-")</f>
        <v>-</v>
      </c>
      <c r="CE126" s="3" t="str">
        <f>IFERROR(VLOOKUP($A126,'All Running Order Nat B'!$A$4:$CI$60,CE$204,FALSE),"-")</f>
        <v>-</v>
      </c>
      <c r="CF126" s="3"/>
      <c r="CG126" s="3"/>
      <c r="CH126" s="5" t="str">
        <f>IFERROR(VLOOKUP($A126,'All Running Order Nat B'!$A$4:$CI$60,CH$204,FALSE),"-")</f>
        <v>-</v>
      </c>
      <c r="CI126">
        <v>19</v>
      </c>
    </row>
    <row r="127" spans="1:87" x14ac:dyDescent="0.3">
      <c r="A127" t="str">
        <f>CONCATENATE('Running Order'!$E$1009,CI127)</f>
        <v>Rookie20</v>
      </c>
      <c r="B127" s="37" t="str">
        <f>IFERROR(VLOOKUP($A127,'All Running Order Nat B'!$A$4:$CI$60,B$204,FALSE),"-")</f>
        <v>-</v>
      </c>
      <c r="C127" s="36" t="str">
        <f>IFERROR(VLOOKUP($A127,'All Running Order Nat B'!$A$4:$CI$60,C$204,FALSE),"-")</f>
        <v>-</v>
      </c>
      <c r="D127" s="36" t="str">
        <f>IFERROR(VLOOKUP($A127,'All Running Order Nat B'!$A$4:$CI$60,D$204,FALSE),"-")</f>
        <v>-</v>
      </c>
      <c r="E127" s="36" t="str">
        <f>IFERROR(VLOOKUP($A127,'All Running Order Nat B'!$A$4:$CI$60,E$204,FALSE),"-")</f>
        <v>-</v>
      </c>
      <c r="F127" s="36" t="str">
        <f>IFERROR(VLOOKUP($A127,'All Running Order Nat B'!$A$4:$CI$60,F$204,FALSE),"-")</f>
        <v>-</v>
      </c>
      <c r="G127" s="37" t="str">
        <f>IFERROR(VLOOKUP($A127,'All Running Order Nat B'!$A$4:$CI$60,G$204,FALSE),"-")</f>
        <v>-</v>
      </c>
      <c r="H127" s="36" t="str">
        <f>IFERROR(VLOOKUP($A127,'All Running Order Nat B'!$A$4:$CI$60,H$204,FALSE),"-")</f>
        <v>-</v>
      </c>
      <c r="I127" s="36" t="str">
        <f>IFERROR(VLOOKUP($A127,'All Running Order Nat B'!$A$4:$CI$60,I$204,FALSE),"-")</f>
        <v>-</v>
      </c>
      <c r="J127" s="36" t="str">
        <f>IFERROR(VLOOKUP($A127,'All Running Order Nat B'!$A$4:$CI$60,J$204,FALSE),"-")</f>
        <v>-</v>
      </c>
      <c r="K127" s="36" t="str">
        <f>IFERROR(VLOOKUP($A127,'All Running Order Nat B'!$A$4:$CI$60,K$204,FALSE),"-")</f>
        <v>-</v>
      </c>
      <c r="L127" s="36" t="str">
        <f>IFERROR(VLOOKUP($A127,'All Running Order Nat B'!$A$4:$CI$60,L$204,FALSE),"-")</f>
        <v>-</v>
      </c>
      <c r="M127" s="36" t="str">
        <f>IFERROR(VLOOKUP($A127,'All Running Order Nat B'!$A$4:$CI$60,M$204,FALSE),"-")</f>
        <v>-</v>
      </c>
      <c r="N127" s="36" t="str">
        <f>IFERROR(VLOOKUP($A127,'All Running Order Nat B'!$A$4:$CI$60,N$204,FALSE),"-")</f>
        <v>-</v>
      </c>
      <c r="O127" s="36" t="str">
        <f>IFERROR(VLOOKUP($A127,'All Running Order Nat B'!$A$4:$CI$60,O$204,FALSE),"-")</f>
        <v>-</v>
      </c>
      <c r="P127" s="36" t="str">
        <f>IFERROR(VLOOKUP($A127,'All Running Order Nat B'!$A$4:$CI$60,P$204,FALSE),"-")</f>
        <v>-</v>
      </c>
      <c r="Q127" s="36" t="str">
        <f>IFERROR(VLOOKUP($A127,'All Running Order Nat B'!$A$4:$CI$60,Q$204,FALSE),"-")</f>
        <v>-</v>
      </c>
      <c r="R127" s="36" t="str">
        <f>IFERROR(VLOOKUP($A127,'All Running Order Nat B'!$A$4:$CI$60,R$204,FALSE),"-")</f>
        <v>-</v>
      </c>
      <c r="S127" s="36" t="str">
        <f>IFERROR(VLOOKUP($A127,'All Running Order Nat B'!$A$4:$CI$60,S$204,FALSE),"-")</f>
        <v>-</v>
      </c>
      <c r="T127" s="36" t="str">
        <f>IFERROR(VLOOKUP($A127,'All Running Order Nat B'!$A$4:$CI$60,T$204,FALSE),"-")</f>
        <v>-</v>
      </c>
      <c r="U127" s="36" t="str">
        <f>IFERROR(VLOOKUP($A127,'All Running Order Nat B'!$A$4:$CI$60,U$204,FALSE),"-")</f>
        <v>-</v>
      </c>
      <c r="V127" s="36" t="str">
        <f>IFERROR(VLOOKUP($A127,'All Running Order Nat B'!$A$4:$CI$60,V$204,FALSE),"-")</f>
        <v>-</v>
      </c>
      <c r="W127" s="38" t="str">
        <f>IFERROR(VLOOKUP($A127,'All Running Order Nat B'!$A$4:$CI$60,W$204,FALSE),"-")</f>
        <v>-</v>
      </c>
      <c r="X127" s="36" t="str">
        <f>IFERROR(VLOOKUP($A127,'All Running Order Nat B'!$A$4:$CI$60,X$204,FALSE),"-")</f>
        <v>-</v>
      </c>
      <c r="Y127" s="36" t="str">
        <f>IFERROR(VLOOKUP($A127,'All Running Order Nat B'!$A$4:$CI$60,Y$204,FALSE),"-")</f>
        <v>-</v>
      </c>
      <c r="Z127" s="36" t="str">
        <f>IFERROR(VLOOKUP($A127,'All Running Order Nat B'!$A$4:$CI$60,Z$204,FALSE),"-")</f>
        <v>-</v>
      </c>
      <c r="AA127" s="36" t="str">
        <f>IFERROR(VLOOKUP($A127,'All Running Order Nat B'!$A$4:$CI$60,AA$204,FALSE),"-")</f>
        <v>-</v>
      </c>
      <c r="AB127" s="36" t="str">
        <f>IFERROR(VLOOKUP($A127,'All Running Order Nat B'!$A$4:$CI$60,AB$204,FALSE),"-")</f>
        <v>-</v>
      </c>
      <c r="AC127" s="36" t="str">
        <f>IFERROR(VLOOKUP($A127,'All Running Order Nat B'!$A$4:$CI$60,AC$204,FALSE),"-")</f>
        <v>-</v>
      </c>
      <c r="AD127" s="36" t="str">
        <f>IFERROR(VLOOKUP($A127,'All Running Order Nat B'!$A$4:$CI$60,AD$204,FALSE),"-")</f>
        <v>-</v>
      </c>
      <c r="AE127" s="36" t="str">
        <f>IFERROR(VLOOKUP($A127,'All Running Order Nat B'!$A$4:$CI$60,AE$204,FALSE),"-")</f>
        <v>-</v>
      </c>
      <c r="AF127" s="36" t="str">
        <f>IFERROR(VLOOKUP($A127,'All Running Order Nat B'!$A$4:$CI$60,AF$204,FALSE),"-")</f>
        <v>-</v>
      </c>
      <c r="AG127" s="36" t="str">
        <f>IFERROR(VLOOKUP($A127,'All Running Order Nat B'!$A$4:$CI$60,AG$204,FALSE),"-")</f>
        <v>-</v>
      </c>
      <c r="AH127" s="38" t="str">
        <f>IFERROR(VLOOKUP($A127,'All Running Order Nat B'!$A$4:$CI$60,AH$204,FALSE),"-")</f>
        <v>-</v>
      </c>
      <c r="AI127" s="38" t="str">
        <f>IFERROR(VLOOKUP($A127,'All Running Order Nat B'!$A$4:$CI$60,AI$204,FALSE),"-")</f>
        <v>-</v>
      </c>
      <c r="AJ127" s="36" t="str">
        <f>IFERROR(VLOOKUP($A127,'All Running Order Nat B'!$A$4:$CI$60,AJ$204,FALSE),"-")</f>
        <v>-</v>
      </c>
      <c r="AK127" s="36" t="str">
        <f>IFERROR(VLOOKUP($A127,'All Running Order Nat B'!$A$4:$CI$60,AK$204,FALSE),"-")</f>
        <v>-</v>
      </c>
      <c r="AL127" s="36" t="str">
        <f>IFERROR(VLOOKUP($A127,'All Running Order Nat B'!$A$4:$CI$60,AL$204,FALSE),"-")</f>
        <v>-</v>
      </c>
      <c r="AM127" s="36" t="str">
        <f>IFERROR(VLOOKUP($A127,'All Running Order Nat B'!$A$4:$CI$60,AM$204,FALSE),"-")</f>
        <v>-</v>
      </c>
      <c r="AN127" s="36" t="str">
        <f>IFERROR(VLOOKUP($A127,'All Running Order Nat B'!$A$4:$CI$60,AN$204,FALSE),"-")</f>
        <v>-</v>
      </c>
      <c r="AO127" s="36" t="str">
        <f>IFERROR(VLOOKUP($A127,'All Running Order Nat B'!$A$4:$CI$60,AO$204,FALSE),"-")</f>
        <v>-</v>
      </c>
      <c r="AP127" s="36" t="str">
        <f>IFERROR(VLOOKUP($A127,'All Running Order Nat B'!$A$4:$CI$60,AP$204,FALSE),"-")</f>
        <v>-</v>
      </c>
      <c r="AQ127" s="36" t="str">
        <f>IFERROR(VLOOKUP($A127,'All Running Order Nat B'!$A$4:$CI$60,AQ$204,FALSE),"-")</f>
        <v>-</v>
      </c>
      <c r="AR127" s="36" t="str">
        <f>IFERROR(VLOOKUP($A127,'All Running Order Nat B'!$A$4:$CI$60,AR$204,FALSE),"-")</f>
        <v>-</v>
      </c>
      <c r="AS127" s="36" t="str">
        <f>IFERROR(VLOOKUP($A127,'All Running Order Nat B'!$A$4:$CI$60,AS$204,FALSE),"-")</f>
        <v>-</v>
      </c>
      <c r="AT127" s="38" t="str">
        <f>IFERROR(VLOOKUP($A127,'All Running Order Nat B'!$A$4:$CI$60,AT$204,FALSE),"-")</f>
        <v>-</v>
      </c>
      <c r="AU127" s="38" t="str">
        <f>IFERROR(VLOOKUP($A127,'All Running Order Nat B'!$A$4:$CI$60,AU$204,FALSE),"-")</f>
        <v>-</v>
      </c>
      <c r="AV127" s="36" t="str">
        <f>IFERROR(VLOOKUP($A127,'All Running Order Nat B'!$A$4:$CI$60,AV$204,FALSE),"-")</f>
        <v>-</v>
      </c>
      <c r="AW127" s="36" t="str">
        <f>IFERROR(VLOOKUP($A127,'All Running Order Nat B'!$A$4:$CI$60,AW$204,FALSE),"-")</f>
        <v>-</v>
      </c>
      <c r="AX127" s="36" t="str">
        <f>IFERROR(VLOOKUP($A127,'All Running Order Nat B'!$A$4:$CI$60,AX$204,FALSE),"-")</f>
        <v>-</v>
      </c>
      <c r="AY127" s="36" t="str">
        <f>IFERROR(VLOOKUP($A127,'All Running Order Nat B'!$A$4:$CI$60,AY$204,FALSE),"-")</f>
        <v>-</v>
      </c>
      <c r="AZ127" s="36" t="str">
        <f>IFERROR(VLOOKUP($A127,'All Running Order Nat B'!$A$4:$CI$60,AZ$204,FALSE),"-")</f>
        <v>-</v>
      </c>
      <c r="BA127" s="36" t="str">
        <f>IFERROR(VLOOKUP($A127,'All Running Order Nat B'!$A$4:$CI$60,BA$204,FALSE),"-")</f>
        <v>-</v>
      </c>
      <c r="BB127" s="36" t="str">
        <f>IFERROR(VLOOKUP($A127,'All Running Order Nat B'!$A$4:$CI$60,BB$204,FALSE),"-")</f>
        <v>-</v>
      </c>
      <c r="BC127" s="36" t="str">
        <f>IFERROR(VLOOKUP($A127,'All Running Order Nat B'!$A$4:$CI$60,BC$204,FALSE),"-")</f>
        <v>-</v>
      </c>
      <c r="BD127" s="36" t="str">
        <f>IFERROR(VLOOKUP($A127,'All Running Order Nat B'!$A$4:$CI$60,BD$204,FALSE),"-")</f>
        <v>-</v>
      </c>
      <c r="BE127" s="36" t="str">
        <f>IFERROR(VLOOKUP($A127,'All Running Order Nat B'!$A$4:$CI$60,BE$204,FALSE),"-")</f>
        <v>-</v>
      </c>
      <c r="BF127" s="38" t="str">
        <f>IFERROR(VLOOKUP($A127,'All Running Order Nat B'!$A$4:$CI$60,BF$204,FALSE),"-")</f>
        <v>-</v>
      </c>
      <c r="BG127" s="38" t="str">
        <f>IFERROR(VLOOKUP($A127,'All Running Order Nat B'!$A$4:$CI$60,BG$204,FALSE),"-")</f>
        <v>-</v>
      </c>
      <c r="BH127" s="5" t="str">
        <f>IFERROR(VLOOKUP($A127,'All Running Order Nat B'!$A$4:$CI$60,BH$204,FALSE),"-")</f>
        <v>-</v>
      </c>
      <c r="BI127" s="5" t="str">
        <f>IFERROR(VLOOKUP($A127,'All Running Order Nat B'!$A$4:$CI$60,BI$204,FALSE),"-")</f>
        <v>-</v>
      </c>
      <c r="BJ127" s="5" t="str">
        <f>IFERROR(VLOOKUP($A127,'All Running Order Nat B'!$A$4:$CI$60,BJ$204,FALSE),"-")</f>
        <v>-</v>
      </c>
      <c r="BK127" s="5" t="str">
        <f>IFERROR(VLOOKUP($A127,'All Running Order Nat B'!$A$4:$CI$60,BK$204,FALSE),"-")</f>
        <v>-</v>
      </c>
      <c r="BL127" s="5" t="str">
        <f>IFERROR(VLOOKUP($A127,'All Running Order Nat B'!$A$4:$CI$60,BL$204,FALSE),"-")</f>
        <v>-</v>
      </c>
      <c r="BM127" s="5" t="str">
        <f>IFERROR(VLOOKUP($A127,'All Running Order Nat B'!$A$4:$CI$60,BM$204,FALSE),"-")</f>
        <v>-</v>
      </c>
      <c r="BN127" s="5" t="str">
        <f>IFERROR(VLOOKUP($A127,'All Running Order Nat B'!$A$4:$CI$60,BN$204,FALSE),"-")</f>
        <v>-</v>
      </c>
      <c r="BO127" s="5" t="str">
        <f>IFERROR(VLOOKUP($A127,'All Running Order Nat B'!$A$4:$CI$60,BO$204,FALSE),"-")</f>
        <v>-</v>
      </c>
      <c r="BP127" s="3" t="str">
        <f>IFERROR(VLOOKUP($A127,'All Running Order Nat B'!$A$4:$CI$60,BP$204,FALSE),"-")</f>
        <v>-</v>
      </c>
      <c r="BQ127" s="3" t="str">
        <f>IFERROR(VLOOKUP($A127,'All Running Order Nat B'!$A$4:$CI$60,BQ$204,FALSE),"-")</f>
        <v>-</v>
      </c>
      <c r="BR127" s="3" t="str">
        <f>IFERROR(VLOOKUP($A127,'All Running Order Nat B'!$A$4:$CI$60,BR$204,FALSE),"-")</f>
        <v>-</v>
      </c>
      <c r="BS127" s="3" t="str">
        <f>IFERROR(VLOOKUP($A127,'All Running Order Nat B'!$A$4:$CI$60,BS$204,FALSE),"-")</f>
        <v>-</v>
      </c>
      <c r="BT127" s="3" t="str">
        <f>IFERROR(VLOOKUP($A127,'All Running Order Nat B'!$A$4:$CI$60,BT$204,FALSE),"-")</f>
        <v>-</v>
      </c>
      <c r="BU127" s="3" t="str">
        <f>IFERROR(VLOOKUP($A127,'All Running Order Nat B'!$A$4:$CI$60,BU$204,FALSE),"-")</f>
        <v>-</v>
      </c>
      <c r="BV127" s="3" t="str">
        <f>IFERROR(VLOOKUP($A127,'All Running Order Nat B'!$A$4:$CI$60,BV$204,FALSE),"-")</f>
        <v>-</v>
      </c>
      <c r="BW127" s="3" t="str">
        <f>IFERROR(VLOOKUP($A127,'All Running Order Nat B'!$A$4:$CI$60,BW$204,FALSE),"-")</f>
        <v>-</v>
      </c>
      <c r="BX127" s="3" t="str">
        <f>IFERROR(VLOOKUP($A127,'All Running Order Nat B'!$A$4:$CI$60,BX$204,FALSE),"-")</f>
        <v>-</v>
      </c>
      <c r="BY127" s="3" t="str">
        <f>IFERROR(VLOOKUP($A127,'All Running Order Nat B'!$A$4:$CI$60,BY$204,FALSE),"-")</f>
        <v>-</v>
      </c>
      <c r="BZ127" s="3" t="str">
        <f>IFERROR(VLOOKUP($A127,'All Running Order Nat B'!$A$4:$CI$60,BZ$204,FALSE),"-")</f>
        <v>-</v>
      </c>
      <c r="CA127" s="3" t="str">
        <f>IFERROR(VLOOKUP($A127,'All Running Order Nat B'!$A$4:$CI$60,CA$204,FALSE),"-")</f>
        <v>-</v>
      </c>
      <c r="CB127" s="3" t="str">
        <f>IFERROR(VLOOKUP($A127,'All Running Order Nat B'!$A$4:$CI$60,CB$204,FALSE),"-")</f>
        <v>-</v>
      </c>
      <c r="CC127" s="3" t="str">
        <f>IFERROR(VLOOKUP($A127,'All Running Order Nat B'!$A$4:$CI$60,CC$204,FALSE),"-")</f>
        <v>-</v>
      </c>
      <c r="CD127" s="3" t="str">
        <f>IFERROR(VLOOKUP($A127,'All Running Order Nat B'!$A$4:$CI$60,CD$204,FALSE),"-")</f>
        <v>-</v>
      </c>
      <c r="CE127" s="3" t="str">
        <f>IFERROR(VLOOKUP($A127,'All Running Order Nat B'!$A$4:$CI$60,CE$204,FALSE),"-")</f>
        <v>-</v>
      </c>
      <c r="CF127" s="3"/>
      <c r="CG127" s="3"/>
      <c r="CH127" s="5" t="str">
        <f>IFERROR(VLOOKUP($A127,'All Running Order Nat B'!$A$4:$CI$60,CH$204,FALSE),"-")</f>
        <v>-</v>
      </c>
      <c r="CI127">
        <v>20</v>
      </c>
    </row>
    <row r="128" spans="1:87" x14ac:dyDescent="0.3">
      <c r="A128" t="str">
        <f>CONCATENATE('Running Order'!$E$1009,CI128)</f>
        <v>Rookie21</v>
      </c>
      <c r="B128" s="13" t="str">
        <f>IFERROR(VLOOKUP($A128,'All Running Order Nat B'!$A$4:$CI$60,B$204,FALSE),"-")</f>
        <v>-</v>
      </c>
      <c r="C128" s="35" t="str">
        <f>IFERROR(VLOOKUP($A128,'All Running Order Nat B'!$A$4:$CI$60,C$204,FALSE),"-")</f>
        <v>-</v>
      </c>
      <c r="D128" s="35" t="str">
        <f>IFERROR(VLOOKUP($A128,'All Running Order Nat B'!$A$4:$CI$60,D$204,FALSE),"-")</f>
        <v>-</v>
      </c>
      <c r="E128" s="35" t="str">
        <f>IFERROR(VLOOKUP($A128,'All Running Order Nat B'!$A$4:$CI$60,E$204,FALSE),"-")</f>
        <v>-</v>
      </c>
      <c r="F128" s="35" t="str">
        <f>IFERROR(VLOOKUP($A128,'All Running Order Nat B'!$A$4:$CI$60,F$204,FALSE),"-")</f>
        <v>-</v>
      </c>
      <c r="G128" s="13" t="str">
        <f>IFERROR(VLOOKUP($A128,'All Running Order Nat B'!$A$4:$CI$60,G$204,FALSE),"-")</f>
        <v>-</v>
      </c>
      <c r="H128" s="12" t="str">
        <f>IFERROR(VLOOKUP($A128,'All Running Order Nat B'!$A$4:$CI$60,H$204,FALSE),"-")</f>
        <v>-</v>
      </c>
      <c r="I128" s="12" t="str">
        <f>IFERROR(VLOOKUP($A128,'All Running Order Nat B'!$A$4:$CI$60,I$204,FALSE),"-")</f>
        <v>-</v>
      </c>
      <c r="J128" s="12" t="str">
        <f>IFERROR(VLOOKUP($A128,'All Running Order Nat B'!$A$4:$CI$60,J$204,FALSE),"-")</f>
        <v>-</v>
      </c>
      <c r="K128" s="35" t="str">
        <f>IFERROR(VLOOKUP($A128,'All Running Order Nat B'!$A$4:$CI$60,K$204,FALSE),"-")</f>
        <v>-</v>
      </c>
      <c r="L128" s="12" t="str">
        <f>IFERROR(VLOOKUP($A128,'All Running Order Nat B'!$A$4:$CI$60,L$204,FALSE),"-")</f>
        <v>-</v>
      </c>
      <c r="M128" s="35" t="str">
        <f>IFERROR(VLOOKUP($A128,'All Running Order Nat B'!$A$4:$CI$60,M$204,FALSE),"-")</f>
        <v>-</v>
      </c>
      <c r="N128" s="35" t="str">
        <f>IFERROR(VLOOKUP($A128,'All Running Order Nat B'!$A$4:$CI$60,N$204,FALSE),"-")</f>
        <v>-</v>
      </c>
      <c r="O128" s="35" t="str">
        <f>IFERROR(VLOOKUP($A128,'All Running Order Nat B'!$A$4:$CI$60,O$204,FALSE),"-")</f>
        <v>-</v>
      </c>
      <c r="P128" s="35" t="str">
        <f>IFERROR(VLOOKUP($A128,'All Running Order Nat B'!$A$4:$CI$60,P$204,FALSE),"-")</f>
        <v>-</v>
      </c>
      <c r="Q128" s="35" t="str">
        <f>IFERROR(VLOOKUP($A128,'All Running Order Nat B'!$A$4:$CI$60,Q$204,FALSE),"-")</f>
        <v>-</v>
      </c>
      <c r="R128" s="35" t="str">
        <f>IFERROR(VLOOKUP($A128,'All Running Order Nat B'!$A$4:$CI$60,R$204,FALSE),"-")</f>
        <v>-</v>
      </c>
      <c r="S128" s="12" t="str">
        <f>IFERROR(VLOOKUP($A128,'All Running Order Nat B'!$A$4:$CI$60,S$204,FALSE),"-")</f>
        <v>-</v>
      </c>
      <c r="T128" s="35" t="str">
        <f>IFERROR(VLOOKUP($A128,'All Running Order Nat B'!$A$4:$CI$60,T$204,FALSE),"-")</f>
        <v>-</v>
      </c>
      <c r="U128" s="12" t="str">
        <f>IFERROR(VLOOKUP($A128,'All Running Order Nat B'!$A$4:$CI$60,U$204,FALSE),"-")</f>
        <v>-</v>
      </c>
      <c r="V128" s="35" t="str">
        <f>IFERROR(VLOOKUP($A128,'All Running Order Nat B'!$A$4:$CI$60,V$204,FALSE),"-")</f>
        <v>-</v>
      </c>
      <c r="W128" s="5" t="str">
        <f>IFERROR(VLOOKUP($A128,'All Running Order Nat B'!$A$4:$CI$60,W$204,FALSE),"-")</f>
        <v>-</v>
      </c>
      <c r="X128" s="12" t="str">
        <f>IFERROR(VLOOKUP($A128,'All Running Order Nat B'!$A$4:$CI$60,X$204,FALSE),"-")</f>
        <v>-</v>
      </c>
      <c r="Y128" s="12" t="str">
        <f>IFERROR(VLOOKUP($A128,'All Running Order Nat B'!$A$4:$CI$60,Y$204,FALSE),"-")</f>
        <v>-</v>
      </c>
      <c r="Z128" s="12" t="str">
        <f>IFERROR(VLOOKUP($A128,'All Running Order Nat B'!$A$4:$CI$60,Z$204,FALSE),"-")</f>
        <v>-</v>
      </c>
      <c r="AA128" s="12" t="str">
        <f>IFERROR(VLOOKUP($A128,'All Running Order Nat B'!$A$4:$CI$60,AA$204,FALSE),"-")</f>
        <v>-</v>
      </c>
      <c r="AB128" s="12" t="str">
        <f>IFERROR(VLOOKUP($A128,'All Running Order Nat B'!$A$4:$CI$60,AB$204,FALSE),"-")</f>
        <v>-</v>
      </c>
      <c r="AC128" s="12" t="str">
        <f>IFERROR(VLOOKUP($A128,'All Running Order Nat B'!$A$4:$CI$60,AC$204,FALSE),"-")</f>
        <v>-</v>
      </c>
      <c r="AD128" s="12" t="str">
        <f>IFERROR(VLOOKUP($A128,'All Running Order Nat B'!$A$4:$CI$60,AD$204,FALSE),"-")</f>
        <v>-</v>
      </c>
      <c r="AE128" s="12" t="str">
        <f>IFERROR(VLOOKUP($A128,'All Running Order Nat B'!$A$4:$CI$60,AE$204,FALSE),"-")</f>
        <v>-</v>
      </c>
      <c r="AF128" s="12" t="str">
        <f>IFERROR(VLOOKUP($A128,'All Running Order Nat B'!$A$4:$CI$60,AF$204,FALSE),"-")</f>
        <v>-</v>
      </c>
      <c r="AG128" s="12" t="str">
        <f>IFERROR(VLOOKUP($A128,'All Running Order Nat B'!$A$4:$CI$60,AG$204,FALSE),"-")</f>
        <v>-</v>
      </c>
      <c r="AH128" s="5" t="str">
        <f>IFERROR(VLOOKUP($A128,'All Running Order Nat B'!$A$4:$CI$60,AH$204,FALSE),"-")</f>
        <v>-</v>
      </c>
      <c r="AI128" s="5" t="str">
        <f>IFERROR(VLOOKUP($A128,'All Running Order Nat B'!$A$4:$CI$60,AI$204,FALSE),"-")</f>
        <v>-</v>
      </c>
      <c r="AJ128" s="12" t="str">
        <f>IFERROR(VLOOKUP($A128,'All Running Order Nat B'!$A$4:$CI$60,AJ$204,FALSE),"-")</f>
        <v>-</v>
      </c>
      <c r="AK128" s="12" t="str">
        <f>IFERROR(VLOOKUP($A128,'All Running Order Nat B'!$A$4:$CI$60,AK$204,FALSE),"-")</f>
        <v>-</v>
      </c>
      <c r="AL128" s="12" t="str">
        <f>IFERROR(VLOOKUP($A128,'All Running Order Nat B'!$A$4:$CI$60,AL$204,FALSE),"-")</f>
        <v>-</v>
      </c>
      <c r="AM128" s="12" t="str">
        <f>IFERROR(VLOOKUP($A128,'All Running Order Nat B'!$A$4:$CI$60,AM$204,FALSE),"-")</f>
        <v>-</v>
      </c>
      <c r="AN128" s="12" t="str">
        <f>IFERROR(VLOOKUP($A128,'All Running Order Nat B'!$A$4:$CI$60,AN$204,FALSE),"-")</f>
        <v>-</v>
      </c>
      <c r="AO128" s="12" t="str">
        <f>IFERROR(VLOOKUP($A128,'All Running Order Nat B'!$A$4:$CI$60,AO$204,FALSE),"-")</f>
        <v>-</v>
      </c>
      <c r="AP128" s="12" t="str">
        <f>IFERROR(VLOOKUP($A128,'All Running Order Nat B'!$A$4:$CI$60,AP$204,FALSE),"-")</f>
        <v>-</v>
      </c>
      <c r="AQ128" s="12" t="str">
        <f>IFERROR(VLOOKUP($A128,'All Running Order Nat B'!$A$4:$CI$60,AQ$204,FALSE),"-")</f>
        <v>-</v>
      </c>
      <c r="AR128" s="12" t="str">
        <f>IFERROR(VLOOKUP($A128,'All Running Order Nat B'!$A$4:$CI$60,AR$204,FALSE),"-")</f>
        <v>-</v>
      </c>
      <c r="AS128" s="12" t="str">
        <f>IFERROR(VLOOKUP($A128,'All Running Order Nat B'!$A$4:$CI$60,AS$204,FALSE),"-")</f>
        <v>-</v>
      </c>
      <c r="AT128" s="5" t="str">
        <f>IFERROR(VLOOKUP($A128,'All Running Order Nat B'!$A$4:$CI$60,AT$204,FALSE),"-")</f>
        <v>-</v>
      </c>
      <c r="AU128" s="5" t="str">
        <f>IFERROR(VLOOKUP($A128,'All Running Order Nat B'!$A$4:$CI$60,AU$204,FALSE),"-")</f>
        <v>-</v>
      </c>
      <c r="AV128" s="12" t="str">
        <f>IFERROR(VLOOKUP($A128,'All Running Order Nat B'!$A$4:$CI$60,AV$204,FALSE),"-")</f>
        <v>-</v>
      </c>
      <c r="AW128" s="12" t="str">
        <f>IFERROR(VLOOKUP($A128,'All Running Order Nat B'!$A$4:$CI$60,AW$204,FALSE),"-")</f>
        <v>-</v>
      </c>
      <c r="AX128" s="12" t="str">
        <f>IFERROR(VLOOKUP($A128,'All Running Order Nat B'!$A$4:$CI$60,AX$204,FALSE),"-")</f>
        <v>-</v>
      </c>
      <c r="AY128" s="12" t="str">
        <f>IFERROR(VLOOKUP($A128,'All Running Order Nat B'!$A$4:$CI$60,AY$204,FALSE),"-")</f>
        <v>-</v>
      </c>
      <c r="AZ128" s="12" t="str">
        <f>IFERROR(VLOOKUP($A128,'All Running Order Nat B'!$A$4:$CI$60,AZ$204,FALSE),"-")</f>
        <v>-</v>
      </c>
      <c r="BA128" s="12" t="str">
        <f>IFERROR(VLOOKUP($A128,'All Running Order Nat B'!$A$4:$CI$60,BA$204,FALSE),"-")</f>
        <v>-</v>
      </c>
      <c r="BB128" s="12" t="str">
        <f>IFERROR(VLOOKUP($A128,'All Running Order Nat B'!$A$4:$CI$60,BB$204,FALSE),"-")</f>
        <v>-</v>
      </c>
      <c r="BC128" s="12" t="str">
        <f>IFERROR(VLOOKUP($A128,'All Running Order Nat B'!$A$4:$CI$60,BC$204,FALSE),"-")</f>
        <v>-</v>
      </c>
      <c r="BD128" s="12" t="str">
        <f>IFERROR(VLOOKUP($A128,'All Running Order Nat B'!$A$4:$CI$60,BD$204,FALSE),"-")</f>
        <v>-</v>
      </c>
      <c r="BE128" s="12" t="str">
        <f>IFERROR(VLOOKUP($A128,'All Running Order Nat B'!$A$4:$CI$60,BE$204,FALSE),"-")</f>
        <v>-</v>
      </c>
      <c r="BF128" s="5" t="str">
        <f>IFERROR(VLOOKUP($A128,'All Running Order Nat B'!$A$4:$CI$60,BF$204,FALSE),"-")</f>
        <v>-</v>
      </c>
      <c r="BG128" s="5" t="str">
        <f>IFERROR(VLOOKUP($A128,'All Running Order Nat B'!$A$4:$CI$60,BG$204,FALSE),"-")</f>
        <v>-</v>
      </c>
      <c r="BH128" s="5" t="str">
        <f>IFERROR(VLOOKUP($A128,'All Running Order Nat B'!$A$4:$CI$60,BH$204,FALSE),"-")</f>
        <v>-</v>
      </c>
      <c r="BI128" s="5" t="str">
        <f>IFERROR(VLOOKUP($A128,'All Running Order Nat B'!$A$4:$CI$60,BI$204,FALSE),"-")</f>
        <v>-</v>
      </c>
      <c r="BJ128" s="5" t="str">
        <f>IFERROR(VLOOKUP($A128,'All Running Order Nat B'!$A$4:$CI$60,BJ$204,FALSE),"-")</f>
        <v>-</v>
      </c>
      <c r="BK128" s="5" t="str">
        <f>IFERROR(VLOOKUP($A128,'All Running Order Nat B'!$A$4:$CI$60,BK$204,FALSE),"-")</f>
        <v>-</v>
      </c>
      <c r="BL128" s="5" t="str">
        <f>IFERROR(VLOOKUP($A128,'All Running Order Nat B'!$A$4:$CI$60,BL$204,FALSE),"-")</f>
        <v>-</v>
      </c>
      <c r="BM128" s="5" t="str">
        <f>IFERROR(VLOOKUP($A128,'All Running Order Nat B'!$A$4:$CI$60,BM$204,FALSE),"-")</f>
        <v>-</v>
      </c>
      <c r="BN128" s="5" t="str">
        <f>IFERROR(VLOOKUP($A128,'All Running Order Nat B'!$A$4:$CI$60,BN$204,FALSE),"-")</f>
        <v>-</v>
      </c>
      <c r="BO128" s="5" t="str">
        <f>IFERROR(VLOOKUP($A128,'All Running Order Nat B'!$A$4:$CI$60,BO$204,FALSE),"-")</f>
        <v>-</v>
      </c>
      <c r="BP128" s="3" t="str">
        <f>IFERROR(VLOOKUP($A128,'All Running Order Nat B'!$A$4:$CI$60,BP$204,FALSE),"-")</f>
        <v>-</v>
      </c>
      <c r="BQ128" s="3" t="str">
        <f>IFERROR(VLOOKUP($A128,'All Running Order Nat B'!$A$4:$CI$60,BQ$204,FALSE),"-")</f>
        <v>-</v>
      </c>
      <c r="BR128" s="3" t="str">
        <f>IFERROR(VLOOKUP($A128,'All Running Order Nat B'!$A$4:$CI$60,BR$204,FALSE),"-")</f>
        <v>-</v>
      </c>
      <c r="BS128" s="3" t="str">
        <f>IFERROR(VLOOKUP($A128,'All Running Order Nat B'!$A$4:$CI$60,BS$204,FALSE),"-")</f>
        <v>-</v>
      </c>
      <c r="BT128" s="3" t="str">
        <f>IFERROR(VLOOKUP($A128,'All Running Order Nat B'!$A$4:$CI$60,BT$204,FALSE),"-")</f>
        <v>-</v>
      </c>
      <c r="BU128" s="3" t="str">
        <f>IFERROR(VLOOKUP($A128,'All Running Order Nat B'!$A$4:$CI$60,BU$204,FALSE),"-")</f>
        <v>-</v>
      </c>
      <c r="BV128" s="3" t="str">
        <f>IFERROR(VLOOKUP($A128,'All Running Order Nat B'!$A$4:$CI$60,BV$204,FALSE),"-")</f>
        <v>-</v>
      </c>
      <c r="BW128" s="3" t="str">
        <f>IFERROR(VLOOKUP($A128,'All Running Order Nat B'!$A$4:$CI$60,BW$204,FALSE),"-")</f>
        <v>-</v>
      </c>
      <c r="BX128" s="3" t="str">
        <f>IFERROR(VLOOKUP($A128,'All Running Order Nat B'!$A$4:$CI$60,BX$204,FALSE),"-")</f>
        <v>-</v>
      </c>
      <c r="BY128" s="3" t="str">
        <f>IFERROR(VLOOKUP($A128,'All Running Order Nat B'!$A$4:$CI$60,BY$204,FALSE),"-")</f>
        <v>-</v>
      </c>
      <c r="BZ128" s="3" t="str">
        <f>IFERROR(VLOOKUP($A128,'All Running Order Nat B'!$A$4:$CI$60,BZ$204,FALSE),"-")</f>
        <v>-</v>
      </c>
      <c r="CA128" s="3" t="str">
        <f>IFERROR(VLOOKUP($A128,'All Running Order Nat B'!$A$4:$CI$60,CA$204,FALSE),"-")</f>
        <v>-</v>
      </c>
      <c r="CB128" s="3" t="str">
        <f>IFERROR(VLOOKUP($A128,'All Running Order Nat B'!$A$4:$CI$60,CB$204,FALSE),"-")</f>
        <v>-</v>
      </c>
      <c r="CC128" s="3" t="str">
        <f>IFERROR(VLOOKUP($A128,'All Running Order Nat B'!$A$4:$CI$60,CC$204,FALSE),"-")</f>
        <v>-</v>
      </c>
      <c r="CD128" s="3" t="str">
        <f>IFERROR(VLOOKUP($A128,'All Running Order Nat B'!$A$4:$CI$60,CD$204,FALSE),"-")</f>
        <v>-</v>
      </c>
      <c r="CE128" s="3" t="str">
        <f>IFERROR(VLOOKUP($A128,'All Running Order Nat B'!$A$4:$CI$60,CE$204,FALSE),"-")</f>
        <v>-</v>
      </c>
      <c r="CF128" s="3"/>
      <c r="CG128" s="3"/>
      <c r="CH128" s="5" t="str">
        <f>IFERROR(VLOOKUP($A128,'All Running Order Nat B'!$A$4:$CI$60,CH$204,FALSE),"-")</f>
        <v>-</v>
      </c>
      <c r="CI128">
        <v>21</v>
      </c>
    </row>
    <row r="129" spans="1:87" x14ac:dyDescent="0.3">
      <c r="A129" t="str">
        <f>CONCATENATE('Running Order'!$E$1009,CI129)</f>
        <v>Rookie22</v>
      </c>
      <c r="B129" s="37" t="str">
        <f>IFERROR(VLOOKUP($A129,'All Running Order Nat B'!$A$4:$CI$60,B$204,FALSE),"-")</f>
        <v>-</v>
      </c>
      <c r="C129" s="36" t="str">
        <f>IFERROR(VLOOKUP($A129,'All Running Order Nat B'!$A$4:$CI$60,C$204,FALSE),"-")</f>
        <v>-</v>
      </c>
      <c r="D129" s="36" t="str">
        <f>IFERROR(VLOOKUP($A129,'All Running Order Nat B'!$A$4:$CI$60,D$204,FALSE),"-")</f>
        <v>-</v>
      </c>
      <c r="E129" s="36" t="str">
        <f>IFERROR(VLOOKUP($A129,'All Running Order Nat B'!$A$4:$CI$60,E$204,FALSE),"-")</f>
        <v>-</v>
      </c>
      <c r="F129" s="36" t="str">
        <f>IFERROR(VLOOKUP($A129,'All Running Order Nat B'!$A$4:$CI$60,F$204,FALSE),"-")</f>
        <v>-</v>
      </c>
      <c r="G129" s="37" t="str">
        <f>IFERROR(VLOOKUP($A129,'All Running Order Nat B'!$A$4:$CI$60,G$204,FALSE),"-")</f>
        <v>-</v>
      </c>
      <c r="H129" s="36" t="str">
        <f>IFERROR(VLOOKUP($A129,'All Running Order Nat B'!$A$4:$CI$60,H$204,FALSE),"-")</f>
        <v>-</v>
      </c>
      <c r="I129" s="36" t="str">
        <f>IFERROR(VLOOKUP($A129,'All Running Order Nat B'!$A$4:$CI$60,I$204,FALSE),"-")</f>
        <v>-</v>
      </c>
      <c r="J129" s="36" t="str">
        <f>IFERROR(VLOOKUP($A129,'All Running Order Nat B'!$A$4:$CI$60,J$204,FALSE),"-")</f>
        <v>-</v>
      </c>
      <c r="K129" s="36" t="str">
        <f>IFERROR(VLOOKUP($A129,'All Running Order Nat B'!$A$4:$CI$60,K$204,FALSE),"-")</f>
        <v>-</v>
      </c>
      <c r="L129" s="36" t="str">
        <f>IFERROR(VLOOKUP($A129,'All Running Order Nat B'!$A$4:$CI$60,L$204,FALSE),"-")</f>
        <v>-</v>
      </c>
      <c r="M129" s="36" t="str">
        <f>IFERROR(VLOOKUP($A129,'All Running Order Nat B'!$A$4:$CI$60,M$204,FALSE),"-")</f>
        <v>-</v>
      </c>
      <c r="N129" s="36" t="str">
        <f>IFERROR(VLOOKUP($A129,'All Running Order Nat B'!$A$4:$CI$60,N$204,FALSE),"-")</f>
        <v>-</v>
      </c>
      <c r="O129" s="36" t="str">
        <f>IFERROR(VLOOKUP($A129,'All Running Order Nat B'!$A$4:$CI$60,O$204,FALSE),"-")</f>
        <v>-</v>
      </c>
      <c r="P129" s="36" t="str">
        <f>IFERROR(VLOOKUP($A129,'All Running Order Nat B'!$A$4:$CI$60,P$204,FALSE),"-")</f>
        <v>-</v>
      </c>
      <c r="Q129" s="36" t="str">
        <f>IFERROR(VLOOKUP($A129,'All Running Order Nat B'!$A$4:$CI$60,Q$204,FALSE),"-")</f>
        <v>-</v>
      </c>
      <c r="R129" s="36" t="str">
        <f>IFERROR(VLOOKUP($A129,'All Running Order Nat B'!$A$4:$CI$60,R$204,FALSE),"-")</f>
        <v>-</v>
      </c>
      <c r="S129" s="36" t="str">
        <f>IFERROR(VLOOKUP($A129,'All Running Order Nat B'!$A$4:$CI$60,S$204,FALSE),"-")</f>
        <v>-</v>
      </c>
      <c r="T129" s="36" t="str">
        <f>IFERROR(VLOOKUP($A129,'All Running Order Nat B'!$A$4:$CI$60,T$204,FALSE),"-")</f>
        <v>-</v>
      </c>
      <c r="U129" s="36" t="str">
        <f>IFERROR(VLOOKUP($A129,'All Running Order Nat B'!$A$4:$CI$60,U$204,FALSE),"-")</f>
        <v>-</v>
      </c>
      <c r="V129" s="36" t="str">
        <f>IFERROR(VLOOKUP($A129,'All Running Order Nat B'!$A$4:$CI$60,V$204,FALSE),"-")</f>
        <v>-</v>
      </c>
      <c r="W129" s="38" t="str">
        <f>IFERROR(VLOOKUP($A129,'All Running Order Nat B'!$A$4:$CI$60,W$204,FALSE),"-")</f>
        <v>-</v>
      </c>
      <c r="X129" s="36" t="str">
        <f>IFERROR(VLOOKUP($A129,'All Running Order Nat B'!$A$4:$CI$60,X$204,FALSE),"-")</f>
        <v>-</v>
      </c>
      <c r="Y129" s="36" t="str">
        <f>IFERROR(VLOOKUP($A129,'All Running Order Nat B'!$A$4:$CI$60,Y$204,FALSE),"-")</f>
        <v>-</v>
      </c>
      <c r="Z129" s="36" t="str">
        <f>IFERROR(VLOOKUP($A129,'All Running Order Nat B'!$A$4:$CI$60,Z$204,FALSE),"-")</f>
        <v>-</v>
      </c>
      <c r="AA129" s="36" t="str">
        <f>IFERROR(VLOOKUP($A129,'All Running Order Nat B'!$A$4:$CI$60,AA$204,FALSE),"-")</f>
        <v>-</v>
      </c>
      <c r="AB129" s="36" t="str">
        <f>IFERROR(VLOOKUP($A129,'All Running Order Nat B'!$A$4:$CI$60,AB$204,FALSE),"-")</f>
        <v>-</v>
      </c>
      <c r="AC129" s="36" t="str">
        <f>IFERROR(VLOOKUP($A129,'All Running Order Nat B'!$A$4:$CI$60,AC$204,FALSE),"-")</f>
        <v>-</v>
      </c>
      <c r="AD129" s="36" t="str">
        <f>IFERROR(VLOOKUP($A129,'All Running Order Nat B'!$A$4:$CI$60,AD$204,FALSE),"-")</f>
        <v>-</v>
      </c>
      <c r="AE129" s="36" t="str">
        <f>IFERROR(VLOOKUP($A129,'All Running Order Nat B'!$A$4:$CI$60,AE$204,FALSE),"-")</f>
        <v>-</v>
      </c>
      <c r="AF129" s="36" t="str">
        <f>IFERROR(VLOOKUP($A129,'All Running Order Nat B'!$A$4:$CI$60,AF$204,FALSE),"-")</f>
        <v>-</v>
      </c>
      <c r="AG129" s="36" t="str">
        <f>IFERROR(VLOOKUP($A129,'All Running Order Nat B'!$A$4:$CI$60,AG$204,FALSE),"-")</f>
        <v>-</v>
      </c>
      <c r="AH129" s="38" t="str">
        <f>IFERROR(VLOOKUP($A129,'All Running Order Nat B'!$A$4:$CI$60,AH$204,FALSE),"-")</f>
        <v>-</v>
      </c>
      <c r="AI129" s="38" t="str">
        <f>IFERROR(VLOOKUP($A129,'All Running Order Nat B'!$A$4:$CI$60,AI$204,FALSE),"-")</f>
        <v>-</v>
      </c>
      <c r="AJ129" s="36" t="str">
        <f>IFERROR(VLOOKUP($A129,'All Running Order Nat B'!$A$4:$CI$60,AJ$204,FALSE),"-")</f>
        <v>-</v>
      </c>
      <c r="AK129" s="36" t="str">
        <f>IFERROR(VLOOKUP($A129,'All Running Order Nat B'!$A$4:$CI$60,AK$204,FALSE),"-")</f>
        <v>-</v>
      </c>
      <c r="AL129" s="36" t="str">
        <f>IFERROR(VLOOKUP($A129,'All Running Order Nat B'!$A$4:$CI$60,AL$204,FALSE),"-")</f>
        <v>-</v>
      </c>
      <c r="AM129" s="36" t="str">
        <f>IFERROR(VLOOKUP($A129,'All Running Order Nat B'!$A$4:$CI$60,AM$204,FALSE),"-")</f>
        <v>-</v>
      </c>
      <c r="AN129" s="36" t="str">
        <f>IFERROR(VLOOKUP($A129,'All Running Order Nat B'!$A$4:$CI$60,AN$204,FALSE),"-")</f>
        <v>-</v>
      </c>
      <c r="AO129" s="36" t="str">
        <f>IFERROR(VLOOKUP($A129,'All Running Order Nat B'!$A$4:$CI$60,AO$204,FALSE),"-")</f>
        <v>-</v>
      </c>
      <c r="AP129" s="36" t="str">
        <f>IFERROR(VLOOKUP($A129,'All Running Order Nat B'!$A$4:$CI$60,AP$204,FALSE),"-")</f>
        <v>-</v>
      </c>
      <c r="AQ129" s="36" t="str">
        <f>IFERROR(VLOOKUP($A129,'All Running Order Nat B'!$A$4:$CI$60,AQ$204,FALSE),"-")</f>
        <v>-</v>
      </c>
      <c r="AR129" s="36" t="str">
        <f>IFERROR(VLOOKUP($A129,'All Running Order Nat B'!$A$4:$CI$60,AR$204,FALSE),"-")</f>
        <v>-</v>
      </c>
      <c r="AS129" s="36" t="str">
        <f>IFERROR(VLOOKUP($A129,'All Running Order Nat B'!$A$4:$CI$60,AS$204,FALSE),"-")</f>
        <v>-</v>
      </c>
      <c r="AT129" s="38" t="str">
        <f>IFERROR(VLOOKUP($A129,'All Running Order Nat B'!$A$4:$CI$60,AT$204,FALSE),"-")</f>
        <v>-</v>
      </c>
      <c r="AU129" s="38" t="str">
        <f>IFERROR(VLOOKUP($A129,'All Running Order Nat B'!$A$4:$CI$60,AU$204,FALSE),"-")</f>
        <v>-</v>
      </c>
      <c r="AV129" s="36" t="str">
        <f>IFERROR(VLOOKUP($A129,'All Running Order Nat B'!$A$4:$CI$60,AV$204,FALSE),"-")</f>
        <v>-</v>
      </c>
      <c r="AW129" s="36" t="str">
        <f>IFERROR(VLOOKUP($A129,'All Running Order Nat B'!$A$4:$CI$60,AW$204,FALSE),"-")</f>
        <v>-</v>
      </c>
      <c r="AX129" s="36" t="str">
        <f>IFERROR(VLOOKUP($A129,'All Running Order Nat B'!$A$4:$CI$60,AX$204,FALSE),"-")</f>
        <v>-</v>
      </c>
      <c r="AY129" s="36" t="str">
        <f>IFERROR(VLOOKUP($A129,'All Running Order Nat B'!$A$4:$CI$60,AY$204,FALSE),"-")</f>
        <v>-</v>
      </c>
      <c r="AZ129" s="36" t="str">
        <f>IFERROR(VLOOKUP($A129,'All Running Order Nat B'!$A$4:$CI$60,AZ$204,FALSE),"-")</f>
        <v>-</v>
      </c>
      <c r="BA129" s="36" t="str">
        <f>IFERROR(VLOOKUP($A129,'All Running Order Nat B'!$A$4:$CI$60,BA$204,FALSE),"-")</f>
        <v>-</v>
      </c>
      <c r="BB129" s="36" t="str">
        <f>IFERROR(VLOOKUP($A129,'All Running Order Nat B'!$A$4:$CI$60,BB$204,FALSE),"-")</f>
        <v>-</v>
      </c>
      <c r="BC129" s="36" t="str">
        <f>IFERROR(VLOOKUP($A129,'All Running Order Nat B'!$A$4:$CI$60,BC$204,FALSE),"-")</f>
        <v>-</v>
      </c>
      <c r="BD129" s="36" t="str">
        <f>IFERROR(VLOOKUP($A129,'All Running Order Nat B'!$A$4:$CI$60,BD$204,FALSE),"-")</f>
        <v>-</v>
      </c>
      <c r="BE129" s="36" t="str">
        <f>IFERROR(VLOOKUP($A129,'All Running Order Nat B'!$A$4:$CI$60,BE$204,FALSE),"-")</f>
        <v>-</v>
      </c>
      <c r="BF129" s="38" t="str">
        <f>IFERROR(VLOOKUP($A129,'All Running Order Nat B'!$A$4:$CI$60,BF$204,FALSE),"-")</f>
        <v>-</v>
      </c>
      <c r="BG129" s="38" t="str">
        <f>IFERROR(VLOOKUP($A129,'All Running Order Nat B'!$A$4:$CI$60,BG$204,FALSE),"-")</f>
        <v>-</v>
      </c>
      <c r="BH129" s="5" t="str">
        <f>IFERROR(VLOOKUP($A129,'All Running Order Nat B'!$A$4:$CI$60,BH$204,FALSE),"-")</f>
        <v>-</v>
      </c>
      <c r="BI129" s="5" t="str">
        <f>IFERROR(VLOOKUP($A129,'All Running Order Nat B'!$A$4:$CI$60,BI$204,FALSE),"-")</f>
        <v>-</v>
      </c>
      <c r="BJ129" s="5" t="str">
        <f>IFERROR(VLOOKUP($A129,'All Running Order Nat B'!$A$4:$CI$60,BJ$204,FALSE),"-")</f>
        <v>-</v>
      </c>
      <c r="BK129" s="5" t="str">
        <f>IFERROR(VLOOKUP($A129,'All Running Order Nat B'!$A$4:$CI$60,BK$204,FALSE),"-")</f>
        <v>-</v>
      </c>
      <c r="BL129" s="5" t="str">
        <f>IFERROR(VLOOKUP($A129,'All Running Order Nat B'!$A$4:$CI$60,BL$204,FALSE),"-")</f>
        <v>-</v>
      </c>
      <c r="BM129" s="5" t="str">
        <f>IFERROR(VLOOKUP($A129,'All Running Order Nat B'!$A$4:$CI$60,BM$204,FALSE),"-")</f>
        <v>-</v>
      </c>
      <c r="BN129" s="5" t="str">
        <f>IFERROR(VLOOKUP($A129,'All Running Order Nat B'!$A$4:$CI$60,BN$204,FALSE),"-")</f>
        <v>-</v>
      </c>
      <c r="BO129" s="5" t="str">
        <f>IFERROR(VLOOKUP($A129,'All Running Order Nat B'!$A$4:$CI$60,BO$204,FALSE),"-")</f>
        <v>-</v>
      </c>
      <c r="BP129" s="3" t="str">
        <f>IFERROR(VLOOKUP($A129,'All Running Order Nat B'!$A$4:$CI$60,BP$204,FALSE),"-")</f>
        <v>-</v>
      </c>
      <c r="BQ129" s="3" t="str">
        <f>IFERROR(VLOOKUP($A129,'All Running Order Nat B'!$A$4:$CI$60,BQ$204,FALSE),"-")</f>
        <v>-</v>
      </c>
      <c r="BR129" s="3" t="str">
        <f>IFERROR(VLOOKUP($A129,'All Running Order Nat B'!$A$4:$CI$60,BR$204,FALSE),"-")</f>
        <v>-</v>
      </c>
      <c r="BS129" s="3" t="str">
        <f>IFERROR(VLOOKUP($A129,'All Running Order Nat B'!$A$4:$CI$60,BS$204,FALSE),"-")</f>
        <v>-</v>
      </c>
      <c r="BT129" s="3" t="str">
        <f>IFERROR(VLOOKUP($A129,'All Running Order Nat B'!$A$4:$CI$60,BT$204,FALSE),"-")</f>
        <v>-</v>
      </c>
      <c r="BU129" s="3" t="str">
        <f>IFERROR(VLOOKUP($A129,'All Running Order Nat B'!$A$4:$CI$60,BU$204,FALSE),"-")</f>
        <v>-</v>
      </c>
      <c r="BV129" s="3" t="str">
        <f>IFERROR(VLOOKUP($A129,'All Running Order Nat B'!$A$4:$CI$60,BV$204,FALSE),"-")</f>
        <v>-</v>
      </c>
      <c r="BW129" s="3" t="str">
        <f>IFERROR(VLOOKUP($A129,'All Running Order Nat B'!$A$4:$CI$60,BW$204,FALSE),"-")</f>
        <v>-</v>
      </c>
      <c r="BX129" s="3" t="str">
        <f>IFERROR(VLOOKUP($A129,'All Running Order Nat B'!$A$4:$CI$60,BX$204,FALSE),"-")</f>
        <v>-</v>
      </c>
      <c r="BY129" s="3" t="str">
        <f>IFERROR(VLOOKUP($A129,'All Running Order Nat B'!$A$4:$CI$60,BY$204,FALSE),"-")</f>
        <v>-</v>
      </c>
      <c r="BZ129" s="3" t="str">
        <f>IFERROR(VLOOKUP($A129,'All Running Order Nat B'!$A$4:$CI$60,BZ$204,FALSE),"-")</f>
        <v>-</v>
      </c>
      <c r="CA129" s="3" t="str">
        <f>IFERROR(VLOOKUP($A129,'All Running Order Nat B'!$A$4:$CI$60,CA$204,FALSE),"-")</f>
        <v>-</v>
      </c>
      <c r="CB129" s="3" t="str">
        <f>IFERROR(VLOOKUP($A129,'All Running Order Nat B'!$A$4:$CI$60,CB$204,FALSE),"-")</f>
        <v>-</v>
      </c>
      <c r="CC129" s="3" t="str">
        <f>IFERROR(VLOOKUP($A129,'All Running Order Nat B'!$A$4:$CI$60,CC$204,FALSE),"-")</f>
        <v>-</v>
      </c>
      <c r="CD129" s="3" t="str">
        <f>IFERROR(VLOOKUP($A129,'All Running Order Nat B'!$A$4:$CI$60,CD$204,FALSE),"-")</f>
        <v>-</v>
      </c>
      <c r="CE129" s="3" t="str">
        <f>IFERROR(VLOOKUP($A129,'All Running Order Nat B'!$A$4:$CI$60,CE$204,FALSE),"-")</f>
        <v>-</v>
      </c>
      <c r="CF129" s="3"/>
      <c r="CG129" s="3"/>
      <c r="CH129" s="5" t="str">
        <f>IFERROR(VLOOKUP($A129,'All Running Order Nat B'!$A$4:$CI$60,CH$204,FALSE),"-")</f>
        <v>-</v>
      </c>
      <c r="CI129">
        <v>22</v>
      </c>
    </row>
    <row r="130" spans="1:87" x14ac:dyDescent="0.3">
      <c r="A130" t="str">
        <f>CONCATENATE('Running Order'!$E$1009,CI130)</f>
        <v>Rookie23</v>
      </c>
      <c r="B130" s="13" t="str">
        <f>IFERROR(VLOOKUP($A130,'All Running Order Nat B'!$A$4:$CI$60,B$204,FALSE),"-")</f>
        <v>-</v>
      </c>
      <c r="C130" s="35" t="str">
        <f>IFERROR(VLOOKUP($A130,'All Running Order Nat B'!$A$4:$CI$60,C$204,FALSE),"-")</f>
        <v>-</v>
      </c>
      <c r="D130" s="35" t="str">
        <f>IFERROR(VLOOKUP($A130,'All Running Order Nat B'!$A$4:$CI$60,D$204,FALSE),"-")</f>
        <v>-</v>
      </c>
      <c r="E130" s="35" t="str">
        <f>IFERROR(VLOOKUP($A130,'All Running Order Nat B'!$A$4:$CI$60,E$204,FALSE),"-")</f>
        <v>-</v>
      </c>
      <c r="F130" s="35" t="str">
        <f>IFERROR(VLOOKUP($A130,'All Running Order Nat B'!$A$4:$CI$60,F$204,FALSE),"-")</f>
        <v>-</v>
      </c>
      <c r="G130" s="13" t="str">
        <f>IFERROR(VLOOKUP($A130,'All Running Order Nat B'!$A$4:$CI$60,G$204,FALSE),"-")</f>
        <v>-</v>
      </c>
      <c r="H130" s="12" t="str">
        <f>IFERROR(VLOOKUP($A130,'All Running Order Nat B'!$A$4:$CI$60,H$204,FALSE),"-")</f>
        <v>-</v>
      </c>
      <c r="I130" s="12" t="str">
        <f>IFERROR(VLOOKUP($A130,'All Running Order Nat B'!$A$4:$CI$60,I$204,FALSE),"-")</f>
        <v>-</v>
      </c>
      <c r="J130" s="12" t="str">
        <f>IFERROR(VLOOKUP($A130,'All Running Order Nat B'!$A$4:$CI$60,J$204,FALSE),"-")</f>
        <v>-</v>
      </c>
      <c r="K130" s="35" t="str">
        <f>IFERROR(VLOOKUP($A130,'All Running Order Nat B'!$A$4:$CI$60,K$204,FALSE),"-")</f>
        <v>-</v>
      </c>
      <c r="L130" s="12" t="str">
        <f>IFERROR(VLOOKUP($A130,'All Running Order Nat B'!$A$4:$CI$60,L$204,FALSE),"-")</f>
        <v>-</v>
      </c>
      <c r="M130" s="35" t="str">
        <f>IFERROR(VLOOKUP($A130,'All Running Order Nat B'!$A$4:$CI$60,M$204,FALSE),"-")</f>
        <v>-</v>
      </c>
      <c r="N130" s="35" t="str">
        <f>IFERROR(VLOOKUP($A130,'All Running Order Nat B'!$A$4:$CI$60,N$204,FALSE),"-")</f>
        <v>-</v>
      </c>
      <c r="O130" s="35" t="str">
        <f>IFERROR(VLOOKUP($A130,'All Running Order Nat B'!$A$4:$CI$60,O$204,FALSE),"-")</f>
        <v>-</v>
      </c>
      <c r="P130" s="35" t="str">
        <f>IFERROR(VLOOKUP($A130,'All Running Order Nat B'!$A$4:$CI$60,P$204,FALSE),"-")</f>
        <v>-</v>
      </c>
      <c r="Q130" s="35" t="str">
        <f>IFERROR(VLOOKUP($A130,'All Running Order Nat B'!$A$4:$CI$60,Q$204,FALSE),"-")</f>
        <v>-</v>
      </c>
      <c r="R130" s="35" t="str">
        <f>IFERROR(VLOOKUP($A130,'All Running Order Nat B'!$A$4:$CI$60,R$204,FALSE),"-")</f>
        <v>-</v>
      </c>
      <c r="S130" s="12" t="str">
        <f>IFERROR(VLOOKUP($A130,'All Running Order Nat B'!$A$4:$CI$60,S$204,FALSE),"-")</f>
        <v>-</v>
      </c>
      <c r="T130" s="35" t="str">
        <f>IFERROR(VLOOKUP($A130,'All Running Order Nat B'!$A$4:$CI$60,T$204,FALSE),"-")</f>
        <v>-</v>
      </c>
      <c r="U130" s="12" t="str">
        <f>IFERROR(VLOOKUP($A130,'All Running Order Nat B'!$A$4:$CI$60,U$204,FALSE),"-")</f>
        <v>-</v>
      </c>
      <c r="V130" s="35" t="str">
        <f>IFERROR(VLOOKUP($A130,'All Running Order Nat B'!$A$4:$CI$60,V$204,FALSE),"-")</f>
        <v>-</v>
      </c>
      <c r="W130" s="5" t="str">
        <f>IFERROR(VLOOKUP($A130,'All Running Order Nat B'!$A$4:$CI$60,W$204,FALSE),"-")</f>
        <v>-</v>
      </c>
      <c r="X130" s="12" t="str">
        <f>IFERROR(VLOOKUP($A130,'All Running Order Nat B'!$A$4:$CI$60,X$204,FALSE),"-")</f>
        <v>-</v>
      </c>
      <c r="Y130" s="12" t="str">
        <f>IFERROR(VLOOKUP($A130,'All Running Order Nat B'!$A$4:$CI$60,Y$204,FALSE),"-")</f>
        <v>-</v>
      </c>
      <c r="Z130" s="12" t="str">
        <f>IFERROR(VLOOKUP($A130,'All Running Order Nat B'!$A$4:$CI$60,Z$204,FALSE),"-")</f>
        <v>-</v>
      </c>
      <c r="AA130" s="12" t="str">
        <f>IFERROR(VLOOKUP($A130,'All Running Order Nat B'!$A$4:$CI$60,AA$204,FALSE),"-")</f>
        <v>-</v>
      </c>
      <c r="AB130" s="12" t="str">
        <f>IFERROR(VLOOKUP($A130,'All Running Order Nat B'!$A$4:$CI$60,AB$204,FALSE),"-")</f>
        <v>-</v>
      </c>
      <c r="AC130" s="12" t="str">
        <f>IFERROR(VLOOKUP($A130,'All Running Order Nat B'!$A$4:$CI$60,AC$204,FALSE),"-")</f>
        <v>-</v>
      </c>
      <c r="AD130" s="12" t="str">
        <f>IFERROR(VLOOKUP($A130,'All Running Order Nat B'!$A$4:$CI$60,AD$204,FALSE),"-")</f>
        <v>-</v>
      </c>
      <c r="AE130" s="12" t="str">
        <f>IFERROR(VLOOKUP($A130,'All Running Order Nat B'!$A$4:$CI$60,AE$204,FALSE),"-")</f>
        <v>-</v>
      </c>
      <c r="AF130" s="12" t="str">
        <f>IFERROR(VLOOKUP($A130,'All Running Order Nat B'!$A$4:$CI$60,AF$204,FALSE),"-")</f>
        <v>-</v>
      </c>
      <c r="AG130" s="12" t="str">
        <f>IFERROR(VLOOKUP($A130,'All Running Order Nat B'!$A$4:$CI$60,AG$204,FALSE),"-")</f>
        <v>-</v>
      </c>
      <c r="AH130" s="5" t="str">
        <f>IFERROR(VLOOKUP($A130,'All Running Order Nat B'!$A$4:$CI$60,AH$204,FALSE),"-")</f>
        <v>-</v>
      </c>
      <c r="AI130" s="5" t="str">
        <f>IFERROR(VLOOKUP($A130,'All Running Order Nat B'!$A$4:$CI$60,AI$204,FALSE),"-")</f>
        <v>-</v>
      </c>
      <c r="AJ130" s="12" t="str">
        <f>IFERROR(VLOOKUP($A130,'All Running Order Nat B'!$A$4:$CI$60,AJ$204,FALSE),"-")</f>
        <v>-</v>
      </c>
      <c r="AK130" s="12" t="str">
        <f>IFERROR(VLOOKUP($A130,'All Running Order Nat B'!$A$4:$CI$60,AK$204,FALSE),"-")</f>
        <v>-</v>
      </c>
      <c r="AL130" s="12" t="str">
        <f>IFERROR(VLOOKUP($A130,'All Running Order Nat B'!$A$4:$CI$60,AL$204,FALSE),"-")</f>
        <v>-</v>
      </c>
      <c r="AM130" s="12" t="str">
        <f>IFERROR(VLOOKUP($A130,'All Running Order Nat B'!$A$4:$CI$60,AM$204,FALSE),"-")</f>
        <v>-</v>
      </c>
      <c r="AN130" s="12" t="str">
        <f>IFERROR(VLOOKUP($A130,'All Running Order Nat B'!$A$4:$CI$60,AN$204,FALSE),"-")</f>
        <v>-</v>
      </c>
      <c r="AO130" s="12" t="str">
        <f>IFERROR(VLOOKUP($A130,'All Running Order Nat B'!$A$4:$CI$60,AO$204,FALSE),"-")</f>
        <v>-</v>
      </c>
      <c r="AP130" s="12" t="str">
        <f>IFERROR(VLOOKUP($A130,'All Running Order Nat B'!$A$4:$CI$60,AP$204,FALSE),"-")</f>
        <v>-</v>
      </c>
      <c r="AQ130" s="12" t="str">
        <f>IFERROR(VLOOKUP($A130,'All Running Order Nat B'!$A$4:$CI$60,AQ$204,FALSE),"-")</f>
        <v>-</v>
      </c>
      <c r="AR130" s="12" t="str">
        <f>IFERROR(VLOOKUP($A130,'All Running Order Nat B'!$A$4:$CI$60,AR$204,FALSE),"-")</f>
        <v>-</v>
      </c>
      <c r="AS130" s="12" t="str">
        <f>IFERROR(VLOOKUP($A130,'All Running Order Nat B'!$A$4:$CI$60,AS$204,FALSE),"-")</f>
        <v>-</v>
      </c>
      <c r="AT130" s="5" t="str">
        <f>IFERROR(VLOOKUP($A130,'All Running Order Nat B'!$A$4:$CI$60,AT$204,FALSE),"-")</f>
        <v>-</v>
      </c>
      <c r="AU130" s="5" t="str">
        <f>IFERROR(VLOOKUP($A130,'All Running Order Nat B'!$A$4:$CI$60,AU$204,FALSE),"-")</f>
        <v>-</v>
      </c>
      <c r="AV130" s="12" t="str">
        <f>IFERROR(VLOOKUP($A130,'All Running Order Nat B'!$A$4:$CI$60,AV$204,FALSE),"-")</f>
        <v>-</v>
      </c>
      <c r="AW130" s="12" t="str">
        <f>IFERROR(VLOOKUP($A130,'All Running Order Nat B'!$A$4:$CI$60,AW$204,FALSE),"-")</f>
        <v>-</v>
      </c>
      <c r="AX130" s="12" t="str">
        <f>IFERROR(VLOOKUP($A130,'All Running Order Nat B'!$A$4:$CI$60,AX$204,FALSE),"-")</f>
        <v>-</v>
      </c>
      <c r="AY130" s="12" t="str">
        <f>IFERROR(VLOOKUP($A130,'All Running Order Nat B'!$A$4:$CI$60,AY$204,FALSE),"-")</f>
        <v>-</v>
      </c>
      <c r="AZ130" s="12" t="str">
        <f>IFERROR(VLOOKUP($A130,'All Running Order Nat B'!$A$4:$CI$60,AZ$204,FALSE),"-")</f>
        <v>-</v>
      </c>
      <c r="BA130" s="12" t="str">
        <f>IFERROR(VLOOKUP($A130,'All Running Order Nat B'!$A$4:$CI$60,BA$204,FALSE),"-")</f>
        <v>-</v>
      </c>
      <c r="BB130" s="12" t="str">
        <f>IFERROR(VLOOKUP($A130,'All Running Order Nat B'!$A$4:$CI$60,BB$204,FALSE),"-")</f>
        <v>-</v>
      </c>
      <c r="BC130" s="12" t="str">
        <f>IFERROR(VLOOKUP($A130,'All Running Order Nat B'!$A$4:$CI$60,BC$204,FALSE),"-")</f>
        <v>-</v>
      </c>
      <c r="BD130" s="12" t="str">
        <f>IFERROR(VLOOKUP($A130,'All Running Order Nat B'!$A$4:$CI$60,BD$204,FALSE),"-")</f>
        <v>-</v>
      </c>
      <c r="BE130" s="12" t="str">
        <f>IFERROR(VLOOKUP($A130,'All Running Order Nat B'!$A$4:$CI$60,BE$204,FALSE),"-")</f>
        <v>-</v>
      </c>
      <c r="BF130" s="5" t="str">
        <f>IFERROR(VLOOKUP($A130,'All Running Order Nat B'!$A$4:$CI$60,BF$204,FALSE),"-")</f>
        <v>-</v>
      </c>
      <c r="BG130" s="5" t="str">
        <f>IFERROR(VLOOKUP($A130,'All Running Order Nat B'!$A$4:$CI$60,BG$204,FALSE),"-")</f>
        <v>-</v>
      </c>
      <c r="BH130" s="5" t="str">
        <f>IFERROR(VLOOKUP($A130,'All Running Order Nat B'!$A$4:$CI$60,BH$204,FALSE),"-")</f>
        <v>-</v>
      </c>
      <c r="BI130" s="5" t="str">
        <f>IFERROR(VLOOKUP($A130,'All Running Order Nat B'!$A$4:$CI$60,BI$204,FALSE),"-")</f>
        <v>-</v>
      </c>
      <c r="BJ130" s="5" t="str">
        <f>IFERROR(VLOOKUP($A130,'All Running Order Nat B'!$A$4:$CI$60,BJ$204,FALSE),"-")</f>
        <v>-</v>
      </c>
      <c r="BK130" s="5" t="str">
        <f>IFERROR(VLOOKUP($A130,'All Running Order Nat B'!$A$4:$CI$60,BK$204,FALSE),"-")</f>
        <v>-</v>
      </c>
      <c r="BL130" s="5" t="str">
        <f>IFERROR(VLOOKUP($A130,'All Running Order Nat B'!$A$4:$CI$60,BL$204,FALSE),"-")</f>
        <v>-</v>
      </c>
      <c r="BM130" s="5" t="str">
        <f>IFERROR(VLOOKUP($A130,'All Running Order Nat B'!$A$4:$CI$60,BM$204,FALSE),"-")</f>
        <v>-</v>
      </c>
      <c r="BN130" s="5" t="str">
        <f>IFERROR(VLOOKUP($A130,'All Running Order Nat B'!$A$4:$CI$60,BN$204,FALSE),"-")</f>
        <v>-</v>
      </c>
      <c r="BO130" s="5" t="str">
        <f>IFERROR(VLOOKUP($A130,'All Running Order Nat B'!$A$4:$CI$60,BO$204,FALSE),"-")</f>
        <v>-</v>
      </c>
      <c r="BP130" s="3" t="str">
        <f>IFERROR(VLOOKUP($A130,'All Running Order Nat B'!$A$4:$CI$60,BP$204,FALSE),"-")</f>
        <v>-</v>
      </c>
      <c r="BQ130" s="3" t="str">
        <f>IFERROR(VLOOKUP($A130,'All Running Order Nat B'!$A$4:$CI$60,BQ$204,FALSE),"-")</f>
        <v>-</v>
      </c>
      <c r="BR130" s="3" t="str">
        <f>IFERROR(VLOOKUP($A130,'All Running Order Nat B'!$A$4:$CI$60,BR$204,FALSE),"-")</f>
        <v>-</v>
      </c>
      <c r="BS130" s="3" t="str">
        <f>IFERROR(VLOOKUP($A130,'All Running Order Nat B'!$A$4:$CI$60,BS$204,FALSE),"-")</f>
        <v>-</v>
      </c>
      <c r="BT130" s="3" t="str">
        <f>IFERROR(VLOOKUP($A130,'All Running Order Nat B'!$A$4:$CI$60,BT$204,FALSE),"-")</f>
        <v>-</v>
      </c>
      <c r="BU130" s="3" t="str">
        <f>IFERROR(VLOOKUP($A130,'All Running Order Nat B'!$A$4:$CI$60,BU$204,FALSE),"-")</f>
        <v>-</v>
      </c>
      <c r="BV130" s="3" t="str">
        <f>IFERROR(VLOOKUP($A130,'All Running Order Nat B'!$A$4:$CI$60,BV$204,FALSE),"-")</f>
        <v>-</v>
      </c>
      <c r="BW130" s="3" t="str">
        <f>IFERROR(VLOOKUP($A130,'All Running Order Nat B'!$A$4:$CI$60,BW$204,FALSE),"-")</f>
        <v>-</v>
      </c>
      <c r="BX130" s="3" t="str">
        <f>IFERROR(VLOOKUP($A130,'All Running Order Nat B'!$A$4:$CI$60,BX$204,FALSE),"-")</f>
        <v>-</v>
      </c>
      <c r="BY130" s="3" t="str">
        <f>IFERROR(VLOOKUP($A130,'All Running Order Nat B'!$A$4:$CI$60,BY$204,FALSE),"-")</f>
        <v>-</v>
      </c>
      <c r="BZ130" s="3" t="str">
        <f>IFERROR(VLOOKUP($A130,'All Running Order Nat B'!$A$4:$CI$60,BZ$204,FALSE),"-")</f>
        <v>-</v>
      </c>
      <c r="CA130" s="3" t="str">
        <f>IFERROR(VLOOKUP($A130,'All Running Order Nat B'!$A$4:$CI$60,CA$204,FALSE),"-")</f>
        <v>-</v>
      </c>
      <c r="CB130" s="3" t="str">
        <f>IFERROR(VLOOKUP($A130,'All Running Order Nat B'!$A$4:$CI$60,CB$204,FALSE),"-")</f>
        <v>-</v>
      </c>
      <c r="CC130" s="3" t="str">
        <f>IFERROR(VLOOKUP($A130,'All Running Order Nat B'!$A$4:$CI$60,CC$204,FALSE),"-")</f>
        <v>-</v>
      </c>
      <c r="CD130" s="3" t="str">
        <f>IFERROR(VLOOKUP($A130,'All Running Order Nat B'!$A$4:$CI$60,CD$204,FALSE),"-")</f>
        <v>-</v>
      </c>
      <c r="CE130" s="3" t="str">
        <f>IFERROR(VLOOKUP($A130,'All Running Order Nat B'!$A$4:$CI$60,CE$204,FALSE),"-")</f>
        <v>-</v>
      </c>
      <c r="CF130" s="3"/>
      <c r="CG130" s="3"/>
      <c r="CH130" s="5" t="str">
        <f>IFERROR(VLOOKUP($A130,'All Running Order Nat B'!$A$4:$CI$60,CH$204,FALSE),"-")</f>
        <v>-</v>
      </c>
      <c r="CI130">
        <v>23</v>
      </c>
    </row>
    <row r="131" spans="1:87" x14ac:dyDescent="0.3">
      <c r="A131" t="str">
        <f>CONCATENATE('Running Order'!$E$1009,CI131)</f>
        <v>Rookie24</v>
      </c>
      <c r="B131" s="37" t="str">
        <f>IFERROR(VLOOKUP($A131,'All Running Order Nat B'!$A$4:$CI$60,B$204,FALSE),"-")</f>
        <v>-</v>
      </c>
      <c r="C131" s="36" t="str">
        <f>IFERROR(VLOOKUP($A131,'All Running Order Nat B'!$A$4:$CI$60,C$204,FALSE),"-")</f>
        <v>-</v>
      </c>
      <c r="D131" s="36" t="str">
        <f>IFERROR(VLOOKUP($A131,'All Running Order Nat B'!$A$4:$CI$60,D$204,FALSE),"-")</f>
        <v>-</v>
      </c>
      <c r="E131" s="36" t="str">
        <f>IFERROR(VLOOKUP($A131,'All Running Order Nat B'!$A$4:$CI$60,E$204,FALSE),"-")</f>
        <v>-</v>
      </c>
      <c r="F131" s="36" t="str">
        <f>IFERROR(VLOOKUP($A131,'All Running Order Nat B'!$A$4:$CI$60,F$204,FALSE),"-")</f>
        <v>-</v>
      </c>
      <c r="G131" s="37" t="str">
        <f>IFERROR(VLOOKUP($A131,'All Running Order Nat B'!$A$4:$CI$60,G$204,FALSE),"-")</f>
        <v>-</v>
      </c>
      <c r="H131" s="36" t="str">
        <f>IFERROR(VLOOKUP($A131,'All Running Order Nat B'!$A$4:$CI$60,H$204,FALSE),"-")</f>
        <v>-</v>
      </c>
      <c r="I131" s="36" t="str">
        <f>IFERROR(VLOOKUP($A131,'All Running Order Nat B'!$A$4:$CI$60,I$204,FALSE),"-")</f>
        <v>-</v>
      </c>
      <c r="J131" s="36" t="str">
        <f>IFERROR(VLOOKUP($A131,'All Running Order Nat B'!$A$4:$CI$60,J$204,FALSE),"-")</f>
        <v>-</v>
      </c>
      <c r="K131" s="36" t="str">
        <f>IFERROR(VLOOKUP($A131,'All Running Order Nat B'!$A$4:$CI$60,K$204,FALSE),"-")</f>
        <v>-</v>
      </c>
      <c r="L131" s="36" t="str">
        <f>IFERROR(VLOOKUP($A131,'All Running Order Nat B'!$A$4:$CI$60,L$204,FALSE),"-")</f>
        <v>-</v>
      </c>
      <c r="M131" s="36" t="str">
        <f>IFERROR(VLOOKUP($A131,'All Running Order Nat B'!$A$4:$CI$60,M$204,FALSE),"-")</f>
        <v>-</v>
      </c>
      <c r="N131" s="36" t="str">
        <f>IFERROR(VLOOKUP($A131,'All Running Order Nat B'!$A$4:$CI$60,N$204,FALSE),"-")</f>
        <v>-</v>
      </c>
      <c r="O131" s="36" t="str">
        <f>IFERROR(VLOOKUP($A131,'All Running Order Nat B'!$A$4:$CI$60,O$204,FALSE),"-")</f>
        <v>-</v>
      </c>
      <c r="P131" s="36" t="str">
        <f>IFERROR(VLOOKUP($A131,'All Running Order Nat B'!$A$4:$CI$60,P$204,FALSE),"-")</f>
        <v>-</v>
      </c>
      <c r="Q131" s="36" t="str">
        <f>IFERROR(VLOOKUP($A131,'All Running Order Nat B'!$A$4:$CI$60,Q$204,FALSE),"-")</f>
        <v>-</v>
      </c>
      <c r="R131" s="36" t="str">
        <f>IFERROR(VLOOKUP($A131,'All Running Order Nat B'!$A$4:$CI$60,R$204,FALSE),"-")</f>
        <v>-</v>
      </c>
      <c r="S131" s="36" t="str">
        <f>IFERROR(VLOOKUP($A131,'All Running Order Nat B'!$A$4:$CI$60,S$204,FALSE),"-")</f>
        <v>-</v>
      </c>
      <c r="T131" s="36" t="str">
        <f>IFERROR(VLOOKUP($A131,'All Running Order Nat B'!$A$4:$CI$60,T$204,FALSE),"-")</f>
        <v>-</v>
      </c>
      <c r="U131" s="36" t="str">
        <f>IFERROR(VLOOKUP($A131,'All Running Order Nat B'!$A$4:$CI$60,U$204,FALSE),"-")</f>
        <v>-</v>
      </c>
      <c r="V131" s="36" t="str">
        <f>IFERROR(VLOOKUP($A131,'All Running Order Nat B'!$A$4:$CI$60,V$204,FALSE),"-")</f>
        <v>-</v>
      </c>
      <c r="W131" s="38" t="str">
        <f>IFERROR(VLOOKUP($A131,'All Running Order Nat B'!$A$4:$CI$60,W$204,FALSE),"-")</f>
        <v>-</v>
      </c>
      <c r="X131" s="36" t="str">
        <f>IFERROR(VLOOKUP($A131,'All Running Order Nat B'!$A$4:$CI$60,X$204,FALSE),"-")</f>
        <v>-</v>
      </c>
      <c r="Y131" s="36" t="str">
        <f>IFERROR(VLOOKUP($A131,'All Running Order Nat B'!$A$4:$CI$60,Y$204,FALSE),"-")</f>
        <v>-</v>
      </c>
      <c r="Z131" s="36" t="str">
        <f>IFERROR(VLOOKUP($A131,'All Running Order Nat B'!$A$4:$CI$60,Z$204,FALSE),"-")</f>
        <v>-</v>
      </c>
      <c r="AA131" s="36" t="str">
        <f>IFERROR(VLOOKUP($A131,'All Running Order Nat B'!$A$4:$CI$60,AA$204,FALSE),"-")</f>
        <v>-</v>
      </c>
      <c r="AB131" s="36" t="str">
        <f>IFERROR(VLOOKUP($A131,'All Running Order Nat B'!$A$4:$CI$60,AB$204,FALSE),"-")</f>
        <v>-</v>
      </c>
      <c r="AC131" s="36" t="str">
        <f>IFERROR(VLOOKUP($A131,'All Running Order Nat B'!$A$4:$CI$60,AC$204,FALSE),"-")</f>
        <v>-</v>
      </c>
      <c r="AD131" s="36" t="str">
        <f>IFERROR(VLOOKUP($A131,'All Running Order Nat B'!$A$4:$CI$60,AD$204,FALSE),"-")</f>
        <v>-</v>
      </c>
      <c r="AE131" s="36" t="str">
        <f>IFERROR(VLOOKUP($A131,'All Running Order Nat B'!$A$4:$CI$60,AE$204,FALSE),"-")</f>
        <v>-</v>
      </c>
      <c r="AF131" s="36" t="str">
        <f>IFERROR(VLOOKUP($A131,'All Running Order Nat B'!$A$4:$CI$60,AF$204,FALSE),"-")</f>
        <v>-</v>
      </c>
      <c r="AG131" s="36" t="str">
        <f>IFERROR(VLOOKUP($A131,'All Running Order Nat B'!$A$4:$CI$60,AG$204,FALSE),"-")</f>
        <v>-</v>
      </c>
      <c r="AH131" s="38" t="str">
        <f>IFERROR(VLOOKUP($A131,'All Running Order Nat B'!$A$4:$CI$60,AH$204,FALSE),"-")</f>
        <v>-</v>
      </c>
      <c r="AI131" s="38" t="str">
        <f>IFERROR(VLOOKUP($A131,'All Running Order Nat B'!$A$4:$CI$60,AI$204,FALSE),"-")</f>
        <v>-</v>
      </c>
      <c r="AJ131" s="36" t="str">
        <f>IFERROR(VLOOKUP($A131,'All Running Order Nat B'!$A$4:$CI$60,AJ$204,FALSE),"-")</f>
        <v>-</v>
      </c>
      <c r="AK131" s="36" t="str">
        <f>IFERROR(VLOOKUP($A131,'All Running Order Nat B'!$A$4:$CI$60,AK$204,FALSE),"-")</f>
        <v>-</v>
      </c>
      <c r="AL131" s="36" t="str">
        <f>IFERROR(VLOOKUP($A131,'All Running Order Nat B'!$A$4:$CI$60,AL$204,FALSE),"-")</f>
        <v>-</v>
      </c>
      <c r="AM131" s="36" t="str">
        <f>IFERROR(VLOOKUP($A131,'All Running Order Nat B'!$A$4:$CI$60,AM$204,FALSE),"-")</f>
        <v>-</v>
      </c>
      <c r="AN131" s="36" t="str">
        <f>IFERROR(VLOOKUP($A131,'All Running Order Nat B'!$A$4:$CI$60,AN$204,FALSE),"-")</f>
        <v>-</v>
      </c>
      <c r="AO131" s="36" t="str">
        <f>IFERROR(VLOOKUP($A131,'All Running Order Nat B'!$A$4:$CI$60,AO$204,FALSE),"-")</f>
        <v>-</v>
      </c>
      <c r="AP131" s="36" t="str">
        <f>IFERROR(VLOOKUP($A131,'All Running Order Nat B'!$A$4:$CI$60,AP$204,FALSE),"-")</f>
        <v>-</v>
      </c>
      <c r="AQ131" s="36" t="str">
        <f>IFERROR(VLOOKUP($A131,'All Running Order Nat B'!$A$4:$CI$60,AQ$204,FALSE),"-")</f>
        <v>-</v>
      </c>
      <c r="AR131" s="36" t="str">
        <f>IFERROR(VLOOKUP($A131,'All Running Order Nat B'!$A$4:$CI$60,AR$204,FALSE),"-")</f>
        <v>-</v>
      </c>
      <c r="AS131" s="36" t="str">
        <f>IFERROR(VLOOKUP($A131,'All Running Order Nat B'!$A$4:$CI$60,AS$204,FALSE),"-")</f>
        <v>-</v>
      </c>
      <c r="AT131" s="38" t="str">
        <f>IFERROR(VLOOKUP($A131,'All Running Order Nat B'!$A$4:$CI$60,AT$204,FALSE),"-")</f>
        <v>-</v>
      </c>
      <c r="AU131" s="38" t="str">
        <f>IFERROR(VLOOKUP($A131,'All Running Order Nat B'!$A$4:$CI$60,AU$204,FALSE),"-")</f>
        <v>-</v>
      </c>
      <c r="AV131" s="36" t="str">
        <f>IFERROR(VLOOKUP($A131,'All Running Order Nat B'!$A$4:$CI$60,AV$204,FALSE),"-")</f>
        <v>-</v>
      </c>
      <c r="AW131" s="36" t="str">
        <f>IFERROR(VLOOKUP($A131,'All Running Order Nat B'!$A$4:$CI$60,AW$204,FALSE),"-")</f>
        <v>-</v>
      </c>
      <c r="AX131" s="36" t="str">
        <f>IFERROR(VLOOKUP($A131,'All Running Order Nat B'!$A$4:$CI$60,AX$204,FALSE),"-")</f>
        <v>-</v>
      </c>
      <c r="AY131" s="36" t="str">
        <f>IFERROR(VLOOKUP($A131,'All Running Order Nat B'!$A$4:$CI$60,AY$204,FALSE),"-")</f>
        <v>-</v>
      </c>
      <c r="AZ131" s="36" t="str">
        <f>IFERROR(VLOOKUP($A131,'All Running Order Nat B'!$A$4:$CI$60,AZ$204,FALSE),"-")</f>
        <v>-</v>
      </c>
      <c r="BA131" s="36" t="str">
        <f>IFERROR(VLOOKUP($A131,'All Running Order Nat B'!$A$4:$CI$60,BA$204,FALSE),"-")</f>
        <v>-</v>
      </c>
      <c r="BB131" s="36" t="str">
        <f>IFERROR(VLOOKUP($A131,'All Running Order Nat B'!$A$4:$CI$60,BB$204,FALSE),"-")</f>
        <v>-</v>
      </c>
      <c r="BC131" s="36" t="str">
        <f>IFERROR(VLOOKUP($A131,'All Running Order Nat B'!$A$4:$CI$60,BC$204,FALSE),"-")</f>
        <v>-</v>
      </c>
      <c r="BD131" s="36" t="str">
        <f>IFERROR(VLOOKUP($A131,'All Running Order Nat B'!$A$4:$CI$60,BD$204,FALSE),"-")</f>
        <v>-</v>
      </c>
      <c r="BE131" s="36" t="str">
        <f>IFERROR(VLOOKUP($A131,'All Running Order Nat B'!$A$4:$CI$60,BE$204,FALSE),"-")</f>
        <v>-</v>
      </c>
      <c r="BF131" s="38" t="str">
        <f>IFERROR(VLOOKUP($A131,'All Running Order Nat B'!$A$4:$CI$60,BF$204,FALSE),"-")</f>
        <v>-</v>
      </c>
      <c r="BG131" s="38" t="str">
        <f>IFERROR(VLOOKUP($A131,'All Running Order Nat B'!$A$4:$CI$60,BG$204,FALSE),"-")</f>
        <v>-</v>
      </c>
      <c r="BH131" s="5" t="str">
        <f>IFERROR(VLOOKUP($A131,'All Running Order Nat B'!$A$4:$CI$60,BH$204,FALSE),"-")</f>
        <v>-</v>
      </c>
      <c r="BI131" s="5" t="str">
        <f>IFERROR(VLOOKUP($A131,'All Running Order Nat B'!$A$4:$CI$60,BI$204,FALSE),"-")</f>
        <v>-</v>
      </c>
      <c r="BJ131" s="5" t="str">
        <f>IFERROR(VLOOKUP($A131,'All Running Order Nat B'!$A$4:$CI$60,BJ$204,FALSE),"-")</f>
        <v>-</v>
      </c>
      <c r="BK131" s="5" t="str">
        <f>IFERROR(VLOOKUP($A131,'All Running Order Nat B'!$A$4:$CI$60,BK$204,FALSE),"-")</f>
        <v>-</v>
      </c>
      <c r="BL131" s="5" t="str">
        <f>IFERROR(VLOOKUP($A131,'All Running Order Nat B'!$A$4:$CI$60,BL$204,FALSE),"-")</f>
        <v>-</v>
      </c>
      <c r="BM131" s="5" t="str">
        <f>IFERROR(VLOOKUP($A131,'All Running Order Nat B'!$A$4:$CI$60,BM$204,FALSE),"-")</f>
        <v>-</v>
      </c>
      <c r="BN131" s="5" t="str">
        <f>IFERROR(VLOOKUP($A131,'All Running Order Nat B'!$A$4:$CI$60,BN$204,FALSE),"-")</f>
        <v>-</v>
      </c>
      <c r="BO131" s="5" t="str">
        <f>IFERROR(VLOOKUP($A131,'All Running Order Nat B'!$A$4:$CI$60,BO$204,FALSE),"-")</f>
        <v>-</v>
      </c>
      <c r="BP131" s="3" t="str">
        <f>IFERROR(VLOOKUP($A131,'All Running Order Nat B'!$A$4:$CI$60,BP$204,FALSE),"-")</f>
        <v>-</v>
      </c>
      <c r="BQ131" s="3" t="str">
        <f>IFERROR(VLOOKUP($A131,'All Running Order Nat B'!$A$4:$CI$60,BQ$204,FALSE),"-")</f>
        <v>-</v>
      </c>
      <c r="BR131" s="3" t="str">
        <f>IFERROR(VLOOKUP($A131,'All Running Order Nat B'!$A$4:$CI$60,BR$204,FALSE),"-")</f>
        <v>-</v>
      </c>
      <c r="BS131" s="3" t="str">
        <f>IFERROR(VLOOKUP($A131,'All Running Order Nat B'!$A$4:$CI$60,BS$204,FALSE),"-")</f>
        <v>-</v>
      </c>
      <c r="BT131" s="3" t="str">
        <f>IFERROR(VLOOKUP($A131,'All Running Order Nat B'!$A$4:$CI$60,BT$204,FALSE),"-")</f>
        <v>-</v>
      </c>
      <c r="BU131" s="3" t="str">
        <f>IFERROR(VLOOKUP($A131,'All Running Order Nat B'!$A$4:$CI$60,BU$204,FALSE),"-")</f>
        <v>-</v>
      </c>
      <c r="BV131" s="3" t="str">
        <f>IFERROR(VLOOKUP($A131,'All Running Order Nat B'!$A$4:$CI$60,BV$204,FALSE),"-")</f>
        <v>-</v>
      </c>
      <c r="BW131" s="3" t="str">
        <f>IFERROR(VLOOKUP($A131,'All Running Order Nat B'!$A$4:$CI$60,BW$204,FALSE),"-")</f>
        <v>-</v>
      </c>
      <c r="BX131" s="3" t="str">
        <f>IFERROR(VLOOKUP($A131,'All Running Order Nat B'!$A$4:$CI$60,BX$204,FALSE),"-")</f>
        <v>-</v>
      </c>
      <c r="BY131" s="3" t="str">
        <f>IFERROR(VLOOKUP($A131,'All Running Order Nat B'!$A$4:$CI$60,BY$204,FALSE),"-")</f>
        <v>-</v>
      </c>
      <c r="BZ131" s="3" t="str">
        <f>IFERROR(VLOOKUP($A131,'All Running Order Nat B'!$A$4:$CI$60,BZ$204,FALSE),"-")</f>
        <v>-</v>
      </c>
      <c r="CA131" s="3" t="str">
        <f>IFERROR(VLOOKUP($A131,'All Running Order Nat B'!$A$4:$CI$60,CA$204,FALSE),"-")</f>
        <v>-</v>
      </c>
      <c r="CB131" s="3" t="str">
        <f>IFERROR(VLOOKUP($A131,'All Running Order Nat B'!$A$4:$CI$60,CB$204,FALSE),"-")</f>
        <v>-</v>
      </c>
      <c r="CC131" s="3" t="str">
        <f>IFERROR(VLOOKUP($A131,'All Running Order Nat B'!$A$4:$CI$60,CC$204,FALSE),"-")</f>
        <v>-</v>
      </c>
      <c r="CD131" s="3" t="str">
        <f>IFERROR(VLOOKUP($A131,'All Running Order Nat B'!$A$4:$CI$60,CD$204,FALSE),"-")</f>
        <v>-</v>
      </c>
      <c r="CE131" s="3" t="str">
        <f>IFERROR(VLOOKUP($A131,'All Running Order Nat B'!$A$4:$CI$60,CE$204,FALSE),"-")</f>
        <v>-</v>
      </c>
      <c r="CF131" s="3"/>
      <c r="CG131" s="3"/>
      <c r="CH131" s="5" t="str">
        <f>IFERROR(VLOOKUP($A131,'All Running Order Nat B'!$A$4:$CI$60,CH$204,FALSE),"-")</f>
        <v>-</v>
      </c>
      <c r="CI131">
        <v>24</v>
      </c>
    </row>
    <row r="132" spans="1:87" x14ac:dyDescent="0.3">
      <c r="A132" t="str">
        <f>CONCATENATE('Running Order'!$E$1009,CI132)</f>
        <v>Rookie25</v>
      </c>
      <c r="B132" s="13" t="str">
        <f>IFERROR(VLOOKUP($A132,'All Running Order Nat B'!$A$4:$CI$60,B$204,FALSE),"-")</f>
        <v>-</v>
      </c>
      <c r="C132" s="13" t="str">
        <f>IFERROR(VLOOKUP($A132,'All Running Order Nat B'!$A$4:$CI$60,C$204,FALSE),"-")</f>
        <v>-</v>
      </c>
      <c r="D132" s="13" t="str">
        <f>IFERROR(VLOOKUP($A132,'All Running Order Nat B'!$A$4:$CI$60,D$204,FALSE),"-")</f>
        <v>-</v>
      </c>
      <c r="E132" s="13" t="str">
        <f>IFERROR(VLOOKUP($A132,'All Running Order Nat B'!$A$4:$CI$60,E$204,FALSE),"-")</f>
        <v>-</v>
      </c>
      <c r="F132" s="13" t="str">
        <f>IFERROR(VLOOKUP($A132,'All Running Order Nat B'!$A$4:$CI$60,F$204,FALSE),"-")</f>
        <v>-</v>
      </c>
      <c r="G132" s="13" t="str">
        <f>IFERROR(VLOOKUP($A132,'All Running Order Nat B'!$A$4:$CI$60,G$204,FALSE),"-")</f>
        <v>-</v>
      </c>
      <c r="H132" s="12" t="str">
        <f>IFERROR(VLOOKUP($A132,'All Running Order Nat B'!$A$4:$CI$60,H$204,FALSE),"-")</f>
        <v>-</v>
      </c>
      <c r="I132" s="12" t="str">
        <f>IFERROR(VLOOKUP($A132,'All Running Order Nat B'!$A$4:$CI$60,I$204,FALSE),"-")</f>
        <v>-</v>
      </c>
      <c r="J132" s="12" t="str">
        <f>IFERROR(VLOOKUP($A132,'All Running Order Nat B'!$A$4:$CI$60,J$204,FALSE),"-")</f>
        <v>-</v>
      </c>
      <c r="K132" s="12" t="str">
        <f>IFERROR(VLOOKUP($A132,'All Running Order Nat B'!$A$4:$CI$60,K$204,FALSE),"-")</f>
        <v>-</v>
      </c>
      <c r="L132" s="12" t="str">
        <f>IFERROR(VLOOKUP($A132,'All Running Order Nat B'!$A$4:$CI$60,L$204,FALSE),"-")</f>
        <v>-</v>
      </c>
      <c r="M132" s="12" t="str">
        <f>IFERROR(VLOOKUP($A132,'All Running Order Nat B'!$A$4:$CI$60,M$204,FALSE),"-")</f>
        <v>-</v>
      </c>
      <c r="N132" s="12" t="str">
        <f>IFERROR(VLOOKUP($A132,'All Running Order Nat B'!$A$4:$CI$60,N$204,FALSE),"-")</f>
        <v>-</v>
      </c>
      <c r="O132" s="12" t="str">
        <f>IFERROR(VLOOKUP($A132,'All Running Order Nat B'!$A$4:$CI$60,O$204,FALSE),"-")</f>
        <v>-</v>
      </c>
      <c r="P132" s="12" t="str">
        <f>IFERROR(VLOOKUP($A132,'All Running Order Nat B'!$A$4:$CI$60,P$204,FALSE),"-")</f>
        <v>-</v>
      </c>
      <c r="Q132" s="12" t="str">
        <f>IFERROR(VLOOKUP($A132,'All Running Order Nat B'!$A$4:$CI$60,Q$204,FALSE),"-")</f>
        <v>-</v>
      </c>
      <c r="R132" s="12" t="str">
        <f>IFERROR(VLOOKUP($A132,'All Running Order Nat B'!$A$4:$CI$60,R$204,FALSE),"-")</f>
        <v>-</v>
      </c>
      <c r="S132" s="12" t="str">
        <f>IFERROR(VLOOKUP($A132,'All Running Order Nat B'!$A$4:$CI$60,S$204,FALSE),"-")</f>
        <v>-</v>
      </c>
      <c r="T132" s="12" t="str">
        <f>IFERROR(VLOOKUP($A132,'All Running Order Nat B'!$A$4:$CI$60,T$204,FALSE),"-")</f>
        <v>-</v>
      </c>
      <c r="U132" s="12" t="str">
        <f>IFERROR(VLOOKUP($A132,'All Running Order Nat B'!$A$4:$CI$60,U$204,FALSE),"-")</f>
        <v>-</v>
      </c>
      <c r="V132" s="12" t="str">
        <f>IFERROR(VLOOKUP($A132,'All Running Order Nat B'!$A$4:$CI$60,V$204,FALSE),"-")</f>
        <v>-</v>
      </c>
      <c r="W132" s="5" t="str">
        <f>IFERROR(VLOOKUP($A132,'All Running Order Nat B'!$A$4:$CI$60,W$204,FALSE),"-")</f>
        <v>-</v>
      </c>
      <c r="X132" s="12" t="str">
        <f>IFERROR(VLOOKUP($A132,'All Running Order Nat B'!$A$4:$CI$60,X$204,FALSE),"-")</f>
        <v>-</v>
      </c>
      <c r="Y132" s="12" t="str">
        <f>IFERROR(VLOOKUP($A132,'All Running Order Nat B'!$A$4:$CI$60,Y$204,FALSE),"-")</f>
        <v>-</v>
      </c>
      <c r="Z132" s="12" t="str">
        <f>IFERROR(VLOOKUP($A132,'All Running Order Nat B'!$A$4:$CI$60,Z$204,FALSE),"-")</f>
        <v>-</v>
      </c>
      <c r="AA132" s="12" t="str">
        <f>IFERROR(VLOOKUP($A132,'All Running Order Nat B'!$A$4:$CI$60,AA$204,FALSE),"-")</f>
        <v>-</v>
      </c>
      <c r="AB132" s="12" t="str">
        <f>IFERROR(VLOOKUP($A132,'All Running Order Nat B'!$A$4:$CI$60,AB$204,FALSE),"-")</f>
        <v>-</v>
      </c>
      <c r="AC132" s="12" t="str">
        <f>IFERROR(VLOOKUP($A132,'All Running Order Nat B'!$A$4:$CI$60,AC$204,FALSE),"-")</f>
        <v>-</v>
      </c>
      <c r="AD132" s="12" t="str">
        <f>IFERROR(VLOOKUP($A132,'All Running Order Nat B'!$A$4:$CI$60,AD$204,FALSE),"-")</f>
        <v>-</v>
      </c>
      <c r="AE132" s="12" t="str">
        <f>IFERROR(VLOOKUP($A132,'All Running Order Nat B'!$A$4:$CI$60,AE$204,FALSE),"-")</f>
        <v>-</v>
      </c>
      <c r="AF132" s="12" t="str">
        <f>IFERROR(VLOOKUP($A132,'All Running Order Nat B'!$A$4:$CI$60,AF$204,FALSE),"-")</f>
        <v>-</v>
      </c>
      <c r="AG132" s="12" t="str">
        <f>IFERROR(VLOOKUP($A132,'All Running Order Nat B'!$A$4:$CI$60,AG$204,FALSE),"-")</f>
        <v>-</v>
      </c>
      <c r="AH132" s="5" t="str">
        <f>IFERROR(VLOOKUP($A132,'All Running Order Nat B'!$A$4:$CI$60,AH$204,FALSE),"-")</f>
        <v>-</v>
      </c>
      <c r="AI132" s="5" t="str">
        <f>IFERROR(VLOOKUP($A132,'All Running Order Nat B'!$A$4:$CI$60,AI$204,FALSE),"-")</f>
        <v>-</v>
      </c>
      <c r="AJ132" s="12" t="str">
        <f>IFERROR(VLOOKUP($A132,'All Running Order Nat B'!$A$4:$CI$60,AJ$204,FALSE),"-")</f>
        <v>-</v>
      </c>
      <c r="AK132" s="12" t="str">
        <f>IFERROR(VLOOKUP($A132,'All Running Order Nat B'!$A$4:$CI$60,AK$204,FALSE),"-")</f>
        <v>-</v>
      </c>
      <c r="AL132" s="12" t="str">
        <f>IFERROR(VLOOKUP($A132,'All Running Order Nat B'!$A$4:$CI$60,AL$204,FALSE),"-")</f>
        <v>-</v>
      </c>
      <c r="AM132" s="12" t="str">
        <f>IFERROR(VLOOKUP($A132,'All Running Order Nat B'!$A$4:$CI$60,AM$204,FALSE),"-")</f>
        <v>-</v>
      </c>
      <c r="AN132" s="12" t="str">
        <f>IFERROR(VLOOKUP($A132,'All Running Order Nat B'!$A$4:$CI$60,AN$204,FALSE),"-")</f>
        <v>-</v>
      </c>
      <c r="AO132" s="12" t="str">
        <f>IFERROR(VLOOKUP($A132,'All Running Order Nat B'!$A$4:$CI$60,AO$204,FALSE),"-")</f>
        <v>-</v>
      </c>
      <c r="AP132" s="12" t="str">
        <f>IFERROR(VLOOKUP($A132,'All Running Order Nat B'!$A$4:$CI$60,AP$204,FALSE),"-")</f>
        <v>-</v>
      </c>
      <c r="AQ132" s="12" t="str">
        <f>IFERROR(VLOOKUP($A132,'All Running Order Nat B'!$A$4:$CI$60,AQ$204,FALSE),"-")</f>
        <v>-</v>
      </c>
      <c r="AR132" s="12" t="str">
        <f>IFERROR(VLOOKUP($A132,'All Running Order Nat B'!$A$4:$CI$60,AR$204,FALSE),"-")</f>
        <v>-</v>
      </c>
      <c r="AS132" s="12" t="str">
        <f>IFERROR(VLOOKUP($A132,'All Running Order Nat B'!$A$4:$CI$60,AS$204,FALSE),"-")</f>
        <v>-</v>
      </c>
      <c r="AT132" s="5" t="str">
        <f>IFERROR(VLOOKUP($A132,'All Running Order Nat B'!$A$4:$CI$60,AT$204,FALSE),"-")</f>
        <v>-</v>
      </c>
      <c r="AU132" s="5" t="str">
        <f>IFERROR(VLOOKUP($A132,'All Running Order Nat B'!$A$4:$CI$60,AU$204,FALSE),"-")</f>
        <v>-</v>
      </c>
      <c r="AV132" s="5" t="str">
        <f>IFERROR(VLOOKUP($A132,'All Running Order Nat B'!$A$4:$CI$60,AV$204,FALSE),"-")</f>
        <v>-</v>
      </c>
      <c r="AW132" s="5" t="str">
        <f>IFERROR(VLOOKUP($A132,'All Running Order Nat B'!$A$4:$CI$60,AW$204,FALSE),"-")</f>
        <v>-</v>
      </c>
      <c r="AX132" s="5" t="str">
        <f>IFERROR(VLOOKUP($A132,'All Running Order Nat B'!$A$4:$CI$60,AX$204,FALSE),"-")</f>
        <v>-</v>
      </c>
      <c r="AY132" s="5" t="str">
        <f>IFERROR(VLOOKUP($A132,'All Running Order Nat B'!$A$4:$CI$60,AY$204,FALSE),"-")</f>
        <v>-</v>
      </c>
      <c r="AZ132" s="5" t="str">
        <f>IFERROR(VLOOKUP($A132,'All Running Order Nat B'!$A$4:$CI$60,AZ$204,FALSE),"-")</f>
        <v>-</v>
      </c>
      <c r="BA132" s="5" t="str">
        <f>IFERROR(VLOOKUP($A132,'All Running Order Nat B'!$A$4:$CI$60,BA$204,FALSE),"-")</f>
        <v>-</v>
      </c>
      <c r="BB132" s="5" t="str">
        <f>IFERROR(VLOOKUP($A132,'All Running Order Nat B'!$A$4:$CI$60,BB$204,FALSE),"-")</f>
        <v>-</v>
      </c>
      <c r="BC132" s="5" t="str">
        <f>IFERROR(VLOOKUP($A132,'All Running Order Nat B'!$A$4:$CI$60,BC$204,FALSE),"-")</f>
        <v>-</v>
      </c>
      <c r="BD132" s="5" t="str">
        <f>IFERROR(VLOOKUP($A132,'All Running Order Nat B'!$A$4:$CI$60,BD$204,FALSE),"-")</f>
        <v>-</v>
      </c>
      <c r="BE132" s="5" t="str">
        <f>IFERROR(VLOOKUP($A132,'All Running Order Nat B'!$A$4:$CI$60,BE$204,FALSE),"-")</f>
        <v>-</v>
      </c>
      <c r="BF132" s="5" t="str">
        <f>IFERROR(VLOOKUP($A132,'All Running Order Nat B'!$A$4:$CI$60,BF$204,FALSE),"-")</f>
        <v>-</v>
      </c>
      <c r="BG132" s="5" t="str">
        <f>IFERROR(VLOOKUP($A132,'All Running Order Nat B'!$A$4:$CI$60,BG$204,FALSE),"-")</f>
        <v>-</v>
      </c>
      <c r="BH132" s="5" t="str">
        <f>IFERROR(VLOOKUP($A132,'All Running Order Nat B'!$A$4:$CI$60,BH$204,FALSE),"-")</f>
        <v>-</v>
      </c>
      <c r="BI132" s="5" t="str">
        <f>IFERROR(VLOOKUP($A132,'All Running Order Nat B'!$A$4:$CI$60,BI$204,FALSE),"-")</f>
        <v>-</v>
      </c>
      <c r="BJ132" s="5" t="str">
        <f>IFERROR(VLOOKUP($A132,'All Running Order Nat B'!$A$4:$CI$60,BJ$204,FALSE),"-")</f>
        <v>-</v>
      </c>
      <c r="BK132" s="5" t="str">
        <f>IFERROR(VLOOKUP($A132,'All Running Order Nat B'!$A$4:$CI$60,BK$204,FALSE),"-")</f>
        <v>-</v>
      </c>
      <c r="BL132" s="5" t="str">
        <f>IFERROR(VLOOKUP($A132,'All Running Order Nat B'!$A$4:$CI$60,BL$204,FALSE),"-")</f>
        <v>-</v>
      </c>
      <c r="BM132" s="5" t="str">
        <f>IFERROR(VLOOKUP($A132,'All Running Order Nat B'!$A$4:$CI$60,BM$204,FALSE),"-")</f>
        <v>-</v>
      </c>
      <c r="BN132" s="5" t="str">
        <f>IFERROR(VLOOKUP($A132,'All Running Order Nat B'!$A$4:$CI$60,BN$204,FALSE),"-")</f>
        <v>-</v>
      </c>
      <c r="BO132" s="5" t="str">
        <f>IFERROR(VLOOKUP($A132,'All Running Order Nat B'!$A$4:$CI$60,BO$204,FALSE),"-")</f>
        <v>-</v>
      </c>
      <c r="BP132" s="3" t="str">
        <f>IFERROR(VLOOKUP($A132,'All Running Order Nat B'!$A$4:$CI$60,BP$204,FALSE),"-")</f>
        <v>-</v>
      </c>
      <c r="BQ132" s="3" t="str">
        <f>IFERROR(VLOOKUP($A132,'All Running Order Nat B'!$A$4:$CI$60,BQ$204,FALSE),"-")</f>
        <v>-</v>
      </c>
      <c r="BR132" s="3" t="str">
        <f>IFERROR(VLOOKUP($A132,'All Running Order Nat B'!$A$4:$CI$60,BR$204,FALSE),"-")</f>
        <v>-</v>
      </c>
      <c r="BS132" s="3" t="str">
        <f>IFERROR(VLOOKUP($A132,'All Running Order Nat B'!$A$4:$CI$60,BS$204,FALSE),"-")</f>
        <v>-</v>
      </c>
      <c r="BT132" s="3" t="str">
        <f>IFERROR(VLOOKUP($A132,'All Running Order Nat B'!$A$4:$CI$60,BT$204,FALSE),"-")</f>
        <v>-</v>
      </c>
      <c r="BU132" s="3" t="str">
        <f>IFERROR(VLOOKUP($A132,'All Running Order Nat B'!$A$4:$CI$60,BU$204,FALSE),"-")</f>
        <v>-</v>
      </c>
      <c r="BV132" s="3" t="str">
        <f>IFERROR(VLOOKUP($A132,'All Running Order Nat B'!$A$4:$CI$60,BV$204,FALSE),"-")</f>
        <v>-</v>
      </c>
      <c r="BW132" s="3" t="str">
        <f>IFERROR(VLOOKUP($A132,'All Running Order Nat B'!$A$4:$CI$60,BW$204,FALSE),"-")</f>
        <v>-</v>
      </c>
      <c r="BX132" s="3" t="str">
        <f>IFERROR(VLOOKUP($A132,'All Running Order Nat B'!$A$4:$CI$60,BX$204,FALSE),"-")</f>
        <v>-</v>
      </c>
      <c r="BY132" s="3" t="str">
        <f>IFERROR(VLOOKUP($A132,'All Running Order Nat B'!$A$4:$CI$60,BY$204,FALSE),"-")</f>
        <v>-</v>
      </c>
      <c r="BZ132" s="3" t="str">
        <f>IFERROR(VLOOKUP($A132,'All Running Order Nat B'!$A$4:$CI$60,BZ$204,FALSE),"-")</f>
        <v>-</v>
      </c>
      <c r="CA132" s="3" t="str">
        <f>IFERROR(VLOOKUP($A132,'All Running Order Nat B'!$A$4:$CI$60,CA$204,FALSE),"-")</f>
        <v>-</v>
      </c>
      <c r="CB132" s="3" t="str">
        <f>IFERROR(VLOOKUP($A132,'All Running Order Nat B'!$A$4:$CI$60,CB$204,FALSE),"-")</f>
        <v>-</v>
      </c>
      <c r="CC132" s="3" t="str">
        <f>IFERROR(VLOOKUP($A132,'All Running Order Nat B'!$A$4:$CI$60,CC$204,FALSE),"-")</f>
        <v>-</v>
      </c>
      <c r="CD132" s="3" t="str">
        <f>IFERROR(VLOOKUP($A132,'All Running Order Nat B'!$A$4:$CI$60,CD$204,FALSE),"-")</f>
        <v>-</v>
      </c>
      <c r="CE132" s="3" t="str">
        <f>IFERROR(VLOOKUP($A132,'All Running Order Nat B'!$A$4:$CI$60,CE$204,FALSE),"-")</f>
        <v>-</v>
      </c>
      <c r="CF132" s="3"/>
      <c r="CG132" s="3"/>
      <c r="CH132" s="5" t="str">
        <f>IFERROR(VLOOKUP($A132,'All Running Order Nat B'!$A$4:$CI$60,CH$204,FALSE),"-")</f>
        <v>-</v>
      </c>
      <c r="CI132">
        <v>25</v>
      </c>
    </row>
    <row r="134" spans="1:87" ht="15" customHeight="1" x14ac:dyDescent="0.3">
      <c r="B134" s="3"/>
      <c r="C134" s="3"/>
      <c r="D134" s="3"/>
      <c r="E134" s="3"/>
      <c r="F134" s="3"/>
      <c r="G134" s="43" t="s">
        <v>50</v>
      </c>
      <c r="H134" s="48" t="s">
        <v>33</v>
      </c>
      <c r="I134" s="48"/>
      <c r="J134" s="48"/>
      <c r="K134" s="43" t="s">
        <v>34</v>
      </c>
      <c r="L134" s="49" t="s">
        <v>3</v>
      </c>
      <c r="M134" s="49" t="s">
        <v>4</v>
      </c>
      <c r="N134" s="49"/>
      <c r="O134" s="49"/>
      <c r="P134" s="49"/>
      <c r="Q134" s="49"/>
      <c r="R134" s="49"/>
      <c r="S134" s="49"/>
      <c r="T134" s="49"/>
      <c r="U134" s="49"/>
      <c r="V134" s="49"/>
      <c r="W134" s="48" t="s">
        <v>32</v>
      </c>
      <c r="X134" s="49" t="s">
        <v>5</v>
      </c>
      <c r="Y134" s="49"/>
      <c r="Z134" s="49"/>
      <c r="AA134" s="49"/>
      <c r="AB134" s="49"/>
      <c r="AC134" s="49"/>
      <c r="AD134" s="49"/>
      <c r="AE134" s="49"/>
      <c r="AF134" s="49"/>
      <c r="AG134" s="49"/>
      <c r="AH134" s="48" t="s">
        <v>32</v>
      </c>
      <c r="AI134" s="48" t="s">
        <v>6</v>
      </c>
      <c r="AJ134" s="50" t="s">
        <v>30</v>
      </c>
      <c r="AK134" s="51"/>
      <c r="AL134" s="51"/>
      <c r="AM134" s="51"/>
      <c r="AN134" s="51"/>
      <c r="AO134" s="51"/>
      <c r="AP134" s="51"/>
      <c r="AQ134" s="51"/>
      <c r="AR134" s="51"/>
      <c r="AS134" s="25"/>
      <c r="AT134" s="48" t="s">
        <v>32</v>
      </c>
      <c r="AU134" s="48" t="s">
        <v>6</v>
      </c>
      <c r="AV134" s="50" t="s">
        <v>55</v>
      </c>
      <c r="AW134" s="51"/>
      <c r="AX134" s="51"/>
      <c r="AY134" s="51"/>
      <c r="AZ134" s="51"/>
      <c r="BA134" s="51"/>
      <c r="BB134" s="51"/>
      <c r="BC134" s="51"/>
      <c r="BD134" s="51"/>
      <c r="BE134" s="52"/>
      <c r="BF134" s="48" t="s">
        <v>32</v>
      </c>
      <c r="BG134" s="48" t="s">
        <v>7</v>
      </c>
      <c r="BH134" s="50" t="s">
        <v>44</v>
      </c>
      <c r="BI134" s="51"/>
      <c r="BJ134" s="51"/>
      <c r="BK134" s="52"/>
      <c r="BL134" s="59" t="s">
        <v>31</v>
      </c>
      <c r="BM134" s="60"/>
      <c r="BN134" s="60"/>
      <c r="BO134" s="61"/>
      <c r="BP134" s="43" t="str">
        <f>CONCATENATE(,$E1061," ",F1061," ","CLASS")</f>
        <v xml:space="preserve">  CLASS</v>
      </c>
      <c r="BQ134" s="43" t="str">
        <f>CONCATENATE("Position in ",$E1061," ",F1061," ","CLASS")</f>
        <v>Position in   CLASS</v>
      </c>
      <c r="BR134" s="43" t="str">
        <f>CONCATENATE(,$E1061," ",$F1062," ","CLASS")</f>
        <v xml:space="preserve">  CLASS</v>
      </c>
      <c r="BS134" s="43" t="str">
        <f>CONCATENATE("Position in ",$E1061," ",$F1062," ","CLASS")</f>
        <v>Position in   CLASS</v>
      </c>
      <c r="BT134" s="43" t="str">
        <f>CONCATENATE(,$E1062," ","CLASS")</f>
        <v xml:space="preserve"> CLASS</v>
      </c>
      <c r="BU134" s="43" t="str">
        <f>CONCATENATE("Position in ",$E1062," ","CLASS")</f>
        <v>Position in  CLASS</v>
      </c>
      <c r="BV134" s="43" t="str">
        <f>CONCATENATE(,$E1062," ",$F1062," ","CLASS")</f>
        <v xml:space="preserve">  CLASS</v>
      </c>
      <c r="BW134" s="43" t="str">
        <f>CONCATENATE("Position in ",$E1062," ",$F1062," ","CLASS")</f>
        <v>Position in   CLASS</v>
      </c>
      <c r="BX134" s="43" t="str">
        <f>CONCATENATE(,$E1063," ","CLASS")</f>
        <v xml:space="preserve"> CLASS</v>
      </c>
      <c r="BY134" s="43" t="str">
        <f>CONCATENATE("Position in ",$E1063," ","CLASS")</f>
        <v>Position in  CLASS</v>
      </c>
      <c r="BZ134" s="43" t="str">
        <f>CONCATENATE($E1064," ","CLASS")</f>
        <v xml:space="preserve"> CLASS</v>
      </c>
      <c r="CA134" s="43" t="str">
        <f>CONCATENATE("Position in ",$E1064," ","CLASS")</f>
        <v>Position in  CLASS</v>
      </c>
      <c r="CB134" s="43" t="str">
        <f>CONCATENATE($E1065," ","CLASS")</f>
        <v xml:space="preserve"> CLASS</v>
      </c>
      <c r="CC134" s="43" t="str">
        <f>CONCATENATE("Position in ",$E1065," ","CLASS")</f>
        <v>Position in  CLASS</v>
      </c>
      <c r="CD134" s="43" t="s">
        <v>48</v>
      </c>
      <c r="CE134" s="43" t="s">
        <v>45</v>
      </c>
      <c r="CF134" s="27"/>
      <c r="CG134" s="27"/>
      <c r="CH134" s="48" t="s">
        <v>54</v>
      </c>
    </row>
    <row r="135" spans="1:87" ht="15" customHeight="1" x14ac:dyDescent="0.3">
      <c r="B135" s="4" t="s">
        <v>1</v>
      </c>
      <c r="C135" s="19" t="s">
        <v>20</v>
      </c>
      <c r="D135" s="19" t="s">
        <v>21</v>
      </c>
      <c r="E135" s="19" t="s">
        <v>2</v>
      </c>
      <c r="F135" s="5" t="s">
        <v>0</v>
      </c>
      <c r="G135" s="44"/>
      <c r="H135" s="20">
        <v>1</v>
      </c>
      <c r="I135" s="20">
        <v>2</v>
      </c>
      <c r="J135" s="20">
        <v>3</v>
      </c>
      <c r="K135" s="44"/>
      <c r="L135" s="49"/>
      <c r="M135" s="5" t="s">
        <v>10</v>
      </c>
      <c r="N135" s="5" t="s">
        <v>11</v>
      </c>
      <c r="O135" s="5" t="s">
        <v>12</v>
      </c>
      <c r="P135" s="5" t="s">
        <v>13</v>
      </c>
      <c r="Q135" s="5" t="s">
        <v>14</v>
      </c>
      <c r="R135" s="5" t="s">
        <v>15</v>
      </c>
      <c r="S135" s="5" t="s">
        <v>16</v>
      </c>
      <c r="T135" s="5" t="s">
        <v>17</v>
      </c>
      <c r="U135" s="5" t="s">
        <v>18</v>
      </c>
      <c r="V135" s="5" t="s">
        <v>19</v>
      </c>
      <c r="W135" s="48"/>
      <c r="X135" s="5" t="s">
        <v>10</v>
      </c>
      <c r="Y135" s="5" t="s">
        <v>11</v>
      </c>
      <c r="Z135" s="5" t="s">
        <v>12</v>
      </c>
      <c r="AA135" s="5" t="s">
        <v>13</v>
      </c>
      <c r="AB135" s="5" t="s">
        <v>14</v>
      </c>
      <c r="AC135" s="5" t="s">
        <v>15</v>
      </c>
      <c r="AD135" s="5" t="s">
        <v>16</v>
      </c>
      <c r="AE135" s="5" t="s">
        <v>17</v>
      </c>
      <c r="AF135" s="5" t="s">
        <v>18</v>
      </c>
      <c r="AG135" s="5" t="s">
        <v>19</v>
      </c>
      <c r="AH135" s="48"/>
      <c r="AI135" s="48"/>
      <c r="AJ135" s="5" t="s">
        <v>10</v>
      </c>
      <c r="AK135" s="5" t="s">
        <v>11</v>
      </c>
      <c r="AL135" s="5" t="s">
        <v>12</v>
      </c>
      <c r="AM135" s="5" t="s">
        <v>13</v>
      </c>
      <c r="AN135" s="5" t="s">
        <v>14</v>
      </c>
      <c r="AO135" s="5" t="s">
        <v>15</v>
      </c>
      <c r="AP135" s="5" t="s">
        <v>16</v>
      </c>
      <c r="AQ135" s="5" t="s">
        <v>17</v>
      </c>
      <c r="AR135" s="5" t="s">
        <v>18</v>
      </c>
      <c r="AS135" s="5" t="s">
        <v>19</v>
      </c>
      <c r="AT135" s="48"/>
      <c r="AU135" s="48"/>
      <c r="AV135" s="5" t="s">
        <v>10</v>
      </c>
      <c r="AW135" s="5" t="s">
        <v>11</v>
      </c>
      <c r="AX135" s="5" t="s">
        <v>12</v>
      </c>
      <c r="AY135" s="5" t="s">
        <v>13</v>
      </c>
      <c r="AZ135" s="5" t="s">
        <v>14</v>
      </c>
      <c r="BA135" s="5" t="s">
        <v>15</v>
      </c>
      <c r="BB135" s="5" t="s">
        <v>16</v>
      </c>
      <c r="BC135" s="5" t="s">
        <v>17</v>
      </c>
      <c r="BD135" s="5" t="s">
        <v>18</v>
      </c>
      <c r="BE135" s="5" t="s">
        <v>19</v>
      </c>
      <c r="BF135" s="48"/>
      <c r="BG135" s="48"/>
      <c r="BH135" s="20">
        <v>1</v>
      </c>
      <c r="BI135" s="20">
        <v>2</v>
      </c>
      <c r="BJ135" s="20">
        <v>3</v>
      </c>
      <c r="BK135" s="20">
        <v>4</v>
      </c>
      <c r="BL135" s="20">
        <v>1</v>
      </c>
      <c r="BM135" s="20">
        <v>2</v>
      </c>
      <c r="BN135" s="20">
        <v>3</v>
      </c>
      <c r="BO135" s="20">
        <v>4</v>
      </c>
      <c r="BP135" s="44"/>
      <c r="BQ135" s="44"/>
      <c r="BR135" s="44"/>
      <c r="BS135" s="44"/>
      <c r="BT135" s="44"/>
      <c r="BU135" s="44"/>
      <c r="BV135" s="44"/>
      <c r="BW135" s="44"/>
      <c r="BX135" s="44"/>
      <c r="BY135" s="44"/>
      <c r="BZ135" s="44"/>
      <c r="CA135" s="44"/>
      <c r="CB135" s="44"/>
      <c r="CC135" s="44"/>
      <c r="CD135" s="44"/>
      <c r="CE135" s="44"/>
      <c r="CF135" s="28"/>
      <c r="CG135" s="28"/>
      <c r="CH135" s="48"/>
    </row>
    <row r="136" spans="1:87" x14ac:dyDescent="0.3">
      <c r="A136" s="1"/>
      <c r="B136" s="1"/>
      <c r="C136" s="6" t="s">
        <v>38</v>
      </c>
      <c r="D136" s="6"/>
      <c r="E136" s="6"/>
      <c r="F136" s="6"/>
      <c r="G136" s="6"/>
      <c r="H136" s="7"/>
      <c r="I136" s="7"/>
      <c r="J136" s="7"/>
      <c r="K136" s="6"/>
      <c r="L136" s="6" t="s">
        <v>22</v>
      </c>
      <c r="M136" s="6">
        <f>MIN(M137:M186)</f>
        <v>0</v>
      </c>
      <c r="N136" s="6">
        <f t="shared" ref="N136:V136" si="6">MIN(N137:N186)</f>
        <v>0</v>
      </c>
      <c r="O136" s="6">
        <f t="shared" si="6"/>
        <v>0</v>
      </c>
      <c r="P136" s="6">
        <f t="shared" si="6"/>
        <v>0</v>
      </c>
      <c r="Q136" s="6">
        <f t="shared" si="6"/>
        <v>0</v>
      </c>
      <c r="R136" s="6">
        <f t="shared" si="6"/>
        <v>0</v>
      </c>
      <c r="S136" s="6">
        <f t="shared" si="6"/>
        <v>0</v>
      </c>
      <c r="T136" s="6">
        <f t="shared" si="6"/>
        <v>0</v>
      </c>
      <c r="U136" s="6">
        <f t="shared" si="6"/>
        <v>0</v>
      </c>
      <c r="V136" s="6">
        <f t="shared" si="6"/>
        <v>0</v>
      </c>
      <c r="W136" s="7">
        <f>SUM(M136:V136)</f>
        <v>0</v>
      </c>
      <c r="X136" s="6">
        <f t="shared" ref="X136:AG136" si="7">MIN(X137:X186)</f>
        <v>0</v>
      </c>
      <c r="Y136" s="6">
        <f t="shared" si="7"/>
        <v>0</v>
      </c>
      <c r="Z136" s="6">
        <f t="shared" si="7"/>
        <v>0</v>
      </c>
      <c r="AA136" s="6">
        <f t="shared" si="7"/>
        <v>0</v>
      </c>
      <c r="AB136" s="6">
        <f t="shared" si="7"/>
        <v>0</v>
      </c>
      <c r="AC136" s="6">
        <f t="shared" si="7"/>
        <v>0</v>
      </c>
      <c r="AD136" s="6">
        <f t="shared" si="7"/>
        <v>0</v>
      </c>
      <c r="AE136" s="6">
        <f t="shared" si="7"/>
        <v>0</v>
      </c>
      <c r="AF136" s="6">
        <f t="shared" si="7"/>
        <v>0</v>
      </c>
      <c r="AG136" s="6">
        <f t="shared" si="7"/>
        <v>0</v>
      </c>
      <c r="AH136" s="7">
        <f>SUM(X136:AG136)</f>
        <v>0</v>
      </c>
      <c r="AI136" s="7">
        <f>AH136+W136</f>
        <v>0</v>
      </c>
      <c r="AJ136" s="6">
        <f t="shared" ref="AJ136:AS136" si="8">MIN(AJ137:AJ186)</f>
        <v>0</v>
      </c>
      <c r="AK136" s="6">
        <f t="shared" si="8"/>
        <v>0</v>
      </c>
      <c r="AL136" s="6">
        <f t="shared" si="8"/>
        <v>0</v>
      </c>
      <c r="AM136" s="6">
        <f t="shared" si="8"/>
        <v>0</v>
      </c>
      <c r="AN136" s="6">
        <f t="shared" si="8"/>
        <v>0</v>
      </c>
      <c r="AO136" s="6">
        <f t="shared" si="8"/>
        <v>0</v>
      </c>
      <c r="AP136" s="6">
        <f t="shared" si="8"/>
        <v>0</v>
      </c>
      <c r="AQ136" s="6">
        <f t="shared" si="8"/>
        <v>0</v>
      </c>
      <c r="AR136" s="6">
        <f t="shared" si="8"/>
        <v>0</v>
      </c>
      <c r="AS136" s="6">
        <f t="shared" si="8"/>
        <v>0</v>
      </c>
      <c r="AT136" s="7">
        <f>SUM(AJ136:AS136)</f>
        <v>0</v>
      </c>
      <c r="AU136" s="7">
        <f>AT136+AI136</f>
        <v>0</v>
      </c>
      <c r="AV136" s="6">
        <f t="shared" ref="AV136:BE136" si="9">MIN(AV137:AV186)</f>
        <v>0</v>
      </c>
      <c r="AW136" s="6">
        <f t="shared" si="9"/>
        <v>0</v>
      </c>
      <c r="AX136" s="6">
        <f t="shared" si="9"/>
        <v>0</v>
      </c>
      <c r="AY136" s="6">
        <f t="shared" si="9"/>
        <v>0</v>
      </c>
      <c r="AZ136" s="6">
        <f t="shared" si="9"/>
        <v>0</v>
      </c>
      <c r="BA136" s="6">
        <f t="shared" si="9"/>
        <v>0</v>
      </c>
      <c r="BB136" s="6">
        <f t="shared" si="9"/>
        <v>0</v>
      </c>
      <c r="BC136" s="6">
        <f t="shared" si="9"/>
        <v>0</v>
      </c>
      <c r="BD136" s="6">
        <f t="shared" si="9"/>
        <v>0</v>
      </c>
      <c r="BE136" s="6">
        <f t="shared" si="9"/>
        <v>0</v>
      </c>
      <c r="BF136" s="7">
        <f>SUM(AV136:BE136)</f>
        <v>0</v>
      </c>
      <c r="BG136" s="7">
        <f>AT136+AI136</f>
        <v>0</v>
      </c>
      <c r="BH136" s="7"/>
      <c r="BI136" s="7"/>
      <c r="BJ136" s="7"/>
      <c r="BK136" s="7"/>
      <c r="BL136" s="7"/>
      <c r="BM136" s="7"/>
      <c r="BN136" s="7"/>
      <c r="BO136" s="7"/>
      <c r="BP136" s="8"/>
      <c r="BQ136" s="7"/>
      <c r="BR136" s="7"/>
      <c r="BS136" s="7"/>
      <c r="BT136" s="7"/>
      <c r="BU136" s="7"/>
      <c r="BV136" s="7"/>
      <c r="BW136" s="7"/>
      <c r="BX136" s="7"/>
      <c r="BY136" s="7"/>
      <c r="BZ136" s="7"/>
      <c r="CA136" s="7"/>
      <c r="CB136" s="7"/>
      <c r="CC136" s="7"/>
      <c r="CD136" s="7"/>
      <c r="CE136" s="7"/>
      <c r="CF136" s="7"/>
      <c r="CG136" s="7"/>
      <c r="CH136" s="7"/>
    </row>
    <row r="137" spans="1:87" x14ac:dyDescent="0.3">
      <c r="A137" t="s">
        <v>58</v>
      </c>
      <c r="B137" s="13">
        <f>IFERROR(VLOOKUP($A137,'All Running Order Club'!$A$4:$CI$60,B$204,FALSE),"-")</f>
        <v>29</v>
      </c>
      <c r="C137" s="35" t="str">
        <f>IFERROR(VLOOKUP($A137,'All Running Order Club'!$A$4:$CI$60,C$204,FALSE),"-")</f>
        <v>Duncan Stephens</v>
      </c>
      <c r="D137" s="35" t="str">
        <f>IFERROR(VLOOKUP($A137,'All Running Order Club'!$A$4:$CI$60,D$204,FALSE),"-")</f>
        <v>Adrian Rendell</v>
      </c>
      <c r="E137" s="35" t="str">
        <f>IFERROR(VLOOKUP($A137,'All Running Order Club'!$A$4:$CI$60,E$204,FALSE),"-")</f>
        <v>Crossle</v>
      </c>
      <c r="F137" s="35">
        <f>IFERROR(VLOOKUP($A137,'All Running Order Club'!$A$4:$CI$60,F$204,FALSE),"-")</f>
        <v>1500</v>
      </c>
      <c r="G137" s="13" t="str">
        <f>IFERROR(VLOOKUP($A137,'All Running Order Club'!$A$4:$CI$60,G$204,FALSE),"-")</f>
        <v>IRS</v>
      </c>
      <c r="H137" s="12">
        <f>IFERROR(VLOOKUP($A137,'All Running Order Club'!$A$4:$CI$60,H$204,FALSE),"-")</f>
        <v>1</v>
      </c>
      <c r="I137" s="12">
        <f>IFERROR(VLOOKUP($A137,'All Running Order Club'!$A$4:$CI$60,I$204,FALSE),"-")</f>
        <v>0</v>
      </c>
      <c r="J137" s="12">
        <f>IFERROR(VLOOKUP($A137,'All Running Order Club'!$A$4:$CI$60,J$204,FALSE),"-")</f>
        <v>0</v>
      </c>
      <c r="K137" s="35">
        <f>IFERROR(VLOOKUP($A137,'All Running Order Club'!$A$4:$CI$60,K$204,FALSE),"-")</f>
        <v>0</v>
      </c>
      <c r="L137" s="12" t="str">
        <f>IFERROR(VLOOKUP($A137,'All Running Order Club'!$A$4:$CI$60,L$204,FALSE),"-")</f>
        <v>Club</v>
      </c>
      <c r="M137" s="35">
        <f>IFERROR(VLOOKUP($A137,'All Running Order Club'!$A$4:$CI$60,M$204,FALSE),"-")</f>
        <v>5</v>
      </c>
      <c r="N137" s="35">
        <f>IFERROR(VLOOKUP($A137,'All Running Order Club'!$A$4:$CI$60,N$204,FALSE),"-")</f>
        <v>0</v>
      </c>
      <c r="O137" s="35">
        <f>IFERROR(VLOOKUP($A137,'All Running Order Club'!$A$4:$CI$60,O$204,FALSE),"-")</f>
        <v>3</v>
      </c>
      <c r="P137" s="35">
        <f>IFERROR(VLOOKUP($A137,'All Running Order Club'!$A$4:$CI$60,P$204,FALSE),"-")</f>
        <v>1</v>
      </c>
      <c r="Q137" s="35">
        <f>IFERROR(VLOOKUP($A137,'All Running Order Club'!$A$4:$CI$60,Q$204,FALSE),"-")</f>
        <v>2</v>
      </c>
      <c r="R137" s="35">
        <f>IFERROR(VLOOKUP($A137,'All Running Order Club'!$A$4:$CI$60,R$204,FALSE),"-")</f>
        <v>3</v>
      </c>
      <c r="S137" s="12">
        <f>IFERROR(VLOOKUP($A137,'All Running Order Club'!$A$4:$CI$60,S$204,FALSE),"-")</f>
        <v>6</v>
      </c>
      <c r="T137" s="35">
        <f>IFERROR(VLOOKUP($A137,'All Running Order Club'!$A$4:$CI$60,T$204,FALSE),"-")</f>
        <v>0</v>
      </c>
      <c r="U137" s="12">
        <f>IFERROR(VLOOKUP($A137,'All Running Order Club'!$A$4:$CI$60,U$204,FALSE),"-")</f>
        <v>0</v>
      </c>
      <c r="V137" s="35">
        <f>IFERROR(VLOOKUP($A137,'All Running Order Club'!$A$4:$CI$60,V$204,FALSE),"-")</f>
        <v>0</v>
      </c>
      <c r="W137" s="5">
        <f>IFERROR(VLOOKUP($A137,'All Running Order Club'!$A$4:$CI$60,W$204,FALSE),"-")</f>
        <v>20</v>
      </c>
      <c r="X137" s="12">
        <f>IFERROR(VLOOKUP($A137,'All Running Order Club'!$A$4:$CI$60,X$204,FALSE),"-")</f>
        <v>5</v>
      </c>
      <c r="Y137" s="12">
        <f>IFERROR(VLOOKUP($A137,'All Running Order Club'!$A$4:$CI$60,Y$204,FALSE),"-")</f>
        <v>0</v>
      </c>
      <c r="Z137" s="12">
        <f>IFERROR(VLOOKUP($A137,'All Running Order Club'!$A$4:$CI$60,Z$204,FALSE),"-")</f>
        <v>1</v>
      </c>
      <c r="AA137" s="12">
        <f>IFERROR(VLOOKUP($A137,'All Running Order Club'!$A$4:$CI$60,AA$204,FALSE),"-")</f>
        <v>1</v>
      </c>
      <c r="AB137" s="12">
        <f>IFERROR(VLOOKUP($A137,'All Running Order Club'!$A$4:$CI$60,AB$204,FALSE),"-")</f>
        <v>1</v>
      </c>
      <c r="AC137" s="12">
        <f>IFERROR(VLOOKUP($A137,'All Running Order Club'!$A$4:$CI$60,AC$204,FALSE),"-")</f>
        <v>3</v>
      </c>
      <c r="AD137" s="12">
        <f>IFERROR(VLOOKUP($A137,'All Running Order Club'!$A$4:$CI$60,AD$204,FALSE),"-")</f>
        <v>0</v>
      </c>
      <c r="AE137" s="12">
        <f>IFERROR(VLOOKUP($A137,'All Running Order Club'!$A$4:$CI$60,AE$204,FALSE),"-")</f>
        <v>0</v>
      </c>
      <c r="AF137" s="12">
        <f>IFERROR(VLOOKUP($A137,'All Running Order Club'!$A$4:$CI$60,AF$204,FALSE),"-")</f>
        <v>0</v>
      </c>
      <c r="AG137" s="12">
        <f>IFERROR(VLOOKUP($A137,'All Running Order Club'!$A$4:$CI$60,AG$204,FALSE),"-")</f>
        <v>0</v>
      </c>
      <c r="AH137" s="5">
        <f>IFERROR(VLOOKUP($A137,'All Running Order Club'!$A$4:$CI$60,AH$204,FALSE),"-")</f>
        <v>11</v>
      </c>
      <c r="AI137" s="5">
        <f>IFERROR(VLOOKUP($A137,'All Running Order Club'!$A$4:$CI$60,AI$204,FALSE),"-")</f>
        <v>31</v>
      </c>
      <c r="AJ137" s="12">
        <f>IFERROR(VLOOKUP($A137,'All Running Order Club'!$A$4:$CI$60,AJ$204,FALSE),"-")</f>
        <v>1</v>
      </c>
      <c r="AK137" s="12">
        <f>IFERROR(VLOOKUP($A137,'All Running Order Club'!$A$4:$CI$60,AK$204,FALSE),"-")</f>
        <v>0</v>
      </c>
      <c r="AL137" s="12">
        <f>IFERROR(VLOOKUP($A137,'All Running Order Club'!$A$4:$CI$60,AL$204,FALSE),"-")</f>
        <v>1</v>
      </c>
      <c r="AM137" s="12">
        <f>IFERROR(VLOOKUP($A137,'All Running Order Club'!$A$4:$CI$60,AM$204,FALSE),"-")</f>
        <v>1</v>
      </c>
      <c r="AN137" s="12">
        <f>IFERROR(VLOOKUP($A137,'All Running Order Club'!$A$4:$CI$60,AN$204,FALSE),"-")</f>
        <v>0</v>
      </c>
      <c r="AO137" s="12">
        <f>IFERROR(VLOOKUP($A137,'All Running Order Club'!$A$4:$CI$60,AO$204,FALSE),"-")</f>
        <v>2</v>
      </c>
      <c r="AP137" s="12">
        <f>IFERROR(VLOOKUP($A137,'All Running Order Club'!$A$4:$CI$60,AP$204,FALSE),"-")</f>
        <v>0</v>
      </c>
      <c r="AQ137" s="12">
        <f>IFERROR(VLOOKUP($A137,'All Running Order Club'!$A$4:$CI$60,AQ$204,FALSE),"-")</f>
        <v>2</v>
      </c>
      <c r="AR137" s="12">
        <f>IFERROR(VLOOKUP($A137,'All Running Order Club'!$A$4:$CI$60,AR$204,FALSE),"-")</f>
        <v>0</v>
      </c>
      <c r="AS137" s="12">
        <f>IFERROR(VLOOKUP($A137,'All Running Order Club'!$A$4:$CI$60,AS$204,FALSE),"-")</f>
        <v>0</v>
      </c>
      <c r="AT137" s="5">
        <f>IFERROR(VLOOKUP($A137,'All Running Order Club'!$A$4:$CI$60,AT$204,FALSE),"-")</f>
        <v>7</v>
      </c>
      <c r="AU137" s="5">
        <f>IFERROR(VLOOKUP($A137,'All Running Order Club'!$A$4:$CI$60,AU$204,FALSE),"-")</f>
        <v>38</v>
      </c>
      <c r="AV137" s="12">
        <f>IFERROR(VLOOKUP($A137,'All Running Order Club'!$A$4:$CI$60,AV$204,FALSE),"-")</f>
        <v>0</v>
      </c>
      <c r="AW137" s="12">
        <f>IFERROR(VLOOKUP($A137,'All Running Order Club'!$A$4:$CI$60,AW$204,FALSE),"-")</f>
        <v>0</v>
      </c>
      <c r="AX137" s="12">
        <f>IFERROR(VLOOKUP($A137,'All Running Order Club'!$A$4:$CI$60,AX$204,FALSE),"-")</f>
        <v>0</v>
      </c>
      <c r="AY137" s="12">
        <f>IFERROR(VLOOKUP($A137,'All Running Order Club'!$A$4:$CI$60,AY$204,FALSE),"-")</f>
        <v>0</v>
      </c>
      <c r="AZ137" s="12">
        <f>IFERROR(VLOOKUP($A137,'All Running Order Club'!$A$4:$CI$60,AZ$204,FALSE),"-")</f>
        <v>0</v>
      </c>
      <c r="BA137" s="12">
        <f>IFERROR(VLOOKUP($A137,'All Running Order Club'!$A$4:$CI$60,BA$204,FALSE),"-")</f>
        <v>0</v>
      </c>
      <c r="BB137" s="12">
        <f>IFERROR(VLOOKUP($A137,'All Running Order Club'!$A$4:$CI$60,BB$204,FALSE),"-")</f>
        <v>0</v>
      </c>
      <c r="BC137" s="12">
        <f>IFERROR(VLOOKUP($A137,'All Running Order Club'!$A$4:$CI$60,BC$204,FALSE),"-")</f>
        <v>0</v>
      </c>
      <c r="BD137" s="12">
        <f>IFERROR(VLOOKUP($A137,'All Running Order Club'!$A$4:$CI$60,BD$204,FALSE),"-")</f>
        <v>0</v>
      </c>
      <c r="BE137" s="12">
        <f>IFERROR(VLOOKUP($A137,'All Running Order Club'!$A$4:$CI$60,BE$204,FALSE),"-")</f>
        <v>0</v>
      </c>
      <c r="BF137" s="5">
        <f>IFERROR(VLOOKUP($A137,'All Running Order Club'!$A$4:$CI$60,BF$204,FALSE),"-")</f>
        <v>0</v>
      </c>
      <c r="BG137" s="5">
        <f>IFERROR(VLOOKUP($A137,'All Running Order Club'!$A$4:$CI$60,BG$204,FALSE),"-")</f>
        <v>38</v>
      </c>
      <c r="BH137" s="5">
        <f>IFERROR(VLOOKUP($A137,'All Running Order Club'!$A$4:$CI$60,BH$204,FALSE),"-")</f>
        <v>1</v>
      </c>
      <c r="BI137" s="5">
        <f>IFERROR(VLOOKUP($A137,'All Running Order Club'!$A$4:$CI$60,BI$204,FALSE),"-")</f>
        <v>1</v>
      </c>
      <c r="BJ137" s="5">
        <f>IFERROR(VLOOKUP($A137,'All Running Order Club'!$A$4:$CI$60,BJ$204,FALSE),"-")</f>
        <v>1</v>
      </c>
      <c r="BK137" s="5">
        <f>IFERROR(VLOOKUP($A137,'All Running Order Club'!$A$4:$CI$60,BK$204,FALSE),"-")</f>
        <v>1</v>
      </c>
      <c r="BL137" s="5">
        <f>IFERROR(VLOOKUP($A137,'All Running Order Club'!$A$4:$CI$60,BL$204,FALSE),"-")</f>
        <v>1</v>
      </c>
      <c r="BM137" s="5">
        <f>IFERROR(VLOOKUP($A137,'All Running Order Club'!$A$4:$CI$60,BM$204,FALSE),"-")</f>
        <v>1</v>
      </c>
      <c r="BN137" s="5">
        <f>IFERROR(VLOOKUP($A137,'All Running Order Club'!$A$4:$CI$60,BN$204,FALSE),"-")</f>
        <v>1</v>
      </c>
      <c r="BO137" s="5">
        <f>IFERROR(VLOOKUP($A137,'All Running Order Club'!$A$4:$CI$60,BO$204,FALSE),"-")</f>
        <v>1</v>
      </c>
      <c r="BP137" s="3" t="str">
        <f>IFERROR(VLOOKUP($A137,'All Running Order Club'!$A$4:$CI$60,BP$204,FALSE),"-")</f>
        <v>-</v>
      </c>
      <c r="BQ137" s="3" t="str">
        <f>IFERROR(VLOOKUP($A137,'All Running Order Club'!$A$4:$CI$60,BQ$204,FALSE),"-")</f>
        <v/>
      </c>
      <c r="BR137" s="3" t="str">
        <f>IFERROR(VLOOKUP($A137,'All Running Order Club'!$A$4:$CI$60,BR$204,FALSE),"-")</f>
        <v>-</v>
      </c>
      <c r="BS137" s="3" t="str">
        <f>IFERROR(VLOOKUP($A137,'All Running Order Club'!$A$4:$CI$60,BS$204,FALSE),"-")</f>
        <v/>
      </c>
      <c r="BT137" s="3" t="str">
        <f>IFERROR(VLOOKUP($A137,'All Running Order Club'!$A$4:$CI$60,BT$204,FALSE),"-")</f>
        <v>-</v>
      </c>
      <c r="BU137" s="3" t="str">
        <f>IFERROR(VLOOKUP($A137,'All Running Order Club'!$A$4:$CI$60,BU$204,FALSE),"-")</f>
        <v/>
      </c>
      <c r="BV137" s="3" t="str">
        <f>IFERROR(VLOOKUP($A137,'All Running Order Club'!$A$4:$CI$60,BV$204,FALSE),"-")</f>
        <v>-</v>
      </c>
      <c r="BW137" s="3" t="str">
        <f>IFERROR(VLOOKUP($A137,'All Running Order Club'!$A$4:$CI$60,BW$204,FALSE),"-")</f>
        <v/>
      </c>
      <c r="BX137" s="3" t="str">
        <f>IFERROR(VLOOKUP($A137,'All Running Order Club'!$A$4:$CI$60,BX$204,FALSE),"-")</f>
        <v>-</v>
      </c>
      <c r="BY137" s="3" t="str">
        <f>IFERROR(VLOOKUP($A137,'All Running Order Club'!$A$4:$CI$60,BY$204,FALSE),"-")</f>
        <v/>
      </c>
      <c r="BZ137" s="3">
        <f>IFERROR(VLOOKUP($A137,'All Running Order Club'!$A$4:$CI$60,BZ$204,FALSE),"-")</f>
        <v>1</v>
      </c>
      <c r="CA137" s="3">
        <f>IFERROR(VLOOKUP($A137,'All Running Order Club'!$A$4:$CI$60,CA$204,FALSE),"-")</f>
        <v>1</v>
      </c>
      <c r="CB137" s="3" t="str">
        <f>IFERROR(VLOOKUP($A137,'All Running Order Club'!$A$4:$CI$60,CB$204,FALSE),"-")</f>
        <v>-</v>
      </c>
      <c r="CC137" s="3" t="str">
        <f>IFERROR(VLOOKUP($A137,'All Running Order Club'!$A$4:$CI$60,CC$204,FALSE),"-")</f>
        <v/>
      </c>
      <c r="CD137" s="3" t="str">
        <f>IFERROR(VLOOKUP($A137,'All Running Order Club'!$A$4:$CI$60,CD$204,FALSE),"-")</f>
        <v>-</v>
      </c>
      <c r="CE137" s="3" t="str">
        <f>IFERROR(VLOOKUP($A137,'All Running Order Club'!$A$4:$CI$60,CE$204,FALSE),"-")</f>
        <v/>
      </c>
      <c r="CF137" s="3"/>
      <c r="CG137" s="3"/>
      <c r="CH137" s="5" t="str">
        <f>IFERROR(VLOOKUP($A137,'All Running Order Club'!$A$4:$CI$60,CH$204,FALSE),"-")</f>
        <v>1</v>
      </c>
      <c r="CI137">
        <v>1</v>
      </c>
    </row>
    <row r="138" spans="1:87" x14ac:dyDescent="0.3">
      <c r="A138" t="s">
        <v>57</v>
      </c>
      <c r="B138" s="37">
        <f>IFERROR(VLOOKUP($A138,'All Running Order Club'!$A$4:$CI$60,B$204,FALSE),"-")</f>
        <v>3</v>
      </c>
      <c r="C138" s="36" t="str">
        <f>IFERROR(VLOOKUP($A138,'All Running Order Club'!$A$4:$CI$60,C$204,FALSE),"-")</f>
        <v>Nigel Shute</v>
      </c>
      <c r="D138" s="36" t="str">
        <f>IFERROR(VLOOKUP($A138,'All Running Order Club'!$A$4:$CI$60,D$204,FALSE),"-")</f>
        <v>Kath Shute</v>
      </c>
      <c r="E138" s="36" t="str">
        <f>IFERROR(VLOOKUP($A138,'All Running Order Club'!$A$4:$CI$60,E$204,FALSE),"-")</f>
        <v>SRB</v>
      </c>
      <c r="F138" s="36">
        <f>IFERROR(VLOOKUP($A138,'All Running Order Club'!$A$4:$CI$60,F$204,FALSE),"-")</f>
        <v>1340</v>
      </c>
      <c r="G138" s="37" t="str">
        <f>IFERROR(VLOOKUP($A138,'All Running Order Club'!$A$4:$CI$60,G$204,FALSE),"-")</f>
        <v>Live</v>
      </c>
      <c r="H138" s="36">
        <f>IFERROR(VLOOKUP($A138,'All Running Order Club'!$A$4:$CI$60,H$204,FALSE),"-")</f>
        <v>8</v>
      </c>
      <c r="I138" s="36">
        <f>IFERROR(VLOOKUP($A138,'All Running Order Club'!$A$4:$CI$60,I$204,FALSE),"-")</f>
        <v>0</v>
      </c>
      <c r="J138" s="36">
        <f>IFERROR(VLOOKUP($A138,'All Running Order Club'!$A$4:$CI$60,J$204,FALSE),"-")</f>
        <v>0</v>
      </c>
      <c r="K138" s="36">
        <f>IFERROR(VLOOKUP($A138,'All Running Order Club'!$A$4:$CI$60,K$204,FALSE),"-")</f>
        <v>0</v>
      </c>
      <c r="L138" s="36" t="str">
        <f>IFERROR(VLOOKUP($A138,'All Running Order Club'!$A$4:$CI$60,L$204,FALSE),"-")</f>
        <v>Club</v>
      </c>
      <c r="M138" s="36">
        <f>IFERROR(VLOOKUP($A138,'All Running Order Club'!$A$4:$CI$60,M$204,FALSE),"-")</f>
        <v>7</v>
      </c>
      <c r="N138" s="36">
        <f>IFERROR(VLOOKUP($A138,'All Running Order Club'!$A$4:$CI$60,N$204,FALSE),"-")</f>
        <v>8</v>
      </c>
      <c r="O138" s="36">
        <f>IFERROR(VLOOKUP($A138,'All Running Order Club'!$A$4:$CI$60,O$204,FALSE),"-")</f>
        <v>10</v>
      </c>
      <c r="P138" s="36">
        <f>IFERROR(VLOOKUP($A138,'All Running Order Club'!$A$4:$CI$60,P$204,FALSE),"-")</f>
        <v>5</v>
      </c>
      <c r="Q138" s="36">
        <f>IFERROR(VLOOKUP($A138,'All Running Order Club'!$A$4:$CI$60,Q$204,FALSE),"-")</f>
        <v>6</v>
      </c>
      <c r="R138" s="36">
        <f>IFERROR(VLOOKUP($A138,'All Running Order Club'!$A$4:$CI$60,R$204,FALSE),"-")</f>
        <v>7</v>
      </c>
      <c r="S138" s="36">
        <f>IFERROR(VLOOKUP($A138,'All Running Order Club'!$A$4:$CI$60,S$204,FALSE),"-")</f>
        <v>8</v>
      </c>
      <c r="T138" s="36">
        <f>IFERROR(VLOOKUP($A138,'All Running Order Club'!$A$4:$CI$60,T$204,FALSE),"-")</f>
        <v>8</v>
      </c>
      <c r="U138" s="36">
        <f>IFERROR(VLOOKUP($A138,'All Running Order Club'!$A$4:$CI$60,U$204,FALSE),"-")</f>
        <v>0</v>
      </c>
      <c r="V138" s="36">
        <f>IFERROR(VLOOKUP($A138,'All Running Order Club'!$A$4:$CI$60,V$204,FALSE),"-")</f>
        <v>0</v>
      </c>
      <c r="W138" s="38">
        <f>IFERROR(VLOOKUP($A138,'All Running Order Club'!$A$4:$CI$60,W$204,FALSE),"-")</f>
        <v>59</v>
      </c>
      <c r="X138" s="36">
        <f>IFERROR(VLOOKUP($A138,'All Running Order Club'!$A$4:$CI$60,X$204,FALSE),"-")</f>
        <v>5</v>
      </c>
      <c r="Y138" s="36">
        <f>IFERROR(VLOOKUP($A138,'All Running Order Club'!$A$4:$CI$60,Y$204,FALSE),"-")</f>
        <v>7</v>
      </c>
      <c r="Z138" s="36">
        <f>IFERROR(VLOOKUP($A138,'All Running Order Club'!$A$4:$CI$60,Z$204,FALSE),"-")</f>
        <v>9</v>
      </c>
      <c r="AA138" s="36">
        <f>IFERROR(VLOOKUP($A138,'All Running Order Club'!$A$4:$CI$60,AA$204,FALSE),"-")</f>
        <v>5</v>
      </c>
      <c r="AB138" s="36">
        <f>IFERROR(VLOOKUP($A138,'All Running Order Club'!$A$4:$CI$60,AB$204,FALSE),"-")</f>
        <v>4</v>
      </c>
      <c r="AC138" s="36">
        <f>IFERROR(VLOOKUP($A138,'All Running Order Club'!$A$4:$CI$60,AC$204,FALSE),"-")</f>
        <v>7</v>
      </c>
      <c r="AD138" s="36">
        <f>IFERROR(VLOOKUP($A138,'All Running Order Club'!$A$4:$CI$60,AD$204,FALSE),"-")</f>
        <v>10</v>
      </c>
      <c r="AE138" s="36">
        <f>IFERROR(VLOOKUP($A138,'All Running Order Club'!$A$4:$CI$60,AE$204,FALSE),"-")</f>
        <v>0</v>
      </c>
      <c r="AF138" s="36">
        <f>IFERROR(VLOOKUP($A138,'All Running Order Club'!$A$4:$CI$60,AF$204,FALSE),"-")</f>
        <v>0</v>
      </c>
      <c r="AG138" s="36">
        <f>IFERROR(VLOOKUP($A138,'All Running Order Club'!$A$4:$CI$60,AG$204,FALSE),"-")</f>
        <v>0</v>
      </c>
      <c r="AH138" s="38">
        <f>IFERROR(VLOOKUP($A138,'All Running Order Club'!$A$4:$CI$60,AH$204,FALSE),"-")</f>
        <v>47</v>
      </c>
      <c r="AI138" s="38">
        <f>IFERROR(VLOOKUP($A138,'All Running Order Club'!$A$4:$CI$60,AI$204,FALSE),"-")</f>
        <v>106</v>
      </c>
      <c r="AJ138" s="36">
        <f>IFERROR(VLOOKUP($A138,'All Running Order Club'!$A$4:$CI$60,AJ$204,FALSE),"-")</f>
        <v>5</v>
      </c>
      <c r="AK138" s="36">
        <f>IFERROR(VLOOKUP($A138,'All Running Order Club'!$A$4:$CI$60,AK$204,FALSE),"-")</f>
        <v>9</v>
      </c>
      <c r="AL138" s="36">
        <f>IFERROR(VLOOKUP($A138,'All Running Order Club'!$A$4:$CI$60,AL$204,FALSE),"-")</f>
        <v>10</v>
      </c>
      <c r="AM138" s="36">
        <f>IFERROR(VLOOKUP($A138,'All Running Order Club'!$A$4:$CI$60,AM$204,FALSE),"-")</f>
        <v>6</v>
      </c>
      <c r="AN138" s="36">
        <f>IFERROR(VLOOKUP($A138,'All Running Order Club'!$A$4:$CI$60,AN$204,FALSE),"-")</f>
        <v>4</v>
      </c>
      <c r="AO138" s="36">
        <f>IFERROR(VLOOKUP($A138,'All Running Order Club'!$A$4:$CI$60,AO$204,FALSE),"-")</f>
        <v>4</v>
      </c>
      <c r="AP138" s="36">
        <f>IFERROR(VLOOKUP($A138,'All Running Order Club'!$A$4:$CI$60,AP$204,FALSE),"-")</f>
        <v>8</v>
      </c>
      <c r="AQ138" s="36">
        <f>IFERROR(VLOOKUP($A138,'All Running Order Club'!$A$4:$CI$60,AQ$204,FALSE),"-")</f>
        <v>1</v>
      </c>
      <c r="AR138" s="36">
        <f>IFERROR(VLOOKUP($A138,'All Running Order Club'!$A$4:$CI$60,AR$204,FALSE),"-")</f>
        <v>0</v>
      </c>
      <c r="AS138" s="36">
        <f>IFERROR(VLOOKUP($A138,'All Running Order Club'!$A$4:$CI$60,AS$204,FALSE),"-")</f>
        <v>0</v>
      </c>
      <c r="AT138" s="38">
        <f>IFERROR(VLOOKUP($A138,'All Running Order Club'!$A$4:$CI$60,AT$204,FALSE),"-")</f>
        <v>47</v>
      </c>
      <c r="AU138" s="38">
        <f>IFERROR(VLOOKUP($A138,'All Running Order Club'!$A$4:$CI$60,AU$204,FALSE),"-")</f>
        <v>153</v>
      </c>
      <c r="AV138" s="36">
        <f>IFERROR(VLOOKUP($A138,'All Running Order Club'!$A$4:$CI$60,AV$204,FALSE),"-")</f>
        <v>0</v>
      </c>
      <c r="AW138" s="36">
        <f>IFERROR(VLOOKUP($A138,'All Running Order Club'!$A$4:$CI$60,AW$204,FALSE),"-")</f>
        <v>0</v>
      </c>
      <c r="AX138" s="36">
        <f>IFERROR(VLOOKUP($A138,'All Running Order Club'!$A$4:$CI$60,AX$204,FALSE),"-")</f>
        <v>0</v>
      </c>
      <c r="AY138" s="36">
        <f>IFERROR(VLOOKUP($A138,'All Running Order Club'!$A$4:$CI$60,AY$204,FALSE),"-")</f>
        <v>0</v>
      </c>
      <c r="AZ138" s="36">
        <f>IFERROR(VLOOKUP($A138,'All Running Order Club'!$A$4:$CI$60,AZ$204,FALSE),"-")</f>
        <v>0</v>
      </c>
      <c r="BA138" s="36">
        <f>IFERROR(VLOOKUP($A138,'All Running Order Club'!$A$4:$CI$60,BA$204,FALSE),"-")</f>
        <v>0</v>
      </c>
      <c r="BB138" s="36">
        <f>IFERROR(VLOOKUP($A138,'All Running Order Club'!$A$4:$CI$60,BB$204,FALSE),"-")</f>
        <v>0</v>
      </c>
      <c r="BC138" s="36">
        <f>IFERROR(VLOOKUP($A138,'All Running Order Club'!$A$4:$CI$60,BC$204,FALSE),"-")</f>
        <v>0</v>
      </c>
      <c r="BD138" s="36">
        <f>IFERROR(VLOOKUP($A138,'All Running Order Club'!$A$4:$CI$60,BD$204,FALSE),"-")</f>
        <v>0</v>
      </c>
      <c r="BE138" s="36">
        <f>IFERROR(VLOOKUP($A138,'All Running Order Club'!$A$4:$CI$60,BE$204,FALSE),"-")</f>
        <v>0</v>
      </c>
      <c r="BF138" s="38">
        <f>IFERROR(VLOOKUP($A138,'All Running Order Club'!$A$4:$CI$60,BF$204,FALSE),"-")</f>
        <v>0</v>
      </c>
      <c r="BG138" s="38">
        <f>IFERROR(VLOOKUP($A138,'All Running Order Club'!$A$4:$CI$60,BG$204,FALSE),"-")</f>
        <v>153</v>
      </c>
      <c r="BH138" s="5">
        <f>IFERROR(VLOOKUP($A138,'All Running Order Club'!$A$4:$CI$60,BH$204,FALSE),"-")</f>
        <v>4</v>
      </c>
      <c r="BI138" s="5">
        <f>IFERROR(VLOOKUP($A138,'All Running Order Club'!$A$4:$CI$60,BI$204,FALSE),"-")</f>
        <v>4</v>
      </c>
      <c r="BJ138" s="5">
        <f>IFERROR(VLOOKUP($A138,'All Running Order Club'!$A$4:$CI$60,BJ$204,FALSE),"-")</f>
        <v>4</v>
      </c>
      <c r="BK138" s="5">
        <f>IFERROR(VLOOKUP($A138,'All Running Order Club'!$A$4:$CI$60,BK$204,FALSE),"-")</f>
        <v>4</v>
      </c>
      <c r="BL138" s="5">
        <f>IFERROR(VLOOKUP($A138,'All Running Order Club'!$A$4:$CI$60,BL$204,FALSE),"-")</f>
        <v>4</v>
      </c>
      <c r="BM138" s="5">
        <f>IFERROR(VLOOKUP($A138,'All Running Order Club'!$A$4:$CI$60,BM$204,FALSE),"-")</f>
        <v>4</v>
      </c>
      <c r="BN138" s="5">
        <f>IFERROR(VLOOKUP($A138,'All Running Order Club'!$A$4:$CI$60,BN$204,FALSE),"-")</f>
        <v>4</v>
      </c>
      <c r="BO138" s="5">
        <f>IFERROR(VLOOKUP($A138,'All Running Order Club'!$A$4:$CI$60,BO$204,FALSE),"-")</f>
        <v>4</v>
      </c>
      <c r="BP138" s="3" t="str">
        <f>IFERROR(VLOOKUP($A138,'All Running Order Club'!$A$4:$CI$60,BP$204,FALSE),"-")</f>
        <v>-</v>
      </c>
      <c r="BQ138" s="3" t="str">
        <f>IFERROR(VLOOKUP($A138,'All Running Order Club'!$A$4:$CI$60,BQ$204,FALSE),"-")</f>
        <v/>
      </c>
      <c r="BR138" s="3" t="str">
        <f>IFERROR(VLOOKUP($A138,'All Running Order Club'!$A$4:$CI$60,BR$204,FALSE),"-")</f>
        <v>-</v>
      </c>
      <c r="BS138" s="3" t="str">
        <f>IFERROR(VLOOKUP($A138,'All Running Order Club'!$A$4:$CI$60,BS$204,FALSE),"-")</f>
        <v/>
      </c>
      <c r="BT138" s="3" t="str">
        <f>IFERROR(VLOOKUP($A138,'All Running Order Club'!$A$4:$CI$60,BT$204,FALSE),"-")</f>
        <v>-</v>
      </c>
      <c r="BU138" s="3" t="str">
        <f>IFERROR(VLOOKUP($A138,'All Running Order Club'!$A$4:$CI$60,BU$204,FALSE),"-")</f>
        <v/>
      </c>
      <c r="BV138" s="3" t="str">
        <f>IFERROR(VLOOKUP($A138,'All Running Order Club'!$A$4:$CI$60,BV$204,FALSE),"-")</f>
        <v>-</v>
      </c>
      <c r="BW138" s="3" t="str">
        <f>IFERROR(VLOOKUP($A138,'All Running Order Club'!$A$4:$CI$60,BW$204,FALSE),"-")</f>
        <v/>
      </c>
      <c r="BX138" s="3" t="str">
        <f>IFERROR(VLOOKUP($A138,'All Running Order Club'!$A$4:$CI$60,BX$204,FALSE),"-")</f>
        <v>-</v>
      </c>
      <c r="BY138" s="3" t="str">
        <f>IFERROR(VLOOKUP($A138,'All Running Order Club'!$A$4:$CI$60,BY$204,FALSE),"-")</f>
        <v/>
      </c>
      <c r="BZ138" s="3">
        <f>IFERROR(VLOOKUP($A138,'All Running Order Club'!$A$4:$CI$60,BZ$204,FALSE),"-")</f>
        <v>4</v>
      </c>
      <c r="CA138" s="3">
        <f>IFERROR(VLOOKUP($A138,'All Running Order Club'!$A$4:$CI$60,CA$204,FALSE),"-")</f>
        <v>2</v>
      </c>
      <c r="CB138" s="3" t="str">
        <f>IFERROR(VLOOKUP($A138,'All Running Order Club'!$A$4:$CI$60,CB$204,FALSE),"-")</f>
        <v>-</v>
      </c>
      <c r="CC138" s="3" t="str">
        <f>IFERROR(VLOOKUP($A138,'All Running Order Club'!$A$4:$CI$60,CC$204,FALSE),"-")</f>
        <v/>
      </c>
      <c r="CD138" s="3">
        <f>IFERROR(VLOOKUP($A138,'All Running Order Club'!$A$4:$CI$60,CD$204,FALSE),"-")</f>
        <v>4</v>
      </c>
      <c r="CE138" s="3">
        <f>IFERROR(VLOOKUP($A138,'All Running Order Club'!$A$4:$CI$60,CE$204,FALSE),"-")</f>
        <v>3</v>
      </c>
      <c r="CF138" s="3"/>
      <c r="CG138" s="3"/>
      <c r="CH138" s="5" t="str">
        <f>IFERROR(VLOOKUP($A138,'All Running Order Club'!$A$4:$CI$60,CH$204,FALSE),"-")</f>
        <v>2</v>
      </c>
      <c r="CI138">
        <v>2</v>
      </c>
    </row>
    <row r="139" spans="1:87" x14ac:dyDescent="0.3">
      <c r="A139" t="s">
        <v>59</v>
      </c>
      <c r="B139" s="13" t="str">
        <f>IFERROR(VLOOKUP($A139,'All Running Order Club'!$A$4:$CI$60,B$204,FALSE),"-")</f>
        <v>-</v>
      </c>
      <c r="C139" s="35" t="str">
        <f>IFERROR(VLOOKUP($A139,'All Running Order Club'!$A$4:$CI$60,C$204,FALSE),"-")</f>
        <v>-</v>
      </c>
      <c r="D139" s="35" t="str">
        <f>IFERROR(VLOOKUP($A139,'All Running Order Club'!$A$4:$CI$60,D$204,FALSE),"-")</f>
        <v>-</v>
      </c>
      <c r="E139" s="35" t="str">
        <f>IFERROR(VLOOKUP($A139,'All Running Order Club'!$A$4:$CI$60,E$204,FALSE),"-")</f>
        <v>-</v>
      </c>
      <c r="F139" s="35" t="str">
        <f>IFERROR(VLOOKUP($A139,'All Running Order Club'!$A$4:$CI$60,F$204,FALSE),"-")</f>
        <v>-</v>
      </c>
      <c r="G139" s="13" t="str">
        <f>IFERROR(VLOOKUP($A139,'All Running Order Club'!$A$4:$CI$60,G$204,FALSE),"-")</f>
        <v>-</v>
      </c>
      <c r="H139" s="12" t="str">
        <f>IFERROR(VLOOKUP($A139,'All Running Order Club'!$A$4:$CI$60,H$204,FALSE),"-")</f>
        <v>-</v>
      </c>
      <c r="I139" s="12" t="str">
        <f>IFERROR(VLOOKUP($A139,'All Running Order Club'!$A$4:$CI$60,I$204,FALSE),"-")</f>
        <v>-</v>
      </c>
      <c r="J139" s="12" t="str">
        <f>IFERROR(VLOOKUP($A139,'All Running Order Club'!$A$4:$CI$60,J$204,FALSE),"-")</f>
        <v>-</v>
      </c>
      <c r="K139" s="35" t="str">
        <f>IFERROR(VLOOKUP($A139,'All Running Order Club'!$A$4:$CI$60,K$204,FALSE),"-")</f>
        <v>-</v>
      </c>
      <c r="L139" s="12" t="str">
        <f>IFERROR(VLOOKUP($A139,'All Running Order Club'!$A$4:$CI$60,L$204,FALSE),"-")</f>
        <v>-</v>
      </c>
      <c r="M139" s="35" t="str">
        <f>IFERROR(VLOOKUP($A139,'All Running Order Club'!$A$4:$CI$60,M$204,FALSE),"-")</f>
        <v>-</v>
      </c>
      <c r="N139" s="35" t="str">
        <f>IFERROR(VLOOKUP($A139,'All Running Order Club'!$A$4:$CI$60,N$204,FALSE),"-")</f>
        <v>-</v>
      </c>
      <c r="O139" s="35" t="str">
        <f>IFERROR(VLOOKUP($A139,'All Running Order Club'!$A$4:$CI$60,O$204,FALSE),"-")</f>
        <v>-</v>
      </c>
      <c r="P139" s="35" t="str">
        <f>IFERROR(VLOOKUP($A139,'All Running Order Club'!$A$4:$CI$60,P$204,FALSE),"-")</f>
        <v>-</v>
      </c>
      <c r="Q139" s="35" t="str">
        <f>IFERROR(VLOOKUP($A139,'All Running Order Club'!$A$4:$CI$60,Q$204,FALSE),"-")</f>
        <v>-</v>
      </c>
      <c r="R139" s="35" t="str">
        <f>IFERROR(VLOOKUP($A139,'All Running Order Club'!$A$4:$CI$60,R$204,FALSE),"-")</f>
        <v>-</v>
      </c>
      <c r="S139" s="12" t="str">
        <f>IFERROR(VLOOKUP($A139,'All Running Order Club'!$A$4:$CI$60,S$204,FALSE),"-")</f>
        <v>-</v>
      </c>
      <c r="T139" s="35" t="str">
        <f>IFERROR(VLOOKUP($A139,'All Running Order Club'!$A$4:$CI$60,T$204,FALSE),"-")</f>
        <v>-</v>
      </c>
      <c r="U139" s="12" t="str">
        <f>IFERROR(VLOOKUP($A139,'All Running Order Club'!$A$4:$CI$60,U$204,FALSE),"-")</f>
        <v>-</v>
      </c>
      <c r="V139" s="35" t="str">
        <f>IFERROR(VLOOKUP($A139,'All Running Order Club'!$A$4:$CI$60,V$204,FALSE),"-")</f>
        <v>-</v>
      </c>
      <c r="W139" s="5" t="str">
        <f>IFERROR(VLOOKUP($A139,'All Running Order Club'!$A$4:$CI$60,W$204,FALSE),"-")</f>
        <v>-</v>
      </c>
      <c r="X139" s="12" t="str">
        <f>IFERROR(VLOOKUP($A139,'All Running Order Club'!$A$4:$CI$60,X$204,FALSE),"-")</f>
        <v>-</v>
      </c>
      <c r="Y139" s="12" t="str">
        <f>IFERROR(VLOOKUP($A139,'All Running Order Club'!$A$4:$CI$60,Y$204,FALSE),"-")</f>
        <v>-</v>
      </c>
      <c r="Z139" s="12" t="str">
        <f>IFERROR(VLOOKUP($A139,'All Running Order Club'!$A$4:$CI$60,Z$204,FALSE),"-")</f>
        <v>-</v>
      </c>
      <c r="AA139" s="12" t="str">
        <f>IFERROR(VLOOKUP($A139,'All Running Order Club'!$A$4:$CI$60,AA$204,FALSE),"-")</f>
        <v>-</v>
      </c>
      <c r="AB139" s="12" t="str">
        <f>IFERROR(VLOOKUP($A139,'All Running Order Club'!$A$4:$CI$60,AB$204,FALSE),"-")</f>
        <v>-</v>
      </c>
      <c r="AC139" s="12" t="str">
        <f>IFERROR(VLOOKUP($A139,'All Running Order Club'!$A$4:$CI$60,AC$204,FALSE),"-")</f>
        <v>-</v>
      </c>
      <c r="AD139" s="12" t="str">
        <f>IFERROR(VLOOKUP($A139,'All Running Order Club'!$A$4:$CI$60,AD$204,FALSE),"-")</f>
        <v>-</v>
      </c>
      <c r="AE139" s="12" t="str">
        <f>IFERROR(VLOOKUP($A139,'All Running Order Club'!$A$4:$CI$60,AE$204,FALSE),"-")</f>
        <v>-</v>
      </c>
      <c r="AF139" s="12" t="str">
        <f>IFERROR(VLOOKUP($A139,'All Running Order Club'!$A$4:$CI$60,AF$204,FALSE),"-")</f>
        <v>-</v>
      </c>
      <c r="AG139" s="12" t="str">
        <f>IFERROR(VLOOKUP($A139,'All Running Order Club'!$A$4:$CI$60,AG$204,FALSE),"-")</f>
        <v>-</v>
      </c>
      <c r="AH139" s="5" t="str">
        <f>IFERROR(VLOOKUP($A139,'All Running Order Club'!$A$4:$CI$60,AH$204,FALSE),"-")</f>
        <v>-</v>
      </c>
      <c r="AI139" s="5" t="str">
        <f>IFERROR(VLOOKUP($A139,'All Running Order Club'!$A$4:$CI$60,AI$204,FALSE),"-")</f>
        <v>-</v>
      </c>
      <c r="AJ139" s="12" t="str">
        <f>IFERROR(VLOOKUP($A139,'All Running Order Club'!$A$4:$CI$60,AJ$204,FALSE),"-")</f>
        <v>-</v>
      </c>
      <c r="AK139" s="12" t="str">
        <f>IFERROR(VLOOKUP($A139,'All Running Order Club'!$A$4:$CI$60,AK$204,FALSE),"-")</f>
        <v>-</v>
      </c>
      <c r="AL139" s="12" t="str">
        <f>IFERROR(VLOOKUP($A139,'All Running Order Club'!$A$4:$CI$60,AL$204,FALSE),"-")</f>
        <v>-</v>
      </c>
      <c r="AM139" s="12" t="str">
        <f>IFERROR(VLOOKUP($A139,'All Running Order Club'!$A$4:$CI$60,AM$204,FALSE),"-")</f>
        <v>-</v>
      </c>
      <c r="AN139" s="12" t="str">
        <f>IFERROR(VLOOKUP($A139,'All Running Order Club'!$A$4:$CI$60,AN$204,FALSE),"-")</f>
        <v>-</v>
      </c>
      <c r="AO139" s="12" t="str">
        <f>IFERROR(VLOOKUP($A139,'All Running Order Club'!$A$4:$CI$60,AO$204,FALSE),"-")</f>
        <v>-</v>
      </c>
      <c r="AP139" s="12" t="str">
        <f>IFERROR(VLOOKUP($A139,'All Running Order Club'!$A$4:$CI$60,AP$204,FALSE),"-")</f>
        <v>-</v>
      </c>
      <c r="AQ139" s="12" t="str">
        <f>IFERROR(VLOOKUP($A139,'All Running Order Club'!$A$4:$CI$60,AQ$204,FALSE),"-")</f>
        <v>-</v>
      </c>
      <c r="AR139" s="12" t="str">
        <f>IFERROR(VLOOKUP($A139,'All Running Order Club'!$A$4:$CI$60,AR$204,FALSE),"-")</f>
        <v>-</v>
      </c>
      <c r="AS139" s="12" t="str">
        <f>IFERROR(VLOOKUP($A139,'All Running Order Club'!$A$4:$CI$60,AS$204,FALSE),"-")</f>
        <v>-</v>
      </c>
      <c r="AT139" s="5" t="str">
        <f>IFERROR(VLOOKUP($A139,'All Running Order Club'!$A$4:$CI$60,AT$204,FALSE),"-")</f>
        <v>-</v>
      </c>
      <c r="AU139" s="5" t="str">
        <f>IFERROR(VLOOKUP($A139,'All Running Order Club'!$A$4:$CI$60,AU$204,FALSE),"-")</f>
        <v>-</v>
      </c>
      <c r="AV139" s="12" t="str">
        <f>IFERROR(VLOOKUP($A139,'All Running Order Club'!$A$4:$CI$60,AV$204,FALSE),"-")</f>
        <v>-</v>
      </c>
      <c r="AW139" s="12" t="str">
        <f>IFERROR(VLOOKUP($A139,'All Running Order Club'!$A$4:$CI$60,AW$204,FALSE),"-")</f>
        <v>-</v>
      </c>
      <c r="AX139" s="12" t="str">
        <f>IFERROR(VLOOKUP($A139,'All Running Order Club'!$A$4:$CI$60,AX$204,FALSE),"-")</f>
        <v>-</v>
      </c>
      <c r="AY139" s="12" t="str">
        <f>IFERROR(VLOOKUP($A139,'All Running Order Club'!$A$4:$CI$60,AY$204,FALSE),"-")</f>
        <v>-</v>
      </c>
      <c r="AZ139" s="12" t="str">
        <f>IFERROR(VLOOKUP($A139,'All Running Order Club'!$A$4:$CI$60,AZ$204,FALSE),"-")</f>
        <v>-</v>
      </c>
      <c r="BA139" s="12" t="str">
        <f>IFERROR(VLOOKUP($A139,'All Running Order Club'!$A$4:$CI$60,BA$204,FALSE),"-")</f>
        <v>-</v>
      </c>
      <c r="BB139" s="12" t="str">
        <f>IFERROR(VLOOKUP($A139,'All Running Order Club'!$A$4:$CI$60,BB$204,FALSE),"-")</f>
        <v>-</v>
      </c>
      <c r="BC139" s="12" t="str">
        <f>IFERROR(VLOOKUP($A139,'All Running Order Club'!$A$4:$CI$60,BC$204,FALSE),"-")</f>
        <v>-</v>
      </c>
      <c r="BD139" s="12" t="str">
        <f>IFERROR(VLOOKUP($A139,'All Running Order Club'!$A$4:$CI$60,BD$204,FALSE),"-")</f>
        <v>-</v>
      </c>
      <c r="BE139" s="12" t="str">
        <f>IFERROR(VLOOKUP($A139,'All Running Order Club'!$A$4:$CI$60,BE$204,FALSE),"-")</f>
        <v>-</v>
      </c>
      <c r="BF139" s="5" t="str">
        <f>IFERROR(VLOOKUP($A139,'All Running Order Club'!$A$4:$CI$60,BF$204,FALSE),"-")</f>
        <v>-</v>
      </c>
      <c r="BG139" s="5" t="str">
        <f>IFERROR(VLOOKUP($A139,'All Running Order Club'!$A$4:$CI$60,BG$204,FALSE),"-")</f>
        <v>-</v>
      </c>
      <c r="BH139" s="5" t="str">
        <f>IFERROR(VLOOKUP($A139,'All Running Order Club'!$A$4:$CI$60,BH$204,FALSE),"-")</f>
        <v>-</v>
      </c>
      <c r="BI139" s="5" t="str">
        <f>IFERROR(VLOOKUP($A139,'All Running Order Club'!$A$4:$CI$60,BI$204,FALSE),"-")</f>
        <v>-</v>
      </c>
      <c r="BJ139" s="5" t="str">
        <f>IFERROR(VLOOKUP($A139,'All Running Order Club'!$A$4:$CI$60,BJ$204,FALSE),"-")</f>
        <v>-</v>
      </c>
      <c r="BK139" s="5" t="str">
        <f>IFERROR(VLOOKUP($A139,'All Running Order Club'!$A$4:$CI$60,BK$204,FALSE),"-")</f>
        <v>-</v>
      </c>
      <c r="BL139" s="5" t="str">
        <f>IFERROR(VLOOKUP($A139,'All Running Order Club'!$A$4:$CI$60,BL$204,FALSE),"-")</f>
        <v>-</v>
      </c>
      <c r="BM139" s="5" t="str">
        <f>IFERROR(VLOOKUP($A139,'All Running Order Club'!$A$4:$CI$60,BM$204,FALSE),"-")</f>
        <v>-</v>
      </c>
      <c r="BN139" s="5" t="str">
        <f>IFERROR(VLOOKUP($A139,'All Running Order Club'!$A$4:$CI$60,BN$204,FALSE),"-")</f>
        <v>-</v>
      </c>
      <c r="BO139" s="5" t="str">
        <f>IFERROR(VLOOKUP($A139,'All Running Order Club'!$A$4:$CI$60,BO$204,FALSE),"-")</f>
        <v>-</v>
      </c>
      <c r="BP139" s="3" t="str">
        <f>IFERROR(VLOOKUP($A139,'All Running Order Club'!$A$4:$CI$60,BP$204,FALSE),"-")</f>
        <v>-</v>
      </c>
      <c r="BQ139" s="3" t="str">
        <f>IFERROR(VLOOKUP($A139,'All Running Order Club'!$A$4:$CI$60,BQ$204,FALSE),"-")</f>
        <v>-</v>
      </c>
      <c r="BR139" s="3" t="str">
        <f>IFERROR(VLOOKUP($A139,'All Running Order Club'!$A$4:$CI$60,BR$204,FALSE),"-")</f>
        <v>-</v>
      </c>
      <c r="BS139" s="3" t="str">
        <f>IFERROR(VLOOKUP($A139,'All Running Order Club'!$A$4:$CI$60,BS$204,FALSE),"-")</f>
        <v>-</v>
      </c>
      <c r="BT139" s="3" t="str">
        <f>IFERROR(VLOOKUP($A139,'All Running Order Club'!$A$4:$CI$60,BT$204,FALSE),"-")</f>
        <v>-</v>
      </c>
      <c r="BU139" s="3" t="str">
        <f>IFERROR(VLOOKUP($A139,'All Running Order Club'!$A$4:$CI$60,BU$204,FALSE),"-")</f>
        <v>-</v>
      </c>
      <c r="BV139" s="3" t="str">
        <f>IFERROR(VLOOKUP($A139,'All Running Order Club'!$A$4:$CI$60,BV$204,FALSE),"-")</f>
        <v>-</v>
      </c>
      <c r="BW139" s="3" t="str">
        <f>IFERROR(VLOOKUP($A139,'All Running Order Club'!$A$4:$CI$60,BW$204,FALSE),"-")</f>
        <v>-</v>
      </c>
      <c r="BX139" s="3" t="str">
        <f>IFERROR(VLOOKUP($A139,'All Running Order Club'!$A$4:$CI$60,BX$204,FALSE),"-")</f>
        <v>-</v>
      </c>
      <c r="BY139" s="3" t="str">
        <f>IFERROR(VLOOKUP($A139,'All Running Order Club'!$A$4:$CI$60,BY$204,FALSE),"-")</f>
        <v>-</v>
      </c>
      <c r="BZ139" s="3" t="str">
        <f>IFERROR(VLOOKUP($A139,'All Running Order Club'!$A$4:$CI$60,BZ$204,FALSE),"-")</f>
        <v>-</v>
      </c>
      <c r="CA139" s="3" t="str">
        <f>IFERROR(VLOOKUP($A139,'All Running Order Club'!$A$4:$CI$60,CA$204,FALSE),"-")</f>
        <v>-</v>
      </c>
      <c r="CB139" s="3" t="str">
        <f>IFERROR(VLOOKUP($A139,'All Running Order Club'!$A$4:$CI$60,CB$204,FALSE),"-")</f>
        <v>-</v>
      </c>
      <c r="CC139" s="3" t="str">
        <f>IFERROR(VLOOKUP($A139,'All Running Order Club'!$A$4:$CI$60,CC$204,FALSE),"-")</f>
        <v>-</v>
      </c>
      <c r="CD139" s="3" t="str">
        <f>IFERROR(VLOOKUP($A139,'All Running Order Club'!$A$4:$CI$60,CD$204,FALSE),"-")</f>
        <v>-</v>
      </c>
      <c r="CE139" s="3" t="str">
        <f>IFERROR(VLOOKUP($A139,'All Running Order Club'!$A$4:$CI$60,CE$204,FALSE),"-")</f>
        <v>-</v>
      </c>
      <c r="CF139" s="3"/>
      <c r="CG139" s="3"/>
      <c r="CH139" s="5" t="str">
        <f>IFERROR(VLOOKUP($A139,'All Running Order Club'!$A$4:$CI$60,CH$204,FALSE),"-")</f>
        <v>-</v>
      </c>
      <c r="CI139">
        <v>3</v>
      </c>
    </row>
    <row r="140" spans="1:87" x14ac:dyDescent="0.3">
      <c r="A140" t="s">
        <v>60</v>
      </c>
      <c r="B140" s="37" t="str">
        <f>IFERROR(VLOOKUP($A140,'All Running Order Club'!$A$4:$CI$60,B$204,FALSE),"-")</f>
        <v>-</v>
      </c>
      <c r="C140" s="36" t="str">
        <f>IFERROR(VLOOKUP($A140,'All Running Order Club'!$A$4:$CI$60,C$204,FALSE),"-")</f>
        <v>-</v>
      </c>
      <c r="D140" s="36" t="str">
        <f>IFERROR(VLOOKUP($A140,'All Running Order Club'!$A$4:$CI$60,D$204,FALSE),"-")</f>
        <v>-</v>
      </c>
      <c r="E140" s="36" t="str">
        <f>IFERROR(VLOOKUP($A140,'All Running Order Club'!$A$4:$CI$60,E$204,FALSE),"-")</f>
        <v>-</v>
      </c>
      <c r="F140" s="36" t="str">
        <f>IFERROR(VLOOKUP($A140,'All Running Order Club'!$A$4:$CI$60,F$204,FALSE),"-")</f>
        <v>-</v>
      </c>
      <c r="G140" s="37" t="str">
        <f>IFERROR(VLOOKUP($A140,'All Running Order Club'!$A$4:$CI$60,G$204,FALSE),"-")</f>
        <v>-</v>
      </c>
      <c r="H140" s="36" t="str">
        <f>IFERROR(VLOOKUP($A140,'All Running Order Club'!$A$4:$CI$60,H$204,FALSE),"-")</f>
        <v>-</v>
      </c>
      <c r="I140" s="36" t="str">
        <f>IFERROR(VLOOKUP($A140,'All Running Order Club'!$A$4:$CI$60,I$204,FALSE),"-")</f>
        <v>-</v>
      </c>
      <c r="J140" s="36" t="str">
        <f>IFERROR(VLOOKUP($A140,'All Running Order Club'!$A$4:$CI$60,J$204,FALSE),"-")</f>
        <v>-</v>
      </c>
      <c r="K140" s="36" t="str">
        <f>IFERROR(VLOOKUP($A140,'All Running Order Club'!$A$4:$CI$60,K$204,FALSE),"-")</f>
        <v>-</v>
      </c>
      <c r="L140" s="36" t="str">
        <f>IFERROR(VLOOKUP($A140,'All Running Order Club'!$A$4:$CI$60,L$204,FALSE),"-")</f>
        <v>-</v>
      </c>
      <c r="M140" s="36" t="str">
        <f>IFERROR(VLOOKUP($A140,'All Running Order Club'!$A$4:$CI$60,M$204,FALSE),"-")</f>
        <v>-</v>
      </c>
      <c r="N140" s="36" t="str">
        <f>IFERROR(VLOOKUP($A140,'All Running Order Club'!$A$4:$CI$60,N$204,FALSE),"-")</f>
        <v>-</v>
      </c>
      <c r="O140" s="36" t="str">
        <f>IFERROR(VLOOKUP($A140,'All Running Order Club'!$A$4:$CI$60,O$204,FALSE),"-")</f>
        <v>-</v>
      </c>
      <c r="P140" s="36" t="str">
        <f>IFERROR(VLOOKUP($A140,'All Running Order Club'!$A$4:$CI$60,P$204,FALSE),"-")</f>
        <v>-</v>
      </c>
      <c r="Q140" s="36" t="str">
        <f>IFERROR(VLOOKUP($A140,'All Running Order Club'!$A$4:$CI$60,Q$204,FALSE),"-")</f>
        <v>-</v>
      </c>
      <c r="R140" s="36" t="str">
        <f>IFERROR(VLOOKUP($A140,'All Running Order Club'!$A$4:$CI$60,R$204,FALSE),"-")</f>
        <v>-</v>
      </c>
      <c r="S140" s="36" t="str">
        <f>IFERROR(VLOOKUP($A140,'All Running Order Club'!$A$4:$CI$60,S$204,FALSE),"-")</f>
        <v>-</v>
      </c>
      <c r="T140" s="36" t="str">
        <f>IFERROR(VLOOKUP($A140,'All Running Order Club'!$A$4:$CI$60,T$204,FALSE),"-")</f>
        <v>-</v>
      </c>
      <c r="U140" s="36" t="str">
        <f>IFERROR(VLOOKUP($A140,'All Running Order Club'!$A$4:$CI$60,U$204,FALSE),"-")</f>
        <v>-</v>
      </c>
      <c r="V140" s="36" t="str">
        <f>IFERROR(VLOOKUP($A140,'All Running Order Club'!$A$4:$CI$60,V$204,FALSE),"-")</f>
        <v>-</v>
      </c>
      <c r="W140" s="38" t="str">
        <f>IFERROR(VLOOKUP($A140,'All Running Order Club'!$A$4:$CI$60,W$204,FALSE),"-")</f>
        <v>-</v>
      </c>
      <c r="X140" s="36" t="str">
        <f>IFERROR(VLOOKUP($A140,'All Running Order Club'!$A$4:$CI$60,X$204,FALSE),"-")</f>
        <v>-</v>
      </c>
      <c r="Y140" s="36" t="str">
        <f>IFERROR(VLOOKUP($A140,'All Running Order Club'!$A$4:$CI$60,Y$204,FALSE),"-")</f>
        <v>-</v>
      </c>
      <c r="Z140" s="36" t="str">
        <f>IFERROR(VLOOKUP($A140,'All Running Order Club'!$A$4:$CI$60,Z$204,FALSE),"-")</f>
        <v>-</v>
      </c>
      <c r="AA140" s="36" t="str">
        <f>IFERROR(VLOOKUP($A140,'All Running Order Club'!$A$4:$CI$60,AA$204,FALSE),"-")</f>
        <v>-</v>
      </c>
      <c r="AB140" s="36" t="str">
        <f>IFERROR(VLOOKUP($A140,'All Running Order Club'!$A$4:$CI$60,AB$204,FALSE),"-")</f>
        <v>-</v>
      </c>
      <c r="AC140" s="36" t="str">
        <f>IFERROR(VLOOKUP($A140,'All Running Order Club'!$A$4:$CI$60,AC$204,FALSE),"-")</f>
        <v>-</v>
      </c>
      <c r="AD140" s="36" t="str">
        <f>IFERROR(VLOOKUP($A140,'All Running Order Club'!$A$4:$CI$60,AD$204,FALSE),"-")</f>
        <v>-</v>
      </c>
      <c r="AE140" s="36" t="str">
        <f>IFERROR(VLOOKUP($A140,'All Running Order Club'!$A$4:$CI$60,AE$204,FALSE),"-")</f>
        <v>-</v>
      </c>
      <c r="AF140" s="36" t="str">
        <f>IFERROR(VLOOKUP($A140,'All Running Order Club'!$A$4:$CI$60,AF$204,FALSE),"-")</f>
        <v>-</v>
      </c>
      <c r="AG140" s="36" t="str">
        <f>IFERROR(VLOOKUP($A140,'All Running Order Club'!$A$4:$CI$60,AG$204,FALSE),"-")</f>
        <v>-</v>
      </c>
      <c r="AH140" s="38" t="str">
        <f>IFERROR(VLOOKUP($A140,'All Running Order Club'!$A$4:$CI$60,AH$204,FALSE),"-")</f>
        <v>-</v>
      </c>
      <c r="AI140" s="38" t="str">
        <f>IFERROR(VLOOKUP($A140,'All Running Order Club'!$A$4:$CI$60,AI$204,FALSE),"-")</f>
        <v>-</v>
      </c>
      <c r="AJ140" s="36" t="str">
        <f>IFERROR(VLOOKUP($A140,'All Running Order Club'!$A$4:$CI$60,AJ$204,FALSE),"-")</f>
        <v>-</v>
      </c>
      <c r="AK140" s="36" t="str">
        <f>IFERROR(VLOOKUP($A140,'All Running Order Club'!$A$4:$CI$60,AK$204,FALSE),"-")</f>
        <v>-</v>
      </c>
      <c r="AL140" s="36" t="str">
        <f>IFERROR(VLOOKUP($A140,'All Running Order Club'!$A$4:$CI$60,AL$204,FALSE),"-")</f>
        <v>-</v>
      </c>
      <c r="AM140" s="36" t="str">
        <f>IFERROR(VLOOKUP($A140,'All Running Order Club'!$A$4:$CI$60,AM$204,FALSE),"-")</f>
        <v>-</v>
      </c>
      <c r="AN140" s="36" t="str">
        <f>IFERROR(VLOOKUP($A140,'All Running Order Club'!$A$4:$CI$60,AN$204,FALSE),"-")</f>
        <v>-</v>
      </c>
      <c r="AO140" s="36" t="str">
        <f>IFERROR(VLOOKUP($A140,'All Running Order Club'!$A$4:$CI$60,AO$204,FALSE),"-")</f>
        <v>-</v>
      </c>
      <c r="AP140" s="36" t="str">
        <f>IFERROR(VLOOKUP($A140,'All Running Order Club'!$A$4:$CI$60,AP$204,FALSE),"-")</f>
        <v>-</v>
      </c>
      <c r="AQ140" s="36" t="str">
        <f>IFERROR(VLOOKUP($A140,'All Running Order Club'!$A$4:$CI$60,AQ$204,FALSE),"-")</f>
        <v>-</v>
      </c>
      <c r="AR140" s="36" t="str">
        <f>IFERROR(VLOOKUP($A140,'All Running Order Club'!$A$4:$CI$60,AR$204,FALSE),"-")</f>
        <v>-</v>
      </c>
      <c r="AS140" s="36" t="str">
        <f>IFERROR(VLOOKUP($A140,'All Running Order Club'!$A$4:$CI$60,AS$204,FALSE),"-")</f>
        <v>-</v>
      </c>
      <c r="AT140" s="38" t="str">
        <f>IFERROR(VLOOKUP($A140,'All Running Order Club'!$A$4:$CI$60,AT$204,FALSE),"-")</f>
        <v>-</v>
      </c>
      <c r="AU140" s="38" t="str">
        <f>IFERROR(VLOOKUP($A140,'All Running Order Club'!$A$4:$CI$60,AU$204,FALSE),"-")</f>
        <v>-</v>
      </c>
      <c r="AV140" s="36" t="str">
        <f>IFERROR(VLOOKUP($A140,'All Running Order Club'!$A$4:$CI$60,AV$204,FALSE),"-")</f>
        <v>-</v>
      </c>
      <c r="AW140" s="36" t="str">
        <f>IFERROR(VLOOKUP($A140,'All Running Order Club'!$A$4:$CI$60,AW$204,FALSE),"-")</f>
        <v>-</v>
      </c>
      <c r="AX140" s="36" t="str">
        <f>IFERROR(VLOOKUP($A140,'All Running Order Club'!$A$4:$CI$60,AX$204,FALSE),"-")</f>
        <v>-</v>
      </c>
      <c r="AY140" s="36" t="str">
        <f>IFERROR(VLOOKUP($A140,'All Running Order Club'!$A$4:$CI$60,AY$204,FALSE),"-")</f>
        <v>-</v>
      </c>
      <c r="AZ140" s="36" t="str">
        <f>IFERROR(VLOOKUP($A140,'All Running Order Club'!$A$4:$CI$60,AZ$204,FALSE),"-")</f>
        <v>-</v>
      </c>
      <c r="BA140" s="36" t="str">
        <f>IFERROR(VLOOKUP($A140,'All Running Order Club'!$A$4:$CI$60,BA$204,FALSE),"-")</f>
        <v>-</v>
      </c>
      <c r="BB140" s="36" t="str">
        <f>IFERROR(VLOOKUP($A140,'All Running Order Club'!$A$4:$CI$60,BB$204,FALSE),"-")</f>
        <v>-</v>
      </c>
      <c r="BC140" s="36" t="str">
        <f>IFERROR(VLOOKUP($A140,'All Running Order Club'!$A$4:$CI$60,BC$204,FALSE),"-")</f>
        <v>-</v>
      </c>
      <c r="BD140" s="36" t="str">
        <f>IFERROR(VLOOKUP($A140,'All Running Order Club'!$A$4:$CI$60,BD$204,FALSE),"-")</f>
        <v>-</v>
      </c>
      <c r="BE140" s="36" t="str">
        <f>IFERROR(VLOOKUP($A140,'All Running Order Club'!$A$4:$CI$60,BE$204,FALSE),"-")</f>
        <v>-</v>
      </c>
      <c r="BF140" s="38" t="str">
        <f>IFERROR(VLOOKUP($A140,'All Running Order Club'!$A$4:$CI$60,BF$204,FALSE),"-")</f>
        <v>-</v>
      </c>
      <c r="BG140" s="38" t="str">
        <f>IFERROR(VLOOKUP($A140,'All Running Order Club'!$A$4:$CI$60,BG$204,FALSE),"-")</f>
        <v>-</v>
      </c>
      <c r="BH140" s="5" t="str">
        <f>IFERROR(VLOOKUP($A140,'All Running Order Club'!$A$4:$CI$60,BH$204,FALSE),"-")</f>
        <v>-</v>
      </c>
      <c r="BI140" s="5" t="str">
        <f>IFERROR(VLOOKUP($A140,'All Running Order Club'!$A$4:$CI$60,BI$204,FALSE),"-")</f>
        <v>-</v>
      </c>
      <c r="BJ140" s="5" t="str">
        <f>IFERROR(VLOOKUP($A140,'All Running Order Club'!$A$4:$CI$60,BJ$204,FALSE),"-")</f>
        <v>-</v>
      </c>
      <c r="BK140" s="5" t="str">
        <f>IFERROR(VLOOKUP($A140,'All Running Order Club'!$A$4:$CI$60,BK$204,FALSE),"-")</f>
        <v>-</v>
      </c>
      <c r="BL140" s="5" t="str">
        <f>IFERROR(VLOOKUP($A140,'All Running Order Club'!$A$4:$CI$60,BL$204,FALSE),"-")</f>
        <v>-</v>
      </c>
      <c r="BM140" s="5" t="str">
        <f>IFERROR(VLOOKUP($A140,'All Running Order Club'!$A$4:$CI$60,BM$204,FALSE),"-")</f>
        <v>-</v>
      </c>
      <c r="BN140" s="5" t="str">
        <f>IFERROR(VLOOKUP($A140,'All Running Order Club'!$A$4:$CI$60,BN$204,FALSE),"-")</f>
        <v>-</v>
      </c>
      <c r="BO140" s="5" t="str">
        <f>IFERROR(VLOOKUP($A140,'All Running Order Club'!$A$4:$CI$60,BO$204,FALSE),"-")</f>
        <v>-</v>
      </c>
      <c r="BP140" s="3" t="str">
        <f>IFERROR(VLOOKUP($A140,'All Running Order Club'!$A$4:$CI$60,BP$204,FALSE),"-")</f>
        <v>-</v>
      </c>
      <c r="BQ140" s="3" t="str">
        <f>IFERROR(VLOOKUP($A140,'All Running Order Club'!$A$4:$CI$60,BQ$204,FALSE),"-")</f>
        <v>-</v>
      </c>
      <c r="BR140" s="3" t="str">
        <f>IFERROR(VLOOKUP($A140,'All Running Order Club'!$A$4:$CI$60,BR$204,FALSE),"-")</f>
        <v>-</v>
      </c>
      <c r="BS140" s="3" t="str">
        <f>IFERROR(VLOOKUP($A140,'All Running Order Club'!$A$4:$CI$60,BS$204,FALSE),"-")</f>
        <v>-</v>
      </c>
      <c r="BT140" s="3" t="str">
        <f>IFERROR(VLOOKUP($A140,'All Running Order Club'!$A$4:$CI$60,BT$204,FALSE),"-")</f>
        <v>-</v>
      </c>
      <c r="BU140" s="3" t="str">
        <f>IFERROR(VLOOKUP($A140,'All Running Order Club'!$A$4:$CI$60,BU$204,FALSE),"-")</f>
        <v>-</v>
      </c>
      <c r="BV140" s="3" t="str">
        <f>IFERROR(VLOOKUP($A140,'All Running Order Club'!$A$4:$CI$60,BV$204,FALSE),"-")</f>
        <v>-</v>
      </c>
      <c r="BW140" s="3" t="str">
        <f>IFERROR(VLOOKUP($A140,'All Running Order Club'!$A$4:$CI$60,BW$204,FALSE),"-")</f>
        <v>-</v>
      </c>
      <c r="BX140" s="3" t="str">
        <f>IFERROR(VLOOKUP($A140,'All Running Order Club'!$A$4:$CI$60,BX$204,FALSE),"-")</f>
        <v>-</v>
      </c>
      <c r="BY140" s="3" t="str">
        <f>IFERROR(VLOOKUP($A140,'All Running Order Club'!$A$4:$CI$60,BY$204,FALSE),"-")</f>
        <v>-</v>
      </c>
      <c r="BZ140" s="3" t="str">
        <f>IFERROR(VLOOKUP($A140,'All Running Order Club'!$A$4:$CI$60,BZ$204,FALSE),"-")</f>
        <v>-</v>
      </c>
      <c r="CA140" s="3" t="str">
        <f>IFERROR(VLOOKUP($A140,'All Running Order Club'!$A$4:$CI$60,CA$204,FALSE),"-")</f>
        <v>-</v>
      </c>
      <c r="CB140" s="3" t="str">
        <f>IFERROR(VLOOKUP($A140,'All Running Order Club'!$A$4:$CI$60,CB$204,FALSE),"-")</f>
        <v>-</v>
      </c>
      <c r="CC140" s="3" t="str">
        <f>IFERROR(VLOOKUP($A140,'All Running Order Club'!$A$4:$CI$60,CC$204,FALSE),"-")</f>
        <v>-</v>
      </c>
      <c r="CD140" s="3" t="str">
        <f>IFERROR(VLOOKUP($A140,'All Running Order Club'!$A$4:$CI$60,CD$204,FALSE),"-")</f>
        <v>-</v>
      </c>
      <c r="CE140" s="3" t="str">
        <f>IFERROR(VLOOKUP($A140,'All Running Order Club'!$A$4:$CI$60,CE$204,FALSE),"-")</f>
        <v>-</v>
      </c>
      <c r="CF140" s="3"/>
      <c r="CG140" s="3"/>
      <c r="CH140" s="5" t="str">
        <f>IFERROR(VLOOKUP($A140,'All Running Order Club'!$A$4:$CI$60,CH$204,FALSE),"-")</f>
        <v>-</v>
      </c>
      <c r="CI140">
        <v>4</v>
      </c>
    </row>
    <row r="141" spans="1:87" x14ac:dyDescent="0.3">
      <c r="A141" t="s">
        <v>61</v>
      </c>
      <c r="B141" s="13" t="str">
        <f>IFERROR(VLOOKUP($A141,'All Running Order Club'!$A$4:$CI$60,B$204,FALSE),"-")</f>
        <v>-</v>
      </c>
      <c r="C141" s="35" t="str">
        <f>IFERROR(VLOOKUP($A141,'All Running Order Club'!$A$4:$CI$60,C$204,FALSE),"-")</f>
        <v>-</v>
      </c>
      <c r="D141" s="35" t="str">
        <f>IFERROR(VLOOKUP($A141,'All Running Order Club'!$A$4:$CI$60,D$204,FALSE),"-")</f>
        <v>-</v>
      </c>
      <c r="E141" s="35" t="str">
        <f>IFERROR(VLOOKUP($A141,'All Running Order Club'!$A$4:$CI$60,E$204,FALSE),"-")</f>
        <v>-</v>
      </c>
      <c r="F141" s="35" t="str">
        <f>IFERROR(VLOOKUP($A141,'All Running Order Club'!$A$4:$CI$60,F$204,FALSE),"-")</f>
        <v>-</v>
      </c>
      <c r="G141" s="13" t="str">
        <f>IFERROR(VLOOKUP($A141,'All Running Order Club'!$A$4:$CI$60,G$204,FALSE),"-")</f>
        <v>-</v>
      </c>
      <c r="H141" s="12" t="str">
        <f>IFERROR(VLOOKUP($A141,'All Running Order Club'!$A$4:$CI$60,H$204,FALSE),"-")</f>
        <v>-</v>
      </c>
      <c r="I141" s="12" t="str">
        <f>IFERROR(VLOOKUP($A141,'All Running Order Club'!$A$4:$CI$60,I$204,FALSE),"-")</f>
        <v>-</v>
      </c>
      <c r="J141" s="12" t="str">
        <f>IFERROR(VLOOKUP($A141,'All Running Order Club'!$A$4:$CI$60,J$204,FALSE),"-")</f>
        <v>-</v>
      </c>
      <c r="K141" s="35" t="str">
        <f>IFERROR(VLOOKUP($A141,'All Running Order Club'!$A$4:$CI$60,K$204,FALSE),"-")</f>
        <v>-</v>
      </c>
      <c r="L141" s="12" t="str">
        <f>IFERROR(VLOOKUP($A141,'All Running Order Club'!$A$4:$CI$60,L$204,FALSE),"-")</f>
        <v>-</v>
      </c>
      <c r="M141" s="35" t="str">
        <f>IFERROR(VLOOKUP($A141,'All Running Order Club'!$A$4:$CI$60,M$204,FALSE),"-")</f>
        <v>-</v>
      </c>
      <c r="N141" s="35" t="str">
        <f>IFERROR(VLOOKUP($A141,'All Running Order Club'!$A$4:$CI$60,N$204,FALSE),"-")</f>
        <v>-</v>
      </c>
      <c r="O141" s="35" t="str">
        <f>IFERROR(VLOOKUP($A141,'All Running Order Club'!$A$4:$CI$60,O$204,FALSE),"-")</f>
        <v>-</v>
      </c>
      <c r="P141" s="35" t="str">
        <f>IFERROR(VLOOKUP($A141,'All Running Order Club'!$A$4:$CI$60,P$204,FALSE),"-")</f>
        <v>-</v>
      </c>
      <c r="Q141" s="35" t="str">
        <f>IFERROR(VLOOKUP($A141,'All Running Order Club'!$A$4:$CI$60,Q$204,FALSE),"-")</f>
        <v>-</v>
      </c>
      <c r="R141" s="35" t="str">
        <f>IFERROR(VLOOKUP($A141,'All Running Order Club'!$A$4:$CI$60,R$204,FALSE),"-")</f>
        <v>-</v>
      </c>
      <c r="S141" s="12" t="str">
        <f>IFERROR(VLOOKUP($A141,'All Running Order Club'!$A$4:$CI$60,S$204,FALSE),"-")</f>
        <v>-</v>
      </c>
      <c r="T141" s="35" t="str">
        <f>IFERROR(VLOOKUP($A141,'All Running Order Club'!$A$4:$CI$60,T$204,FALSE),"-")</f>
        <v>-</v>
      </c>
      <c r="U141" s="12" t="str">
        <f>IFERROR(VLOOKUP($A141,'All Running Order Club'!$A$4:$CI$60,U$204,FALSE),"-")</f>
        <v>-</v>
      </c>
      <c r="V141" s="35" t="str">
        <f>IFERROR(VLOOKUP($A141,'All Running Order Club'!$A$4:$CI$60,V$204,FALSE),"-")</f>
        <v>-</v>
      </c>
      <c r="W141" s="5" t="str">
        <f>IFERROR(VLOOKUP($A141,'All Running Order Club'!$A$4:$CI$60,W$204,FALSE),"-")</f>
        <v>-</v>
      </c>
      <c r="X141" s="12" t="str">
        <f>IFERROR(VLOOKUP($A141,'All Running Order Club'!$A$4:$CI$60,X$204,FALSE),"-")</f>
        <v>-</v>
      </c>
      <c r="Y141" s="12" t="str">
        <f>IFERROR(VLOOKUP($A141,'All Running Order Club'!$A$4:$CI$60,Y$204,FALSE),"-")</f>
        <v>-</v>
      </c>
      <c r="Z141" s="12" t="str">
        <f>IFERROR(VLOOKUP($A141,'All Running Order Club'!$A$4:$CI$60,Z$204,FALSE),"-")</f>
        <v>-</v>
      </c>
      <c r="AA141" s="12" t="str">
        <f>IFERROR(VLOOKUP($A141,'All Running Order Club'!$A$4:$CI$60,AA$204,FALSE),"-")</f>
        <v>-</v>
      </c>
      <c r="AB141" s="12" t="str">
        <f>IFERROR(VLOOKUP($A141,'All Running Order Club'!$A$4:$CI$60,AB$204,FALSE),"-")</f>
        <v>-</v>
      </c>
      <c r="AC141" s="12" t="str">
        <f>IFERROR(VLOOKUP($A141,'All Running Order Club'!$A$4:$CI$60,AC$204,FALSE),"-")</f>
        <v>-</v>
      </c>
      <c r="AD141" s="12" t="str">
        <f>IFERROR(VLOOKUP($A141,'All Running Order Club'!$A$4:$CI$60,AD$204,FALSE),"-")</f>
        <v>-</v>
      </c>
      <c r="AE141" s="12" t="str">
        <f>IFERROR(VLOOKUP($A141,'All Running Order Club'!$A$4:$CI$60,AE$204,FALSE),"-")</f>
        <v>-</v>
      </c>
      <c r="AF141" s="12" t="str">
        <f>IFERROR(VLOOKUP($A141,'All Running Order Club'!$A$4:$CI$60,AF$204,FALSE),"-")</f>
        <v>-</v>
      </c>
      <c r="AG141" s="12" t="str">
        <f>IFERROR(VLOOKUP($A141,'All Running Order Club'!$A$4:$CI$60,AG$204,FALSE),"-")</f>
        <v>-</v>
      </c>
      <c r="AH141" s="5" t="str">
        <f>IFERROR(VLOOKUP($A141,'All Running Order Club'!$A$4:$CI$60,AH$204,FALSE),"-")</f>
        <v>-</v>
      </c>
      <c r="AI141" s="5" t="str">
        <f>IFERROR(VLOOKUP($A141,'All Running Order Club'!$A$4:$CI$60,AI$204,FALSE),"-")</f>
        <v>-</v>
      </c>
      <c r="AJ141" s="12" t="str">
        <f>IFERROR(VLOOKUP($A141,'All Running Order Club'!$A$4:$CI$60,AJ$204,FALSE),"-")</f>
        <v>-</v>
      </c>
      <c r="AK141" s="12" t="str">
        <f>IFERROR(VLOOKUP($A141,'All Running Order Club'!$A$4:$CI$60,AK$204,FALSE),"-")</f>
        <v>-</v>
      </c>
      <c r="AL141" s="12" t="str">
        <f>IFERROR(VLOOKUP($A141,'All Running Order Club'!$A$4:$CI$60,AL$204,FALSE),"-")</f>
        <v>-</v>
      </c>
      <c r="AM141" s="12" t="str">
        <f>IFERROR(VLOOKUP($A141,'All Running Order Club'!$A$4:$CI$60,AM$204,FALSE),"-")</f>
        <v>-</v>
      </c>
      <c r="AN141" s="12" t="str">
        <f>IFERROR(VLOOKUP($A141,'All Running Order Club'!$A$4:$CI$60,AN$204,FALSE),"-")</f>
        <v>-</v>
      </c>
      <c r="AO141" s="12" t="str">
        <f>IFERROR(VLOOKUP($A141,'All Running Order Club'!$A$4:$CI$60,AO$204,FALSE),"-")</f>
        <v>-</v>
      </c>
      <c r="AP141" s="12" t="str">
        <f>IFERROR(VLOOKUP($A141,'All Running Order Club'!$A$4:$CI$60,AP$204,FALSE),"-")</f>
        <v>-</v>
      </c>
      <c r="AQ141" s="12" t="str">
        <f>IFERROR(VLOOKUP($A141,'All Running Order Club'!$A$4:$CI$60,AQ$204,FALSE),"-")</f>
        <v>-</v>
      </c>
      <c r="AR141" s="12" t="str">
        <f>IFERROR(VLOOKUP($A141,'All Running Order Club'!$A$4:$CI$60,AR$204,FALSE),"-")</f>
        <v>-</v>
      </c>
      <c r="AS141" s="12" t="str">
        <f>IFERROR(VLOOKUP($A141,'All Running Order Club'!$A$4:$CI$60,AS$204,FALSE),"-")</f>
        <v>-</v>
      </c>
      <c r="AT141" s="5" t="str">
        <f>IFERROR(VLOOKUP($A141,'All Running Order Club'!$A$4:$CI$60,AT$204,FALSE),"-")</f>
        <v>-</v>
      </c>
      <c r="AU141" s="5" t="str">
        <f>IFERROR(VLOOKUP($A141,'All Running Order Club'!$A$4:$CI$60,AU$204,FALSE),"-")</f>
        <v>-</v>
      </c>
      <c r="AV141" s="12" t="str">
        <f>IFERROR(VLOOKUP($A141,'All Running Order Club'!$A$4:$CI$60,AV$204,FALSE),"-")</f>
        <v>-</v>
      </c>
      <c r="AW141" s="12" t="str">
        <f>IFERROR(VLOOKUP($A141,'All Running Order Club'!$A$4:$CI$60,AW$204,FALSE),"-")</f>
        <v>-</v>
      </c>
      <c r="AX141" s="12" t="str">
        <f>IFERROR(VLOOKUP($A141,'All Running Order Club'!$A$4:$CI$60,AX$204,FALSE),"-")</f>
        <v>-</v>
      </c>
      <c r="AY141" s="12" t="str">
        <f>IFERROR(VLOOKUP($A141,'All Running Order Club'!$A$4:$CI$60,AY$204,FALSE),"-")</f>
        <v>-</v>
      </c>
      <c r="AZ141" s="12" t="str">
        <f>IFERROR(VLOOKUP($A141,'All Running Order Club'!$A$4:$CI$60,AZ$204,FALSE),"-")</f>
        <v>-</v>
      </c>
      <c r="BA141" s="12" t="str">
        <f>IFERROR(VLOOKUP($A141,'All Running Order Club'!$A$4:$CI$60,BA$204,FALSE),"-")</f>
        <v>-</v>
      </c>
      <c r="BB141" s="12" t="str">
        <f>IFERROR(VLOOKUP($A141,'All Running Order Club'!$A$4:$CI$60,BB$204,FALSE),"-")</f>
        <v>-</v>
      </c>
      <c r="BC141" s="12" t="str">
        <f>IFERROR(VLOOKUP($A141,'All Running Order Club'!$A$4:$CI$60,BC$204,FALSE),"-")</f>
        <v>-</v>
      </c>
      <c r="BD141" s="12" t="str">
        <f>IFERROR(VLOOKUP($A141,'All Running Order Club'!$A$4:$CI$60,BD$204,FALSE),"-")</f>
        <v>-</v>
      </c>
      <c r="BE141" s="12" t="str">
        <f>IFERROR(VLOOKUP($A141,'All Running Order Club'!$A$4:$CI$60,BE$204,FALSE),"-")</f>
        <v>-</v>
      </c>
      <c r="BF141" s="5" t="str">
        <f>IFERROR(VLOOKUP($A141,'All Running Order Club'!$A$4:$CI$60,BF$204,FALSE),"-")</f>
        <v>-</v>
      </c>
      <c r="BG141" s="5" t="str">
        <f>IFERROR(VLOOKUP($A141,'All Running Order Club'!$A$4:$CI$60,BG$204,FALSE),"-")</f>
        <v>-</v>
      </c>
      <c r="BH141" s="5" t="str">
        <f>IFERROR(VLOOKUP($A141,'All Running Order Club'!$A$4:$CI$60,BH$204,FALSE),"-")</f>
        <v>-</v>
      </c>
      <c r="BI141" s="5" t="str">
        <f>IFERROR(VLOOKUP($A141,'All Running Order Club'!$A$4:$CI$60,BI$204,FALSE),"-")</f>
        <v>-</v>
      </c>
      <c r="BJ141" s="5" t="str">
        <f>IFERROR(VLOOKUP($A141,'All Running Order Club'!$A$4:$CI$60,BJ$204,FALSE),"-")</f>
        <v>-</v>
      </c>
      <c r="BK141" s="5" t="str">
        <f>IFERROR(VLOOKUP($A141,'All Running Order Club'!$A$4:$CI$60,BK$204,FALSE),"-")</f>
        <v>-</v>
      </c>
      <c r="BL141" s="5" t="str">
        <f>IFERROR(VLOOKUP($A141,'All Running Order Club'!$A$4:$CI$60,BL$204,FALSE),"-")</f>
        <v>-</v>
      </c>
      <c r="BM141" s="5" t="str">
        <f>IFERROR(VLOOKUP($A141,'All Running Order Club'!$A$4:$CI$60,BM$204,FALSE),"-")</f>
        <v>-</v>
      </c>
      <c r="BN141" s="5" t="str">
        <f>IFERROR(VLOOKUP($A141,'All Running Order Club'!$A$4:$CI$60,BN$204,FALSE),"-")</f>
        <v>-</v>
      </c>
      <c r="BO141" s="5" t="str">
        <f>IFERROR(VLOOKUP($A141,'All Running Order Club'!$A$4:$CI$60,BO$204,FALSE),"-")</f>
        <v>-</v>
      </c>
      <c r="BP141" s="3" t="str">
        <f>IFERROR(VLOOKUP($A141,'All Running Order Club'!$A$4:$CI$60,BP$204,FALSE),"-")</f>
        <v>-</v>
      </c>
      <c r="BQ141" s="3" t="str">
        <f>IFERROR(VLOOKUP($A141,'All Running Order Club'!$A$4:$CI$60,BQ$204,FALSE),"-")</f>
        <v>-</v>
      </c>
      <c r="BR141" s="3" t="str">
        <f>IFERROR(VLOOKUP($A141,'All Running Order Club'!$A$4:$CI$60,BR$204,FALSE),"-")</f>
        <v>-</v>
      </c>
      <c r="BS141" s="3" t="str">
        <f>IFERROR(VLOOKUP($A141,'All Running Order Club'!$A$4:$CI$60,BS$204,FALSE),"-")</f>
        <v>-</v>
      </c>
      <c r="BT141" s="3" t="str">
        <f>IFERROR(VLOOKUP($A141,'All Running Order Club'!$A$4:$CI$60,BT$204,FALSE),"-")</f>
        <v>-</v>
      </c>
      <c r="BU141" s="3" t="str">
        <f>IFERROR(VLOOKUP($A141,'All Running Order Club'!$A$4:$CI$60,BU$204,FALSE),"-")</f>
        <v>-</v>
      </c>
      <c r="BV141" s="3" t="str">
        <f>IFERROR(VLOOKUP($A141,'All Running Order Club'!$A$4:$CI$60,BV$204,FALSE),"-")</f>
        <v>-</v>
      </c>
      <c r="BW141" s="3" t="str">
        <f>IFERROR(VLOOKUP($A141,'All Running Order Club'!$A$4:$CI$60,BW$204,FALSE),"-")</f>
        <v>-</v>
      </c>
      <c r="BX141" s="3" t="str">
        <f>IFERROR(VLOOKUP($A141,'All Running Order Club'!$A$4:$CI$60,BX$204,FALSE),"-")</f>
        <v>-</v>
      </c>
      <c r="BY141" s="3" t="str">
        <f>IFERROR(VLOOKUP($A141,'All Running Order Club'!$A$4:$CI$60,BY$204,FALSE),"-")</f>
        <v>-</v>
      </c>
      <c r="BZ141" s="3" t="str">
        <f>IFERROR(VLOOKUP($A141,'All Running Order Club'!$A$4:$CI$60,BZ$204,FALSE),"-")</f>
        <v>-</v>
      </c>
      <c r="CA141" s="3" t="str">
        <f>IFERROR(VLOOKUP($A141,'All Running Order Club'!$A$4:$CI$60,CA$204,FALSE),"-")</f>
        <v>-</v>
      </c>
      <c r="CB141" s="3" t="str">
        <f>IFERROR(VLOOKUP($A141,'All Running Order Club'!$A$4:$CI$60,CB$204,FALSE),"-")</f>
        <v>-</v>
      </c>
      <c r="CC141" s="3" t="str">
        <f>IFERROR(VLOOKUP($A141,'All Running Order Club'!$A$4:$CI$60,CC$204,FALSE),"-")</f>
        <v>-</v>
      </c>
      <c r="CD141" s="3" t="str">
        <f>IFERROR(VLOOKUP($A141,'All Running Order Club'!$A$4:$CI$60,CD$204,FALSE),"-")</f>
        <v>-</v>
      </c>
      <c r="CE141" s="3" t="str">
        <f>IFERROR(VLOOKUP($A141,'All Running Order Club'!$A$4:$CI$60,CE$204,FALSE),"-")</f>
        <v>-</v>
      </c>
      <c r="CF141" s="3"/>
      <c r="CG141" s="3"/>
      <c r="CH141" s="5" t="str">
        <f>IFERROR(VLOOKUP($A141,'All Running Order Club'!$A$4:$CI$60,CH$204,FALSE),"-")</f>
        <v>-</v>
      </c>
      <c r="CI141">
        <v>5</v>
      </c>
    </row>
    <row r="142" spans="1:87" x14ac:dyDescent="0.3">
      <c r="A142" t="s">
        <v>62</v>
      </c>
      <c r="B142" s="37" t="str">
        <f>IFERROR(VLOOKUP($A142,'All Running Order Club'!$A$4:$CI$60,B$204,FALSE),"-")</f>
        <v>-</v>
      </c>
      <c r="C142" s="36" t="str">
        <f>IFERROR(VLOOKUP($A142,'All Running Order Club'!$A$4:$CI$60,C$204,FALSE),"-")</f>
        <v>-</v>
      </c>
      <c r="D142" s="36" t="str">
        <f>IFERROR(VLOOKUP($A142,'All Running Order Club'!$A$4:$CI$60,D$204,FALSE),"-")</f>
        <v>-</v>
      </c>
      <c r="E142" s="36" t="str">
        <f>IFERROR(VLOOKUP($A142,'All Running Order Club'!$A$4:$CI$60,E$204,FALSE),"-")</f>
        <v>-</v>
      </c>
      <c r="F142" s="36" t="str">
        <f>IFERROR(VLOOKUP($A142,'All Running Order Club'!$A$4:$CI$60,F$204,FALSE),"-")</f>
        <v>-</v>
      </c>
      <c r="G142" s="37" t="str">
        <f>IFERROR(VLOOKUP($A142,'All Running Order Club'!$A$4:$CI$60,G$204,FALSE),"-")</f>
        <v>-</v>
      </c>
      <c r="H142" s="36" t="str">
        <f>IFERROR(VLOOKUP($A142,'All Running Order Club'!$A$4:$CI$60,H$204,FALSE),"-")</f>
        <v>-</v>
      </c>
      <c r="I142" s="36" t="str">
        <f>IFERROR(VLOOKUP($A142,'All Running Order Club'!$A$4:$CI$60,I$204,FALSE),"-")</f>
        <v>-</v>
      </c>
      <c r="J142" s="36" t="str">
        <f>IFERROR(VLOOKUP($A142,'All Running Order Club'!$A$4:$CI$60,J$204,FALSE),"-")</f>
        <v>-</v>
      </c>
      <c r="K142" s="36" t="str">
        <f>IFERROR(VLOOKUP($A142,'All Running Order Club'!$A$4:$CI$60,K$204,FALSE),"-")</f>
        <v>-</v>
      </c>
      <c r="L142" s="36" t="str">
        <f>IFERROR(VLOOKUP($A142,'All Running Order Club'!$A$4:$CI$60,L$204,FALSE),"-")</f>
        <v>-</v>
      </c>
      <c r="M142" s="36" t="str">
        <f>IFERROR(VLOOKUP($A142,'All Running Order Club'!$A$4:$CI$60,M$204,FALSE),"-")</f>
        <v>-</v>
      </c>
      <c r="N142" s="36" t="str">
        <f>IFERROR(VLOOKUP($A142,'All Running Order Club'!$A$4:$CI$60,N$204,FALSE),"-")</f>
        <v>-</v>
      </c>
      <c r="O142" s="36" t="str">
        <f>IFERROR(VLOOKUP($A142,'All Running Order Club'!$A$4:$CI$60,O$204,FALSE),"-")</f>
        <v>-</v>
      </c>
      <c r="P142" s="36" t="str">
        <f>IFERROR(VLOOKUP($A142,'All Running Order Club'!$A$4:$CI$60,P$204,FALSE),"-")</f>
        <v>-</v>
      </c>
      <c r="Q142" s="36" t="str">
        <f>IFERROR(VLOOKUP($A142,'All Running Order Club'!$A$4:$CI$60,Q$204,FALSE),"-")</f>
        <v>-</v>
      </c>
      <c r="R142" s="36" t="str">
        <f>IFERROR(VLOOKUP($A142,'All Running Order Club'!$A$4:$CI$60,R$204,FALSE),"-")</f>
        <v>-</v>
      </c>
      <c r="S142" s="36" t="str">
        <f>IFERROR(VLOOKUP($A142,'All Running Order Club'!$A$4:$CI$60,S$204,FALSE),"-")</f>
        <v>-</v>
      </c>
      <c r="T142" s="36" t="str">
        <f>IFERROR(VLOOKUP($A142,'All Running Order Club'!$A$4:$CI$60,T$204,FALSE),"-")</f>
        <v>-</v>
      </c>
      <c r="U142" s="36" t="str">
        <f>IFERROR(VLOOKUP($A142,'All Running Order Club'!$A$4:$CI$60,U$204,FALSE),"-")</f>
        <v>-</v>
      </c>
      <c r="V142" s="36" t="str">
        <f>IFERROR(VLOOKUP($A142,'All Running Order Club'!$A$4:$CI$60,V$204,FALSE),"-")</f>
        <v>-</v>
      </c>
      <c r="W142" s="38" t="str">
        <f>IFERROR(VLOOKUP($A142,'All Running Order Club'!$A$4:$CI$60,W$204,FALSE),"-")</f>
        <v>-</v>
      </c>
      <c r="X142" s="36" t="str">
        <f>IFERROR(VLOOKUP($A142,'All Running Order Club'!$A$4:$CI$60,X$204,FALSE),"-")</f>
        <v>-</v>
      </c>
      <c r="Y142" s="36" t="str">
        <f>IFERROR(VLOOKUP($A142,'All Running Order Club'!$A$4:$CI$60,Y$204,FALSE),"-")</f>
        <v>-</v>
      </c>
      <c r="Z142" s="36" t="str">
        <f>IFERROR(VLOOKUP($A142,'All Running Order Club'!$A$4:$CI$60,Z$204,FALSE),"-")</f>
        <v>-</v>
      </c>
      <c r="AA142" s="36" t="str">
        <f>IFERROR(VLOOKUP($A142,'All Running Order Club'!$A$4:$CI$60,AA$204,FALSE),"-")</f>
        <v>-</v>
      </c>
      <c r="AB142" s="36" t="str">
        <f>IFERROR(VLOOKUP($A142,'All Running Order Club'!$A$4:$CI$60,AB$204,FALSE),"-")</f>
        <v>-</v>
      </c>
      <c r="AC142" s="36" t="str">
        <f>IFERROR(VLOOKUP($A142,'All Running Order Club'!$A$4:$CI$60,AC$204,FALSE),"-")</f>
        <v>-</v>
      </c>
      <c r="AD142" s="36" t="str">
        <f>IFERROR(VLOOKUP($A142,'All Running Order Club'!$A$4:$CI$60,AD$204,FALSE),"-")</f>
        <v>-</v>
      </c>
      <c r="AE142" s="36" t="str">
        <f>IFERROR(VLOOKUP($A142,'All Running Order Club'!$A$4:$CI$60,AE$204,FALSE),"-")</f>
        <v>-</v>
      </c>
      <c r="AF142" s="36" t="str">
        <f>IFERROR(VLOOKUP($A142,'All Running Order Club'!$A$4:$CI$60,AF$204,FALSE),"-")</f>
        <v>-</v>
      </c>
      <c r="AG142" s="36" t="str">
        <f>IFERROR(VLOOKUP($A142,'All Running Order Club'!$A$4:$CI$60,AG$204,FALSE),"-")</f>
        <v>-</v>
      </c>
      <c r="AH142" s="38" t="str">
        <f>IFERROR(VLOOKUP($A142,'All Running Order Club'!$A$4:$CI$60,AH$204,FALSE),"-")</f>
        <v>-</v>
      </c>
      <c r="AI142" s="38" t="str">
        <f>IFERROR(VLOOKUP($A142,'All Running Order Club'!$A$4:$CI$60,AI$204,FALSE),"-")</f>
        <v>-</v>
      </c>
      <c r="AJ142" s="36" t="str">
        <f>IFERROR(VLOOKUP($A142,'All Running Order Club'!$A$4:$CI$60,AJ$204,FALSE),"-")</f>
        <v>-</v>
      </c>
      <c r="AK142" s="36" t="str">
        <f>IFERROR(VLOOKUP($A142,'All Running Order Club'!$A$4:$CI$60,AK$204,FALSE),"-")</f>
        <v>-</v>
      </c>
      <c r="AL142" s="36" t="str">
        <f>IFERROR(VLOOKUP($A142,'All Running Order Club'!$A$4:$CI$60,AL$204,FALSE),"-")</f>
        <v>-</v>
      </c>
      <c r="AM142" s="36" t="str">
        <f>IFERROR(VLOOKUP($A142,'All Running Order Club'!$A$4:$CI$60,AM$204,FALSE),"-")</f>
        <v>-</v>
      </c>
      <c r="AN142" s="36" t="str">
        <f>IFERROR(VLOOKUP($A142,'All Running Order Club'!$A$4:$CI$60,AN$204,FALSE),"-")</f>
        <v>-</v>
      </c>
      <c r="AO142" s="36" t="str">
        <f>IFERROR(VLOOKUP($A142,'All Running Order Club'!$A$4:$CI$60,AO$204,FALSE),"-")</f>
        <v>-</v>
      </c>
      <c r="AP142" s="36" t="str">
        <f>IFERROR(VLOOKUP($A142,'All Running Order Club'!$A$4:$CI$60,AP$204,FALSE),"-")</f>
        <v>-</v>
      </c>
      <c r="AQ142" s="36" t="str">
        <f>IFERROR(VLOOKUP($A142,'All Running Order Club'!$A$4:$CI$60,AQ$204,FALSE),"-")</f>
        <v>-</v>
      </c>
      <c r="AR142" s="36" t="str">
        <f>IFERROR(VLOOKUP($A142,'All Running Order Club'!$A$4:$CI$60,AR$204,FALSE),"-")</f>
        <v>-</v>
      </c>
      <c r="AS142" s="36" t="str">
        <f>IFERROR(VLOOKUP($A142,'All Running Order Club'!$A$4:$CI$60,AS$204,FALSE),"-")</f>
        <v>-</v>
      </c>
      <c r="AT142" s="38" t="str">
        <f>IFERROR(VLOOKUP($A142,'All Running Order Club'!$A$4:$CI$60,AT$204,FALSE),"-")</f>
        <v>-</v>
      </c>
      <c r="AU142" s="38" t="str">
        <f>IFERROR(VLOOKUP($A142,'All Running Order Club'!$A$4:$CI$60,AU$204,FALSE),"-")</f>
        <v>-</v>
      </c>
      <c r="AV142" s="36" t="str">
        <f>IFERROR(VLOOKUP($A142,'All Running Order Club'!$A$4:$CI$60,AV$204,FALSE),"-")</f>
        <v>-</v>
      </c>
      <c r="AW142" s="36" t="str">
        <f>IFERROR(VLOOKUP($A142,'All Running Order Club'!$A$4:$CI$60,AW$204,FALSE),"-")</f>
        <v>-</v>
      </c>
      <c r="AX142" s="36" t="str">
        <f>IFERROR(VLOOKUP($A142,'All Running Order Club'!$A$4:$CI$60,AX$204,FALSE),"-")</f>
        <v>-</v>
      </c>
      <c r="AY142" s="36" t="str">
        <f>IFERROR(VLOOKUP($A142,'All Running Order Club'!$A$4:$CI$60,AY$204,FALSE),"-")</f>
        <v>-</v>
      </c>
      <c r="AZ142" s="36" t="str">
        <f>IFERROR(VLOOKUP($A142,'All Running Order Club'!$A$4:$CI$60,AZ$204,FALSE),"-")</f>
        <v>-</v>
      </c>
      <c r="BA142" s="36" t="str">
        <f>IFERROR(VLOOKUP($A142,'All Running Order Club'!$A$4:$CI$60,BA$204,FALSE),"-")</f>
        <v>-</v>
      </c>
      <c r="BB142" s="36" t="str">
        <f>IFERROR(VLOOKUP($A142,'All Running Order Club'!$A$4:$CI$60,BB$204,FALSE),"-")</f>
        <v>-</v>
      </c>
      <c r="BC142" s="36" t="str">
        <f>IFERROR(VLOOKUP($A142,'All Running Order Club'!$A$4:$CI$60,BC$204,FALSE),"-")</f>
        <v>-</v>
      </c>
      <c r="BD142" s="36" t="str">
        <f>IFERROR(VLOOKUP($A142,'All Running Order Club'!$A$4:$CI$60,BD$204,FALSE),"-")</f>
        <v>-</v>
      </c>
      <c r="BE142" s="36" t="str">
        <f>IFERROR(VLOOKUP($A142,'All Running Order Club'!$A$4:$CI$60,BE$204,FALSE),"-")</f>
        <v>-</v>
      </c>
      <c r="BF142" s="38" t="str">
        <f>IFERROR(VLOOKUP($A142,'All Running Order Club'!$A$4:$CI$60,BF$204,FALSE),"-")</f>
        <v>-</v>
      </c>
      <c r="BG142" s="38" t="str">
        <f>IFERROR(VLOOKUP($A142,'All Running Order Club'!$A$4:$CI$60,BG$204,FALSE),"-")</f>
        <v>-</v>
      </c>
      <c r="BH142" s="5" t="str">
        <f>IFERROR(VLOOKUP($A142,'All Running Order Club'!$A$4:$CI$60,BH$204,FALSE),"-")</f>
        <v>-</v>
      </c>
      <c r="BI142" s="5" t="str">
        <f>IFERROR(VLOOKUP($A142,'All Running Order Club'!$A$4:$CI$60,BI$204,FALSE),"-")</f>
        <v>-</v>
      </c>
      <c r="BJ142" s="5" t="str">
        <f>IFERROR(VLOOKUP($A142,'All Running Order Club'!$A$4:$CI$60,BJ$204,FALSE),"-")</f>
        <v>-</v>
      </c>
      <c r="BK142" s="5" t="str">
        <f>IFERROR(VLOOKUP($A142,'All Running Order Club'!$A$4:$CI$60,BK$204,FALSE),"-")</f>
        <v>-</v>
      </c>
      <c r="BL142" s="5" t="str">
        <f>IFERROR(VLOOKUP($A142,'All Running Order Club'!$A$4:$CI$60,BL$204,FALSE),"-")</f>
        <v>-</v>
      </c>
      <c r="BM142" s="5" t="str">
        <f>IFERROR(VLOOKUP($A142,'All Running Order Club'!$A$4:$CI$60,BM$204,FALSE),"-")</f>
        <v>-</v>
      </c>
      <c r="BN142" s="5" t="str">
        <f>IFERROR(VLOOKUP($A142,'All Running Order Club'!$A$4:$CI$60,BN$204,FALSE),"-")</f>
        <v>-</v>
      </c>
      <c r="BO142" s="5" t="str">
        <f>IFERROR(VLOOKUP($A142,'All Running Order Club'!$A$4:$CI$60,BO$204,FALSE),"-")</f>
        <v>-</v>
      </c>
      <c r="BP142" s="3" t="str">
        <f>IFERROR(VLOOKUP($A142,'All Running Order Club'!$A$4:$CI$60,BP$204,FALSE),"-")</f>
        <v>-</v>
      </c>
      <c r="BQ142" s="3" t="str">
        <f>IFERROR(VLOOKUP($A142,'All Running Order Club'!$A$4:$CI$60,BQ$204,FALSE),"-")</f>
        <v>-</v>
      </c>
      <c r="BR142" s="3" t="str">
        <f>IFERROR(VLOOKUP($A142,'All Running Order Club'!$A$4:$CI$60,BR$204,FALSE),"-")</f>
        <v>-</v>
      </c>
      <c r="BS142" s="3" t="str">
        <f>IFERROR(VLOOKUP($A142,'All Running Order Club'!$A$4:$CI$60,BS$204,FALSE),"-")</f>
        <v>-</v>
      </c>
      <c r="BT142" s="3" t="str">
        <f>IFERROR(VLOOKUP($A142,'All Running Order Club'!$A$4:$CI$60,BT$204,FALSE),"-")</f>
        <v>-</v>
      </c>
      <c r="BU142" s="3" t="str">
        <f>IFERROR(VLOOKUP($A142,'All Running Order Club'!$A$4:$CI$60,BU$204,FALSE),"-")</f>
        <v>-</v>
      </c>
      <c r="BV142" s="3" t="str">
        <f>IFERROR(VLOOKUP($A142,'All Running Order Club'!$A$4:$CI$60,BV$204,FALSE),"-")</f>
        <v>-</v>
      </c>
      <c r="BW142" s="3" t="str">
        <f>IFERROR(VLOOKUP($A142,'All Running Order Club'!$A$4:$CI$60,BW$204,FALSE),"-")</f>
        <v>-</v>
      </c>
      <c r="BX142" s="3" t="str">
        <f>IFERROR(VLOOKUP($A142,'All Running Order Club'!$A$4:$CI$60,BX$204,FALSE),"-")</f>
        <v>-</v>
      </c>
      <c r="BY142" s="3" t="str">
        <f>IFERROR(VLOOKUP($A142,'All Running Order Club'!$A$4:$CI$60,BY$204,FALSE),"-")</f>
        <v>-</v>
      </c>
      <c r="BZ142" s="3" t="str">
        <f>IFERROR(VLOOKUP($A142,'All Running Order Club'!$A$4:$CI$60,BZ$204,FALSE),"-")</f>
        <v>-</v>
      </c>
      <c r="CA142" s="3" t="str">
        <f>IFERROR(VLOOKUP($A142,'All Running Order Club'!$A$4:$CI$60,CA$204,FALSE),"-")</f>
        <v>-</v>
      </c>
      <c r="CB142" s="3" t="str">
        <f>IFERROR(VLOOKUP($A142,'All Running Order Club'!$A$4:$CI$60,CB$204,FALSE),"-")</f>
        <v>-</v>
      </c>
      <c r="CC142" s="3" t="str">
        <f>IFERROR(VLOOKUP($A142,'All Running Order Club'!$A$4:$CI$60,CC$204,FALSE),"-")</f>
        <v>-</v>
      </c>
      <c r="CD142" s="3" t="str">
        <f>IFERROR(VLOOKUP($A142,'All Running Order Club'!$A$4:$CI$60,CD$204,FALSE),"-")</f>
        <v>-</v>
      </c>
      <c r="CE142" s="3" t="str">
        <f>IFERROR(VLOOKUP($A142,'All Running Order Club'!$A$4:$CI$60,CE$204,FALSE),"-")</f>
        <v>-</v>
      </c>
      <c r="CF142" s="3"/>
      <c r="CG142" s="3"/>
      <c r="CH142" s="5" t="str">
        <f>IFERROR(VLOOKUP($A142,'All Running Order Club'!$A$4:$CI$60,CH$204,FALSE),"-")</f>
        <v>-</v>
      </c>
      <c r="CI142">
        <v>6</v>
      </c>
    </row>
    <row r="143" spans="1:87" x14ac:dyDescent="0.3">
      <c r="A143" t="s">
        <v>63</v>
      </c>
      <c r="B143" s="13" t="str">
        <f>IFERROR(VLOOKUP($A143,'All Running Order Club'!$A$4:$CI$60,B$204,FALSE),"-")</f>
        <v>-</v>
      </c>
      <c r="C143" s="35" t="str">
        <f>IFERROR(VLOOKUP($A143,'All Running Order Club'!$A$4:$CI$60,C$204,FALSE),"-")</f>
        <v>-</v>
      </c>
      <c r="D143" s="35" t="str">
        <f>IFERROR(VLOOKUP($A143,'All Running Order Club'!$A$4:$CI$60,D$204,FALSE),"-")</f>
        <v>-</v>
      </c>
      <c r="E143" s="35" t="str">
        <f>IFERROR(VLOOKUP($A143,'All Running Order Club'!$A$4:$CI$60,E$204,FALSE),"-")</f>
        <v>-</v>
      </c>
      <c r="F143" s="35" t="str">
        <f>IFERROR(VLOOKUP($A143,'All Running Order Club'!$A$4:$CI$60,F$204,FALSE),"-")</f>
        <v>-</v>
      </c>
      <c r="G143" s="13" t="str">
        <f>IFERROR(VLOOKUP($A143,'All Running Order Club'!$A$4:$CI$60,G$204,FALSE),"-")</f>
        <v>-</v>
      </c>
      <c r="H143" s="12" t="str">
        <f>IFERROR(VLOOKUP($A143,'All Running Order Club'!$A$4:$CI$60,H$204,FALSE),"-")</f>
        <v>-</v>
      </c>
      <c r="I143" s="12" t="str">
        <f>IFERROR(VLOOKUP($A143,'All Running Order Club'!$A$4:$CI$60,I$204,FALSE),"-")</f>
        <v>-</v>
      </c>
      <c r="J143" s="12" t="str">
        <f>IFERROR(VLOOKUP($A143,'All Running Order Club'!$A$4:$CI$60,J$204,FALSE),"-")</f>
        <v>-</v>
      </c>
      <c r="K143" s="35" t="str">
        <f>IFERROR(VLOOKUP($A143,'All Running Order Club'!$A$4:$CI$60,K$204,FALSE),"-")</f>
        <v>-</v>
      </c>
      <c r="L143" s="12" t="str">
        <f>IFERROR(VLOOKUP($A143,'All Running Order Club'!$A$4:$CI$60,L$204,FALSE),"-")</f>
        <v>-</v>
      </c>
      <c r="M143" s="35" t="str">
        <f>IFERROR(VLOOKUP($A143,'All Running Order Club'!$A$4:$CI$60,M$204,FALSE),"-")</f>
        <v>-</v>
      </c>
      <c r="N143" s="35" t="str">
        <f>IFERROR(VLOOKUP($A143,'All Running Order Club'!$A$4:$CI$60,N$204,FALSE),"-")</f>
        <v>-</v>
      </c>
      <c r="O143" s="35" t="str">
        <f>IFERROR(VLOOKUP($A143,'All Running Order Club'!$A$4:$CI$60,O$204,FALSE),"-")</f>
        <v>-</v>
      </c>
      <c r="P143" s="35" t="str">
        <f>IFERROR(VLOOKUP($A143,'All Running Order Club'!$A$4:$CI$60,P$204,FALSE),"-")</f>
        <v>-</v>
      </c>
      <c r="Q143" s="35" t="str">
        <f>IFERROR(VLOOKUP($A143,'All Running Order Club'!$A$4:$CI$60,Q$204,FALSE),"-")</f>
        <v>-</v>
      </c>
      <c r="R143" s="35" t="str">
        <f>IFERROR(VLOOKUP($A143,'All Running Order Club'!$A$4:$CI$60,R$204,FALSE),"-")</f>
        <v>-</v>
      </c>
      <c r="S143" s="12" t="str">
        <f>IFERROR(VLOOKUP($A143,'All Running Order Club'!$A$4:$CI$60,S$204,FALSE),"-")</f>
        <v>-</v>
      </c>
      <c r="T143" s="35" t="str">
        <f>IFERROR(VLOOKUP($A143,'All Running Order Club'!$A$4:$CI$60,T$204,FALSE),"-")</f>
        <v>-</v>
      </c>
      <c r="U143" s="12" t="str">
        <f>IFERROR(VLOOKUP($A143,'All Running Order Club'!$A$4:$CI$60,U$204,FALSE),"-")</f>
        <v>-</v>
      </c>
      <c r="V143" s="35" t="str">
        <f>IFERROR(VLOOKUP($A143,'All Running Order Club'!$A$4:$CI$60,V$204,FALSE),"-")</f>
        <v>-</v>
      </c>
      <c r="W143" s="5" t="str">
        <f>IFERROR(VLOOKUP($A143,'All Running Order Club'!$A$4:$CI$60,W$204,FALSE),"-")</f>
        <v>-</v>
      </c>
      <c r="X143" s="12" t="str">
        <f>IFERROR(VLOOKUP($A143,'All Running Order Club'!$A$4:$CI$60,X$204,FALSE),"-")</f>
        <v>-</v>
      </c>
      <c r="Y143" s="12" t="str">
        <f>IFERROR(VLOOKUP($A143,'All Running Order Club'!$A$4:$CI$60,Y$204,FALSE),"-")</f>
        <v>-</v>
      </c>
      <c r="Z143" s="12" t="str">
        <f>IFERROR(VLOOKUP($A143,'All Running Order Club'!$A$4:$CI$60,Z$204,FALSE),"-")</f>
        <v>-</v>
      </c>
      <c r="AA143" s="12" t="str">
        <f>IFERROR(VLOOKUP($A143,'All Running Order Club'!$A$4:$CI$60,AA$204,FALSE),"-")</f>
        <v>-</v>
      </c>
      <c r="AB143" s="12" t="str">
        <f>IFERROR(VLOOKUP($A143,'All Running Order Club'!$A$4:$CI$60,AB$204,FALSE),"-")</f>
        <v>-</v>
      </c>
      <c r="AC143" s="12" t="str">
        <f>IFERROR(VLOOKUP($A143,'All Running Order Club'!$A$4:$CI$60,AC$204,FALSE),"-")</f>
        <v>-</v>
      </c>
      <c r="AD143" s="12" t="str">
        <f>IFERROR(VLOOKUP($A143,'All Running Order Club'!$A$4:$CI$60,AD$204,FALSE),"-")</f>
        <v>-</v>
      </c>
      <c r="AE143" s="12" t="str">
        <f>IFERROR(VLOOKUP($A143,'All Running Order Club'!$A$4:$CI$60,AE$204,FALSE),"-")</f>
        <v>-</v>
      </c>
      <c r="AF143" s="12" t="str">
        <f>IFERROR(VLOOKUP($A143,'All Running Order Club'!$A$4:$CI$60,AF$204,FALSE),"-")</f>
        <v>-</v>
      </c>
      <c r="AG143" s="12" t="str">
        <f>IFERROR(VLOOKUP($A143,'All Running Order Club'!$A$4:$CI$60,AG$204,FALSE),"-")</f>
        <v>-</v>
      </c>
      <c r="AH143" s="5" t="str">
        <f>IFERROR(VLOOKUP($A143,'All Running Order Club'!$A$4:$CI$60,AH$204,FALSE),"-")</f>
        <v>-</v>
      </c>
      <c r="AI143" s="5" t="str">
        <f>IFERROR(VLOOKUP($A143,'All Running Order Club'!$A$4:$CI$60,AI$204,FALSE),"-")</f>
        <v>-</v>
      </c>
      <c r="AJ143" s="12" t="str">
        <f>IFERROR(VLOOKUP($A143,'All Running Order Club'!$A$4:$CI$60,AJ$204,FALSE),"-")</f>
        <v>-</v>
      </c>
      <c r="AK143" s="12" t="str">
        <f>IFERROR(VLOOKUP($A143,'All Running Order Club'!$A$4:$CI$60,AK$204,FALSE),"-")</f>
        <v>-</v>
      </c>
      <c r="AL143" s="12" t="str">
        <f>IFERROR(VLOOKUP($A143,'All Running Order Club'!$A$4:$CI$60,AL$204,FALSE),"-")</f>
        <v>-</v>
      </c>
      <c r="AM143" s="12" t="str">
        <f>IFERROR(VLOOKUP($A143,'All Running Order Club'!$A$4:$CI$60,AM$204,FALSE),"-")</f>
        <v>-</v>
      </c>
      <c r="AN143" s="12" t="str">
        <f>IFERROR(VLOOKUP($A143,'All Running Order Club'!$A$4:$CI$60,AN$204,FALSE),"-")</f>
        <v>-</v>
      </c>
      <c r="AO143" s="12" t="str">
        <f>IFERROR(VLOOKUP($A143,'All Running Order Club'!$A$4:$CI$60,AO$204,FALSE),"-")</f>
        <v>-</v>
      </c>
      <c r="AP143" s="12" t="str">
        <f>IFERROR(VLOOKUP($A143,'All Running Order Club'!$A$4:$CI$60,AP$204,FALSE),"-")</f>
        <v>-</v>
      </c>
      <c r="AQ143" s="12" t="str">
        <f>IFERROR(VLOOKUP($A143,'All Running Order Club'!$A$4:$CI$60,AQ$204,FALSE),"-")</f>
        <v>-</v>
      </c>
      <c r="AR143" s="12" t="str">
        <f>IFERROR(VLOOKUP($A143,'All Running Order Club'!$A$4:$CI$60,AR$204,FALSE),"-")</f>
        <v>-</v>
      </c>
      <c r="AS143" s="12" t="str">
        <f>IFERROR(VLOOKUP($A143,'All Running Order Club'!$A$4:$CI$60,AS$204,FALSE),"-")</f>
        <v>-</v>
      </c>
      <c r="AT143" s="5" t="str">
        <f>IFERROR(VLOOKUP($A143,'All Running Order Club'!$A$4:$CI$60,AT$204,FALSE),"-")</f>
        <v>-</v>
      </c>
      <c r="AU143" s="5" t="str">
        <f>IFERROR(VLOOKUP($A143,'All Running Order Club'!$A$4:$CI$60,AU$204,FALSE),"-")</f>
        <v>-</v>
      </c>
      <c r="AV143" s="12" t="str">
        <f>IFERROR(VLOOKUP($A143,'All Running Order Club'!$A$4:$CI$60,AV$204,FALSE),"-")</f>
        <v>-</v>
      </c>
      <c r="AW143" s="12" t="str">
        <f>IFERROR(VLOOKUP($A143,'All Running Order Club'!$A$4:$CI$60,AW$204,FALSE),"-")</f>
        <v>-</v>
      </c>
      <c r="AX143" s="12" t="str">
        <f>IFERROR(VLOOKUP($A143,'All Running Order Club'!$A$4:$CI$60,AX$204,FALSE),"-")</f>
        <v>-</v>
      </c>
      <c r="AY143" s="12" t="str">
        <f>IFERROR(VLOOKUP($A143,'All Running Order Club'!$A$4:$CI$60,AY$204,FALSE),"-")</f>
        <v>-</v>
      </c>
      <c r="AZ143" s="12" t="str">
        <f>IFERROR(VLOOKUP($A143,'All Running Order Club'!$A$4:$CI$60,AZ$204,FALSE),"-")</f>
        <v>-</v>
      </c>
      <c r="BA143" s="12" t="str">
        <f>IFERROR(VLOOKUP($A143,'All Running Order Club'!$A$4:$CI$60,BA$204,FALSE),"-")</f>
        <v>-</v>
      </c>
      <c r="BB143" s="12" t="str">
        <f>IFERROR(VLOOKUP($A143,'All Running Order Club'!$A$4:$CI$60,BB$204,FALSE),"-")</f>
        <v>-</v>
      </c>
      <c r="BC143" s="12" t="str">
        <f>IFERROR(VLOOKUP($A143,'All Running Order Club'!$A$4:$CI$60,BC$204,FALSE),"-")</f>
        <v>-</v>
      </c>
      <c r="BD143" s="12" t="str">
        <f>IFERROR(VLOOKUP($A143,'All Running Order Club'!$A$4:$CI$60,BD$204,FALSE),"-")</f>
        <v>-</v>
      </c>
      <c r="BE143" s="12" t="str">
        <f>IFERROR(VLOOKUP($A143,'All Running Order Club'!$A$4:$CI$60,BE$204,FALSE),"-")</f>
        <v>-</v>
      </c>
      <c r="BF143" s="5" t="str">
        <f>IFERROR(VLOOKUP($A143,'All Running Order Club'!$A$4:$CI$60,BF$204,FALSE),"-")</f>
        <v>-</v>
      </c>
      <c r="BG143" s="5" t="str">
        <f>IFERROR(VLOOKUP($A143,'All Running Order Club'!$A$4:$CI$60,BG$204,FALSE),"-")</f>
        <v>-</v>
      </c>
      <c r="BH143" s="5" t="str">
        <f>IFERROR(VLOOKUP($A143,'All Running Order Club'!$A$4:$CI$60,BH$204,FALSE),"-")</f>
        <v>-</v>
      </c>
      <c r="BI143" s="5" t="str">
        <f>IFERROR(VLOOKUP($A143,'All Running Order Club'!$A$4:$CI$60,BI$204,FALSE),"-")</f>
        <v>-</v>
      </c>
      <c r="BJ143" s="5" t="str">
        <f>IFERROR(VLOOKUP($A143,'All Running Order Club'!$A$4:$CI$60,BJ$204,FALSE),"-")</f>
        <v>-</v>
      </c>
      <c r="BK143" s="5" t="str">
        <f>IFERROR(VLOOKUP($A143,'All Running Order Club'!$A$4:$CI$60,BK$204,FALSE),"-")</f>
        <v>-</v>
      </c>
      <c r="BL143" s="5" t="str">
        <f>IFERROR(VLOOKUP($A143,'All Running Order Club'!$A$4:$CI$60,BL$204,FALSE),"-")</f>
        <v>-</v>
      </c>
      <c r="BM143" s="5" t="str">
        <f>IFERROR(VLOOKUP($A143,'All Running Order Club'!$A$4:$CI$60,BM$204,FALSE),"-")</f>
        <v>-</v>
      </c>
      <c r="BN143" s="5" t="str">
        <f>IFERROR(VLOOKUP($A143,'All Running Order Club'!$A$4:$CI$60,BN$204,FALSE),"-")</f>
        <v>-</v>
      </c>
      <c r="BO143" s="5" t="str">
        <f>IFERROR(VLOOKUP($A143,'All Running Order Club'!$A$4:$CI$60,BO$204,FALSE),"-")</f>
        <v>-</v>
      </c>
      <c r="BP143" s="3" t="str">
        <f>IFERROR(VLOOKUP($A143,'All Running Order Club'!$A$4:$CI$60,BP$204,FALSE),"-")</f>
        <v>-</v>
      </c>
      <c r="BQ143" s="3" t="str">
        <f>IFERROR(VLOOKUP($A143,'All Running Order Club'!$A$4:$CI$60,BQ$204,FALSE),"-")</f>
        <v>-</v>
      </c>
      <c r="BR143" s="3" t="str">
        <f>IFERROR(VLOOKUP($A143,'All Running Order Club'!$A$4:$CI$60,BR$204,FALSE),"-")</f>
        <v>-</v>
      </c>
      <c r="BS143" s="3" t="str">
        <f>IFERROR(VLOOKUP($A143,'All Running Order Club'!$A$4:$CI$60,BS$204,FALSE),"-")</f>
        <v>-</v>
      </c>
      <c r="BT143" s="3" t="str">
        <f>IFERROR(VLOOKUP($A143,'All Running Order Club'!$A$4:$CI$60,BT$204,FALSE),"-")</f>
        <v>-</v>
      </c>
      <c r="BU143" s="3" t="str">
        <f>IFERROR(VLOOKUP($A143,'All Running Order Club'!$A$4:$CI$60,BU$204,FALSE),"-")</f>
        <v>-</v>
      </c>
      <c r="BV143" s="3" t="str">
        <f>IFERROR(VLOOKUP($A143,'All Running Order Club'!$A$4:$CI$60,BV$204,FALSE),"-")</f>
        <v>-</v>
      </c>
      <c r="BW143" s="3" t="str">
        <f>IFERROR(VLOOKUP($A143,'All Running Order Club'!$A$4:$CI$60,BW$204,FALSE),"-")</f>
        <v>-</v>
      </c>
      <c r="BX143" s="3" t="str">
        <f>IFERROR(VLOOKUP($A143,'All Running Order Club'!$A$4:$CI$60,BX$204,FALSE),"-")</f>
        <v>-</v>
      </c>
      <c r="BY143" s="3" t="str">
        <f>IFERROR(VLOOKUP($A143,'All Running Order Club'!$A$4:$CI$60,BY$204,FALSE),"-")</f>
        <v>-</v>
      </c>
      <c r="BZ143" s="3" t="str">
        <f>IFERROR(VLOOKUP($A143,'All Running Order Club'!$A$4:$CI$60,BZ$204,FALSE),"-")</f>
        <v>-</v>
      </c>
      <c r="CA143" s="3" t="str">
        <f>IFERROR(VLOOKUP($A143,'All Running Order Club'!$A$4:$CI$60,CA$204,FALSE),"-")</f>
        <v>-</v>
      </c>
      <c r="CB143" s="3" t="str">
        <f>IFERROR(VLOOKUP($A143,'All Running Order Club'!$A$4:$CI$60,CB$204,FALSE),"-")</f>
        <v>-</v>
      </c>
      <c r="CC143" s="3" t="str">
        <f>IFERROR(VLOOKUP($A143,'All Running Order Club'!$A$4:$CI$60,CC$204,FALSE),"-")</f>
        <v>-</v>
      </c>
      <c r="CD143" s="3" t="str">
        <f>IFERROR(VLOOKUP($A143,'All Running Order Club'!$A$4:$CI$60,CD$204,FALSE),"-")</f>
        <v>-</v>
      </c>
      <c r="CE143" s="3" t="str">
        <f>IFERROR(VLOOKUP($A143,'All Running Order Club'!$A$4:$CI$60,CE$204,FALSE),"-")</f>
        <v>-</v>
      </c>
      <c r="CF143" s="3"/>
      <c r="CG143" s="3"/>
      <c r="CH143" s="5" t="str">
        <f>IFERROR(VLOOKUP($A143,'All Running Order Club'!$A$4:$CI$60,CH$204,FALSE),"-")</f>
        <v>-</v>
      </c>
      <c r="CI143">
        <v>7</v>
      </c>
    </row>
    <row r="144" spans="1:87" x14ac:dyDescent="0.3">
      <c r="A144" t="s">
        <v>64</v>
      </c>
      <c r="B144" s="37" t="str">
        <f>IFERROR(VLOOKUP($A144,'All Running Order Club'!$A$4:$CI$60,B$204,FALSE),"-")</f>
        <v>-</v>
      </c>
      <c r="C144" s="36" t="str">
        <f>IFERROR(VLOOKUP($A144,'All Running Order Club'!$A$4:$CI$60,C$204,FALSE),"-")</f>
        <v>-</v>
      </c>
      <c r="D144" s="36" t="str">
        <f>IFERROR(VLOOKUP($A144,'All Running Order Club'!$A$4:$CI$60,D$204,FALSE),"-")</f>
        <v>-</v>
      </c>
      <c r="E144" s="36" t="str">
        <f>IFERROR(VLOOKUP($A144,'All Running Order Club'!$A$4:$CI$60,E$204,FALSE),"-")</f>
        <v>-</v>
      </c>
      <c r="F144" s="36" t="str">
        <f>IFERROR(VLOOKUP($A144,'All Running Order Club'!$A$4:$CI$60,F$204,FALSE),"-")</f>
        <v>-</v>
      </c>
      <c r="G144" s="37" t="str">
        <f>IFERROR(VLOOKUP($A144,'All Running Order Club'!$A$4:$CI$60,G$204,FALSE),"-")</f>
        <v>-</v>
      </c>
      <c r="H144" s="36" t="str">
        <f>IFERROR(VLOOKUP($A144,'All Running Order Club'!$A$4:$CI$60,H$204,FALSE),"-")</f>
        <v>-</v>
      </c>
      <c r="I144" s="36" t="str">
        <f>IFERROR(VLOOKUP($A144,'All Running Order Club'!$A$4:$CI$60,I$204,FALSE),"-")</f>
        <v>-</v>
      </c>
      <c r="J144" s="36" t="str">
        <f>IFERROR(VLOOKUP($A144,'All Running Order Club'!$A$4:$CI$60,J$204,FALSE),"-")</f>
        <v>-</v>
      </c>
      <c r="K144" s="36" t="str">
        <f>IFERROR(VLOOKUP($A144,'All Running Order Club'!$A$4:$CI$60,K$204,FALSE),"-")</f>
        <v>-</v>
      </c>
      <c r="L144" s="36" t="str">
        <f>IFERROR(VLOOKUP($A144,'All Running Order Club'!$A$4:$CI$60,L$204,FALSE),"-")</f>
        <v>-</v>
      </c>
      <c r="M144" s="36" t="str">
        <f>IFERROR(VLOOKUP($A144,'All Running Order Club'!$A$4:$CI$60,M$204,FALSE),"-")</f>
        <v>-</v>
      </c>
      <c r="N144" s="36" t="str">
        <f>IFERROR(VLOOKUP($A144,'All Running Order Club'!$A$4:$CI$60,N$204,FALSE),"-")</f>
        <v>-</v>
      </c>
      <c r="O144" s="36" t="str">
        <f>IFERROR(VLOOKUP($A144,'All Running Order Club'!$A$4:$CI$60,O$204,FALSE),"-")</f>
        <v>-</v>
      </c>
      <c r="P144" s="36" t="str">
        <f>IFERROR(VLOOKUP($A144,'All Running Order Club'!$A$4:$CI$60,P$204,FALSE),"-")</f>
        <v>-</v>
      </c>
      <c r="Q144" s="36" t="str">
        <f>IFERROR(VLOOKUP($A144,'All Running Order Club'!$A$4:$CI$60,Q$204,FALSE),"-")</f>
        <v>-</v>
      </c>
      <c r="R144" s="36" t="str">
        <f>IFERROR(VLOOKUP($A144,'All Running Order Club'!$A$4:$CI$60,R$204,FALSE),"-")</f>
        <v>-</v>
      </c>
      <c r="S144" s="36" t="str">
        <f>IFERROR(VLOOKUP($A144,'All Running Order Club'!$A$4:$CI$60,S$204,FALSE),"-")</f>
        <v>-</v>
      </c>
      <c r="T144" s="36" t="str">
        <f>IFERROR(VLOOKUP($A144,'All Running Order Club'!$A$4:$CI$60,T$204,FALSE),"-")</f>
        <v>-</v>
      </c>
      <c r="U144" s="36" t="str">
        <f>IFERROR(VLOOKUP($A144,'All Running Order Club'!$A$4:$CI$60,U$204,FALSE),"-")</f>
        <v>-</v>
      </c>
      <c r="V144" s="36" t="str">
        <f>IFERROR(VLOOKUP($A144,'All Running Order Club'!$A$4:$CI$60,V$204,FALSE),"-")</f>
        <v>-</v>
      </c>
      <c r="W144" s="38" t="str">
        <f>IFERROR(VLOOKUP($A144,'All Running Order Club'!$A$4:$CI$60,W$204,FALSE),"-")</f>
        <v>-</v>
      </c>
      <c r="X144" s="36" t="str">
        <f>IFERROR(VLOOKUP($A144,'All Running Order Club'!$A$4:$CI$60,X$204,FALSE),"-")</f>
        <v>-</v>
      </c>
      <c r="Y144" s="36" t="str">
        <f>IFERROR(VLOOKUP($A144,'All Running Order Club'!$A$4:$CI$60,Y$204,FALSE),"-")</f>
        <v>-</v>
      </c>
      <c r="Z144" s="36" t="str">
        <f>IFERROR(VLOOKUP($A144,'All Running Order Club'!$A$4:$CI$60,Z$204,FALSE),"-")</f>
        <v>-</v>
      </c>
      <c r="AA144" s="36" t="str">
        <f>IFERROR(VLOOKUP($A144,'All Running Order Club'!$A$4:$CI$60,AA$204,FALSE),"-")</f>
        <v>-</v>
      </c>
      <c r="AB144" s="36" t="str">
        <f>IFERROR(VLOOKUP($A144,'All Running Order Club'!$A$4:$CI$60,AB$204,FALSE),"-")</f>
        <v>-</v>
      </c>
      <c r="AC144" s="36" t="str">
        <f>IFERROR(VLOOKUP($A144,'All Running Order Club'!$A$4:$CI$60,AC$204,FALSE),"-")</f>
        <v>-</v>
      </c>
      <c r="AD144" s="36" t="str">
        <f>IFERROR(VLOOKUP($A144,'All Running Order Club'!$A$4:$CI$60,AD$204,FALSE),"-")</f>
        <v>-</v>
      </c>
      <c r="AE144" s="36" t="str">
        <f>IFERROR(VLOOKUP($A144,'All Running Order Club'!$A$4:$CI$60,AE$204,FALSE),"-")</f>
        <v>-</v>
      </c>
      <c r="AF144" s="36" t="str">
        <f>IFERROR(VLOOKUP($A144,'All Running Order Club'!$A$4:$CI$60,AF$204,FALSE),"-")</f>
        <v>-</v>
      </c>
      <c r="AG144" s="36" t="str">
        <f>IFERROR(VLOOKUP($A144,'All Running Order Club'!$A$4:$CI$60,AG$204,FALSE),"-")</f>
        <v>-</v>
      </c>
      <c r="AH144" s="38" t="str">
        <f>IFERROR(VLOOKUP($A144,'All Running Order Club'!$A$4:$CI$60,AH$204,FALSE),"-")</f>
        <v>-</v>
      </c>
      <c r="AI144" s="38" t="str">
        <f>IFERROR(VLOOKUP($A144,'All Running Order Club'!$A$4:$CI$60,AI$204,FALSE),"-")</f>
        <v>-</v>
      </c>
      <c r="AJ144" s="36" t="str">
        <f>IFERROR(VLOOKUP($A144,'All Running Order Club'!$A$4:$CI$60,AJ$204,FALSE),"-")</f>
        <v>-</v>
      </c>
      <c r="AK144" s="36" t="str">
        <f>IFERROR(VLOOKUP($A144,'All Running Order Club'!$A$4:$CI$60,AK$204,FALSE),"-")</f>
        <v>-</v>
      </c>
      <c r="AL144" s="36" t="str">
        <f>IFERROR(VLOOKUP($A144,'All Running Order Club'!$A$4:$CI$60,AL$204,FALSE),"-")</f>
        <v>-</v>
      </c>
      <c r="AM144" s="36" t="str">
        <f>IFERROR(VLOOKUP($A144,'All Running Order Club'!$A$4:$CI$60,AM$204,FALSE),"-")</f>
        <v>-</v>
      </c>
      <c r="AN144" s="36" t="str">
        <f>IFERROR(VLOOKUP($A144,'All Running Order Club'!$A$4:$CI$60,AN$204,FALSE),"-")</f>
        <v>-</v>
      </c>
      <c r="AO144" s="36" t="str">
        <f>IFERROR(VLOOKUP($A144,'All Running Order Club'!$A$4:$CI$60,AO$204,FALSE),"-")</f>
        <v>-</v>
      </c>
      <c r="AP144" s="36" t="str">
        <f>IFERROR(VLOOKUP($A144,'All Running Order Club'!$A$4:$CI$60,AP$204,FALSE),"-")</f>
        <v>-</v>
      </c>
      <c r="AQ144" s="36" t="str">
        <f>IFERROR(VLOOKUP($A144,'All Running Order Club'!$A$4:$CI$60,AQ$204,FALSE),"-")</f>
        <v>-</v>
      </c>
      <c r="AR144" s="36" t="str">
        <f>IFERROR(VLOOKUP($A144,'All Running Order Club'!$A$4:$CI$60,AR$204,FALSE),"-")</f>
        <v>-</v>
      </c>
      <c r="AS144" s="36" t="str">
        <f>IFERROR(VLOOKUP($A144,'All Running Order Club'!$A$4:$CI$60,AS$204,FALSE),"-")</f>
        <v>-</v>
      </c>
      <c r="AT144" s="38" t="str">
        <f>IFERROR(VLOOKUP($A144,'All Running Order Club'!$A$4:$CI$60,AT$204,FALSE),"-")</f>
        <v>-</v>
      </c>
      <c r="AU144" s="38" t="str">
        <f>IFERROR(VLOOKUP($A144,'All Running Order Club'!$A$4:$CI$60,AU$204,FALSE),"-")</f>
        <v>-</v>
      </c>
      <c r="AV144" s="36" t="str">
        <f>IFERROR(VLOOKUP($A144,'All Running Order Club'!$A$4:$CI$60,AV$204,FALSE),"-")</f>
        <v>-</v>
      </c>
      <c r="AW144" s="36" t="str">
        <f>IFERROR(VLOOKUP($A144,'All Running Order Club'!$A$4:$CI$60,AW$204,FALSE),"-")</f>
        <v>-</v>
      </c>
      <c r="AX144" s="36" t="str">
        <f>IFERROR(VLOOKUP($A144,'All Running Order Club'!$A$4:$CI$60,AX$204,FALSE),"-")</f>
        <v>-</v>
      </c>
      <c r="AY144" s="36" t="str">
        <f>IFERROR(VLOOKUP($A144,'All Running Order Club'!$A$4:$CI$60,AY$204,FALSE),"-")</f>
        <v>-</v>
      </c>
      <c r="AZ144" s="36" t="str">
        <f>IFERROR(VLOOKUP($A144,'All Running Order Club'!$A$4:$CI$60,AZ$204,FALSE),"-")</f>
        <v>-</v>
      </c>
      <c r="BA144" s="36" t="str">
        <f>IFERROR(VLOOKUP($A144,'All Running Order Club'!$A$4:$CI$60,BA$204,FALSE),"-")</f>
        <v>-</v>
      </c>
      <c r="BB144" s="36" t="str">
        <f>IFERROR(VLOOKUP($A144,'All Running Order Club'!$A$4:$CI$60,BB$204,FALSE),"-")</f>
        <v>-</v>
      </c>
      <c r="BC144" s="36" t="str">
        <f>IFERROR(VLOOKUP($A144,'All Running Order Club'!$A$4:$CI$60,BC$204,FALSE),"-")</f>
        <v>-</v>
      </c>
      <c r="BD144" s="36" t="str">
        <f>IFERROR(VLOOKUP($A144,'All Running Order Club'!$A$4:$CI$60,BD$204,FALSE),"-")</f>
        <v>-</v>
      </c>
      <c r="BE144" s="36" t="str">
        <f>IFERROR(VLOOKUP($A144,'All Running Order Club'!$A$4:$CI$60,BE$204,FALSE),"-")</f>
        <v>-</v>
      </c>
      <c r="BF144" s="38" t="str">
        <f>IFERROR(VLOOKUP($A144,'All Running Order Club'!$A$4:$CI$60,BF$204,FALSE),"-")</f>
        <v>-</v>
      </c>
      <c r="BG144" s="38" t="str">
        <f>IFERROR(VLOOKUP($A144,'All Running Order Club'!$A$4:$CI$60,BG$204,FALSE),"-")</f>
        <v>-</v>
      </c>
      <c r="BH144" s="5" t="str">
        <f>IFERROR(VLOOKUP($A144,'All Running Order Club'!$A$4:$CI$60,BH$204,FALSE),"-")</f>
        <v>-</v>
      </c>
      <c r="BI144" s="5" t="str">
        <f>IFERROR(VLOOKUP($A144,'All Running Order Club'!$A$4:$CI$60,BI$204,FALSE),"-")</f>
        <v>-</v>
      </c>
      <c r="BJ144" s="5" t="str">
        <f>IFERROR(VLOOKUP($A144,'All Running Order Club'!$A$4:$CI$60,BJ$204,FALSE),"-")</f>
        <v>-</v>
      </c>
      <c r="BK144" s="5" t="str">
        <f>IFERROR(VLOOKUP($A144,'All Running Order Club'!$A$4:$CI$60,BK$204,FALSE),"-")</f>
        <v>-</v>
      </c>
      <c r="BL144" s="5" t="str">
        <f>IFERROR(VLOOKUP($A144,'All Running Order Club'!$A$4:$CI$60,BL$204,FALSE),"-")</f>
        <v>-</v>
      </c>
      <c r="BM144" s="5" t="str">
        <f>IFERROR(VLOOKUP($A144,'All Running Order Club'!$A$4:$CI$60,BM$204,FALSE),"-")</f>
        <v>-</v>
      </c>
      <c r="BN144" s="5" t="str">
        <f>IFERROR(VLOOKUP($A144,'All Running Order Club'!$A$4:$CI$60,BN$204,FALSE),"-")</f>
        <v>-</v>
      </c>
      <c r="BO144" s="5" t="str">
        <f>IFERROR(VLOOKUP($A144,'All Running Order Club'!$A$4:$CI$60,BO$204,FALSE),"-")</f>
        <v>-</v>
      </c>
      <c r="BP144" s="3" t="str">
        <f>IFERROR(VLOOKUP($A144,'All Running Order Club'!$A$4:$CI$60,BP$204,FALSE),"-")</f>
        <v>-</v>
      </c>
      <c r="BQ144" s="3" t="str">
        <f>IFERROR(VLOOKUP($A144,'All Running Order Club'!$A$4:$CI$60,BQ$204,FALSE),"-")</f>
        <v>-</v>
      </c>
      <c r="BR144" s="3" t="str">
        <f>IFERROR(VLOOKUP($A144,'All Running Order Club'!$A$4:$CI$60,BR$204,FALSE),"-")</f>
        <v>-</v>
      </c>
      <c r="BS144" s="3" t="str">
        <f>IFERROR(VLOOKUP($A144,'All Running Order Club'!$A$4:$CI$60,BS$204,FALSE),"-")</f>
        <v>-</v>
      </c>
      <c r="BT144" s="3" t="str">
        <f>IFERROR(VLOOKUP($A144,'All Running Order Club'!$A$4:$CI$60,BT$204,FALSE),"-")</f>
        <v>-</v>
      </c>
      <c r="BU144" s="3" t="str">
        <f>IFERROR(VLOOKUP($A144,'All Running Order Club'!$A$4:$CI$60,BU$204,FALSE),"-")</f>
        <v>-</v>
      </c>
      <c r="BV144" s="3" t="str">
        <f>IFERROR(VLOOKUP($A144,'All Running Order Club'!$A$4:$CI$60,BV$204,FALSE),"-")</f>
        <v>-</v>
      </c>
      <c r="BW144" s="3" t="str">
        <f>IFERROR(VLOOKUP($A144,'All Running Order Club'!$A$4:$CI$60,BW$204,FALSE),"-")</f>
        <v>-</v>
      </c>
      <c r="BX144" s="3" t="str">
        <f>IFERROR(VLOOKUP($A144,'All Running Order Club'!$A$4:$CI$60,BX$204,FALSE),"-")</f>
        <v>-</v>
      </c>
      <c r="BY144" s="3" t="str">
        <f>IFERROR(VLOOKUP($A144,'All Running Order Club'!$A$4:$CI$60,BY$204,FALSE),"-")</f>
        <v>-</v>
      </c>
      <c r="BZ144" s="3" t="str">
        <f>IFERROR(VLOOKUP($A144,'All Running Order Club'!$A$4:$CI$60,BZ$204,FALSE),"-")</f>
        <v>-</v>
      </c>
      <c r="CA144" s="3" t="str">
        <f>IFERROR(VLOOKUP($A144,'All Running Order Club'!$A$4:$CI$60,CA$204,FALSE),"-")</f>
        <v>-</v>
      </c>
      <c r="CB144" s="3" t="str">
        <f>IFERROR(VLOOKUP($A144,'All Running Order Club'!$A$4:$CI$60,CB$204,FALSE),"-")</f>
        <v>-</v>
      </c>
      <c r="CC144" s="3" t="str">
        <f>IFERROR(VLOOKUP($A144,'All Running Order Club'!$A$4:$CI$60,CC$204,FALSE),"-")</f>
        <v>-</v>
      </c>
      <c r="CD144" s="3" t="str">
        <f>IFERROR(VLOOKUP($A144,'All Running Order Club'!$A$4:$CI$60,CD$204,FALSE),"-")</f>
        <v>-</v>
      </c>
      <c r="CE144" s="3" t="str">
        <f>IFERROR(VLOOKUP($A144,'All Running Order Club'!$A$4:$CI$60,CE$204,FALSE),"-")</f>
        <v>-</v>
      </c>
      <c r="CF144" s="3"/>
      <c r="CG144" s="3"/>
      <c r="CH144" s="5" t="str">
        <f>IFERROR(VLOOKUP($A144,'All Running Order Club'!$A$4:$CI$60,CH$204,FALSE),"-")</f>
        <v>-</v>
      </c>
      <c r="CI144">
        <v>8</v>
      </c>
    </row>
    <row r="145" spans="1:87" x14ac:dyDescent="0.3">
      <c r="A145" t="s">
        <v>65</v>
      </c>
      <c r="B145" s="13" t="str">
        <f>IFERROR(VLOOKUP($A145,'All Running Order Club'!$A$4:$CI$60,B$204,FALSE),"-")</f>
        <v>-</v>
      </c>
      <c r="C145" s="35" t="str">
        <f>IFERROR(VLOOKUP($A145,'All Running Order Club'!$A$4:$CI$60,C$204,FALSE),"-")</f>
        <v>-</v>
      </c>
      <c r="D145" s="35" t="str">
        <f>IFERROR(VLOOKUP($A145,'All Running Order Club'!$A$4:$CI$60,D$204,FALSE),"-")</f>
        <v>-</v>
      </c>
      <c r="E145" s="35" t="str">
        <f>IFERROR(VLOOKUP($A145,'All Running Order Club'!$A$4:$CI$60,E$204,FALSE),"-")</f>
        <v>-</v>
      </c>
      <c r="F145" s="35" t="str">
        <f>IFERROR(VLOOKUP($A145,'All Running Order Club'!$A$4:$CI$60,F$204,FALSE),"-")</f>
        <v>-</v>
      </c>
      <c r="G145" s="13" t="str">
        <f>IFERROR(VLOOKUP($A145,'All Running Order Club'!$A$4:$CI$60,G$204,FALSE),"-")</f>
        <v>-</v>
      </c>
      <c r="H145" s="12" t="str">
        <f>IFERROR(VLOOKUP($A145,'All Running Order Club'!$A$4:$CI$60,H$204,FALSE),"-")</f>
        <v>-</v>
      </c>
      <c r="I145" s="12" t="str">
        <f>IFERROR(VLOOKUP($A145,'All Running Order Club'!$A$4:$CI$60,I$204,FALSE),"-")</f>
        <v>-</v>
      </c>
      <c r="J145" s="12" t="str">
        <f>IFERROR(VLOOKUP($A145,'All Running Order Club'!$A$4:$CI$60,J$204,FALSE),"-")</f>
        <v>-</v>
      </c>
      <c r="K145" s="35" t="str">
        <f>IFERROR(VLOOKUP($A145,'All Running Order Club'!$A$4:$CI$60,K$204,FALSE),"-")</f>
        <v>-</v>
      </c>
      <c r="L145" s="12" t="str">
        <f>IFERROR(VLOOKUP($A145,'All Running Order Club'!$A$4:$CI$60,L$204,FALSE),"-")</f>
        <v>-</v>
      </c>
      <c r="M145" s="35" t="str">
        <f>IFERROR(VLOOKUP($A145,'All Running Order Club'!$A$4:$CI$60,M$204,FALSE),"-")</f>
        <v>-</v>
      </c>
      <c r="N145" s="35" t="str">
        <f>IFERROR(VLOOKUP($A145,'All Running Order Club'!$A$4:$CI$60,N$204,FALSE),"-")</f>
        <v>-</v>
      </c>
      <c r="O145" s="35" t="str">
        <f>IFERROR(VLOOKUP($A145,'All Running Order Club'!$A$4:$CI$60,O$204,FALSE),"-")</f>
        <v>-</v>
      </c>
      <c r="P145" s="35" t="str">
        <f>IFERROR(VLOOKUP($A145,'All Running Order Club'!$A$4:$CI$60,P$204,FALSE),"-")</f>
        <v>-</v>
      </c>
      <c r="Q145" s="35" t="str">
        <f>IFERROR(VLOOKUP($A145,'All Running Order Club'!$A$4:$CI$60,Q$204,FALSE),"-")</f>
        <v>-</v>
      </c>
      <c r="R145" s="35" t="str">
        <f>IFERROR(VLOOKUP($A145,'All Running Order Club'!$A$4:$CI$60,R$204,FALSE),"-")</f>
        <v>-</v>
      </c>
      <c r="S145" s="12" t="str">
        <f>IFERROR(VLOOKUP($A145,'All Running Order Club'!$A$4:$CI$60,S$204,FALSE),"-")</f>
        <v>-</v>
      </c>
      <c r="T145" s="35" t="str">
        <f>IFERROR(VLOOKUP($A145,'All Running Order Club'!$A$4:$CI$60,T$204,FALSE),"-")</f>
        <v>-</v>
      </c>
      <c r="U145" s="12" t="str">
        <f>IFERROR(VLOOKUP($A145,'All Running Order Club'!$A$4:$CI$60,U$204,FALSE),"-")</f>
        <v>-</v>
      </c>
      <c r="V145" s="35" t="str">
        <f>IFERROR(VLOOKUP($A145,'All Running Order Club'!$A$4:$CI$60,V$204,FALSE),"-")</f>
        <v>-</v>
      </c>
      <c r="W145" s="5" t="str">
        <f>IFERROR(VLOOKUP($A145,'All Running Order Club'!$A$4:$CI$60,W$204,FALSE),"-")</f>
        <v>-</v>
      </c>
      <c r="X145" s="12" t="str">
        <f>IFERROR(VLOOKUP($A145,'All Running Order Club'!$A$4:$CI$60,X$204,FALSE),"-")</f>
        <v>-</v>
      </c>
      <c r="Y145" s="12" t="str">
        <f>IFERROR(VLOOKUP($A145,'All Running Order Club'!$A$4:$CI$60,Y$204,FALSE),"-")</f>
        <v>-</v>
      </c>
      <c r="Z145" s="12" t="str">
        <f>IFERROR(VLOOKUP($A145,'All Running Order Club'!$A$4:$CI$60,Z$204,FALSE),"-")</f>
        <v>-</v>
      </c>
      <c r="AA145" s="12" t="str">
        <f>IFERROR(VLOOKUP($A145,'All Running Order Club'!$A$4:$CI$60,AA$204,FALSE),"-")</f>
        <v>-</v>
      </c>
      <c r="AB145" s="12" t="str">
        <f>IFERROR(VLOOKUP($A145,'All Running Order Club'!$A$4:$CI$60,AB$204,FALSE),"-")</f>
        <v>-</v>
      </c>
      <c r="AC145" s="12" t="str">
        <f>IFERROR(VLOOKUP($A145,'All Running Order Club'!$A$4:$CI$60,AC$204,FALSE),"-")</f>
        <v>-</v>
      </c>
      <c r="AD145" s="12" t="str">
        <f>IFERROR(VLOOKUP($A145,'All Running Order Club'!$A$4:$CI$60,AD$204,FALSE),"-")</f>
        <v>-</v>
      </c>
      <c r="AE145" s="12" t="str">
        <f>IFERROR(VLOOKUP($A145,'All Running Order Club'!$A$4:$CI$60,AE$204,FALSE),"-")</f>
        <v>-</v>
      </c>
      <c r="AF145" s="12" t="str">
        <f>IFERROR(VLOOKUP($A145,'All Running Order Club'!$A$4:$CI$60,AF$204,FALSE),"-")</f>
        <v>-</v>
      </c>
      <c r="AG145" s="12" t="str">
        <f>IFERROR(VLOOKUP($A145,'All Running Order Club'!$A$4:$CI$60,AG$204,FALSE),"-")</f>
        <v>-</v>
      </c>
      <c r="AH145" s="5" t="str">
        <f>IFERROR(VLOOKUP($A145,'All Running Order Club'!$A$4:$CI$60,AH$204,FALSE),"-")</f>
        <v>-</v>
      </c>
      <c r="AI145" s="5" t="str">
        <f>IFERROR(VLOOKUP($A145,'All Running Order Club'!$A$4:$CI$60,AI$204,FALSE),"-")</f>
        <v>-</v>
      </c>
      <c r="AJ145" s="12" t="str">
        <f>IFERROR(VLOOKUP($A145,'All Running Order Club'!$A$4:$CI$60,AJ$204,FALSE),"-")</f>
        <v>-</v>
      </c>
      <c r="AK145" s="12" t="str">
        <f>IFERROR(VLOOKUP($A145,'All Running Order Club'!$A$4:$CI$60,AK$204,FALSE),"-")</f>
        <v>-</v>
      </c>
      <c r="AL145" s="12" t="str">
        <f>IFERROR(VLOOKUP($A145,'All Running Order Club'!$A$4:$CI$60,AL$204,FALSE),"-")</f>
        <v>-</v>
      </c>
      <c r="AM145" s="12" t="str">
        <f>IFERROR(VLOOKUP($A145,'All Running Order Club'!$A$4:$CI$60,AM$204,FALSE),"-")</f>
        <v>-</v>
      </c>
      <c r="AN145" s="12" t="str">
        <f>IFERROR(VLOOKUP($A145,'All Running Order Club'!$A$4:$CI$60,AN$204,FALSE),"-")</f>
        <v>-</v>
      </c>
      <c r="AO145" s="12" t="str">
        <f>IFERROR(VLOOKUP($A145,'All Running Order Club'!$A$4:$CI$60,AO$204,FALSE),"-")</f>
        <v>-</v>
      </c>
      <c r="AP145" s="12" t="str">
        <f>IFERROR(VLOOKUP($A145,'All Running Order Club'!$A$4:$CI$60,AP$204,FALSE),"-")</f>
        <v>-</v>
      </c>
      <c r="AQ145" s="12" t="str">
        <f>IFERROR(VLOOKUP($A145,'All Running Order Club'!$A$4:$CI$60,AQ$204,FALSE),"-")</f>
        <v>-</v>
      </c>
      <c r="AR145" s="12" t="str">
        <f>IFERROR(VLOOKUP($A145,'All Running Order Club'!$A$4:$CI$60,AR$204,FALSE),"-")</f>
        <v>-</v>
      </c>
      <c r="AS145" s="12" t="str">
        <f>IFERROR(VLOOKUP($A145,'All Running Order Club'!$A$4:$CI$60,AS$204,FALSE),"-")</f>
        <v>-</v>
      </c>
      <c r="AT145" s="5" t="str">
        <f>IFERROR(VLOOKUP($A145,'All Running Order Club'!$A$4:$CI$60,AT$204,FALSE),"-")</f>
        <v>-</v>
      </c>
      <c r="AU145" s="5" t="str">
        <f>IFERROR(VLOOKUP($A145,'All Running Order Club'!$A$4:$CI$60,AU$204,FALSE),"-")</f>
        <v>-</v>
      </c>
      <c r="AV145" s="12" t="str">
        <f>IFERROR(VLOOKUP($A145,'All Running Order Club'!$A$4:$CI$60,AV$204,FALSE),"-")</f>
        <v>-</v>
      </c>
      <c r="AW145" s="12" t="str">
        <f>IFERROR(VLOOKUP($A145,'All Running Order Club'!$A$4:$CI$60,AW$204,FALSE),"-")</f>
        <v>-</v>
      </c>
      <c r="AX145" s="12" t="str">
        <f>IFERROR(VLOOKUP($A145,'All Running Order Club'!$A$4:$CI$60,AX$204,FALSE),"-")</f>
        <v>-</v>
      </c>
      <c r="AY145" s="12" t="str">
        <f>IFERROR(VLOOKUP($A145,'All Running Order Club'!$A$4:$CI$60,AY$204,FALSE),"-")</f>
        <v>-</v>
      </c>
      <c r="AZ145" s="12" t="str">
        <f>IFERROR(VLOOKUP($A145,'All Running Order Club'!$A$4:$CI$60,AZ$204,FALSE),"-")</f>
        <v>-</v>
      </c>
      <c r="BA145" s="12" t="str">
        <f>IFERROR(VLOOKUP($A145,'All Running Order Club'!$A$4:$CI$60,BA$204,FALSE),"-")</f>
        <v>-</v>
      </c>
      <c r="BB145" s="12" t="str">
        <f>IFERROR(VLOOKUP($A145,'All Running Order Club'!$A$4:$CI$60,BB$204,FALSE),"-")</f>
        <v>-</v>
      </c>
      <c r="BC145" s="12" t="str">
        <f>IFERROR(VLOOKUP($A145,'All Running Order Club'!$A$4:$CI$60,BC$204,FALSE),"-")</f>
        <v>-</v>
      </c>
      <c r="BD145" s="12" t="str">
        <f>IFERROR(VLOOKUP($A145,'All Running Order Club'!$A$4:$CI$60,BD$204,FALSE),"-")</f>
        <v>-</v>
      </c>
      <c r="BE145" s="12" t="str">
        <f>IFERROR(VLOOKUP($A145,'All Running Order Club'!$A$4:$CI$60,BE$204,FALSE),"-")</f>
        <v>-</v>
      </c>
      <c r="BF145" s="5" t="str">
        <f>IFERROR(VLOOKUP($A145,'All Running Order Club'!$A$4:$CI$60,BF$204,FALSE),"-")</f>
        <v>-</v>
      </c>
      <c r="BG145" s="5" t="str">
        <f>IFERROR(VLOOKUP($A145,'All Running Order Club'!$A$4:$CI$60,BG$204,FALSE),"-")</f>
        <v>-</v>
      </c>
      <c r="BH145" s="5" t="str">
        <f>IFERROR(VLOOKUP($A145,'All Running Order Club'!$A$4:$CI$60,BH$204,FALSE),"-")</f>
        <v>-</v>
      </c>
      <c r="BI145" s="5" t="str">
        <f>IFERROR(VLOOKUP($A145,'All Running Order Club'!$A$4:$CI$60,BI$204,FALSE),"-")</f>
        <v>-</v>
      </c>
      <c r="BJ145" s="5" t="str">
        <f>IFERROR(VLOOKUP($A145,'All Running Order Club'!$A$4:$CI$60,BJ$204,FALSE),"-")</f>
        <v>-</v>
      </c>
      <c r="BK145" s="5" t="str">
        <f>IFERROR(VLOOKUP($A145,'All Running Order Club'!$A$4:$CI$60,BK$204,FALSE),"-")</f>
        <v>-</v>
      </c>
      <c r="BL145" s="5" t="str">
        <f>IFERROR(VLOOKUP($A145,'All Running Order Club'!$A$4:$CI$60,BL$204,FALSE),"-")</f>
        <v>-</v>
      </c>
      <c r="BM145" s="5" t="str">
        <f>IFERROR(VLOOKUP($A145,'All Running Order Club'!$A$4:$CI$60,BM$204,FALSE),"-")</f>
        <v>-</v>
      </c>
      <c r="BN145" s="5" t="str">
        <f>IFERROR(VLOOKUP($A145,'All Running Order Club'!$A$4:$CI$60,BN$204,FALSE),"-")</f>
        <v>-</v>
      </c>
      <c r="BO145" s="5" t="str">
        <f>IFERROR(VLOOKUP($A145,'All Running Order Club'!$A$4:$CI$60,BO$204,FALSE),"-")</f>
        <v>-</v>
      </c>
      <c r="BP145" s="3" t="str">
        <f>IFERROR(VLOOKUP($A145,'All Running Order Club'!$A$4:$CI$60,BP$204,FALSE),"-")</f>
        <v>-</v>
      </c>
      <c r="BQ145" s="3" t="str">
        <f>IFERROR(VLOOKUP($A145,'All Running Order Club'!$A$4:$CI$60,BQ$204,FALSE),"-")</f>
        <v>-</v>
      </c>
      <c r="BR145" s="3" t="str">
        <f>IFERROR(VLOOKUP($A145,'All Running Order Club'!$A$4:$CI$60,BR$204,FALSE),"-")</f>
        <v>-</v>
      </c>
      <c r="BS145" s="3" t="str">
        <f>IFERROR(VLOOKUP($A145,'All Running Order Club'!$A$4:$CI$60,BS$204,FALSE),"-")</f>
        <v>-</v>
      </c>
      <c r="BT145" s="3" t="str">
        <f>IFERROR(VLOOKUP($A145,'All Running Order Club'!$A$4:$CI$60,BT$204,FALSE),"-")</f>
        <v>-</v>
      </c>
      <c r="BU145" s="3" t="str">
        <f>IFERROR(VLOOKUP($A145,'All Running Order Club'!$A$4:$CI$60,BU$204,FALSE),"-")</f>
        <v>-</v>
      </c>
      <c r="BV145" s="3" t="str">
        <f>IFERROR(VLOOKUP($A145,'All Running Order Club'!$A$4:$CI$60,BV$204,FALSE),"-")</f>
        <v>-</v>
      </c>
      <c r="BW145" s="3" t="str">
        <f>IFERROR(VLOOKUP($A145,'All Running Order Club'!$A$4:$CI$60,BW$204,FALSE),"-")</f>
        <v>-</v>
      </c>
      <c r="BX145" s="3" t="str">
        <f>IFERROR(VLOOKUP($A145,'All Running Order Club'!$A$4:$CI$60,BX$204,FALSE),"-")</f>
        <v>-</v>
      </c>
      <c r="BY145" s="3" t="str">
        <f>IFERROR(VLOOKUP($A145,'All Running Order Club'!$A$4:$CI$60,BY$204,FALSE),"-")</f>
        <v>-</v>
      </c>
      <c r="BZ145" s="3" t="str">
        <f>IFERROR(VLOOKUP($A145,'All Running Order Club'!$A$4:$CI$60,BZ$204,FALSE),"-")</f>
        <v>-</v>
      </c>
      <c r="CA145" s="3" t="str">
        <f>IFERROR(VLOOKUP($A145,'All Running Order Club'!$A$4:$CI$60,CA$204,FALSE),"-")</f>
        <v>-</v>
      </c>
      <c r="CB145" s="3" t="str">
        <f>IFERROR(VLOOKUP($A145,'All Running Order Club'!$A$4:$CI$60,CB$204,FALSE),"-")</f>
        <v>-</v>
      </c>
      <c r="CC145" s="3" t="str">
        <f>IFERROR(VLOOKUP($A145,'All Running Order Club'!$A$4:$CI$60,CC$204,FALSE),"-")</f>
        <v>-</v>
      </c>
      <c r="CD145" s="3" t="str">
        <f>IFERROR(VLOOKUP($A145,'All Running Order Club'!$A$4:$CI$60,CD$204,FALSE),"-")</f>
        <v>-</v>
      </c>
      <c r="CE145" s="3" t="str">
        <f>IFERROR(VLOOKUP($A145,'All Running Order Club'!$A$4:$CI$60,CE$204,FALSE),"-")</f>
        <v>-</v>
      </c>
      <c r="CF145" s="3"/>
      <c r="CG145" s="3"/>
      <c r="CH145" s="5" t="str">
        <f>IFERROR(VLOOKUP($A145,'All Running Order Club'!$A$4:$CI$60,CH$204,FALSE),"-")</f>
        <v>-</v>
      </c>
      <c r="CI145">
        <v>9</v>
      </c>
    </row>
    <row r="146" spans="1:87" x14ac:dyDescent="0.3">
      <c r="A146" t="s">
        <v>66</v>
      </c>
      <c r="B146" s="37" t="str">
        <f>IFERROR(VLOOKUP($A146,'All Running Order Club'!$A$4:$CI$60,B$204,FALSE),"-")</f>
        <v>-</v>
      </c>
      <c r="C146" s="36" t="str">
        <f>IFERROR(VLOOKUP($A146,'All Running Order Club'!$A$4:$CI$60,C$204,FALSE),"-")</f>
        <v>-</v>
      </c>
      <c r="D146" s="36" t="str">
        <f>IFERROR(VLOOKUP($A146,'All Running Order Club'!$A$4:$CI$60,D$204,FALSE),"-")</f>
        <v>-</v>
      </c>
      <c r="E146" s="36" t="str">
        <f>IFERROR(VLOOKUP($A146,'All Running Order Club'!$A$4:$CI$60,E$204,FALSE),"-")</f>
        <v>-</v>
      </c>
      <c r="F146" s="36" t="str">
        <f>IFERROR(VLOOKUP($A146,'All Running Order Club'!$A$4:$CI$60,F$204,FALSE),"-")</f>
        <v>-</v>
      </c>
      <c r="G146" s="37" t="str">
        <f>IFERROR(VLOOKUP($A146,'All Running Order Club'!$A$4:$CI$60,G$204,FALSE),"-")</f>
        <v>-</v>
      </c>
      <c r="H146" s="36" t="str">
        <f>IFERROR(VLOOKUP($A146,'All Running Order Club'!$A$4:$CI$60,H$204,FALSE),"-")</f>
        <v>-</v>
      </c>
      <c r="I146" s="36" t="str">
        <f>IFERROR(VLOOKUP($A146,'All Running Order Club'!$A$4:$CI$60,I$204,FALSE),"-")</f>
        <v>-</v>
      </c>
      <c r="J146" s="36" t="str">
        <f>IFERROR(VLOOKUP($A146,'All Running Order Club'!$A$4:$CI$60,J$204,FALSE),"-")</f>
        <v>-</v>
      </c>
      <c r="K146" s="36" t="str">
        <f>IFERROR(VLOOKUP($A146,'All Running Order Club'!$A$4:$CI$60,K$204,FALSE),"-")</f>
        <v>-</v>
      </c>
      <c r="L146" s="36" t="str">
        <f>IFERROR(VLOOKUP($A146,'All Running Order Club'!$A$4:$CI$60,L$204,FALSE),"-")</f>
        <v>-</v>
      </c>
      <c r="M146" s="36" t="str">
        <f>IFERROR(VLOOKUP($A146,'All Running Order Club'!$A$4:$CI$60,M$204,FALSE),"-")</f>
        <v>-</v>
      </c>
      <c r="N146" s="36" t="str">
        <f>IFERROR(VLOOKUP($A146,'All Running Order Club'!$A$4:$CI$60,N$204,FALSE),"-")</f>
        <v>-</v>
      </c>
      <c r="O146" s="36" t="str">
        <f>IFERROR(VLOOKUP($A146,'All Running Order Club'!$A$4:$CI$60,O$204,FALSE),"-")</f>
        <v>-</v>
      </c>
      <c r="P146" s="36" t="str">
        <f>IFERROR(VLOOKUP($A146,'All Running Order Club'!$A$4:$CI$60,P$204,FALSE),"-")</f>
        <v>-</v>
      </c>
      <c r="Q146" s="36" t="str">
        <f>IFERROR(VLOOKUP($A146,'All Running Order Club'!$A$4:$CI$60,Q$204,FALSE),"-")</f>
        <v>-</v>
      </c>
      <c r="R146" s="36" t="str">
        <f>IFERROR(VLOOKUP($A146,'All Running Order Club'!$A$4:$CI$60,R$204,FALSE),"-")</f>
        <v>-</v>
      </c>
      <c r="S146" s="36" t="str">
        <f>IFERROR(VLOOKUP($A146,'All Running Order Club'!$A$4:$CI$60,S$204,FALSE),"-")</f>
        <v>-</v>
      </c>
      <c r="T146" s="36" t="str">
        <f>IFERROR(VLOOKUP($A146,'All Running Order Club'!$A$4:$CI$60,T$204,FALSE),"-")</f>
        <v>-</v>
      </c>
      <c r="U146" s="36" t="str">
        <f>IFERROR(VLOOKUP($A146,'All Running Order Club'!$A$4:$CI$60,U$204,FALSE),"-")</f>
        <v>-</v>
      </c>
      <c r="V146" s="36" t="str">
        <f>IFERROR(VLOOKUP($A146,'All Running Order Club'!$A$4:$CI$60,V$204,FALSE),"-")</f>
        <v>-</v>
      </c>
      <c r="W146" s="38" t="str">
        <f>IFERROR(VLOOKUP($A146,'All Running Order Club'!$A$4:$CI$60,W$204,FALSE),"-")</f>
        <v>-</v>
      </c>
      <c r="X146" s="36" t="str">
        <f>IFERROR(VLOOKUP($A146,'All Running Order Club'!$A$4:$CI$60,X$204,FALSE),"-")</f>
        <v>-</v>
      </c>
      <c r="Y146" s="36" t="str">
        <f>IFERROR(VLOOKUP($A146,'All Running Order Club'!$A$4:$CI$60,Y$204,FALSE),"-")</f>
        <v>-</v>
      </c>
      <c r="Z146" s="36" t="str">
        <f>IFERROR(VLOOKUP($A146,'All Running Order Club'!$A$4:$CI$60,Z$204,FALSE),"-")</f>
        <v>-</v>
      </c>
      <c r="AA146" s="36" t="str">
        <f>IFERROR(VLOOKUP($A146,'All Running Order Club'!$A$4:$CI$60,AA$204,FALSE),"-")</f>
        <v>-</v>
      </c>
      <c r="AB146" s="36" t="str">
        <f>IFERROR(VLOOKUP($A146,'All Running Order Club'!$A$4:$CI$60,AB$204,FALSE),"-")</f>
        <v>-</v>
      </c>
      <c r="AC146" s="36" t="str">
        <f>IFERROR(VLOOKUP($A146,'All Running Order Club'!$A$4:$CI$60,AC$204,FALSE),"-")</f>
        <v>-</v>
      </c>
      <c r="AD146" s="36" t="str">
        <f>IFERROR(VLOOKUP($A146,'All Running Order Club'!$A$4:$CI$60,AD$204,FALSE),"-")</f>
        <v>-</v>
      </c>
      <c r="AE146" s="36" t="str">
        <f>IFERROR(VLOOKUP($A146,'All Running Order Club'!$A$4:$CI$60,AE$204,FALSE),"-")</f>
        <v>-</v>
      </c>
      <c r="AF146" s="36" t="str">
        <f>IFERROR(VLOOKUP($A146,'All Running Order Club'!$A$4:$CI$60,AF$204,FALSE),"-")</f>
        <v>-</v>
      </c>
      <c r="AG146" s="36" t="str">
        <f>IFERROR(VLOOKUP($A146,'All Running Order Club'!$A$4:$CI$60,AG$204,FALSE),"-")</f>
        <v>-</v>
      </c>
      <c r="AH146" s="38" t="str">
        <f>IFERROR(VLOOKUP($A146,'All Running Order Club'!$A$4:$CI$60,AH$204,FALSE),"-")</f>
        <v>-</v>
      </c>
      <c r="AI146" s="38" t="str">
        <f>IFERROR(VLOOKUP($A146,'All Running Order Club'!$A$4:$CI$60,AI$204,FALSE),"-")</f>
        <v>-</v>
      </c>
      <c r="AJ146" s="36" t="str">
        <f>IFERROR(VLOOKUP($A146,'All Running Order Club'!$A$4:$CI$60,AJ$204,FALSE),"-")</f>
        <v>-</v>
      </c>
      <c r="AK146" s="36" t="str">
        <f>IFERROR(VLOOKUP($A146,'All Running Order Club'!$A$4:$CI$60,AK$204,FALSE),"-")</f>
        <v>-</v>
      </c>
      <c r="AL146" s="36" t="str">
        <f>IFERROR(VLOOKUP($A146,'All Running Order Club'!$A$4:$CI$60,AL$204,FALSE),"-")</f>
        <v>-</v>
      </c>
      <c r="AM146" s="36" t="str">
        <f>IFERROR(VLOOKUP($A146,'All Running Order Club'!$A$4:$CI$60,AM$204,FALSE),"-")</f>
        <v>-</v>
      </c>
      <c r="AN146" s="36" t="str">
        <f>IFERROR(VLOOKUP($A146,'All Running Order Club'!$A$4:$CI$60,AN$204,FALSE),"-")</f>
        <v>-</v>
      </c>
      <c r="AO146" s="36" t="str">
        <f>IFERROR(VLOOKUP($A146,'All Running Order Club'!$A$4:$CI$60,AO$204,FALSE),"-")</f>
        <v>-</v>
      </c>
      <c r="AP146" s="36" t="str">
        <f>IFERROR(VLOOKUP($A146,'All Running Order Club'!$A$4:$CI$60,AP$204,FALSE),"-")</f>
        <v>-</v>
      </c>
      <c r="AQ146" s="36" t="str">
        <f>IFERROR(VLOOKUP($A146,'All Running Order Club'!$A$4:$CI$60,AQ$204,FALSE),"-")</f>
        <v>-</v>
      </c>
      <c r="AR146" s="36" t="str">
        <f>IFERROR(VLOOKUP($A146,'All Running Order Club'!$A$4:$CI$60,AR$204,FALSE),"-")</f>
        <v>-</v>
      </c>
      <c r="AS146" s="36" t="str">
        <f>IFERROR(VLOOKUP($A146,'All Running Order Club'!$A$4:$CI$60,AS$204,FALSE),"-")</f>
        <v>-</v>
      </c>
      <c r="AT146" s="38" t="str">
        <f>IFERROR(VLOOKUP($A146,'All Running Order Club'!$A$4:$CI$60,AT$204,FALSE),"-")</f>
        <v>-</v>
      </c>
      <c r="AU146" s="38" t="str">
        <f>IFERROR(VLOOKUP($A146,'All Running Order Club'!$A$4:$CI$60,AU$204,FALSE),"-")</f>
        <v>-</v>
      </c>
      <c r="AV146" s="36" t="str">
        <f>IFERROR(VLOOKUP($A146,'All Running Order Club'!$A$4:$CI$60,AV$204,FALSE),"-")</f>
        <v>-</v>
      </c>
      <c r="AW146" s="36" t="str">
        <f>IFERROR(VLOOKUP($A146,'All Running Order Club'!$A$4:$CI$60,AW$204,FALSE),"-")</f>
        <v>-</v>
      </c>
      <c r="AX146" s="36" t="str">
        <f>IFERROR(VLOOKUP($A146,'All Running Order Club'!$A$4:$CI$60,AX$204,FALSE),"-")</f>
        <v>-</v>
      </c>
      <c r="AY146" s="36" t="str">
        <f>IFERROR(VLOOKUP($A146,'All Running Order Club'!$A$4:$CI$60,AY$204,FALSE),"-")</f>
        <v>-</v>
      </c>
      <c r="AZ146" s="36" t="str">
        <f>IFERROR(VLOOKUP($A146,'All Running Order Club'!$A$4:$CI$60,AZ$204,FALSE),"-")</f>
        <v>-</v>
      </c>
      <c r="BA146" s="36" t="str">
        <f>IFERROR(VLOOKUP($A146,'All Running Order Club'!$A$4:$CI$60,BA$204,FALSE),"-")</f>
        <v>-</v>
      </c>
      <c r="BB146" s="36" t="str">
        <f>IFERROR(VLOOKUP($A146,'All Running Order Club'!$A$4:$CI$60,BB$204,FALSE),"-")</f>
        <v>-</v>
      </c>
      <c r="BC146" s="36" t="str">
        <f>IFERROR(VLOOKUP($A146,'All Running Order Club'!$A$4:$CI$60,BC$204,FALSE),"-")</f>
        <v>-</v>
      </c>
      <c r="BD146" s="36" t="str">
        <f>IFERROR(VLOOKUP($A146,'All Running Order Club'!$A$4:$CI$60,BD$204,FALSE),"-")</f>
        <v>-</v>
      </c>
      <c r="BE146" s="36" t="str">
        <f>IFERROR(VLOOKUP($A146,'All Running Order Club'!$A$4:$CI$60,BE$204,FALSE),"-")</f>
        <v>-</v>
      </c>
      <c r="BF146" s="38" t="str">
        <f>IFERROR(VLOOKUP($A146,'All Running Order Club'!$A$4:$CI$60,BF$204,FALSE),"-")</f>
        <v>-</v>
      </c>
      <c r="BG146" s="38" t="str">
        <f>IFERROR(VLOOKUP($A146,'All Running Order Club'!$A$4:$CI$60,BG$204,FALSE),"-")</f>
        <v>-</v>
      </c>
      <c r="BH146" s="5" t="str">
        <f>IFERROR(VLOOKUP($A146,'All Running Order Club'!$A$4:$CI$60,BH$204,FALSE),"-")</f>
        <v>-</v>
      </c>
      <c r="BI146" s="5" t="str">
        <f>IFERROR(VLOOKUP($A146,'All Running Order Club'!$A$4:$CI$60,BI$204,FALSE),"-")</f>
        <v>-</v>
      </c>
      <c r="BJ146" s="5" t="str">
        <f>IFERROR(VLOOKUP($A146,'All Running Order Club'!$A$4:$CI$60,BJ$204,FALSE),"-")</f>
        <v>-</v>
      </c>
      <c r="BK146" s="5" t="str">
        <f>IFERROR(VLOOKUP($A146,'All Running Order Club'!$A$4:$CI$60,BK$204,FALSE),"-")</f>
        <v>-</v>
      </c>
      <c r="BL146" s="5" t="str">
        <f>IFERROR(VLOOKUP($A146,'All Running Order Club'!$A$4:$CI$60,BL$204,FALSE),"-")</f>
        <v>-</v>
      </c>
      <c r="BM146" s="5" t="str">
        <f>IFERROR(VLOOKUP($A146,'All Running Order Club'!$A$4:$CI$60,BM$204,FALSE),"-")</f>
        <v>-</v>
      </c>
      <c r="BN146" s="5" t="str">
        <f>IFERROR(VLOOKUP($A146,'All Running Order Club'!$A$4:$CI$60,BN$204,FALSE),"-")</f>
        <v>-</v>
      </c>
      <c r="BO146" s="5" t="str">
        <f>IFERROR(VLOOKUP($A146,'All Running Order Club'!$A$4:$CI$60,BO$204,FALSE),"-")</f>
        <v>-</v>
      </c>
      <c r="BP146" s="3" t="str">
        <f>IFERROR(VLOOKUP($A146,'All Running Order Club'!$A$4:$CI$60,BP$204,FALSE),"-")</f>
        <v>-</v>
      </c>
      <c r="BQ146" s="3" t="str">
        <f>IFERROR(VLOOKUP($A146,'All Running Order Club'!$A$4:$CI$60,BQ$204,FALSE),"-")</f>
        <v>-</v>
      </c>
      <c r="BR146" s="3" t="str">
        <f>IFERROR(VLOOKUP($A146,'All Running Order Club'!$A$4:$CI$60,BR$204,FALSE),"-")</f>
        <v>-</v>
      </c>
      <c r="BS146" s="3" t="str">
        <f>IFERROR(VLOOKUP($A146,'All Running Order Club'!$A$4:$CI$60,BS$204,FALSE),"-")</f>
        <v>-</v>
      </c>
      <c r="BT146" s="3" t="str">
        <f>IFERROR(VLOOKUP($A146,'All Running Order Club'!$A$4:$CI$60,BT$204,FALSE),"-")</f>
        <v>-</v>
      </c>
      <c r="BU146" s="3" t="str">
        <f>IFERROR(VLOOKUP($A146,'All Running Order Club'!$A$4:$CI$60,BU$204,FALSE),"-")</f>
        <v>-</v>
      </c>
      <c r="BV146" s="3" t="str">
        <f>IFERROR(VLOOKUP($A146,'All Running Order Club'!$A$4:$CI$60,BV$204,FALSE),"-")</f>
        <v>-</v>
      </c>
      <c r="BW146" s="3" t="str">
        <f>IFERROR(VLOOKUP($A146,'All Running Order Club'!$A$4:$CI$60,BW$204,FALSE),"-")</f>
        <v>-</v>
      </c>
      <c r="BX146" s="3" t="str">
        <f>IFERROR(VLOOKUP($A146,'All Running Order Club'!$A$4:$CI$60,BX$204,FALSE),"-")</f>
        <v>-</v>
      </c>
      <c r="BY146" s="3" t="str">
        <f>IFERROR(VLOOKUP($A146,'All Running Order Club'!$A$4:$CI$60,BY$204,FALSE),"-")</f>
        <v>-</v>
      </c>
      <c r="BZ146" s="3" t="str">
        <f>IFERROR(VLOOKUP($A146,'All Running Order Club'!$A$4:$CI$60,BZ$204,FALSE),"-")</f>
        <v>-</v>
      </c>
      <c r="CA146" s="3" t="str">
        <f>IFERROR(VLOOKUP($A146,'All Running Order Club'!$A$4:$CI$60,CA$204,FALSE),"-")</f>
        <v>-</v>
      </c>
      <c r="CB146" s="3" t="str">
        <f>IFERROR(VLOOKUP($A146,'All Running Order Club'!$A$4:$CI$60,CB$204,FALSE),"-")</f>
        <v>-</v>
      </c>
      <c r="CC146" s="3" t="str">
        <f>IFERROR(VLOOKUP($A146,'All Running Order Club'!$A$4:$CI$60,CC$204,FALSE),"-")</f>
        <v>-</v>
      </c>
      <c r="CD146" s="3" t="str">
        <f>IFERROR(VLOOKUP($A146,'All Running Order Club'!$A$4:$CI$60,CD$204,FALSE),"-")</f>
        <v>-</v>
      </c>
      <c r="CE146" s="3" t="str">
        <f>IFERROR(VLOOKUP($A146,'All Running Order Club'!$A$4:$CI$60,CE$204,FALSE),"-")</f>
        <v>-</v>
      </c>
      <c r="CF146" s="3"/>
      <c r="CG146" s="3"/>
      <c r="CH146" s="5" t="str">
        <f>IFERROR(VLOOKUP($A146,'All Running Order Club'!$A$4:$CI$60,CH$204,FALSE),"-")</f>
        <v>-</v>
      </c>
      <c r="CI146">
        <v>10</v>
      </c>
    </row>
    <row r="147" spans="1:87" x14ac:dyDescent="0.3">
      <c r="A147" t="s">
        <v>67</v>
      </c>
      <c r="B147" s="13" t="str">
        <f>IFERROR(VLOOKUP($A147,'All Running Order Club'!$A$4:$CI$60,B$204,FALSE),"-")</f>
        <v>-</v>
      </c>
      <c r="C147" s="35" t="str">
        <f>IFERROR(VLOOKUP($A147,'All Running Order Club'!$A$4:$CI$60,C$204,FALSE),"-")</f>
        <v>-</v>
      </c>
      <c r="D147" s="35" t="str">
        <f>IFERROR(VLOOKUP($A147,'All Running Order Club'!$A$4:$CI$60,D$204,FALSE),"-")</f>
        <v>-</v>
      </c>
      <c r="E147" s="35" t="str">
        <f>IFERROR(VLOOKUP($A147,'All Running Order Club'!$A$4:$CI$60,E$204,FALSE),"-")</f>
        <v>-</v>
      </c>
      <c r="F147" s="35" t="str">
        <f>IFERROR(VLOOKUP($A147,'All Running Order Club'!$A$4:$CI$60,F$204,FALSE),"-")</f>
        <v>-</v>
      </c>
      <c r="G147" s="13" t="str">
        <f>IFERROR(VLOOKUP($A147,'All Running Order Club'!$A$4:$CI$60,G$204,FALSE),"-")</f>
        <v>-</v>
      </c>
      <c r="H147" s="12" t="str">
        <f>IFERROR(VLOOKUP($A147,'All Running Order Club'!$A$4:$CI$60,H$204,FALSE),"-")</f>
        <v>-</v>
      </c>
      <c r="I147" s="12" t="str">
        <f>IFERROR(VLOOKUP($A147,'All Running Order Club'!$A$4:$CI$60,I$204,FALSE),"-")</f>
        <v>-</v>
      </c>
      <c r="J147" s="12" t="str">
        <f>IFERROR(VLOOKUP($A147,'All Running Order Club'!$A$4:$CI$60,J$204,FALSE),"-")</f>
        <v>-</v>
      </c>
      <c r="K147" s="35" t="str">
        <f>IFERROR(VLOOKUP($A147,'All Running Order Club'!$A$4:$CI$60,K$204,FALSE),"-")</f>
        <v>-</v>
      </c>
      <c r="L147" s="12" t="str">
        <f>IFERROR(VLOOKUP($A147,'All Running Order Club'!$A$4:$CI$60,L$204,FALSE),"-")</f>
        <v>-</v>
      </c>
      <c r="M147" s="35" t="str">
        <f>IFERROR(VLOOKUP($A147,'All Running Order Club'!$A$4:$CI$60,M$204,FALSE),"-")</f>
        <v>-</v>
      </c>
      <c r="N147" s="35" t="str">
        <f>IFERROR(VLOOKUP($A147,'All Running Order Club'!$A$4:$CI$60,N$204,FALSE),"-")</f>
        <v>-</v>
      </c>
      <c r="O147" s="35" t="str">
        <f>IFERROR(VLOOKUP($A147,'All Running Order Club'!$A$4:$CI$60,O$204,FALSE),"-")</f>
        <v>-</v>
      </c>
      <c r="P147" s="35" t="str">
        <f>IFERROR(VLOOKUP($A147,'All Running Order Club'!$A$4:$CI$60,P$204,FALSE),"-")</f>
        <v>-</v>
      </c>
      <c r="Q147" s="35" t="str">
        <f>IFERROR(VLOOKUP($A147,'All Running Order Club'!$A$4:$CI$60,Q$204,FALSE),"-")</f>
        <v>-</v>
      </c>
      <c r="R147" s="35" t="str">
        <f>IFERROR(VLOOKUP($A147,'All Running Order Club'!$A$4:$CI$60,R$204,FALSE),"-")</f>
        <v>-</v>
      </c>
      <c r="S147" s="12" t="str">
        <f>IFERROR(VLOOKUP($A147,'All Running Order Club'!$A$4:$CI$60,S$204,FALSE),"-")</f>
        <v>-</v>
      </c>
      <c r="T147" s="35" t="str">
        <f>IFERROR(VLOOKUP($A147,'All Running Order Club'!$A$4:$CI$60,T$204,FALSE),"-")</f>
        <v>-</v>
      </c>
      <c r="U147" s="12" t="str">
        <f>IFERROR(VLOOKUP($A147,'All Running Order Club'!$A$4:$CI$60,U$204,FALSE),"-")</f>
        <v>-</v>
      </c>
      <c r="V147" s="35" t="str">
        <f>IFERROR(VLOOKUP($A147,'All Running Order Club'!$A$4:$CI$60,V$204,FALSE),"-")</f>
        <v>-</v>
      </c>
      <c r="W147" s="5" t="str">
        <f>IFERROR(VLOOKUP($A147,'All Running Order Club'!$A$4:$CI$60,W$204,FALSE),"-")</f>
        <v>-</v>
      </c>
      <c r="X147" s="12" t="str">
        <f>IFERROR(VLOOKUP($A147,'All Running Order Club'!$A$4:$CI$60,X$204,FALSE),"-")</f>
        <v>-</v>
      </c>
      <c r="Y147" s="12" t="str">
        <f>IFERROR(VLOOKUP($A147,'All Running Order Club'!$A$4:$CI$60,Y$204,FALSE),"-")</f>
        <v>-</v>
      </c>
      <c r="Z147" s="12" t="str">
        <f>IFERROR(VLOOKUP($A147,'All Running Order Club'!$A$4:$CI$60,Z$204,FALSE),"-")</f>
        <v>-</v>
      </c>
      <c r="AA147" s="12" t="str">
        <f>IFERROR(VLOOKUP($A147,'All Running Order Club'!$A$4:$CI$60,AA$204,FALSE),"-")</f>
        <v>-</v>
      </c>
      <c r="AB147" s="12" t="str">
        <f>IFERROR(VLOOKUP($A147,'All Running Order Club'!$A$4:$CI$60,AB$204,FALSE),"-")</f>
        <v>-</v>
      </c>
      <c r="AC147" s="12" t="str">
        <f>IFERROR(VLOOKUP($A147,'All Running Order Club'!$A$4:$CI$60,AC$204,FALSE),"-")</f>
        <v>-</v>
      </c>
      <c r="AD147" s="12" t="str">
        <f>IFERROR(VLOOKUP($A147,'All Running Order Club'!$A$4:$CI$60,AD$204,FALSE),"-")</f>
        <v>-</v>
      </c>
      <c r="AE147" s="12" t="str">
        <f>IFERROR(VLOOKUP($A147,'All Running Order Club'!$A$4:$CI$60,AE$204,FALSE),"-")</f>
        <v>-</v>
      </c>
      <c r="AF147" s="12" t="str">
        <f>IFERROR(VLOOKUP($A147,'All Running Order Club'!$A$4:$CI$60,AF$204,FALSE),"-")</f>
        <v>-</v>
      </c>
      <c r="AG147" s="12" t="str">
        <f>IFERROR(VLOOKUP($A147,'All Running Order Club'!$A$4:$CI$60,AG$204,FALSE),"-")</f>
        <v>-</v>
      </c>
      <c r="AH147" s="5" t="str">
        <f>IFERROR(VLOOKUP($A147,'All Running Order Club'!$A$4:$CI$60,AH$204,FALSE),"-")</f>
        <v>-</v>
      </c>
      <c r="AI147" s="5" t="str">
        <f>IFERROR(VLOOKUP($A147,'All Running Order Club'!$A$4:$CI$60,AI$204,FALSE),"-")</f>
        <v>-</v>
      </c>
      <c r="AJ147" s="12" t="str">
        <f>IFERROR(VLOOKUP($A147,'All Running Order Club'!$A$4:$CI$60,AJ$204,FALSE),"-")</f>
        <v>-</v>
      </c>
      <c r="AK147" s="12" t="str">
        <f>IFERROR(VLOOKUP($A147,'All Running Order Club'!$A$4:$CI$60,AK$204,FALSE),"-")</f>
        <v>-</v>
      </c>
      <c r="AL147" s="12" t="str">
        <f>IFERROR(VLOOKUP($A147,'All Running Order Club'!$A$4:$CI$60,AL$204,FALSE),"-")</f>
        <v>-</v>
      </c>
      <c r="AM147" s="12" t="str">
        <f>IFERROR(VLOOKUP($A147,'All Running Order Club'!$A$4:$CI$60,AM$204,FALSE),"-")</f>
        <v>-</v>
      </c>
      <c r="AN147" s="12" t="str">
        <f>IFERROR(VLOOKUP($A147,'All Running Order Club'!$A$4:$CI$60,AN$204,FALSE),"-")</f>
        <v>-</v>
      </c>
      <c r="AO147" s="12" t="str">
        <f>IFERROR(VLOOKUP($A147,'All Running Order Club'!$A$4:$CI$60,AO$204,FALSE),"-")</f>
        <v>-</v>
      </c>
      <c r="AP147" s="12" t="str">
        <f>IFERROR(VLOOKUP($A147,'All Running Order Club'!$A$4:$CI$60,AP$204,FALSE),"-")</f>
        <v>-</v>
      </c>
      <c r="AQ147" s="12" t="str">
        <f>IFERROR(VLOOKUP($A147,'All Running Order Club'!$A$4:$CI$60,AQ$204,FALSE),"-")</f>
        <v>-</v>
      </c>
      <c r="AR147" s="12" t="str">
        <f>IFERROR(VLOOKUP($A147,'All Running Order Club'!$A$4:$CI$60,AR$204,FALSE),"-")</f>
        <v>-</v>
      </c>
      <c r="AS147" s="12" t="str">
        <f>IFERROR(VLOOKUP($A147,'All Running Order Club'!$A$4:$CI$60,AS$204,FALSE),"-")</f>
        <v>-</v>
      </c>
      <c r="AT147" s="5" t="str">
        <f>IFERROR(VLOOKUP($A147,'All Running Order Club'!$A$4:$CI$60,AT$204,FALSE),"-")</f>
        <v>-</v>
      </c>
      <c r="AU147" s="5" t="str">
        <f>IFERROR(VLOOKUP($A147,'All Running Order Club'!$A$4:$CI$60,AU$204,FALSE),"-")</f>
        <v>-</v>
      </c>
      <c r="AV147" s="12" t="str">
        <f>IFERROR(VLOOKUP($A147,'All Running Order Club'!$A$4:$CI$60,AV$204,FALSE),"-")</f>
        <v>-</v>
      </c>
      <c r="AW147" s="12" t="str">
        <f>IFERROR(VLOOKUP($A147,'All Running Order Club'!$A$4:$CI$60,AW$204,FALSE),"-")</f>
        <v>-</v>
      </c>
      <c r="AX147" s="12" t="str">
        <f>IFERROR(VLOOKUP($A147,'All Running Order Club'!$A$4:$CI$60,AX$204,FALSE),"-")</f>
        <v>-</v>
      </c>
      <c r="AY147" s="12" t="str">
        <f>IFERROR(VLOOKUP($A147,'All Running Order Club'!$A$4:$CI$60,AY$204,FALSE),"-")</f>
        <v>-</v>
      </c>
      <c r="AZ147" s="12" t="str">
        <f>IFERROR(VLOOKUP($A147,'All Running Order Club'!$A$4:$CI$60,AZ$204,FALSE),"-")</f>
        <v>-</v>
      </c>
      <c r="BA147" s="12" t="str">
        <f>IFERROR(VLOOKUP($A147,'All Running Order Club'!$A$4:$CI$60,BA$204,FALSE),"-")</f>
        <v>-</v>
      </c>
      <c r="BB147" s="12" t="str">
        <f>IFERROR(VLOOKUP($A147,'All Running Order Club'!$A$4:$CI$60,BB$204,FALSE),"-")</f>
        <v>-</v>
      </c>
      <c r="BC147" s="12" t="str">
        <f>IFERROR(VLOOKUP($A147,'All Running Order Club'!$A$4:$CI$60,BC$204,FALSE),"-")</f>
        <v>-</v>
      </c>
      <c r="BD147" s="12" t="str">
        <f>IFERROR(VLOOKUP($A147,'All Running Order Club'!$A$4:$CI$60,BD$204,FALSE),"-")</f>
        <v>-</v>
      </c>
      <c r="BE147" s="12" t="str">
        <f>IFERROR(VLOOKUP($A147,'All Running Order Club'!$A$4:$CI$60,BE$204,FALSE),"-")</f>
        <v>-</v>
      </c>
      <c r="BF147" s="5" t="str">
        <f>IFERROR(VLOOKUP($A147,'All Running Order Club'!$A$4:$CI$60,BF$204,FALSE),"-")</f>
        <v>-</v>
      </c>
      <c r="BG147" s="5" t="str">
        <f>IFERROR(VLOOKUP($A147,'All Running Order Club'!$A$4:$CI$60,BG$204,FALSE),"-")</f>
        <v>-</v>
      </c>
      <c r="BH147" s="5" t="str">
        <f>IFERROR(VLOOKUP($A147,'All Running Order Club'!$A$4:$CI$60,BH$204,FALSE),"-")</f>
        <v>-</v>
      </c>
      <c r="BI147" s="5" t="str">
        <f>IFERROR(VLOOKUP($A147,'All Running Order Club'!$A$4:$CI$60,BI$204,FALSE),"-")</f>
        <v>-</v>
      </c>
      <c r="BJ147" s="5" t="str">
        <f>IFERROR(VLOOKUP($A147,'All Running Order Club'!$A$4:$CI$60,BJ$204,FALSE),"-")</f>
        <v>-</v>
      </c>
      <c r="BK147" s="5" t="str">
        <f>IFERROR(VLOOKUP($A147,'All Running Order Club'!$A$4:$CI$60,BK$204,FALSE),"-")</f>
        <v>-</v>
      </c>
      <c r="BL147" s="5" t="str">
        <f>IFERROR(VLOOKUP($A147,'All Running Order Club'!$A$4:$CI$60,BL$204,FALSE),"-")</f>
        <v>-</v>
      </c>
      <c r="BM147" s="5" t="str">
        <f>IFERROR(VLOOKUP($A147,'All Running Order Club'!$A$4:$CI$60,BM$204,FALSE),"-")</f>
        <v>-</v>
      </c>
      <c r="BN147" s="5" t="str">
        <f>IFERROR(VLOOKUP($A147,'All Running Order Club'!$A$4:$CI$60,BN$204,FALSE),"-")</f>
        <v>-</v>
      </c>
      <c r="BO147" s="5" t="str">
        <f>IFERROR(VLOOKUP($A147,'All Running Order Club'!$A$4:$CI$60,BO$204,FALSE),"-")</f>
        <v>-</v>
      </c>
      <c r="BP147" s="3" t="str">
        <f>IFERROR(VLOOKUP($A147,'All Running Order Club'!$A$4:$CI$60,BP$204,FALSE),"-")</f>
        <v>-</v>
      </c>
      <c r="BQ147" s="3" t="str">
        <f>IFERROR(VLOOKUP($A147,'All Running Order Club'!$A$4:$CI$60,BQ$204,FALSE),"-")</f>
        <v>-</v>
      </c>
      <c r="BR147" s="3" t="str">
        <f>IFERROR(VLOOKUP($A147,'All Running Order Club'!$A$4:$CI$60,BR$204,FALSE),"-")</f>
        <v>-</v>
      </c>
      <c r="BS147" s="3" t="str">
        <f>IFERROR(VLOOKUP($A147,'All Running Order Club'!$A$4:$CI$60,BS$204,FALSE),"-")</f>
        <v>-</v>
      </c>
      <c r="BT147" s="3" t="str">
        <f>IFERROR(VLOOKUP($A147,'All Running Order Club'!$A$4:$CI$60,BT$204,FALSE),"-")</f>
        <v>-</v>
      </c>
      <c r="BU147" s="3" t="str">
        <f>IFERROR(VLOOKUP($A147,'All Running Order Club'!$A$4:$CI$60,BU$204,FALSE),"-")</f>
        <v>-</v>
      </c>
      <c r="BV147" s="3" t="str">
        <f>IFERROR(VLOOKUP($A147,'All Running Order Club'!$A$4:$CI$60,BV$204,FALSE),"-")</f>
        <v>-</v>
      </c>
      <c r="BW147" s="3" t="str">
        <f>IFERROR(VLOOKUP($A147,'All Running Order Club'!$A$4:$CI$60,BW$204,FALSE),"-")</f>
        <v>-</v>
      </c>
      <c r="BX147" s="3" t="str">
        <f>IFERROR(VLOOKUP($A147,'All Running Order Club'!$A$4:$CI$60,BX$204,FALSE),"-")</f>
        <v>-</v>
      </c>
      <c r="BY147" s="3" t="str">
        <f>IFERROR(VLOOKUP($A147,'All Running Order Club'!$A$4:$CI$60,BY$204,FALSE),"-")</f>
        <v>-</v>
      </c>
      <c r="BZ147" s="3" t="str">
        <f>IFERROR(VLOOKUP($A147,'All Running Order Club'!$A$4:$CI$60,BZ$204,FALSE),"-")</f>
        <v>-</v>
      </c>
      <c r="CA147" s="3" t="str">
        <f>IFERROR(VLOOKUP($A147,'All Running Order Club'!$A$4:$CI$60,CA$204,FALSE),"-")</f>
        <v>-</v>
      </c>
      <c r="CB147" s="3" t="str">
        <f>IFERROR(VLOOKUP($A147,'All Running Order Club'!$A$4:$CI$60,CB$204,FALSE),"-")</f>
        <v>-</v>
      </c>
      <c r="CC147" s="3" t="str">
        <f>IFERROR(VLOOKUP($A147,'All Running Order Club'!$A$4:$CI$60,CC$204,FALSE),"-")</f>
        <v>-</v>
      </c>
      <c r="CD147" s="3" t="str">
        <f>IFERROR(VLOOKUP($A147,'All Running Order Club'!$A$4:$CI$60,CD$204,FALSE),"-")</f>
        <v>-</v>
      </c>
      <c r="CE147" s="3" t="str">
        <f>IFERROR(VLOOKUP($A147,'All Running Order Club'!$A$4:$CI$60,CE$204,FALSE),"-")</f>
        <v>-</v>
      </c>
      <c r="CF147" s="3"/>
      <c r="CG147" s="3"/>
      <c r="CH147" s="5" t="str">
        <f>IFERROR(VLOOKUP($A147,'All Running Order Club'!$A$4:$CI$60,CH$204,FALSE),"-")</f>
        <v>-</v>
      </c>
      <c r="CI147">
        <v>11</v>
      </c>
    </row>
    <row r="148" spans="1:87" x14ac:dyDescent="0.3">
      <c r="A148" t="s">
        <v>68</v>
      </c>
      <c r="B148" s="37" t="str">
        <f>IFERROR(VLOOKUP($A148,'All Running Order Club'!$A$4:$CI$60,B$204,FALSE),"-")</f>
        <v>-</v>
      </c>
      <c r="C148" s="36" t="str">
        <f>IFERROR(VLOOKUP($A148,'All Running Order Club'!$A$4:$CI$60,C$204,FALSE),"-")</f>
        <v>-</v>
      </c>
      <c r="D148" s="36" t="str">
        <f>IFERROR(VLOOKUP($A148,'All Running Order Club'!$A$4:$CI$60,D$204,FALSE),"-")</f>
        <v>-</v>
      </c>
      <c r="E148" s="36" t="str">
        <f>IFERROR(VLOOKUP($A148,'All Running Order Club'!$A$4:$CI$60,E$204,FALSE),"-")</f>
        <v>-</v>
      </c>
      <c r="F148" s="36" t="str">
        <f>IFERROR(VLOOKUP($A148,'All Running Order Club'!$A$4:$CI$60,F$204,FALSE),"-")</f>
        <v>-</v>
      </c>
      <c r="G148" s="37" t="str">
        <f>IFERROR(VLOOKUP($A148,'All Running Order Club'!$A$4:$CI$60,G$204,FALSE),"-")</f>
        <v>-</v>
      </c>
      <c r="H148" s="36" t="str">
        <f>IFERROR(VLOOKUP($A148,'All Running Order Club'!$A$4:$CI$60,H$204,FALSE),"-")</f>
        <v>-</v>
      </c>
      <c r="I148" s="36" t="str">
        <f>IFERROR(VLOOKUP($A148,'All Running Order Club'!$A$4:$CI$60,I$204,FALSE),"-")</f>
        <v>-</v>
      </c>
      <c r="J148" s="36" t="str">
        <f>IFERROR(VLOOKUP($A148,'All Running Order Club'!$A$4:$CI$60,J$204,FALSE),"-")</f>
        <v>-</v>
      </c>
      <c r="K148" s="36" t="str">
        <f>IFERROR(VLOOKUP($A148,'All Running Order Club'!$A$4:$CI$60,K$204,FALSE),"-")</f>
        <v>-</v>
      </c>
      <c r="L148" s="36" t="str">
        <f>IFERROR(VLOOKUP($A148,'All Running Order Club'!$A$4:$CI$60,L$204,FALSE),"-")</f>
        <v>-</v>
      </c>
      <c r="M148" s="36" t="str">
        <f>IFERROR(VLOOKUP($A148,'All Running Order Club'!$A$4:$CI$60,M$204,FALSE),"-")</f>
        <v>-</v>
      </c>
      <c r="N148" s="36" t="str">
        <f>IFERROR(VLOOKUP($A148,'All Running Order Club'!$A$4:$CI$60,N$204,FALSE),"-")</f>
        <v>-</v>
      </c>
      <c r="O148" s="36" t="str">
        <f>IFERROR(VLOOKUP($A148,'All Running Order Club'!$A$4:$CI$60,O$204,FALSE),"-")</f>
        <v>-</v>
      </c>
      <c r="P148" s="36" t="str">
        <f>IFERROR(VLOOKUP($A148,'All Running Order Club'!$A$4:$CI$60,P$204,FALSE),"-")</f>
        <v>-</v>
      </c>
      <c r="Q148" s="36" t="str">
        <f>IFERROR(VLOOKUP($A148,'All Running Order Club'!$A$4:$CI$60,Q$204,FALSE),"-")</f>
        <v>-</v>
      </c>
      <c r="R148" s="36" t="str">
        <f>IFERROR(VLOOKUP($A148,'All Running Order Club'!$A$4:$CI$60,R$204,FALSE),"-")</f>
        <v>-</v>
      </c>
      <c r="S148" s="36" t="str">
        <f>IFERROR(VLOOKUP($A148,'All Running Order Club'!$A$4:$CI$60,S$204,FALSE),"-")</f>
        <v>-</v>
      </c>
      <c r="T148" s="36" t="str">
        <f>IFERROR(VLOOKUP($A148,'All Running Order Club'!$A$4:$CI$60,T$204,FALSE),"-")</f>
        <v>-</v>
      </c>
      <c r="U148" s="36" t="str">
        <f>IFERROR(VLOOKUP($A148,'All Running Order Club'!$A$4:$CI$60,U$204,FALSE),"-")</f>
        <v>-</v>
      </c>
      <c r="V148" s="36" t="str">
        <f>IFERROR(VLOOKUP($A148,'All Running Order Club'!$A$4:$CI$60,V$204,FALSE),"-")</f>
        <v>-</v>
      </c>
      <c r="W148" s="38" t="str">
        <f>IFERROR(VLOOKUP($A148,'All Running Order Club'!$A$4:$CI$60,W$204,FALSE),"-")</f>
        <v>-</v>
      </c>
      <c r="X148" s="36" t="str">
        <f>IFERROR(VLOOKUP($A148,'All Running Order Club'!$A$4:$CI$60,X$204,FALSE),"-")</f>
        <v>-</v>
      </c>
      <c r="Y148" s="36" t="str">
        <f>IFERROR(VLOOKUP($A148,'All Running Order Club'!$A$4:$CI$60,Y$204,FALSE),"-")</f>
        <v>-</v>
      </c>
      <c r="Z148" s="36" t="str">
        <f>IFERROR(VLOOKUP($A148,'All Running Order Club'!$A$4:$CI$60,Z$204,FALSE),"-")</f>
        <v>-</v>
      </c>
      <c r="AA148" s="36" t="str">
        <f>IFERROR(VLOOKUP($A148,'All Running Order Club'!$A$4:$CI$60,AA$204,FALSE),"-")</f>
        <v>-</v>
      </c>
      <c r="AB148" s="36" t="str">
        <f>IFERROR(VLOOKUP($A148,'All Running Order Club'!$A$4:$CI$60,AB$204,FALSE),"-")</f>
        <v>-</v>
      </c>
      <c r="AC148" s="36" t="str">
        <f>IFERROR(VLOOKUP($A148,'All Running Order Club'!$A$4:$CI$60,AC$204,FALSE),"-")</f>
        <v>-</v>
      </c>
      <c r="AD148" s="36" t="str">
        <f>IFERROR(VLOOKUP($A148,'All Running Order Club'!$A$4:$CI$60,AD$204,FALSE),"-")</f>
        <v>-</v>
      </c>
      <c r="AE148" s="36" t="str">
        <f>IFERROR(VLOOKUP($A148,'All Running Order Club'!$A$4:$CI$60,AE$204,FALSE),"-")</f>
        <v>-</v>
      </c>
      <c r="AF148" s="36" t="str">
        <f>IFERROR(VLOOKUP($A148,'All Running Order Club'!$A$4:$CI$60,AF$204,FALSE),"-")</f>
        <v>-</v>
      </c>
      <c r="AG148" s="36" t="str">
        <f>IFERROR(VLOOKUP($A148,'All Running Order Club'!$A$4:$CI$60,AG$204,FALSE),"-")</f>
        <v>-</v>
      </c>
      <c r="AH148" s="38" t="str">
        <f>IFERROR(VLOOKUP($A148,'All Running Order Club'!$A$4:$CI$60,AH$204,FALSE),"-")</f>
        <v>-</v>
      </c>
      <c r="AI148" s="38" t="str">
        <f>IFERROR(VLOOKUP($A148,'All Running Order Club'!$A$4:$CI$60,AI$204,FALSE),"-")</f>
        <v>-</v>
      </c>
      <c r="AJ148" s="36" t="str">
        <f>IFERROR(VLOOKUP($A148,'All Running Order Club'!$A$4:$CI$60,AJ$204,FALSE),"-")</f>
        <v>-</v>
      </c>
      <c r="AK148" s="36" t="str">
        <f>IFERROR(VLOOKUP($A148,'All Running Order Club'!$A$4:$CI$60,AK$204,FALSE),"-")</f>
        <v>-</v>
      </c>
      <c r="AL148" s="36" t="str">
        <f>IFERROR(VLOOKUP($A148,'All Running Order Club'!$A$4:$CI$60,AL$204,FALSE),"-")</f>
        <v>-</v>
      </c>
      <c r="AM148" s="36" t="str">
        <f>IFERROR(VLOOKUP($A148,'All Running Order Club'!$A$4:$CI$60,AM$204,FALSE),"-")</f>
        <v>-</v>
      </c>
      <c r="AN148" s="36" t="str">
        <f>IFERROR(VLOOKUP($A148,'All Running Order Club'!$A$4:$CI$60,AN$204,FALSE),"-")</f>
        <v>-</v>
      </c>
      <c r="AO148" s="36" t="str">
        <f>IFERROR(VLOOKUP($A148,'All Running Order Club'!$A$4:$CI$60,AO$204,FALSE),"-")</f>
        <v>-</v>
      </c>
      <c r="AP148" s="36" t="str">
        <f>IFERROR(VLOOKUP($A148,'All Running Order Club'!$A$4:$CI$60,AP$204,FALSE),"-")</f>
        <v>-</v>
      </c>
      <c r="AQ148" s="36" t="str">
        <f>IFERROR(VLOOKUP($A148,'All Running Order Club'!$A$4:$CI$60,AQ$204,FALSE),"-")</f>
        <v>-</v>
      </c>
      <c r="AR148" s="36" t="str">
        <f>IFERROR(VLOOKUP($A148,'All Running Order Club'!$A$4:$CI$60,AR$204,FALSE),"-")</f>
        <v>-</v>
      </c>
      <c r="AS148" s="36" t="str">
        <f>IFERROR(VLOOKUP($A148,'All Running Order Club'!$A$4:$CI$60,AS$204,FALSE),"-")</f>
        <v>-</v>
      </c>
      <c r="AT148" s="38" t="str">
        <f>IFERROR(VLOOKUP($A148,'All Running Order Club'!$A$4:$CI$60,AT$204,FALSE),"-")</f>
        <v>-</v>
      </c>
      <c r="AU148" s="38" t="str">
        <f>IFERROR(VLOOKUP($A148,'All Running Order Club'!$A$4:$CI$60,AU$204,FALSE),"-")</f>
        <v>-</v>
      </c>
      <c r="AV148" s="36" t="str">
        <f>IFERROR(VLOOKUP($A148,'All Running Order Club'!$A$4:$CI$60,AV$204,FALSE),"-")</f>
        <v>-</v>
      </c>
      <c r="AW148" s="36" t="str">
        <f>IFERROR(VLOOKUP($A148,'All Running Order Club'!$A$4:$CI$60,AW$204,FALSE),"-")</f>
        <v>-</v>
      </c>
      <c r="AX148" s="36" t="str">
        <f>IFERROR(VLOOKUP($A148,'All Running Order Club'!$A$4:$CI$60,AX$204,FALSE),"-")</f>
        <v>-</v>
      </c>
      <c r="AY148" s="36" t="str">
        <f>IFERROR(VLOOKUP($A148,'All Running Order Club'!$A$4:$CI$60,AY$204,FALSE),"-")</f>
        <v>-</v>
      </c>
      <c r="AZ148" s="36" t="str">
        <f>IFERROR(VLOOKUP($A148,'All Running Order Club'!$A$4:$CI$60,AZ$204,FALSE),"-")</f>
        <v>-</v>
      </c>
      <c r="BA148" s="36" t="str">
        <f>IFERROR(VLOOKUP($A148,'All Running Order Club'!$A$4:$CI$60,BA$204,FALSE),"-")</f>
        <v>-</v>
      </c>
      <c r="BB148" s="36" t="str">
        <f>IFERROR(VLOOKUP($A148,'All Running Order Club'!$A$4:$CI$60,BB$204,FALSE),"-")</f>
        <v>-</v>
      </c>
      <c r="BC148" s="36" t="str">
        <f>IFERROR(VLOOKUP($A148,'All Running Order Club'!$A$4:$CI$60,BC$204,FALSE),"-")</f>
        <v>-</v>
      </c>
      <c r="BD148" s="36" t="str">
        <f>IFERROR(VLOOKUP($A148,'All Running Order Club'!$A$4:$CI$60,BD$204,FALSE),"-")</f>
        <v>-</v>
      </c>
      <c r="BE148" s="36" t="str">
        <f>IFERROR(VLOOKUP($A148,'All Running Order Club'!$A$4:$CI$60,BE$204,FALSE),"-")</f>
        <v>-</v>
      </c>
      <c r="BF148" s="38" t="str">
        <f>IFERROR(VLOOKUP($A148,'All Running Order Club'!$A$4:$CI$60,BF$204,FALSE),"-")</f>
        <v>-</v>
      </c>
      <c r="BG148" s="38" t="str">
        <f>IFERROR(VLOOKUP($A148,'All Running Order Club'!$A$4:$CI$60,BG$204,FALSE),"-")</f>
        <v>-</v>
      </c>
      <c r="BH148" s="5" t="str">
        <f>IFERROR(VLOOKUP($A148,'All Running Order Club'!$A$4:$CI$60,BH$204,FALSE),"-")</f>
        <v>-</v>
      </c>
      <c r="BI148" s="5" t="str">
        <f>IFERROR(VLOOKUP($A148,'All Running Order Club'!$A$4:$CI$60,BI$204,FALSE),"-")</f>
        <v>-</v>
      </c>
      <c r="BJ148" s="5" t="str">
        <f>IFERROR(VLOOKUP($A148,'All Running Order Club'!$A$4:$CI$60,BJ$204,FALSE),"-")</f>
        <v>-</v>
      </c>
      <c r="BK148" s="5" t="str">
        <f>IFERROR(VLOOKUP($A148,'All Running Order Club'!$A$4:$CI$60,BK$204,FALSE),"-")</f>
        <v>-</v>
      </c>
      <c r="BL148" s="5" t="str">
        <f>IFERROR(VLOOKUP($A148,'All Running Order Club'!$A$4:$CI$60,BL$204,FALSE),"-")</f>
        <v>-</v>
      </c>
      <c r="BM148" s="5" t="str">
        <f>IFERROR(VLOOKUP($A148,'All Running Order Club'!$A$4:$CI$60,BM$204,FALSE),"-")</f>
        <v>-</v>
      </c>
      <c r="BN148" s="5" t="str">
        <f>IFERROR(VLOOKUP($A148,'All Running Order Club'!$A$4:$CI$60,BN$204,FALSE),"-")</f>
        <v>-</v>
      </c>
      <c r="BO148" s="5" t="str">
        <f>IFERROR(VLOOKUP($A148,'All Running Order Club'!$A$4:$CI$60,BO$204,FALSE),"-")</f>
        <v>-</v>
      </c>
      <c r="BP148" s="3" t="str">
        <f>IFERROR(VLOOKUP($A148,'All Running Order Club'!$A$4:$CI$60,BP$204,FALSE),"-")</f>
        <v>-</v>
      </c>
      <c r="BQ148" s="3" t="str">
        <f>IFERROR(VLOOKUP($A148,'All Running Order Club'!$A$4:$CI$60,BQ$204,FALSE),"-")</f>
        <v>-</v>
      </c>
      <c r="BR148" s="3" t="str">
        <f>IFERROR(VLOOKUP($A148,'All Running Order Club'!$A$4:$CI$60,BR$204,FALSE),"-")</f>
        <v>-</v>
      </c>
      <c r="BS148" s="3" t="str">
        <f>IFERROR(VLOOKUP($A148,'All Running Order Club'!$A$4:$CI$60,BS$204,FALSE),"-")</f>
        <v>-</v>
      </c>
      <c r="BT148" s="3" t="str">
        <f>IFERROR(VLOOKUP($A148,'All Running Order Club'!$A$4:$CI$60,BT$204,FALSE),"-")</f>
        <v>-</v>
      </c>
      <c r="BU148" s="3" t="str">
        <f>IFERROR(VLOOKUP($A148,'All Running Order Club'!$A$4:$CI$60,BU$204,FALSE),"-")</f>
        <v>-</v>
      </c>
      <c r="BV148" s="3" t="str">
        <f>IFERROR(VLOOKUP($A148,'All Running Order Club'!$A$4:$CI$60,BV$204,FALSE),"-")</f>
        <v>-</v>
      </c>
      <c r="BW148" s="3" t="str">
        <f>IFERROR(VLOOKUP($A148,'All Running Order Club'!$A$4:$CI$60,BW$204,FALSE),"-")</f>
        <v>-</v>
      </c>
      <c r="BX148" s="3" t="str">
        <f>IFERROR(VLOOKUP($A148,'All Running Order Club'!$A$4:$CI$60,BX$204,FALSE),"-")</f>
        <v>-</v>
      </c>
      <c r="BY148" s="3" t="str">
        <f>IFERROR(VLOOKUP($A148,'All Running Order Club'!$A$4:$CI$60,BY$204,FALSE),"-")</f>
        <v>-</v>
      </c>
      <c r="BZ148" s="3" t="str">
        <f>IFERROR(VLOOKUP($A148,'All Running Order Club'!$A$4:$CI$60,BZ$204,FALSE),"-")</f>
        <v>-</v>
      </c>
      <c r="CA148" s="3" t="str">
        <f>IFERROR(VLOOKUP($A148,'All Running Order Club'!$A$4:$CI$60,CA$204,FALSE),"-")</f>
        <v>-</v>
      </c>
      <c r="CB148" s="3" t="str">
        <f>IFERROR(VLOOKUP($A148,'All Running Order Club'!$A$4:$CI$60,CB$204,FALSE),"-")</f>
        <v>-</v>
      </c>
      <c r="CC148" s="3" t="str">
        <f>IFERROR(VLOOKUP($A148,'All Running Order Club'!$A$4:$CI$60,CC$204,FALSE),"-")</f>
        <v>-</v>
      </c>
      <c r="CD148" s="3" t="str">
        <f>IFERROR(VLOOKUP($A148,'All Running Order Club'!$A$4:$CI$60,CD$204,FALSE),"-")</f>
        <v>-</v>
      </c>
      <c r="CE148" s="3" t="str">
        <f>IFERROR(VLOOKUP($A148,'All Running Order Club'!$A$4:$CI$60,CE$204,FALSE),"-")</f>
        <v>-</v>
      </c>
      <c r="CF148" s="3"/>
      <c r="CG148" s="3"/>
      <c r="CH148" s="5" t="str">
        <f>IFERROR(VLOOKUP($A148,'All Running Order Club'!$A$4:$CI$60,CH$204,FALSE),"-")</f>
        <v>-</v>
      </c>
      <c r="CI148">
        <v>12</v>
      </c>
    </row>
    <row r="149" spans="1:87" x14ac:dyDescent="0.3">
      <c r="A149" t="s">
        <v>69</v>
      </c>
      <c r="B149" s="13" t="str">
        <f>IFERROR(VLOOKUP($A149,'All Running Order Club'!$A$4:$CI$60,B$204,FALSE),"-")</f>
        <v>-</v>
      </c>
      <c r="C149" s="35" t="str">
        <f>IFERROR(VLOOKUP($A149,'All Running Order Club'!$A$4:$CI$60,C$204,FALSE),"-")</f>
        <v>-</v>
      </c>
      <c r="D149" s="35" t="str">
        <f>IFERROR(VLOOKUP($A149,'All Running Order Club'!$A$4:$CI$60,D$204,FALSE),"-")</f>
        <v>-</v>
      </c>
      <c r="E149" s="35" t="str">
        <f>IFERROR(VLOOKUP($A149,'All Running Order Club'!$A$4:$CI$60,E$204,FALSE),"-")</f>
        <v>-</v>
      </c>
      <c r="F149" s="35" t="str">
        <f>IFERROR(VLOOKUP($A149,'All Running Order Club'!$A$4:$CI$60,F$204,FALSE),"-")</f>
        <v>-</v>
      </c>
      <c r="G149" s="13" t="str">
        <f>IFERROR(VLOOKUP($A149,'All Running Order Club'!$A$4:$CI$60,G$204,FALSE),"-")</f>
        <v>-</v>
      </c>
      <c r="H149" s="12" t="str">
        <f>IFERROR(VLOOKUP($A149,'All Running Order Club'!$A$4:$CI$60,H$204,FALSE),"-")</f>
        <v>-</v>
      </c>
      <c r="I149" s="12" t="str">
        <f>IFERROR(VLOOKUP($A149,'All Running Order Club'!$A$4:$CI$60,I$204,FALSE),"-")</f>
        <v>-</v>
      </c>
      <c r="J149" s="12" t="str">
        <f>IFERROR(VLOOKUP($A149,'All Running Order Club'!$A$4:$CI$60,J$204,FALSE),"-")</f>
        <v>-</v>
      </c>
      <c r="K149" s="35" t="str">
        <f>IFERROR(VLOOKUP($A149,'All Running Order Club'!$A$4:$CI$60,K$204,FALSE),"-")</f>
        <v>-</v>
      </c>
      <c r="L149" s="12" t="str">
        <f>IFERROR(VLOOKUP($A149,'All Running Order Club'!$A$4:$CI$60,L$204,FALSE),"-")</f>
        <v>-</v>
      </c>
      <c r="M149" s="35" t="str">
        <f>IFERROR(VLOOKUP($A149,'All Running Order Club'!$A$4:$CI$60,M$204,FALSE),"-")</f>
        <v>-</v>
      </c>
      <c r="N149" s="35" t="str">
        <f>IFERROR(VLOOKUP($A149,'All Running Order Club'!$A$4:$CI$60,N$204,FALSE),"-")</f>
        <v>-</v>
      </c>
      <c r="O149" s="35" t="str">
        <f>IFERROR(VLOOKUP($A149,'All Running Order Club'!$A$4:$CI$60,O$204,FALSE),"-")</f>
        <v>-</v>
      </c>
      <c r="P149" s="35" t="str">
        <f>IFERROR(VLOOKUP($A149,'All Running Order Club'!$A$4:$CI$60,P$204,FALSE),"-")</f>
        <v>-</v>
      </c>
      <c r="Q149" s="35" t="str">
        <f>IFERROR(VLOOKUP($A149,'All Running Order Club'!$A$4:$CI$60,Q$204,FALSE),"-")</f>
        <v>-</v>
      </c>
      <c r="R149" s="35" t="str">
        <f>IFERROR(VLOOKUP($A149,'All Running Order Club'!$A$4:$CI$60,R$204,FALSE),"-")</f>
        <v>-</v>
      </c>
      <c r="S149" s="12" t="str">
        <f>IFERROR(VLOOKUP($A149,'All Running Order Club'!$A$4:$CI$60,S$204,FALSE),"-")</f>
        <v>-</v>
      </c>
      <c r="T149" s="35" t="str">
        <f>IFERROR(VLOOKUP($A149,'All Running Order Club'!$A$4:$CI$60,T$204,FALSE),"-")</f>
        <v>-</v>
      </c>
      <c r="U149" s="12" t="str">
        <f>IFERROR(VLOOKUP($A149,'All Running Order Club'!$A$4:$CI$60,U$204,FALSE),"-")</f>
        <v>-</v>
      </c>
      <c r="V149" s="35" t="str">
        <f>IFERROR(VLOOKUP($A149,'All Running Order Club'!$A$4:$CI$60,V$204,FALSE),"-")</f>
        <v>-</v>
      </c>
      <c r="W149" s="5" t="str">
        <f>IFERROR(VLOOKUP($A149,'All Running Order Club'!$A$4:$CI$60,W$204,FALSE),"-")</f>
        <v>-</v>
      </c>
      <c r="X149" s="12" t="str">
        <f>IFERROR(VLOOKUP($A149,'All Running Order Club'!$A$4:$CI$60,X$204,FALSE),"-")</f>
        <v>-</v>
      </c>
      <c r="Y149" s="12" t="str">
        <f>IFERROR(VLOOKUP($A149,'All Running Order Club'!$A$4:$CI$60,Y$204,FALSE),"-")</f>
        <v>-</v>
      </c>
      <c r="Z149" s="12" t="str">
        <f>IFERROR(VLOOKUP($A149,'All Running Order Club'!$A$4:$CI$60,Z$204,FALSE),"-")</f>
        <v>-</v>
      </c>
      <c r="AA149" s="12" t="str">
        <f>IFERROR(VLOOKUP($A149,'All Running Order Club'!$A$4:$CI$60,AA$204,FALSE),"-")</f>
        <v>-</v>
      </c>
      <c r="AB149" s="12" t="str">
        <f>IFERROR(VLOOKUP($A149,'All Running Order Club'!$A$4:$CI$60,AB$204,FALSE),"-")</f>
        <v>-</v>
      </c>
      <c r="AC149" s="12" t="str">
        <f>IFERROR(VLOOKUP($A149,'All Running Order Club'!$A$4:$CI$60,AC$204,FALSE),"-")</f>
        <v>-</v>
      </c>
      <c r="AD149" s="12" t="str">
        <f>IFERROR(VLOOKUP($A149,'All Running Order Club'!$A$4:$CI$60,AD$204,FALSE),"-")</f>
        <v>-</v>
      </c>
      <c r="AE149" s="12" t="str">
        <f>IFERROR(VLOOKUP($A149,'All Running Order Club'!$A$4:$CI$60,AE$204,FALSE),"-")</f>
        <v>-</v>
      </c>
      <c r="AF149" s="12" t="str">
        <f>IFERROR(VLOOKUP($A149,'All Running Order Club'!$A$4:$CI$60,AF$204,FALSE),"-")</f>
        <v>-</v>
      </c>
      <c r="AG149" s="12" t="str">
        <f>IFERROR(VLOOKUP($A149,'All Running Order Club'!$A$4:$CI$60,AG$204,FALSE),"-")</f>
        <v>-</v>
      </c>
      <c r="AH149" s="5" t="str">
        <f>IFERROR(VLOOKUP($A149,'All Running Order Club'!$A$4:$CI$60,AH$204,FALSE),"-")</f>
        <v>-</v>
      </c>
      <c r="AI149" s="5" t="str">
        <f>IFERROR(VLOOKUP($A149,'All Running Order Club'!$A$4:$CI$60,AI$204,FALSE),"-")</f>
        <v>-</v>
      </c>
      <c r="AJ149" s="12" t="str">
        <f>IFERROR(VLOOKUP($A149,'All Running Order Club'!$A$4:$CI$60,AJ$204,FALSE),"-")</f>
        <v>-</v>
      </c>
      <c r="AK149" s="12" t="str">
        <f>IFERROR(VLOOKUP($A149,'All Running Order Club'!$A$4:$CI$60,AK$204,FALSE),"-")</f>
        <v>-</v>
      </c>
      <c r="AL149" s="12" t="str">
        <f>IFERROR(VLOOKUP($A149,'All Running Order Club'!$A$4:$CI$60,AL$204,FALSE),"-")</f>
        <v>-</v>
      </c>
      <c r="AM149" s="12" t="str">
        <f>IFERROR(VLOOKUP($A149,'All Running Order Club'!$A$4:$CI$60,AM$204,FALSE),"-")</f>
        <v>-</v>
      </c>
      <c r="AN149" s="12" t="str">
        <f>IFERROR(VLOOKUP($A149,'All Running Order Club'!$A$4:$CI$60,AN$204,FALSE),"-")</f>
        <v>-</v>
      </c>
      <c r="AO149" s="12" t="str">
        <f>IFERROR(VLOOKUP($A149,'All Running Order Club'!$A$4:$CI$60,AO$204,FALSE),"-")</f>
        <v>-</v>
      </c>
      <c r="AP149" s="12" t="str">
        <f>IFERROR(VLOOKUP($A149,'All Running Order Club'!$A$4:$CI$60,AP$204,FALSE),"-")</f>
        <v>-</v>
      </c>
      <c r="AQ149" s="12" t="str">
        <f>IFERROR(VLOOKUP($A149,'All Running Order Club'!$A$4:$CI$60,AQ$204,FALSE),"-")</f>
        <v>-</v>
      </c>
      <c r="AR149" s="12" t="str">
        <f>IFERROR(VLOOKUP($A149,'All Running Order Club'!$A$4:$CI$60,AR$204,FALSE),"-")</f>
        <v>-</v>
      </c>
      <c r="AS149" s="12" t="str">
        <f>IFERROR(VLOOKUP($A149,'All Running Order Club'!$A$4:$CI$60,AS$204,FALSE),"-")</f>
        <v>-</v>
      </c>
      <c r="AT149" s="5" t="str">
        <f>IFERROR(VLOOKUP($A149,'All Running Order Club'!$A$4:$CI$60,AT$204,FALSE),"-")</f>
        <v>-</v>
      </c>
      <c r="AU149" s="5" t="str">
        <f>IFERROR(VLOOKUP($A149,'All Running Order Club'!$A$4:$CI$60,AU$204,FALSE),"-")</f>
        <v>-</v>
      </c>
      <c r="AV149" s="12" t="str">
        <f>IFERROR(VLOOKUP($A149,'All Running Order Club'!$A$4:$CI$60,AV$204,FALSE),"-")</f>
        <v>-</v>
      </c>
      <c r="AW149" s="12" t="str">
        <f>IFERROR(VLOOKUP($A149,'All Running Order Club'!$A$4:$CI$60,AW$204,FALSE),"-")</f>
        <v>-</v>
      </c>
      <c r="AX149" s="12" t="str">
        <f>IFERROR(VLOOKUP($A149,'All Running Order Club'!$A$4:$CI$60,AX$204,FALSE),"-")</f>
        <v>-</v>
      </c>
      <c r="AY149" s="12" t="str">
        <f>IFERROR(VLOOKUP($A149,'All Running Order Club'!$A$4:$CI$60,AY$204,FALSE),"-")</f>
        <v>-</v>
      </c>
      <c r="AZ149" s="12" t="str">
        <f>IFERROR(VLOOKUP($A149,'All Running Order Club'!$A$4:$CI$60,AZ$204,FALSE),"-")</f>
        <v>-</v>
      </c>
      <c r="BA149" s="12" t="str">
        <f>IFERROR(VLOOKUP($A149,'All Running Order Club'!$A$4:$CI$60,BA$204,FALSE),"-")</f>
        <v>-</v>
      </c>
      <c r="BB149" s="12" t="str">
        <f>IFERROR(VLOOKUP($A149,'All Running Order Club'!$A$4:$CI$60,BB$204,FALSE),"-")</f>
        <v>-</v>
      </c>
      <c r="BC149" s="12" t="str">
        <f>IFERROR(VLOOKUP($A149,'All Running Order Club'!$A$4:$CI$60,BC$204,FALSE),"-")</f>
        <v>-</v>
      </c>
      <c r="BD149" s="12" t="str">
        <f>IFERROR(VLOOKUP($A149,'All Running Order Club'!$A$4:$CI$60,BD$204,FALSE),"-")</f>
        <v>-</v>
      </c>
      <c r="BE149" s="12" t="str">
        <f>IFERROR(VLOOKUP($A149,'All Running Order Club'!$A$4:$CI$60,BE$204,FALSE),"-")</f>
        <v>-</v>
      </c>
      <c r="BF149" s="5" t="str">
        <f>IFERROR(VLOOKUP($A149,'All Running Order Club'!$A$4:$CI$60,BF$204,FALSE),"-")</f>
        <v>-</v>
      </c>
      <c r="BG149" s="5" t="str">
        <f>IFERROR(VLOOKUP($A149,'All Running Order Club'!$A$4:$CI$60,BG$204,FALSE),"-")</f>
        <v>-</v>
      </c>
      <c r="BH149" s="5" t="str">
        <f>IFERROR(VLOOKUP($A149,'All Running Order Club'!$A$4:$CI$60,BH$204,FALSE),"-")</f>
        <v>-</v>
      </c>
      <c r="BI149" s="5" t="str">
        <f>IFERROR(VLOOKUP($A149,'All Running Order Club'!$A$4:$CI$60,BI$204,FALSE),"-")</f>
        <v>-</v>
      </c>
      <c r="BJ149" s="5" t="str">
        <f>IFERROR(VLOOKUP($A149,'All Running Order Club'!$A$4:$CI$60,BJ$204,FALSE),"-")</f>
        <v>-</v>
      </c>
      <c r="BK149" s="5" t="str">
        <f>IFERROR(VLOOKUP($A149,'All Running Order Club'!$A$4:$CI$60,BK$204,FALSE),"-")</f>
        <v>-</v>
      </c>
      <c r="BL149" s="5" t="str">
        <f>IFERROR(VLOOKUP($A149,'All Running Order Club'!$A$4:$CI$60,BL$204,FALSE),"-")</f>
        <v>-</v>
      </c>
      <c r="BM149" s="5" t="str">
        <f>IFERROR(VLOOKUP($A149,'All Running Order Club'!$A$4:$CI$60,BM$204,FALSE),"-")</f>
        <v>-</v>
      </c>
      <c r="BN149" s="5" t="str">
        <f>IFERROR(VLOOKUP($A149,'All Running Order Club'!$A$4:$CI$60,BN$204,FALSE),"-")</f>
        <v>-</v>
      </c>
      <c r="BO149" s="5" t="str">
        <f>IFERROR(VLOOKUP($A149,'All Running Order Club'!$A$4:$CI$60,BO$204,FALSE),"-")</f>
        <v>-</v>
      </c>
      <c r="BP149" s="3" t="str">
        <f>IFERROR(VLOOKUP($A149,'All Running Order Club'!$A$4:$CI$60,BP$204,FALSE),"-")</f>
        <v>-</v>
      </c>
      <c r="BQ149" s="3" t="str">
        <f>IFERROR(VLOOKUP($A149,'All Running Order Club'!$A$4:$CI$60,BQ$204,FALSE),"-")</f>
        <v>-</v>
      </c>
      <c r="BR149" s="3" t="str">
        <f>IFERROR(VLOOKUP($A149,'All Running Order Club'!$A$4:$CI$60,BR$204,FALSE),"-")</f>
        <v>-</v>
      </c>
      <c r="BS149" s="3" t="str">
        <f>IFERROR(VLOOKUP($A149,'All Running Order Club'!$A$4:$CI$60,BS$204,FALSE),"-")</f>
        <v>-</v>
      </c>
      <c r="BT149" s="3" t="str">
        <f>IFERROR(VLOOKUP($A149,'All Running Order Club'!$A$4:$CI$60,BT$204,FALSE),"-")</f>
        <v>-</v>
      </c>
      <c r="BU149" s="3" t="str">
        <f>IFERROR(VLOOKUP($A149,'All Running Order Club'!$A$4:$CI$60,BU$204,FALSE),"-")</f>
        <v>-</v>
      </c>
      <c r="BV149" s="3" t="str">
        <f>IFERROR(VLOOKUP($A149,'All Running Order Club'!$A$4:$CI$60,BV$204,FALSE),"-")</f>
        <v>-</v>
      </c>
      <c r="BW149" s="3" t="str">
        <f>IFERROR(VLOOKUP($A149,'All Running Order Club'!$A$4:$CI$60,BW$204,FALSE),"-")</f>
        <v>-</v>
      </c>
      <c r="BX149" s="3" t="str">
        <f>IFERROR(VLOOKUP($A149,'All Running Order Club'!$A$4:$CI$60,BX$204,FALSE),"-")</f>
        <v>-</v>
      </c>
      <c r="BY149" s="3" t="str">
        <f>IFERROR(VLOOKUP($A149,'All Running Order Club'!$A$4:$CI$60,BY$204,FALSE),"-")</f>
        <v>-</v>
      </c>
      <c r="BZ149" s="3" t="str">
        <f>IFERROR(VLOOKUP($A149,'All Running Order Club'!$A$4:$CI$60,BZ$204,FALSE),"-")</f>
        <v>-</v>
      </c>
      <c r="CA149" s="3" t="str">
        <f>IFERROR(VLOOKUP($A149,'All Running Order Club'!$A$4:$CI$60,CA$204,FALSE),"-")</f>
        <v>-</v>
      </c>
      <c r="CB149" s="3" t="str">
        <f>IFERROR(VLOOKUP($A149,'All Running Order Club'!$A$4:$CI$60,CB$204,FALSE),"-")</f>
        <v>-</v>
      </c>
      <c r="CC149" s="3" t="str">
        <f>IFERROR(VLOOKUP($A149,'All Running Order Club'!$A$4:$CI$60,CC$204,FALSE),"-")</f>
        <v>-</v>
      </c>
      <c r="CD149" s="3" t="str">
        <f>IFERROR(VLOOKUP($A149,'All Running Order Club'!$A$4:$CI$60,CD$204,FALSE),"-")</f>
        <v>-</v>
      </c>
      <c r="CE149" s="3" t="str">
        <f>IFERROR(VLOOKUP($A149,'All Running Order Club'!$A$4:$CI$60,CE$204,FALSE),"-")</f>
        <v>-</v>
      </c>
      <c r="CF149" s="3"/>
      <c r="CG149" s="3"/>
      <c r="CH149" s="5" t="str">
        <f>IFERROR(VLOOKUP($A149,'All Running Order Club'!$A$4:$CI$60,CH$204,FALSE),"-")</f>
        <v>-</v>
      </c>
      <c r="CI149">
        <v>13</v>
      </c>
    </row>
    <row r="150" spans="1:87" x14ac:dyDescent="0.3">
      <c r="A150" t="s">
        <v>70</v>
      </c>
      <c r="B150" s="37" t="str">
        <f>IFERROR(VLOOKUP($A150,'All Running Order Club'!$A$4:$CI$60,B$204,FALSE),"-")</f>
        <v>-</v>
      </c>
      <c r="C150" s="36" t="str">
        <f>IFERROR(VLOOKUP($A150,'All Running Order Club'!$A$4:$CI$60,C$204,FALSE),"-")</f>
        <v>-</v>
      </c>
      <c r="D150" s="36" t="str">
        <f>IFERROR(VLOOKUP($A150,'All Running Order Club'!$A$4:$CI$60,D$204,FALSE),"-")</f>
        <v>-</v>
      </c>
      <c r="E150" s="36" t="str">
        <f>IFERROR(VLOOKUP($A150,'All Running Order Club'!$A$4:$CI$60,E$204,FALSE),"-")</f>
        <v>-</v>
      </c>
      <c r="F150" s="36" t="str">
        <f>IFERROR(VLOOKUP($A150,'All Running Order Club'!$A$4:$CI$60,F$204,FALSE),"-")</f>
        <v>-</v>
      </c>
      <c r="G150" s="37" t="str">
        <f>IFERROR(VLOOKUP($A150,'All Running Order Club'!$A$4:$CI$60,G$204,FALSE),"-")</f>
        <v>-</v>
      </c>
      <c r="H150" s="36" t="str">
        <f>IFERROR(VLOOKUP($A150,'All Running Order Club'!$A$4:$CI$60,H$204,FALSE),"-")</f>
        <v>-</v>
      </c>
      <c r="I150" s="36" t="str">
        <f>IFERROR(VLOOKUP($A150,'All Running Order Club'!$A$4:$CI$60,I$204,FALSE),"-")</f>
        <v>-</v>
      </c>
      <c r="J150" s="36" t="str">
        <f>IFERROR(VLOOKUP($A150,'All Running Order Club'!$A$4:$CI$60,J$204,FALSE),"-")</f>
        <v>-</v>
      </c>
      <c r="K150" s="36" t="str">
        <f>IFERROR(VLOOKUP($A150,'All Running Order Club'!$A$4:$CI$60,K$204,FALSE),"-")</f>
        <v>-</v>
      </c>
      <c r="L150" s="36" t="str">
        <f>IFERROR(VLOOKUP($A150,'All Running Order Club'!$A$4:$CI$60,L$204,FALSE),"-")</f>
        <v>-</v>
      </c>
      <c r="M150" s="36" t="str">
        <f>IFERROR(VLOOKUP($A150,'All Running Order Club'!$A$4:$CI$60,M$204,FALSE),"-")</f>
        <v>-</v>
      </c>
      <c r="N150" s="36" t="str">
        <f>IFERROR(VLOOKUP($A150,'All Running Order Club'!$A$4:$CI$60,N$204,FALSE),"-")</f>
        <v>-</v>
      </c>
      <c r="O150" s="36" t="str">
        <f>IFERROR(VLOOKUP($A150,'All Running Order Club'!$A$4:$CI$60,O$204,FALSE),"-")</f>
        <v>-</v>
      </c>
      <c r="P150" s="36" t="str">
        <f>IFERROR(VLOOKUP($A150,'All Running Order Club'!$A$4:$CI$60,P$204,FALSE),"-")</f>
        <v>-</v>
      </c>
      <c r="Q150" s="36" t="str">
        <f>IFERROR(VLOOKUP($A150,'All Running Order Club'!$A$4:$CI$60,Q$204,FALSE),"-")</f>
        <v>-</v>
      </c>
      <c r="R150" s="36" t="str">
        <f>IFERROR(VLOOKUP($A150,'All Running Order Club'!$A$4:$CI$60,R$204,FALSE),"-")</f>
        <v>-</v>
      </c>
      <c r="S150" s="36" t="str">
        <f>IFERROR(VLOOKUP($A150,'All Running Order Club'!$A$4:$CI$60,S$204,FALSE),"-")</f>
        <v>-</v>
      </c>
      <c r="T150" s="36" t="str">
        <f>IFERROR(VLOOKUP($A150,'All Running Order Club'!$A$4:$CI$60,T$204,FALSE),"-")</f>
        <v>-</v>
      </c>
      <c r="U150" s="36" t="str">
        <f>IFERROR(VLOOKUP($A150,'All Running Order Club'!$A$4:$CI$60,U$204,FALSE),"-")</f>
        <v>-</v>
      </c>
      <c r="V150" s="36" t="str">
        <f>IFERROR(VLOOKUP($A150,'All Running Order Club'!$A$4:$CI$60,V$204,FALSE),"-")</f>
        <v>-</v>
      </c>
      <c r="W150" s="38" t="str">
        <f>IFERROR(VLOOKUP($A150,'All Running Order Club'!$A$4:$CI$60,W$204,FALSE),"-")</f>
        <v>-</v>
      </c>
      <c r="X150" s="36" t="str">
        <f>IFERROR(VLOOKUP($A150,'All Running Order Club'!$A$4:$CI$60,X$204,FALSE),"-")</f>
        <v>-</v>
      </c>
      <c r="Y150" s="36" t="str">
        <f>IFERROR(VLOOKUP($A150,'All Running Order Club'!$A$4:$CI$60,Y$204,FALSE),"-")</f>
        <v>-</v>
      </c>
      <c r="Z150" s="36" t="str">
        <f>IFERROR(VLOOKUP($A150,'All Running Order Club'!$A$4:$CI$60,Z$204,FALSE),"-")</f>
        <v>-</v>
      </c>
      <c r="AA150" s="36" t="str">
        <f>IFERROR(VLOOKUP($A150,'All Running Order Club'!$A$4:$CI$60,AA$204,FALSE),"-")</f>
        <v>-</v>
      </c>
      <c r="AB150" s="36" t="str">
        <f>IFERROR(VLOOKUP($A150,'All Running Order Club'!$A$4:$CI$60,AB$204,FALSE),"-")</f>
        <v>-</v>
      </c>
      <c r="AC150" s="36" t="str">
        <f>IFERROR(VLOOKUP($A150,'All Running Order Club'!$A$4:$CI$60,AC$204,FALSE),"-")</f>
        <v>-</v>
      </c>
      <c r="AD150" s="36" t="str">
        <f>IFERROR(VLOOKUP($A150,'All Running Order Club'!$A$4:$CI$60,AD$204,FALSE),"-")</f>
        <v>-</v>
      </c>
      <c r="AE150" s="36" t="str">
        <f>IFERROR(VLOOKUP($A150,'All Running Order Club'!$A$4:$CI$60,AE$204,FALSE),"-")</f>
        <v>-</v>
      </c>
      <c r="AF150" s="36" t="str">
        <f>IFERROR(VLOOKUP($A150,'All Running Order Club'!$A$4:$CI$60,AF$204,FALSE),"-")</f>
        <v>-</v>
      </c>
      <c r="AG150" s="36" t="str">
        <f>IFERROR(VLOOKUP($A150,'All Running Order Club'!$A$4:$CI$60,AG$204,FALSE),"-")</f>
        <v>-</v>
      </c>
      <c r="AH150" s="38" t="str">
        <f>IFERROR(VLOOKUP($A150,'All Running Order Club'!$A$4:$CI$60,AH$204,FALSE),"-")</f>
        <v>-</v>
      </c>
      <c r="AI150" s="38" t="str">
        <f>IFERROR(VLOOKUP($A150,'All Running Order Club'!$A$4:$CI$60,AI$204,FALSE),"-")</f>
        <v>-</v>
      </c>
      <c r="AJ150" s="36" t="str">
        <f>IFERROR(VLOOKUP($A150,'All Running Order Club'!$A$4:$CI$60,AJ$204,FALSE),"-")</f>
        <v>-</v>
      </c>
      <c r="AK150" s="36" t="str">
        <f>IFERROR(VLOOKUP($A150,'All Running Order Club'!$A$4:$CI$60,AK$204,FALSE),"-")</f>
        <v>-</v>
      </c>
      <c r="AL150" s="36" t="str">
        <f>IFERROR(VLOOKUP($A150,'All Running Order Club'!$A$4:$CI$60,AL$204,FALSE),"-")</f>
        <v>-</v>
      </c>
      <c r="AM150" s="36" t="str">
        <f>IFERROR(VLOOKUP($A150,'All Running Order Club'!$A$4:$CI$60,AM$204,FALSE),"-")</f>
        <v>-</v>
      </c>
      <c r="AN150" s="36" t="str">
        <f>IFERROR(VLOOKUP($A150,'All Running Order Club'!$A$4:$CI$60,AN$204,FALSE),"-")</f>
        <v>-</v>
      </c>
      <c r="AO150" s="36" t="str">
        <f>IFERROR(VLOOKUP($A150,'All Running Order Club'!$A$4:$CI$60,AO$204,FALSE),"-")</f>
        <v>-</v>
      </c>
      <c r="AP150" s="36" t="str">
        <f>IFERROR(VLOOKUP($A150,'All Running Order Club'!$A$4:$CI$60,AP$204,FALSE),"-")</f>
        <v>-</v>
      </c>
      <c r="AQ150" s="36" t="str">
        <f>IFERROR(VLOOKUP($A150,'All Running Order Club'!$A$4:$CI$60,AQ$204,FALSE),"-")</f>
        <v>-</v>
      </c>
      <c r="AR150" s="36" t="str">
        <f>IFERROR(VLOOKUP($A150,'All Running Order Club'!$A$4:$CI$60,AR$204,FALSE),"-")</f>
        <v>-</v>
      </c>
      <c r="AS150" s="36" t="str">
        <f>IFERROR(VLOOKUP($A150,'All Running Order Club'!$A$4:$CI$60,AS$204,FALSE),"-")</f>
        <v>-</v>
      </c>
      <c r="AT150" s="38" t="str">
        <f>IFERROR(VLOOKUP($A150,'All Running Order Club'!$A$4:$CI$60,AT$204,FALSE),"-")</f>
        <v>-</v>
      </c>
      <c r="AU150" s="38" t="str">
        <f>IFERROR(VLOOKUP($A150,'All Running Order Club'!$A$4:$CI$60,AU$204,FALSE),"-")</f>
        <v>-</v>
      </c>
      <c r="AV150" s="36" t="str">
        <f>IFERROR(VLOOKUP($A150,'All Running Order Club'!$A$4:$CI$60,AV$204,FALSE),"-")</f>
        <v>-</v>
      </c>
      <c r="AW150" s="36" t="str">
        <f>IFERROR(VLOOKUP($A150,'All Running Order Club'!$A$4:$CI$60,AW$204,FALSE),"-")</f>
        <v>-</v>
      </c>
      <c r="AX150" s="36" t="str">
        <f>IFERROR(VLOOKUP($A150,'All Running Order Club'!$A$4:$CI$60,AX$204,FALSE),"-")</f>
        <v>-</v>
      </c>
      <c r="AY150" s="36" t="str">
        <f>IFERROR(VLOOKUP($A150,'All Running Order Club'!$A$4:$CI$60,AY$204,FALSE),"-")</f>
        <v>-</v>
      </c>
      <c r="AZ150" s="36" t="str">
        <f>IFERROR(VLOOKUP($A150,'All Running Order Club'!$A$4:$CI$60,AZ$204,FALSE),"-")</f>
        <v>-</v>
      </c>
      <c r="BA150" s="36" t="str">
        <f>IFERROR(VLOOKUP($A150,'All Running Order Club'!$A$4:$CI$60,BA$204,FALSE),"-")</f>
        <v>-</v>
      </c>
      <c r="BB150" s="36" t="str">
        <f>IFERROR(VLOOKUP($A150,'All Running Order Club'!$A$4:$CI$60,BB$204,FALSE),"-")</f>
        <v>-</v>
      </c>
      <c r="BC150" s="36" t="str">
        <f>IFERROR(VLOOKUP($A150,'All Running Order Club'!$A$4:$CI$60,BC$204,FALSE),"-")</f>
        <v>-</v>
      </c>
      <c r="BD150" s="36" t="str">
        <f>IFERROR(VLOOKUP($A150,'All Running Order Club'!$A$4:$CI$60,BD$204,FALSE),"-")</f>
        <v>-</v>
      </c>
      <c r="BE150" s="36" t="str">
        <f>IFERROR(VLOOKUP($A150,'All Running Order Club'!$A$4:$CI$60,BE$204,FALSE),"-")</f>
        <v>-</v>
      </c>
      <c r="BF150" s="38" t="str">
        <f>IFERROR(VLOOKUP($A150,'All Running Order Club'!$A$4:$CI$60,BF$204,FALSE),"-")</f>
        <v>-</v>
      </c>
      <c r="BG150" s="38" t="str">
        <f>IFERROR(VLOOKUP($A150,'All Running Order Club'!$A$4:$CI$60,BG$204,FALSE),"-")</f>
        <v>-</v>
      </c>
      <c r="BH150" s="5" t="str">
        <f>IFERROR(VLOOKUP($A150,'All Running Order Club'!$A$4:$CI$60,BH$204,FALSE),"-")</f>
        <v>-</v>
      </c>
      <c r="BI150" s="5" t="str">
        <f>IFERROR(VLOOKUP($A150,'All Running Order Club'!$A$4:$CI$60,BI$204,FALSE),"-")</f>
        <v>-</v>
      </c>
      <c r="BJ150" s="5" t="str">
        <f>IFERROR(VLOOKUP($A150,'All Running Order Club'!$A$4:$CI$60,BJ$204,FALSE),"-")</f>
        <v>-</v>
      </c>
      <c r="BK150" s="5" t="str">
        <f>IFERROR(VLOOKUP($A150,'All Running Order Club'!$A$4:$CI$60,BK$204,FALSE),"-")</f>
        <v>-</v>
      </c>
      <c r="BL150" s="5" t="str">
        <f>IFERROR(VLOOKUP($A150,'All Running Order Club'!$A$4:$CI$60,BL$204,FALSE),"-")</f>
        <v>-</v>
      </c>
      <c r="BM150" s="5" t="str">
        <f>IFERROR(VLOOKUP($A150,'All Running Order Club'!$A$4:$CI$60,BM$204,FALSE),"-")</f>
        <v>-</v>
      </c>
      <c r="BN150" s="5" t="str">
        <f>IFERROR(VLOOKUP($A150,'All Running Order Club'!$A$4:$CI$60,BN$204,FALSE),"-")</f>
        <v>-</v>
      </c>
      <c r="BO150" s="5" t="str">
        <f>IFERROR(VLOOKUP($A150,'All Running Order Club'!$A$4:$CI$60,BO$204,FALSE),"-")</f>
        <v>-</v>
      </c>
      <c r="BP150" s="3" t="str">
        <f>IFERROR(VLOOKUP($A150,'All Running Order Club'!$A$4:$CI$60,BP$204,FALSE),"-")</f>
        <v>-</v>
      </c>
      <c r="BQ150" s="3" t="str">
        <f>IFERROR(VLOOKUP($A150,'All Running Order Club'!$A$4:$CI$60,BQ$204,FALSE),"-")</f>
        <v>-</v>
      </c>
      <c r="BR150" s="3" t="str">
        <f>IFERROR(VLOOKUP($A150,'All Running Order Club'!$A$4:$CI$60,BR$204,FALSE),"-")</f>
        <v>-</v>
      </c>
      <c r="BS150" s="3" t="str">
        <f>IFERROR(VLOOKUP($A150,'All Running Order Club'!$A$4:$CI$60,BS$204,FALSE),"-")</f>
        <v>-</v>
      </c>
      <c r="BT150" s="3" t="str">
        <f>IFERROR(VLOOKUP($A150,'All Running Order Club'!$A$4:$CI$60,BT$204,FALSE),"-")</f>
        <v>-</v>
      </c>
      <c r="BU150" s="3" t="str">
        <f>IFERROR(VLOOKUP($A150,'All Running Order Club'!$A$4:$CI$60,BU$204,FALSE),"-")</f>
        <v>-</v>
      </c>
      <c r="BV150" s="3" t="str">
        <f>IFERROR(VLOOKUP($A150,'All Running Order Club'!$A$4:$CI$60,BV$204,FALSE),"-")</f>
        <v>-</v>
      </c>
      <c r="BW150" s="3" t="str">
        <f>IFERROR(VLOOKUP($A150,'All Running Order Club'!$A$4:$CI$60,BW$204,FALSE),"-")</f>
        <v>-</v>
      </c>
      <c r="BX150" s="3" t="str">
        <f>IFERROR(VLOOKUP($A150,'All Running Order Club'!$A$4:$CI$60,BX$204,FALSE),"-")</f>
        <v>-</v>
      </c>
      <c r="BY150" s="3" t="str">
        <f>IFERROR(VLOOKUP($A150,'All Running Order Club'!$A$4:$CI$60,BY$204,FALSE),"-")</f>
        <v>-</v>
      </c>
      <c r="BZ150" s="3" t="str">
        <f>IFERROR(VLOOKUP($A150,'All Running Order Club'!$A$4:$CI$60,BZ$204,FALSE),"-")</f>
        <v>-</v>
      </c>
      <c r="CA150" s="3" t="str">
        <f>IFERROR(VLOOKUP($A150,'All Running Order Club'!$A$4:$CI$60,CA$204,FALSE),"-")</f>
        <v>-</v>
      </c>
      <c r="CB150" s="3" t="str">
        <f>IFERROR(VLOOKUP($A150,'All Running Order Club'!$A$4:$CI$60,CB$204,FALSE),"-")</f>
        <v>-</v>
      </c>
      <c r="CC150" s="3" t="str">
        <f>IFERROR(VLOOKUP($A150,'All Running Order Club'!$A$4:$CI$60,CC$204,FALSE),"-")</f>
        <v>-</v>
      </c>
      <c r="CD150" s="3" t="str">
        <f>IFERROR(VLOOKUP($A150,'All Running Order Club'!$A$4:$CI$60,CD$204,FALSE),"-")</f>
        <v>-</v>
      </c>
      <c r="CE150" s="3" t="str">
        <f>IFERROR(VLOOKUP($A150,'All Running Order Club'!$A$4:$CI$60,CE$204,FALSE),"-")</f>
        <v>-</v>
      </c>
      <c r="CF150" s="3"/>
      <c r="CG150" s="3"/>
      <c r="CH150" s="5" t="str">
        <f>IFERROR(VLOOKUP($A150,'All Running Order Club'!$A$4:$CI$60,CH$204,FALSE),"-")</f>
        <v>-</v>
      </c>
      <c r="CI150">
        <v>14</v>
      </c>
    </row>
    <row r="151" spans="1:87" x14ac:dyDescent="0.3">
      <c r="A151" t="s">
        <v>71</v>
      </c>
      <c r="B151" s="13" t="str">
        <f>IFERROR(VLOOKUP($A151,'All Running Order Club'!$A$4:$CI$60,B$204,FALSE),"-")</f>
        <v>-</v>
      </c>
      <c r="C151" s="35" t="str">
        <f>IFERROR(VLOOKUP($A151,'All Running Order Club'!$A$4:$CI$60,C$204,FALSE),"-")</f>
        <v>-</v>
      </c>
      <c r="D151" s="35" t="str">
        <f>IFERROR(VLOOKUP($A151,'All Running Order Club'!$A$4:$CI$60,D$204,FALSE),"-")</f>
        <v>-</v>
      </c>
      <c r="E151" s="35" t="str">
        <f>IFERROR(VLOOKUP($A151,'All Running Order Club'!$A$4:$CI$60,E$204,FALSE),"-")</f>
        <v>-</v>
      </c>
      <c r="F151" s="35" t="str">
        <f>IFERROR(VLOOKUP($A151,'All Running Order Club'!$A$4:$CI$60,F$204,FALSE),"-")</f>
        <v>-</v>
      </c>
      <c r="G151" s="13" t="str">
        <f>IFERROR(VLOOKUP($A151,'All Running Order Club'!$A$4:$CI$60,G$204,FALSE),"-")</f>
        <v>-</v>
      </c>
      <c r="H151" s="12" t="str">
        <f>IFERROR(VLOOKUP($A151,'All Running Order Club'!$A$4:$CI$60,H$204,FALSE),"-")</f>
        <v>-</v>
      </c>
      <c r="I151" s="12" t="str">
        <f>IFERROR(VLOOKUP($A151,'All Running Order Club'!$A$4:$CI$60,I$204,FALSE),"-")</f>
        <v>-</v>
      </c>
      <c r="J151" s="12" t="str">
        <f>IFERROR(VLOOKUP($A151,'All Running Order Club'!$A$4:$CI$60,J$204,FALSE),"-")</f>
        <v>-</v>
      </c>
      <c r="K151" s="35" t="str">
        <f>IFERROR(VLOOKUP($A151,'All Running Order Club'!$A$4:$CI$60,K$204,FALSE),"-")</f>
        <v>-</v>
      </c>
      <c r="L151" s="12" t="str">
        <f>IFERROR(VLOOKUP($A151,'All Running Order Club'!$A$4:$CI$60,L$204,FALSE),"-")</f>
        <v>-</v>
      </c>
      <c r="M151" s="35" t="str">
        <f>IFERROR(VLOOKUP($A151,'All Running Order Club'!$A$4:$CI$60,M$204,FALSE),"-")</f>
        <v>-</v>
      </c>
      <c r="N151" s="35" t="str">
        <f>IFERROR(VLOOKUP($A151,'All Running Order Club'!$A$4:$CI$60,N$204,FALSE),"-")</f>
        <v>-</v>
      </c>
      <c r="O151" s="35" t="str">
        <f>IFERROR(VLOOKUP($A151,'All Running Order Club'!$A$4:$CI$60,O$204,FALSE),"-")</f>
        <v>-</v>
      </c>
      <c r="P151" s="35" t="str">
        <f>IFERROR(VLOOKUP($A151,'All Running Order Club'!$A$4:$CI$60,P$204,FALSE),"-")</f>
        <v>-</v>
      </c>
      <c r="Q151" s="35" t="str">
        <f>IFERROR(VLOOKUP($A151,'All Running Order Club'!$A$4:$CI$60,Q$204,FALSE),"-")</f>
        <v>-</v>
      </c>
      <c r="R151" s="35" t="str">
        <f>IFERROR(VLOOKUP($A151,'All Running Order Club'!$A$4:$CI$60,R$204,FALSE),"-")</f>
        <v>-</v>
      </c>
      <c r="S151" s="12" t="str">
        <f>IFERROR(VLOOKUP($A151,'All Running Order Club'!$A$4:$CI$60,S$204,FALSE),"-")</f>
        <v>-</v>
      </c>
      <c r="T151" s="35" t="str">
        <f>IFERROR(VLOOKUP($A151,'All Running Order Club'!$A$4:$CI$60,T$204,FALSE),"-")</f>
        <v>-</v>
      </c>
      <c r="U151" s="12" t="str">
        <f>IFERROR(VLOOKUP($A151,'All Running Order Club'!$A$4:$CI$60,U$204,FALSE),"-")</f>
        <v>-</v>
      </c>
      <c r="V151" s="35" t="str">
        <f>IFERROR(VLOOKUP($A151,'All Running Order Club'!$A$4:$CI$60,V$204,FALSE),"-")</f>
        <v>-</v>
      </c>
      <c r="W151" s="5" t="str">
        <f>IFERROR(VLOOKUP($A151,'All Running Order Club'!$A$4:$CI$60,W$204,FALSE),"-")</f>
        <v>-</v>
      </c>
      <c r="X151" s="12" t="str">
        <f>IFERROR(VLOOKUP($A151,'All Running Order Club'!$A$4:$CI$60,X$204,FALSE),"-")</f>
        <v>-</v>
      </c>
      <c r="Y151" s="12" t="str">
        <f>IFERROR(VLOOKUP($A151,'All Running Order Club'!$A$4:$CI$60,Y$204,FALSE),"-")</f>
        <v>-</v>
      </c>
      <c r="Z151" s="12" t="str">
        <f>IFERROR(VLOOKUP($A151,'All Running Order Club'!$A$4:$CI$60,Z$204,FALSE),"-")</f>
        <v>-</v>
      </c>
      <c r="AA151" s="12" t="str">
        <f>IFERROR(VLOOKUP($A151,'All Running Order Club'!$A$4:$CI$60,AA$204,FALSE),"-")</f>
        <v>-</v>
      </c>
      <c r="AB151" s="12" t="str">
        <f>IFERROR(VLOOKUP($A151,'All Running Order Club'!$A$4:$CI$60,AB$204,FALSE),"-")</f>
        <v>-</v>
      </c>
      <c r="AC151" s="12" t="str">
        <f>IFERROR(VLOOKUP($A151,'All Running Order Club'!$A$4:$CI$60,AC$204,FALSE),"-")</f>
        <v>-</v>
      </c>
      <c r="AD151" s="12" t="str">
        <f>IFERROR(VLOOKUP($A151,'All Running Order Club'!$A$4:$CI$60,AD$204,FALSE),"-")</f>
        <v>-</v>
      </c>
      <c r="AE151" s="12" t="str">
        <f>IFERROR(VLOOKUP($A151,'All Running Order Club'!$A$4:$CI$60,AE$204,FALSE),"-")</f>
        <v>-</v>
      </c>
      <c r="AF151" s="12" t="str">
        <f>IFERROR(VLOOKUP($A151,'All Running Order Club'!$A$4:$CI$60,AF$204,FALSE),"-")</f>
        <v>-</v>
      </c>
      <c r="AG151" s="12" t="str">
        <f>IFERROR(VLOOKUP($A151,'All Running Order Club'!$A$4:$CI$60,AG$204,FALSE),"-")</f>
        <v>-</v>
      </c>
      <c r="AH151" s="5" t="str">
        <f>IFERROR(VLOOKUP($A151,'All Running Order Club'!$A$4:$CI$60,AH$204,FALSE),"-")</f>
        <v>-</v>
      </c>
      <c r="AI151" s="5" t="str">
        <f>IFERROR(VLOOKUP($A151,'All Running Order Club'!$A$4:$CI$60,AI$204,FALSE),"-")</f>
        <v>-</v>
      </c>
      <c r="AJ151" s="12" t="str">
        <f>IFERROR(VLOOKUP($A151,'All Running Order Club'!$A$4:$CI$60,AJ$204,FALSE),"-")</f>
        <v>-</v>
      </c>
      <c r="AK151" s="12" t="str">
        <f>IFERROR(VLOOKUP($A151,'All Running Order Club'!$A$4:$CI$60,AK$204,FALSE),"-")</f>
        <v>-</v>
      </c>
      <c r="AL151" s="12" t="str">
        <f>IFERROR(VLOOKUP($A151,'All Running Order Club'!$A$4:$CI$60,AL$204,FALSE),"-")</f>
        <v>-</v>
      </c>
      <c r="AM151" s="12" t="str">
        <f>IFERROR(VLOOKUP($A151,'All Running Order Club'!$A$4:$CI$60,AM$204,FALSE),"-")</f>
        <v>-</v>
      </c>
      <c r="AN151" s="12" t="str">
        <f>IFERROR(VLOOKUP($A151,'All Running Order Club'!$A$4:$CI$60,AN$204,FALSE),"-")</f>
        <v>-</v>
      </c>
      <c r="AO151" s="12" t="str">
        <f>IFERROR(VLOOKUP($A151,'All Running Order Club'!$A$4:$CI$60,AO$204,FALSE),"-")</f>
        <v>-</v>
      </c>
      <c r="AP151" s="12" t="str">
        <f>IFERROR(VLOOKUP($A151,'All Running Order Club'!$A$4:$CI$60,AP$204,FALSE),"-")</f>
        <v>-</v>
      </c>
      <c r="AQ151" s="12" t="str">
        <f>IFERROR(VLOOKUP($A151,'All Running Order Club'!$A$4:$CI$60,AQ$204,FALSE),"-")</f>
        <v>-</v>
      </c>
      <c r="AR151" s="12" t="str">
        <f>IFERROR(VLOOKUP($A151,'All Running Order Club'!$A$4:$CI$60,AR$204,FALSE),"-")</f>
        <v>-</v>
      </c>
      <c r="AS151" s="12" t="str">
        <f>IFERROR(VLOOKUP($A151,'All Running Order Club'!$A$4:$CI$60,AS$204,FALSE),"-")</f>
        <v>-</v>
      </c>
      <c r="AT151" s="5" t="str">
        <f>IFERROR(VLOOKUP($A151,'All Running Order Club'!$A$4:$CI$60,AT$204,FALSE),"-")</f>
        <v>-</v>
      </c>
      <c r="AU151" s="5" t="str">
        <f>IFERROR(VLOOKUP($A151,'All Running Order Club'!$A$4:$CI$60,AU$204,FALSE),"-")</f>
        <v>-</v>
      </c>
      <c r="AV151" s="12" t="str">
        <f>IFERROR(VLOOKUP($A151,'All Running Order Club'!$A$4:$CI$60,AV$204,FALSE),"-")</f>
        <v>-</v>
      </c>
      <c r="AW151" s="12" t="str">
        <f>IFERROR(VLOOKUP($A151,'All Running Order Club'!$A$4:$CI$60,AW$204,FALSE),"-")</f>
        <v>-</v>
      </c>
      <c r="AX151" s="12" t="str">
        <f>IFERROR(VLOOKUP($A151,'All Running Order Club'!$A$4:$CI$60,AX$204,FALSE),"-")</f>
        <v>-</v>
      </c>
      <c r="AY151" s="12" t="str">
        <f>IFERROR(VLOOKUP($A151,'All Running Order Club'!$A$4:$CI$60,AY$204,FALSE),"-")</f>
        <v>-</v>
      </c>
      <c r="AZ151" s="12" t="str">
        <f>IFERROR(VLOOKUP($A151,'All Running Order Club'!$A$4:$CI$60,AZ$204,FALSE),"-")</f>
        <v>-</v>
      </c>
      <c r="BA151" s="12" t="str">
        <f>IFERROR(VLOOKUP($A151,'All Running Order Club'!$A$4:$CI$60,BA$204,FALSE),"-")</f>
        <v>-</v>
      </c>
      <c r="BB151" s="12" t="str">
        <f>IFERROR(VLOOKUP($A151,'All Running Order Club'!$A$4:$CI$60,BB$204,FALSE),"-")</f>
        <v>-</v>
      </c>
      <c r="BC151" s="12" t="str">
        <f>IFERROR(VLOOKUP($A151,'All Running Order Club'!$A$4:$CI$60,BC$204,FALSE),"-")</f>
        <v>-</v>
      </c>
      <c r="BD151" s="12" t="str">
        <f>IFERROR(VLOOKUP($A151,'All Running Order Club'!$A$4:$CI$60,BD$204,FALSE),"-")</f>
        <v>-</v>
      </c>
      <c r="BE151" s="12" t="str">
        <f>IFERROR(VLOOKUP($A151,'All Running Order Club'!$A$4:$CI$60,BE$204,FALSE),"-")</f>
        <v>-</v>
      </c>
      <c r="BF151" s="5" t="str">
        <f>IFERROR(VLOOKUP($A151,'All Running Order Club'!$A$4:$CI$60,BF$204,FALSE),"-")</f>
        <v>-</v>
      </c>
      <c r="BG151" s="5" t="str">
        <f>IFERROR(VLOOKUP($A151,'All Running Order Club'!$A$4:$CI$60,BG$204,FALSE),"-")</f>
        <v>-</v>
      </c>
      <c r="BH151" s="5" t="str">
        <f>IFERROR(VLOOKUP($A151,'All Running Order Club'!$A$4:$CI$60,BH$204,FALSE),"-")</f>
        <v>-</v>
      </c>
      <c r="BI151" s="5" t="str">
        <f>IFERROR(VLOOKUP($A151,'All Running Order Club'!$A$4:$CI$60,BI$204,FALSE),"-")</f>
        <v>-</v>
      </c>
      <c r="BJ151" s="5" t="str">
        <f>IFERROR(VLOOKUP($A151,'All Running Order Club'!$A$4:$CI$60,BJ$204,FALSE),"-")</f>
        <v>-</v>
      </c>
      <c r="BK151" s="5" t="str">
        <f>IFERROR(VLOOKUP($A151,'All Running Order Club'!$A$4:$CI$60,BK$204,FALSE),"-")</f>
        <v>-</v>
      </c>
      <c r="BL151" s="5" t="str">
        <f>IFERROR(VLOOKUP($A151,'All Running Order Club'!$A$4:$CI$60,BL$204,FALSE),"-")</f>
        <v>-</v>
      </c>
      <c r="BM151" s="5" t="str">
        <f>IFERROR(VLOOKUP($A151,'All Running Order Club'!$A$4:$CI$60,BM$204,FALSE),"-")</f>
        <v>-</v>
      </c>
      <c r="BN151" s="5" t="str">
        <f>IFERROR(VLOOKUP($A151,'All Running Order Club'!$A$4:$CI$60,BN$204,FALSE),"-")</f>
        <v>-</v>
      </c>
      <c r="BO151" s="5" t="str">
        <f>IFERROR(VLOOKUP($A151,'All Running Order Club'!$A$4:$CI$60,BO$204,FALSE),"-")</f>
        <v>-</v>
      </c>
      <c r="BP151" s="3" t="str">
        <f>IFERROR(VLOOKUP($A151,'All Running Order Club'!$A$4:$CI$60,BP$204,FALSE),"-")</f>
        <v>-</v>
      </c>
      <c r="BQ151" s="3" t="str">
        <f>IFERROR(VLOOKUP($A151,'All Running Order Club'!$A$4:$CI$60,BQ$204,FALSE),"-")</f>
        <v>-</v>
      </c>
      <c r="BR151" s="3" t="str">
        <f>IFERROR(VLOOKUP($A151,'All Running Order Club'!$A$4:$CI$60,BR$204,FALSE),"-")</f>
        <v>-</v>
      </c>
      <c r="BS151" s="3" t="str">
        <f>IFERROR(VLOOKUP($A151,'All Running Order Club'!$A$4:$CI$60,BS$204,FALSE),"-")</f>
        <v>-</v>
      </c>
      <c r="BT151" s="3" t="str">
        <f>IFERROR(VLOOKUP($A151,'All Running Order Club'!$A$4:$CI$60,BT$204,FALSE),"-")</f>
        <v>-</v>
      </c>
      <c r="BU151" s="3" t="str">
        <f>IFERROR(VLOOKUP($A151,'All Running Order Club'!$A$4:$CI$60,BU$204,FALSE),"-")</f>
        <v>-</v>
      </c>
      <c r="BV151" s="3" t="str">
        <f>IFERROR(VLOOKUP($A151,'All Running Order Club'!$A$4:$CI$60,BV$204,FALSE),"-")</f>
        <v>-</v>
      </c>
      <c r="BW151" s="3" t="str">
        <f>IFERROR(VLOOKUP($A151,'All Running Order Club'!$A$4:$CI$60,BW$204,FALSE),"-")</f>
        <v>-</v>
      </c>
      <c r="BX151" s="3" t="str">
        <f>IFERROR(VLOOKUP($A151,'All Running Order Club'!$A$4:$CI$60,BX$204,FALSE),"-")</f>
        <v>-</v>
      </c>
      <c r="BY151" s="3" t="str">
        <f>IFERROR(VLOOKUP($A151,'All Running Order Club'!$A$4:$CI$60,BY$204,FALSE),"-")</f>
        <v>-</v>
      </c>
      <c r="BZ151" s="3" t="str">
        <f>IFERROR(VLOOKUP($A151,'All Running Order Club'!$A$4:$CI$60,BZ$204,FALSE),"-")</f>
        <v>-</v>
      </c>
      <c r="CA151" s="3" t="str">
        <f>IFERROR(VLOOKUP($A151,'All Running Order Club'!$A$4:$CI$60,CA$204,FALSE),"-")</f>
        <v>-</v>
      </c>
      <c r="CB151" s="3" t="str">
        <f>IFERROR(VLOOKUP($A151,'All Running Order Club'!$A$4:$CI$60,CB$204,FALSE),"-")</f>
        <v>-</v>
      </c>
      <c r="CC151" s="3" t="str">
        <f>IFERROR(VLOOKUP($A151,'All Running Order Club'!$A$4:$CI$60,CC$204,FALSE),"-")</f>
        <v>-</v>
      </c>
      <c r="CD151" s="3" t="str">
        <f>IFERROR(VLOOKUP($A151,'All Running Order Club'!$A$4:$CI$60,CD$204,FALSE),"-")</f>
        <v>-</v>
      </c>
      <c r="CE151" s="3" t="str">
        <f>IFERROR(VLOOKUP($A151,'All Running Order Club'!$A$4:$CI$60,CE$204,FALSE),"-")</f>
        <v>-</v>
      </c>
      <c r="CF151" s="3"/>
      <c r="CG151" s="3"/>
      <c r="CH151" s="5" t="str">
        <f>IFERROR(VLOOKUP($A151,'All Running Order Club'!$A$4:$CI$60,CH$204,FALSE),"-")</f>
        <v>-</v>
      </c>
      <c r="CI151">
        <v>15</v>
      </c>
    </row>
    <row r="152" spans="1:87" x14ac:dyDescent="0.3">
      <c r="A152" t="s">
        <v>72</v>
      </c>
      <c r="B152" s="37" t="str">
        <f>IFERROR(VLOOKUP($A152,'All Running Order Club'!$A$4:$CI$60,B$204,FALSE),"-")</f>
        <v>-</v>
      </c>
      <c r="C152" s="36" t="str">
        <f>IFERROR(VLOOKUP($A152,'All Running Order Club'!$A$4:$CI$60,C$204,FALSE),"-")</f>
        <v>-</v>
      </c>
      <c r="D152" s="36" t="str">
        <f>IFERROR(VLOOKUP($A152,'All Running Order Club'!$A$4:$CI$60,D$204,FALSE),"-")</f>
        <v>-</v>
      </c>
      <c r="E152" s="36" t="str">
        <f>IFERROR(VLOOKUP($A152,'All Running Order Club'!$A$4:$CI$60,E$204,FALSE),"-")</f>
        <v>-</v>
      </c>
      <c r="F152" s="36" t="str">
        <f>IFERROR(VLOOKUP($A152,'All Running Order Club'!$A$4:$CI$60,F$204,FALSE),"-")</f>
        <v>-</v>
      </c>
      <c r="G152" s="37" t="str">
        <f>IFERROR(VLOOKUP($A152,'All Running Order Club'!$A$4:$CI$60,G$204,FALSE),"-")</f>
        <v>-</v>
      </c>
      <c r="H152" s="36" t="str">
        <f>IFERROR(VLOOKUP($A152,'All Running Order Club'!$A$4:$CI$60,H$204,FALSE),"-")</f>
        <v>-</v>
      </c>
      <c r="I152" s="36" t="str">
        <f>IFERROR(VLOOKUP($A152,'All Running Order Club'!$A$4:$CI$60,I$204,FALSE),"-")</f>
        <v>-</v>
      </c>
      <c r="J152" s="36" t="str">
        <f>IFERROR(VLOOKUP($A152,'All Running Order Club'!$A$4:$CI$60,J$204,FALSE),"-")</f>
        <v>-</v>
      </c>
      <c r="K152" s="36" t="str">
        <f>IFERROR(VLOOKUP($A152,'All Running Order Club'!$A$4:$CI$60,K$204,FALSE),"-")</f>
        <v>-</v>
      </c>
      <c r="L152" s="36" t="str">
        <f>IFERROR(VLOOKUP($A152,'All Running Order Club'!$A$4:$CI$60,L$204,FALSE),"-")</f>
        <v>-</v>
      </c>
      <c r="M152" s="36" t="str">
        <f>IFERROR(VLOOKUP($A152,'All Running Order Club'!$A$4:$CI$60,M$204,FALSE),"-")</f>
        <v>-</v>
      </c>
      <c r="N152" s="36" t="str">
        <f>IFERROR(VLOOKUP($A152,'All Running Order Club'!$A$4:$CI$60,N$204,FALSE),"-")</f>
        <v>-</v>
      </c>
      <c r="O152" s="36" t="str">
        <f>IFERROR(VLOOKUP($A152,'All Running Order Club'!$A$4:$CI$60,O$204,FALSE),"-")</f>
        <v>-</v>
      </c>
      <c r="P152" s="36" t="str">
        <f>IFERROR(VLOOKUP($A152,'All Running Order Club'!$A$4:$CI$60,P$204,FALSE),"-")</f>
        <v>-</v>
      </c>
      <c r="Q152" s="36" t="str">
        <f>IFERROR(VLOOKUP($A152,'All Running Order Club'!$A$4:$CI$60,Q$204,FALSE),"-")</f>
        <v>-</v>
      </c>
      <c r="R152" s="36" t="str">
        <f>IFERROR(VLOOKUP($A152,'All Running Order Club'!$A$4:$CI$60,R$204,FALSE),"-")</f>
        <v>-</v>
      </c>
      <c r="S152" s="36" t="str">
        <f>IFERROR(VLOOKUP($A152,'All Running Order Club'!$A$4:$CI$60,S$204,FALSE),"-")</f>
        <v>-</v>
      </c>
      <c r="T152" s="36" t="str">
        <f>IFERROR(VLOOKUP($A152,'All Running Order Club'!$A$4:$CI$60,T$204,FALSE),"-")</f>
        <v>-</v>
      </c>
      <c r="U152" s="36" t="str">
        <f>IFERROR(VLOOKUP($A152,'All Running Order Club'!$A$4:$CI$60,U$204,FALSE),"-")</f>
        <v>-</v>
      </c>
      <c r="V152" s="36" t="str">
        <f>IFERROR(VLOOKUP($A152,'All Running Order Club'!$A$4:$CI$60,V$204,FALSE),"-")</f>
        <v>-</v>
      </c>
      <c r="W152" s="38" t="str">
        <f>IFERROR(VLOOKUP($A152,'All Running Order Club'!$A$4:$CI$60,W$204,FALSE),"-")</f>
        <v>-</v>
      </c>
      <c r="X152" s="36" t="str">
        <f>IFERROR(VLOOKUP($A152,'All Running Order Club'!$A$4:$CI$60,X$204,FALSE),"-")</f>
        <v>-</v>
      </c>
      <c r="Y152" s="36" t="str">
        <f>IFERROR(VLOOKUP($A152,'All Running Order Club'!$A$4:$CI$60,Y$204,FALSE),"-")</f>
        <v>-</v>
      </c>
      <c r="Z152" s="36" t="str">
        <f>IFERROR(VLOOKUP($A152,'All Running Order Club'!$A$4:$CI$60,Z$204,FALSE),"-")</f>
        <v>-</v>
      </c>
      <c r="AA152" s="36" t="str">
        <f>IFERROR(VLOOKUP($A152,'All Running Order Club'!$A$4:$CI$60,AA$204,FALSE),"-")</f>
        <v>-</v>
      </c>
      <c r="AB152" s="36" t="str">
        <f>IFERROR(VLOOKUP($A152,'All Running Order Club'!$A$4:$CI$60,AB$204,FALSE),"-")</f>
        <v>-</v>
      </c>
      <c r="AC152" s="36" t="str">
        <f>IFERROR(VLOOKUP($A152,'All Running Order Club'!$A$4:$CI$60,AC$204,FALSE),"-")</f>
        <v>-</v>
      </c>
      <c r="AD152" s="36" t="str">
        <f>IFERROR(VLOOKUP($A152,'All Running Order Club'!$A$4:$CI$60,AD$204,FALSE),"-")</f>
        <v>-</v>
      </c>
      <c r="AE152" s="36" t="str">
        <f>IFERROR(VLOOKUP($A152,'All Running Order Club'!$A$4:$CI$60,AE$204,FALSE),"-")</f>
        <v>-</v>
      </c>
      <c r="AF152" s="36" t="str">
        <f>IFERROR(VLOOKUP($A152,'All Running Order Club'!$A$4:$CI$60,AF$204,FALSE),"-")</f>
        <v>-</v>
      </c>
      <c r="AG152" s="36" t="str">
        <f>IFERROR(VLOOKUP($A152,'All Running Order Club'!$A$4:$CI$60,AG$204,FALSE),"-")</f>
        <v>-</v>
      </c>
      <c r="AH152" s="38" t="str">
        <f>IFERROR(VLOOKUP($A152,'All Running Order Club'!$A$4:$CI$60,AH$204,FALSE),"-")</f>
        <v>-</v>
      </c>
      <c r="AI152" s="38" t="str">
        <f>IFERROR(VLOOKUP($A152,'All Running Order Club'!$A$4:$CI$60,AI$204,FALSE),"-")</f>
        <v>-</v>
      </c>
      <c r="AJ152" s="36" t="str">
        <f>IFERROR(VLOOKUP($A152,'All Running Order Club'!$A$4:$CI$60,AJ$204,FALSE),"-")</f>
        <v>-</v>
      </c>
      <c r="AK152" s="36" t="str">
        <f>IFERROR(VLOOKUP($A152,'All Running Order Club'!$A$4:$CI$60,AK$204,FALSE),"-")</f>
        <v>-</v>
      </c>
      <c r="AL152" s="36" t="str">
        <f>IFERROR(VLOOKUP($A152,'All Running Order Club'!$A$4:$CI$60,AL$204,FALSE),"-")</f>
        <v>-</v>
      </c>
      <c r="AM152" s="36" t="str">
        <f>IFERROR(VLOOKUP($A152,'All Running Order Club'!$A$4:$CI$60,AM$204,FALSE),"-")</f>
        <v>-</v>
      </c>
      <c r="AN152" s="36" t="str">
        <f>IFERROR(VLOOKUP($A152,'All Running Order Club'!$A$4:$CI$60,AN$204,FALSE),"-")</f>
        <v>-</v>
      </c>
      <c r="AO152" s="36" t="str">
        <f>IFERROR(VLOOKUP($A152,'All Running Order Club'!$A$4:$CI$60,AO$204,FALSE),"-")</f>
        <v>-</v>
      </c>
      <c r="AP152" s="36" t="str">
        <f>IFERROR(VLOOKUP($A152,'All Running Order Club'!$A$4:$CI$60,AP$204,FALSE),"-")</f>
        <v>-</v>
      </c>
      <c r="AQ152" s="36" t="str">
        <f>IFERROR(VLOOKUP($A152,'All Running Order Club'!$A$4:$CI$60,AQ$204,FALSE),"-")</f>
        <v>-</v>
      </c>
      <c r="AR152" s="36" t="str">
        <f>IFERROR(VLOOKUP($A152,'All Running Order Club'!$A$4:$CI$60,AR$204,FALSE),"-")</f>
        <v>-</v>
      </c>
      <c r="AS152" s="36" t="str">
        <f>IFERROR(VLOOKUP($A152,'All Running Order Club'!$A$4:$CI$60,AS$204,FALSE),"-")</f>
        <v>-</v>
      </c>
      <c r="AT152" s="38" t="str">
        <f>IFERROR(VLOOKUP($A152,'All Running Order Club'!$A$4:$CI$60,AT$204,FALSE),"-")</f>
        <v>-</v>
      </c>
      <c r="AU152" s="38" t="str">
        <f>IFERROR(VLOOKUP($A152,'All Running Order Club'!$A$4:$CI$60,AU$204,FALSE),"-")</f>
        <v>-</v>
      </c>
      <c r="AV152" s="36" t="str">
        <f>IFERROR(VLOOKUP($A152,'All Running Order Club'!$A$4:$CI$60,AV$204,FALSE),"-")</f>
        <v>-</v>
      </c>
      <c r="AW152" s="36" t="str">
        <f>IFERROR(VLOOKUP($A152,'All Running Order Club'!$A$4:$CI$60,AW$204,FALSE),"-")</f>
        <v>-</v>
      </c>
      <c r="AX152" s="36" t="str">
        <f>IFERROR(VLOOKUP($A152,'All Running Order Club'!$A$4:$CI$60,AX$204,FALSE),"-")</f>
        <v>-</v>
      </c>
      <c r="AY152" s="36" t="str">
        <f>IFERROR(VLOOKUP($A152,'All Running Order Club'!$A$4:$CI$60,AY$204,FALSE),"-")</f>
        <v>-</v>
      </c>
      <c r="AZ152" s="36" t="str">
        <f>IFERROR(VLOOKUP($A152,'All Running Order Club'!$A$4:$CI$60,AZ$204,FALSE),"-")</f>
        <v>-</v>
      </c>
      <c r="BA152" s="36" t="str">
        <f>IFERROR(VLOOKUP($A152,'All Running Order Club'!$A$4:$CI$60,BA$204,FALSE),"-")</f>
        <v>-</v>
      </c>
      <c r="BB152" s="36" t="str">
        <f>IFERROR(VLOOKUP($A152,'All Running Order Club'!$A$4:$CI$60,BB$204,FALSE),"-")</f>
        <v>-</v>
      </c>
      <c r="BC152" s="36" t="str">
        <f>IFERROR(VLOOKUP($A152,'All Running Order Club'!$A$4:$CI$60,BC$204,FALSE),"-")</f>
        <v>-</v>
      </c>
      <c r="BD152" s="36" t="str">
        <f>IFERROR(VLOOKUP($A152,'All Running Order Club'!$A$4:$CI$60,BD$204,FALSE),"-")</f>
        <v>-</v>
      </c>
      <c r="BE152" s="36" t="str">
        <f>IFERROR(VLOOKUP($A152,'All Running Order Club'!$A$4:$CI$60,BE$204,FALSE),"-")</f>
        <v>-</v>
      </c>
      <c r="BF152" s="38" t="str">
        <f>IFERROR(VLOOKUP($A152,'All Running Order Club'!$A$4:$CI$60,BF$204,FALSE),"-")</f>
        <v>-</v>
      </c>
      <c r="BG152" s="38" t="str">
        <f>IFERROR(VLOOKUP($A152,'All Running Order Club'!$A$4:$CI$60,BG$204,FALSE),"-")</f>
        <v>-</v>
      </c>
      <c r="BH152" s="5" t="str">
        <f>IFERROR(VLOOKUP($A152,'All Running Order Club'!$A$4:$CI$60,BH$204,FALSE),"-")</f>
        <v>-</v>
      </c>
      <c r="BI152" s="5" t="str">
        <f>IFERROR(VLOOKUP($A152,'All Running Order Club'!$A$4:$CI$60,BI$204,FALSE),"-")</f>
        <v>-</v>
      </c>
      <c r="BJ152" s="5" t="str">
        <f>IFERROR(VLOOKUP($A152,'All Running Order Club'!$A$4:$CI$60,BJ$204,FALSE),"-")</f>
        <v>-</v>
      </c>
      <c r="BK152" s="5" t="str">
        <f>IFERROR(VLOOKUP($A152,'All Running Order Club'!$A$4:$CI$60,BK$204,FALSE),"-")</f>
        <v>-</v>
      </c>
      <c r="BL152" s="5" t="str">
        <f>IFERROR(VLOOKUP($A152,'All Running Order Club'!$A$4:$CI$60,BL$204,FALSE),"-")</f>
        <v>-</v>
      </c>
      <c r="BM152" s="5" t="str">
        <f>IFERROR(VLOOKUP($A152,'All Running Order Club'!$A$4:$CI$60,BM$204,FALSE),"-")</f>
        <v>-</v>
      </c>
      <c r="BN152" s="5" t="str">
        <f>IFERROR(VLOOKUP($A152,'All Running Order Club'!$A$4:$CI$60,BN$204,FALSE),"-")</f>
        <v>-</v>
      </c>
      <c r="BO152" s="5" t="str">
        <f>IFERROR(VLOOKUP($A152,'All Running Order Club'!$A$4:$CI$60,BO$204,FALSE),"-")</f>
        <v>-</v>
      </c>
      <c r="BP152" s="3" t="str">
        <f>IFERROR(VLOOKUP($A152,'All Running Order Club'!$A$4:$CI$60,BP$204,FALSE),"-")</f>
        <v>-</v>
      </c>
      <c r="BQ152" s="3" t="str">
        <f>IFERROR(VLOOKUP($A152,'All Running Order Club'!$A$4:$CI$60,BQ$204,FALSE),"-")</f>
        <v>-</v>
      </c>
      <c r="BR152" s="3" t="str">
        <f>IFERROR(VLOOKUP($A152,'All Running Order Club'!$A$4:$CI$60,BR$204,FALSE),"-")</f>
        <v>-</v>
      </c>
      <c r="BS152" s="3" t="str">
        <f>IFERROR(VLOOKUP($A152,'All Running Order Club'!$A$4:$CI$60,BS$204,FALSE),"-")</f>
        <v>-</v>
      </c>
      <c r="BT152" s="3" t="str">
        <f>IFERROR(VLOOKUP($A152,'All Running Order Club'!$A$4:$CI$60,BT$204,FALSE),"-")</f>
        <v>-</v>
      </c>
      <c r="BU152" s="3" t="str">
        <f>IFERROR(VLOOKUP($A152,'All Running Order Club'!$A$4:$CI$60,BU$204,FALSE),"-")</f>
        <v>-</v>
      </c>
      <c r="BV152" s="3" t="str">
        <f>IFERROR(VLOOKUP($A152,'All Running Order Club'!$A$4:$CI$60,BV$204,FALSE),"-")</f>
        <v>-</v>
      </c>
      <c r="BW152" s="3" t="str">
        <f>IFERROR(VLOOKUP($A152,'All Running Order Club'!$A$4:$CI$60,BW$204,FALSE),"-")</f>
        <v>-</v>
      </c>
      <c r="BX152" s="3" t="str">
        <f>IFERROR(VLOOKUP($A152,'All Running Order Club'!$A$4:$CI$60,BX$204,FALSE),"-")</f>
        <v>-</v>
      </c>
      <c r="BY152" s="3" t="str">
        <f>IFERROR(VLOOKUP($A152,'All Running Order Club'!$A$4:$CI$60,BY$204,FALSE),"-")</f>
        <v>-</v>
      </c>
      <c r="BZ152" s="3" t="str">
        <f>IFERROR(VLOOKUP($A152,'All Running Order Club'!$A$4:$CI$60,BZ$204,FALSE),"-")</f>
        <v>-</v>
      </c>
      <c r="CA152" s="3" t="str">
        <f>IFERROR(VLOOKUP($A152,'All Running Order Club'!$A$4:$CI$60,CA$204,FALSE),"-")</f>
        <v>-</v>
      </c>
      <c r="CB152" s="3" t="str">
        <f>IFERROR(VLOOKUP($A152,'All Running Order Club'!$A$4:$CI$60,CB$204,FALSE),"-")</f>
        <v>-</v>
      </c>
      <c r="CC152" s="3" t="str">
        <f>IFERROR(VLOOKUP($A152,'All Running Order Club'!$A$4:$CI$60,CC$204,FALSE),"-")</f>
        <v>-</v>
      </c>
      <c r="CD152" s="3" t="str">
        <f>IFERROR(VLOOKUP($A152,'All Running Order Club'!$A$4:$CI$60,CD$204,FALSE),"-")</f>
        <v>-</v>
      </c>
      <c r="CE152" s="3" t="str">
        <f>IFERROR(VLOOKUP($A152,'All Running Order Club'!$A$4:$CI$60,CE$204,FALSE),"-")</f>
        <v>-</v>
      </c>
      <c r="CF152" s="3"/>
      <c r="CG152" s="3"/>
      <c r="CH152" s="5" t="str">
        <f>IFERROR(VLOOKUP($A152,'All Running Order Club'!$A$4:$CI$60,CH$204,FALSE),"-")</f>
        <v>-</v>
      </c>
      <c r="CI152">
        <v>16</v>
      </c>
    </row>
    <row r="153" spans="1:87" x14ac:dyDescent="0.3">
      <c r="A153" t="s">
        <v>73</v>
      </c>
      <c r="B153" s="13" t="str">
        <f>IFERROR(VLOOKUP($A153,'All Running Order Club'!$A$4:$CI$60,B$204,FALSE),"-")</f>
        <v>-</v>
      </c>
      <c r="C153" s="35" t="str">
        <f>IFERROR(VLOOKUP($A153,'All Running Order Club'!$A$4:$CI$60,C$204,FALSE),"-")</f>
        <v>-</v>
      </c>
      <c r="D153" s="35" t="str">
        <f>IFERROR(VLOOKUP($A153,'All Running Order Club'!$A$4:$CI$60,D$204,FALSE),"-")</f>
        <v>-</v>
      </c>
      <c r="E153" s="35" t="str">
        <f>IFERROR(VLOOKUP($A153,'All Running Order Club'!$A$4:$CI$60,E$204,FALSE),"-")</f>
        <v>-</v>
      </c>
      <c r="F153" s="35" t="str">
        <f>IFERROR(VLOOKUP($A153,'All Running Order Club'!$A$4:$CI$60,F$204,FALSE),"-")</f>
        <v>-</v>
      </c>
      <c r="G153" s="13" t="str">
        <f>IFERROR(VLOOKUP($A153,'All Running Order Club'!$A$4:$CI$60,G$204,FALSE),"-")</f>
        <v>-</v>
      </c>
      <c r="H153" s="12" t="str">
        <f>IFERROR(VLOOKUP($A153,'All Running Order Club'!$A$4:$CI$60,H$204,FALSE),"-")</f>
        <v>-</v>
      </c>
      <c r="I153" s="12" t="str">
        <f>IFERROR(VLOOKUP($A153,'All Running Order Club'!$A$4:$CI$60,I$204,FALSE),"-")</f>
        <v>-</v>
      </c>
      <c r="J153" s="12" t="str">
        <f>IFERROR(VLOOKUP($A153,'All Running Order Club'!$A$4:$CI$60,J$204,FALSE),"-")</f>
        <v>-</v>
      </c>
      <c r="K153" s="35" t="str">
        <f>IFERROR(VLOOKUP($A153,'All Running Order Club'!$A$4:$CI$60,K$204,FALSE),"-")</f>
        <v>-</v>
      </c>
      <c r="L153" s="12" t="str">
        <f>IFERROR(VLOOKUP($A153,'All Running Order Club'!$A$4:$CI$60,L$204,FALSE),"-")</f>
        <v>-</v>
      </c>
      <c r="M153" s="35" t="str">
        <f>IFERROR(VLOOKUP($A153,'All Running Order Club'!$A$4:$CI$60,M$204,FALSE),"-")</f>
        <v>-</v>
      </c>
      <c r="N153" s="35" t="str">
        <f>IFERROR(VLOOKUP($A153,'All Running Order Club'!$A$4:$CI$60,N$204,FALSE),"-")</f>
        <v>-</v>
      </c>
      <c r="O153" s="35" t="str">
        <f>IFERROR(VLOOKUP($A153,'All Running Order Club'!$A$4:$CI$60,O$204,FALSE),"-")</f>
        <v>-</v>
      </c>
      <c r="P153" s="35" t="str">
        <f>IFERROR(VLOOKUP($A153,'All Running Order Club'!$A$4:$CI$60,P$204,FALSE),"-")</f>
        <v>-</v>
      </c>
      <c r="Q153" s="35" t="str">
        <f>IFERROR(VLOOKUP($A153,'All Running Order Club'!$A$4:$CI$60,Q$204,FALSE),"-")</f>
        <v>-</v>
      </c>
      <c r="R153" s="35" t="str">
        <f>IFERROR(VLOOKUP($A153,'All Running Order Club'!$A$4:$CI$60,R$204,FALSE),"-")</f>
        <v>-</v>
      </c>
      <c r="S153" s="12" t="str">
        <f>IFERROR(VLOOKUP($A153,'All Running Order Club'!$A$4:$CI$60,S$204,FALSE),"-")</f>
        <v>-</v>
      </c>
      <c r="T153" s="35" t="str">
        <f>IFERROR(VLOOKUP($A153,'All Running Order Club'!$A$4:$CI$60,T$204,FALSE),"-")</f>
        <v>-</v>
      </c>
      <c r="U153" s="12" t="str">
        <f>IFERROR(VLOOKUP($A153,'All Running Order Club'!$A$4:$CI$60,U$204,FALSE),"-")</f>
        <v>-</v>
      </c>
      <c r="V153" s="35" t="str">
        <f>IFERROR(VLOOKUP($A153,'All Running Order Club'!$A$4:$CI$60,V$204,FALSE),"-")</f>
        <v>-</v>
      </c>
      <c r="W153" s="5" t="str">
        <f>IFERROR(VLOOKUP($A153,'All Running Order Club'!$A$4:$CI$60,W$204,FALSE),"-")</f>
        <v>-</v>
      </c>
      <c r="X153" s="12" t="str">
        <f>IFERROR(VLOOKUP($A153,'All Running Order Club'!$A$4:$CI$60,X$204,FALSE),"-")</f>
        <v>-</v>
      </c>
      <c r="Y153" s="12" t="str">
        <f>IFERROR(VLOOKUP($A153,'All Running Order Club'!$A$4:$CI$60,Y$204,FALSE),"-")</f>
        <v>-</v>
      </c>
      <c r="Z153" s="12" t="str">
        <f>IFERROR(VLOOKUP($A153,'All Running Order Club'!$A$4:$CI$60,Z$204,FALSE),"-")</f>
        <v>-</v>
      </c>
      <c r="AA153" s="12" t="str">
        <f>IFERROR(VLOOKUP($A153,'All Running Order Club'!$A$4:$CI$60,AA$204,FALSE),"-")</f>
        <v>-</v>
      </c>
      <c r="AB153" s="12" t="str">
        <f>IFERROR(VLOOKUP($A153,'All Running Order Club'!$A$4:$CI$60,AB$204,FALSE),"-")</f>
        <v>-</v>
      </c>
      <c r="AC153" s="12" t="str">
        <f>IFERROR(VLOOKUP($A153,'All Running Order Club'!$A$4:$CI$60,AC$204,FALSE),"-")</f>
        <v>-</v>
      </c>
      <c r="AD153" s="12" t="str">
        <f>IFERROR(VLOOKUP($A153,'All Running Order Club'!$A$4:$CI$60,AD$204,FALSE),"-")</f>
        <v>-</v>
      </c>
      <c r="AE153" s="12" t="str">
        <f>IFERROR(VLOOKUP($A153,'All Running Order Club'!$A$4:$CI$60,AE$204,FALSE),"-")</f>
        <v>-</v>
      </c>
      <c r="AF153" s="12" t="str">
        <f>IFERROR(VLOOKUP($A153,'All Running Order Club'!$A$4:$CI$60,AF$204,FALSE),"-")</f>
        <v>-</v>
      </c>
      <c r="AG153" s="12" t="str">
        <f>IFERROR(VLOOKUP($A153,'All Running Order Club'!$A$4:$CI$60,AG$204,FALSE),"-")</f>
        <v>-</v>
      </c>
      <c r="AH153" s="5" t="str">
        <f>IFERROR(VLOOKUP($A153,'All Running Order Club'!$A$4:$CI$60,AH$204,FALSE),"-")</f>
        <v>-</v>
      </c>
      <c r="AI153" s="5" t="str">
        <f>IFERROR(VLOOKUP($A153,'All Running Order Club'!$A$4:$CI$60,AI$204,FALSE),"-")</f>
        <v>-</v>
      </c>
      <c r="AJ153" s="12" t="str">
        <f>IFERROR(VLOOKUP($A153,'All Running Order Club'!$A$4:$CI$60,AJ$204,FALSE),"-")</f>
        <v>-</v>
      </c>
      <c r="AK153" s="12" t="str">
        <f>IFERROR(VLOOKUP($A153,'All Running Order Club'!$A$4:$CI$60,AK$204,FALSE),"-")</f>
        <v>-</v>
      </c>
      <c r="AL153" s="12" t="str">
        <f>IFERROR(VLOOKUP($A153,'All Running Order Club'!$A$4:$CI$60,AL$204,FALSE),"-")</f>
        <v>-</v>
      </c>
      <c r="AM153" s="12" t="str">
        <f>IFERROR(VLOOKUP($A153,'All Running Order Club'!$A$4:$CI$60,AM$204,FALSE),"-")</f>
        <v>-</v>
      </c>
      <c r="AN153" s="12" t="str">
        <f>IFERROR(VLOOKUP($A153,'All Running Order Club'!$A$4:$CI$60,AN$204,FALSE),"-")</f>
        <v>-</v>
      </c>
      <c r="AO153" s="12" t="str">
        <f>IFERROR(VLOOKUP($A153,'All Running Order Club'!$A$4:$CI$60,AO$204,FALSE),"-")</f>
        <v>-</v>
      </c>
      <c r="AP153" s="12" t="str">
        <f>IFERROR(VLOOKUP($A153,'All Running Order Club'!$A$4:$CI$60,AP$204,FALSE),"-")</f>
        <v>-</v>
      </c>
      <c r="AQ153" s="12" t="str">
        <f>IFERROR(VLOOKUP($A153,'All Running Order Club'!$A$4:$CI$60,AQ$204,FALSE),"-")</f>
        <v>-</v>
      </c>
      <c r="AR153" s="12" t="str">
        <f>IFERROR(VLOOKUP($A153,'All Running Order Club'!$A$4:$CI$60,AR$204,FALSE),"-")</f>
        <v>-</v>
      </c>
      <c r="AS153" s="12" t="str">
        <f>IFERROR(VLOOKUP($A153,'All Running Order Club'!$A$4:$CI$60,AS$204,FALSE),"-")</f>
        <v>-</v>
      </c>
      <c r="AT153" s="5" t="str">
        <f>IFERROR(VLOOKUP($A153,'All Running Order Club'!$A$4:$CI$60,AT$204,FALSE),"-")</f>
        <v>-</v>
      </c>
      <c r="AU153" s="5" t="str">
        <f>IFERROR(VLOOKUP($A153,'All Running Order Club'!$A$4:$CI$60,AU$204,FALSE),"-")</f>
        <v>-</v>
      </c>
      <c r="AV153" s="12" t="str">
        <f>IFERROR(VLOOKUP($A153,'All Running Order Club'!$A$4:$CI$60,AV$204,FALSE),"-")</f>
        <v>-</v>
      </c>
      <c r="AW153" s="12" t="str">
        <f>IFERROR(VLOOKUP($A153,'All Running Order Club'!$A$4:$CI$60,AW$204,FALSE),"-")</f>
        <v>-</v>
      </c>
      <c r="AX153" s="12" t="str">
        <f>IFERROR(VLOOKUP($A153,'All Running Order Club'!$A$4:$CI$60,AX$204,FALSE),"-")</f>
        <v>-</v>
      </c>
      <c r="AY153" s="12" t="str">
        <f>IFERROR(VLOOKUP($A153,'All Running Order Club'!$A$4:$CI$60,AY$204,FALSE),"-")</f>
        <v>-</v>
      </c>
      <c r="AZ153" s="12" t="str">
        <f>IFERROR(VLOOKUP($A153,'All Running Order Club'!$A$4:$CI$60,AZ$204,FALSE),"-")</f>
        <v>-</v>
      </c>
      <c r="BA153" s="12" t="str">
        <f>IFERROR(VLOOKUP($A153,'All Running Order Club'!$A$4:$CI$60,BA$204,FALSE),"-")</f>
        <v>-</v>
      </c>
      <c r="BB153" s="12" t="str">
        <f>IFERROR(VLOOKUP($A153,'All Running Order Club'!$A$4:$CI$60,BB$204,FALSE),"-")</f>
        <v>-</v>
      </c>
      <c r="BC153" s="12" t="str">
        <f>IFERROR(VLOOKUP($A153,'All Running Order Club'!$A$4:$CI$60,BC$204,FALSE),"-")</f>
        <v>-</v>
      </c>
      <c r="BD153" s="12" t="str">
        <f>IFERROR(VLOOKUP($A153,'All Running Order Club'!$A$4:$CI$60,BD$204,FALSE),"-")</f>
        <v>-</v>
      </c>
      <c r="BE153" s="12" t="str">
        <f>IFERROR(VLOOKUP($A153,'All Running Order Club'!$A$4:$CI$60,BE$204,FALSE),"-")</f>
        <v>-</v>
      </c>
      <c r="BF153" s="5" t="str">
        <f>IFERROR(VLOOKUP($A153,'All Running Order Club'!$A$4:$CI$60,BF$204,FALSE),"-")</f>
        <v>-</v>
      </c>
      <c r="BG153" s="5" t="str">
        <f>IFERROR(VLOOKUP($A153,'All Running Order Club'!$A$4:$CI$60,BG$204,FALSE),"-")</f>
        <v>-</v>
      </c>
      <c r="BH153" s="5" t="str">
        <f>IFERROR(VLOOKUP($A153,'All Running Order Club'!$A$4:$CI$60,BH$204,FALSE),"-")</f>
        <v>-</v>
      </c>
      <c r="BI153" s="5" t="str">
        <f>IFERROR(VLOOKUP($A153,'All Running Order Club'!$A$4:$CI$60,BI$204,FALSE),"-")</f>
        <v>-</v>
      </c>
      <c r="BJ153" s="5" t="str">
        <f>IFERROR(VLOOKUP($A153,'All Running Order Club'!$A$4:$CI$60,BJ$204,FALSE),"-")</f>
        <v>-</v>
      </c>
      <c r="BK153" s="5" t="str">
        <f>IFERROR(VLOOKUP($A153,'All Running Order Club'!$A$4:$CI$60,BK$204,FALSE),"-")</f>
        <v>-</v>
      </c>
      <c r="BL153" s="5" t="str">
        <f>IFERROR(VLOOKUP($A153,'All Running Order Club'!$A$4:$CI$60,BL$204,FALSE),"-")</f>
        <v>-</v>
      </c>
      <c r="BM153" s="5" t="str">
        <f>IFERROR(VLOOKUP($A153,'All Running Order Club'!$A$4:$CI$60,BM$204,FALSE),"-")</f>
        <v>-</v>
      </c>
      <c r="BN153" s="5" t="str">
        <f>IFERROR(VLOOKUP($A153,'All Running Order Club'!$A$4:$CI$60,BN$204,FALSE),"-")</f>
        <v>-</v>
      </c>
      <c r="BO153" s="5" t="str">
        <f>IFERROR(VLOOKUP($A153,'All Running Order Club'!$A$4:$CI$60,BO$204,FALSE),"-")</f>
        <v>-</v>
      </c>
      <c r="BP153" s="3" t="str">
        <f>IFERROR(VLOOKUP($A153,'All Running Order Club'!$A$4:$CI$60,BP$204,FALSE),"-")</f>
        <v>-</v>
      </c>
      <c r="BQ153" s="3" t="str">
        <f>IFERROR(VLOOKUP($A153,'All Running Order Club'!$A$4:$CI$60,BQ$204,FALSE),"-")</f>
        <v>-</v>
      </c>
      <c r="BR153" s="3" t="str">
        <f>IFERROR(VLOOKUP($A153,'All Running Order Club'!$A$4:$CI$60,BR$204,FALSE),"-")</f>
        <v>-</v>
      </c>
      <c r="BS153" s="3" t="str">
        <f>IFERROR(VLOOKUP($A153,'All Running Order Club'!$A$4:$CI$60,BS$204,FALSE),"-")</f>
        <v>-</v>
      </c>
      <c r="BT153" s="3" t="str">
        <f>IFERROR(VLOOKUP($A153,'All Running Order Club'!$A$4:$CI$60,BT$204,FALSE),"-")</f>
        <v>-</v>
      </c>
      <c r="BU153" s="3" t="str">
        <f>IFERROR(VLOOKUP($A153,'All Running Order Club'!$A$4:$CI$60,BU$204,FALSE),"-")</f>
        <v>-</v>
      </c>
      <c r="BV153" s="3" t="str">
        <f>IFERROR(VLOOKUP($A153,'All Running Order Club'!$A$4:$CI$60,BV$204,FALSE),"-")</f>
        <v>-</v>
      </c>
      <c r="BW153" s="3" t="str">
        <f>IFERROR(VLOOKUP($A153,'All Running Order Club'!$A$4:$CI$60,BW$204,FALSE),"-")</f>
        <v>-</v>
      </c>
      <c r="BX153" s="3" t="str">
        <f>IFERROR(VLOOKUP($A153,'All Running Order Club'!$A$4:$CI$60,BX$204,FALSE),"-")</f>
        <v>-</v>
      </c>
      <c r="BY153" s="3" t="str">
        <f>IFERROR(VLOOKUP($A153,'All Running Order Club'!$A$4:$CI$60,BY$204,FALSE),"-")</f>
        <v>-</v>
      </c>
      <c r="BZ153" s="3" t="str">
        <f>IFERROR(VLOOKUP($A153,'All Running Order Club'!$A$4:$CI$60,BZ$204,FALSE),"-")</f>
        <v>-</v>
      </c>
      <c r="CA153" s="3" t="str">
        <f>IFERROR(VLOOKUP($A153,'All Running Order Club'!$A$4:$CI$60,CA$204,FALSE),"-")</f>
        <v>-</v>
      </c>
      <c r="CB153" s="3" t="str">
        <f>IFERROR(VLOOKUP($A153,'All Running Order Club'!$A$4:$CI$60,CB$204,FALSE),"-")</f>
        <v>-</v>
      </c>
      <c r="CC153" s="3" t="str">
        <f>IFERROR(VLOOKUP($A153,'All Running Order Club'!$A$4:$CI$60,CC$204,FALSE),"-")</f>
        <v>-</v>
      </c>
      <c r="CD153" s="3" t="str">
        <f>IFERROR(VLOOKUP($A153,'All Running Order Club'!$A$4:$CI$60,CD$204,FALSE),"-")</f>
        <v>-</v>
      </c>
      <c r="CE153" s="3" t="str">
        <f>IFERROR(VLOOKUP($A153,'All Running Order Club'!$A$4:$CI$60,CE$204,FALSE),"-")</f>
        <v>-</v>
      </c>
      <c r="CF153" s="3"/>
      <c r="CG153" s="3"/>
      <c r="CH153" s="5" t="str">
        <f>IFERROR(VLOOKUP($A153,'All Running Order Club'!$A$4:$CI$60,CH$204,FALSE),"-")</f>
        <v>-</v>
      </c>
      <c r="CI153">
        <v>17</v>
      </c>
    </row>
    <row r="154" spans="1:87" x14ac:dyDescent="0.3">
      <c r="A154" t="s">
        <v>74</v>
      </c>
      <c r="B154" s="37" t="str">
        <f>IFERROR(VLOOKUP($A154,'All Running Order Club'!$A$4:$CI$60,B$204,FALSE),"-")</f>
        <v>-</v>
      </c>
      <c r="C154" s="36" t="str">
        <f>IFERROR(VLOOKUP($A154,'All Running Order Club'!$A$4:$CI$60,C$204,FALSE),"-")</f>
        <v>-</v>
      </c>
      <c r="D154" s="36" t="str">
        <f>IFERROR(VLOOKUP($A154,'All Running Order Club'!$A$4:$CI$60,D$204,FALSE),"-")</f>
        <v>-</v>
      </c>
      <c r="E154" s="36" t="str">
        <f>IFERROR(VLOOKUP($A154,'All Running Order Club'!$A$4:$CI$60,E$204,FALSE),"-")</f>
        <v>-</v>
      </c>
      <c r="F154" s="36" t="str">
        <f>IFERROR(VLOOKUP($A154,'All Running Order Club'!$A$4:$CI$60,F$204,FALSE),"-")</f>
        <v>-</v>
      </c>
      <c r="G154" s="37" t="str">
        <f>IFERROR(VLOOKUP($A154,'All Running Order Club'!$A$4:$CI$60,G$204,FALSE),"-")</f>
        <v>-</v>
      </c>
      <c r="H154" s="36" t="str">
        <f>IFERROR(VLOOKUP($A154,'All Running Order Club'!$A$4:$CI$60,H$204,FALSE),"-")</f>
        <v>-</v>
      </c>
      <c r="I154" s="36" t="str">
        <f>IFERROR(VLOOKUP($A154,'All Running Order Club'!$A$4:$CI$60,I$204,FALSE),"-")</f>
        <v>-</v>
      </c>
      <c r="J154" s="36" t="str">
        <f>IFERROR(VLOOKUP($A154,'All Running Order Club'!$A$4:$CI$60,J$204,FALSE),"-")</f>
        <v>-</v>
      </c>
      <c r="K154" s="36" t="str">
        <f>IFERROR(VLOOKUP($A154,'All Running Order Club'!$A$4:$CI$60,K$204,FALSE),"-")</f>
        <v>-</v>
      </c>
      <c r="L154" s="36" t="str">
        <f>IFERROR(VLOOKUP($A154,'All Running Order Club'!$A$4:$CI$60,L$204,FALSE),"-")</f>
        <v>-</v>
      </c>
      <c r="M154" s="36" t="str">
        <f>IFERROR(VLOOKUP($A154,'All Running Order Club'!$A$4:$CI$60,M$204,FALSE),"-")</f>
        <v>-</v>
      </c>
      <c r="N154" s="36" t="str">
        <f>IFERROR(VLOOKUP($A154,'All Running Order Club'!$A$4:$CI$60,N$204,FALSE),"-")</f>
        <v>-</v>
      </c>
      <c r="O154" s="36" t="str">
        <f>IFERROR(VLOOKUP($A154,'All Running Order Club'!$A$4:$CI$60,O$204,FALSE),"-")</f>
        <v>-</v>
      </c>
      <c r="P154" s="36" t="str">
        <f>IFERROR(VLOOKUP($A154,'All Running Order Club'!$A$4:$CI$60,P$204,FALSE),"-")</f>
        <v>-</v>
      </c>
      <c r="Q154" s="36" t="str">
        <f>IFERROR(VLOOKUP($A154,'All Running Order Club'!$A$4:$CI$60,Q$204,FALSE),"-")</f>
        <v>-</v>
      </c>
      <c r="R154" s="36" t="str">
        <f>IFERROR(VLOOKUP($A154,'All Running Order Club'!$A$4:$CI$60,R$204,FALSE),"-")</f>
        <v>-</v>
      </c>
      <c r="S154" s="36" t="str">
        <f>IFERROR(VLOOKUP($A154,'All Running Order Club'!$A$4:$CI$60,S$204,FALSE),"-")</f>
        <v>-</v>
      </c>
      <c r="T154" s="36" t="str">
        <f>IFERROR(VLOOKUP($A154,'All Running Order Club'!$A$4:$CI$60,T$204,FALSE),"-")</f>
        <v>-</v>
      </c>
      <c r="U154" s="36" t="str">
        <f>IFERROR(VLOOKUP($A154,'All Running Order Club'!$A$4:$CI$60,U$204,FALSE),"-")</f>
        <v>-</v>
      </c>
      <c r="V154" s="36" t="str">
        <f>IFERROR(VLOOKUP($A154,'All Running Order Club'!$A$4:$CI$60,V$204,FALSE),"-")</f>
        <v>-</v>
      </c>
      <c r="W154" s="38" t="str">
        <f>IFERROR(VLOOKUP($A154,'All Running Order Club'!$A$4:$CI$60,W$204,FALSE),"-")</f>
        <v>-</v>
      </c>
      <c r="X154" s="36" t="str">
        <f>IFERROR(VLOOKUP($A154,'All Running Order Club'!$A$4:$CI$60,X$204,FALSE),"-")</f>
        <v>-</v>
      </c>
      <c r="Y154" s="36" t="str">
        <f>IFERROR(VLOOKUP($A154,'All Running Order Club'!$A$4:$CI$60,Y$204,FALSE),"-")</f>
        <v>-</v>
      </c>
      <c r="Z154" s="36" t="str">
        <f>IFERROR(VLOOKUP($A154,'All Running Order Club'!$A$4:$CI$60,Z$204,FALSE),"-")</f>
        <v>-</v>
      </c>
      <c r="AA154" s="36" t="str">
        <f>IFERROR(VLOOKUP($A154,'All Running Order Club'!$A$4:$CI$60,AA$204,FALSE),"-")</f>
        <v>-</v>
      </c>
      <c r="AB154" s="36" t="str">
        <f>IFERROR(VLOOKUP($A154,'All Running Order Club'!$A$4:$CI$60,AB$204,FALSE),"-")</f>
        <v>-</v>
      </c>
      <c r="AC154" s="36" t="str">
        <f>IFERROR(VLOOKUP($A154,'All Running Order Club'!$A$4:$CI$60,AC$204,FALSE),"-")</f>
        <v>-</v>
      </c>
      <c r="AD154" s="36" t="str">
        <f>IFERROR(VLOOKUP($A154,'All Running Order Club'!$A$4:$CI$60,AD$204,FALSE),"-")</f>
        <v>-</v>
      </c>
      <c r="AE154" s="36" t="str">
        <f>IFERROR(VLOOKUP($A154,'All Running Order Club'!$A$4:$CI$60,AE$204,FALSE),"-")</f>
        <v>-</v>
      </c>
      <c r="AF154" s="36" t="str">
        <f>IFERROR(VLOOKUP($A154,'All Running Order Club'!$A$4:$CI$60,AF$204,FALSE),"-")</f>
        <v>-</v>
      </c>
      <c r="AG154" s="36" t="str">
        <f>IFERROR(VLOOKUP($A154,'All Running Order Club'!$A$4:$CI$60,AG$204,FALSE),"-")</f>
        <v>-</v>
      </c>
      <c r="AH154" s="38" t="str">
        <f>IFERROR(VLOOKUP($A154,'All Running Order Club'!$A$4:$CI$60,AH$204,FALSE),"-")</f>
        <v>-</v>
      </c>
      <c r="AI154" s="38" t="str">
        <f>IFERROR(VLOOKUP($A154,'All Running Order Club'!$A$4:$CI$60,AI$204,FALSE),"-")</f>
        <v>-</v>
      </c>
      <c r="AJ154" s="36" t="str">
        <f>IFERROR(VLOOKUP($A154,'All Running Order Club'!$A$4:$CI$60,AJ$204,FALSE),"-")</f>
        <v>-</v>
      </c>
      <c r="AK154" s="36" t="str">
        <f>IFERROR(VLOOKUP($A154,'All Running Order Club'!$A$4:$CI$60,AK$204,FALSE),"-")</f>
        <v>-</v>
      </c>
      <c r="AL154" s="36" t="str">
        <f>IFERROR(VLOOKUP($A154,'All Running Order Club'!$A$4:$CI$60,AL$204,FALSE),"-")</f>
        <v>-</v>
      </c>
      <c r="AM154" s="36" t="str">
        <f>IFERROR(VLOOKUP($A154,'All Running Order Club'!$A$4:$CI$60,AM$204,FALSE),"-")</f>
        <v>-</v>
      </c>
      <c r="AN154" s="36" t="str">
        <f>IFERROR(VLOOKUP($A154,'All Running Order Club'!$A$4:$CI$60,AN$204,FALSE),"-")</f>
        <v>-</v>
      </c>
      <c r="AO154" s="36" t="str">
        <f>IFERROR(VLOOKUP($A154,'All Running Order Club'!$A$4:$CI$60,AO$204,FALSE),"-")</f>
        <v>-</v>
      </c>
      <c r="AP154" s="36" t="str">
        <f>IFERROR(VLOOKUP($A154,'All Running Order Club'!$A$4:$CI$60,AP$204,FALSE),"-")</f>
        <v>-</v>
      </c>
      <c r="AQ154" s="36" t="str">
        <f>IFERROR(VLOOKUP($A154,'All Running Order Club'!$A$4:$CI$60,AQ$204,FALSE),"-")</f>
        <v>-</v>
      </c>
      <c r="AR154" s="36" t="str">
        <f>IFERROR(VLOOKUP($A154,'All Running Order Club'!$A$4:$CI$60,AR$204,FALSE),"-")</f>
        <v>-</v>
      </c>
      <c r="AS154" s="36" t="str">
        <f>IFERROR(VLOOKUP($A154,'All Running Order Club'!$A$4:$CI$60,AS$204,FALSE),"-")</f>
        <v>-</v>
      </c>
      <c r="AT154" s="38" t="str">
        <f>IFERROR(VLOOKUP($A154,'All Running Order Club'!$A$4:$CI$60,AT$204,FALSE),"-")</f>
        <v>-</v>
      </c>
      <c r="AU154" s="38" t="str">
        <f>IFERROR(VLOOKUP($A154,'All Running Order Club'!$A$4:$CI$60,AU$204,FALSE),"-")</f>
        <v>-</v>
      </c>
      <c r="AV154" s="36" t="str">
        <f>IFERROR(VLOOKUP($A154,'All Running Order Club'!$A$4:$CI$60,AV$204,FALSE),"-")</f>
        <v>-</v>
      </c>
      <c r="AW154" s="36" t="str">
        <f>IFERROR(VLOOKUP($A154,'All Running Order Club'!$A$4:$CI$60,AW$204,FALSE),"-")</f>
        <v>-</v>
      </c>
      <c r="AX154" s="36" t="str">
        <f>IFERROR(VLOOKUP($A154,'All Running Order Club'!$A$4:$CI$60,AX$204,FALSE),"-")</f>
        <v>-</v>
      </c>
      <c r="AY154" s="36" t="str">
        <f>IFERROR(VLOOKUP($A154,'All Running Order Club'!$A$4:$CI$60,AY$204,FALSE),"-")</f>
        <v>-</v>
      </c>
      <c r="AZ154" s="36" t="str">
        <f>IFERROR(VLOOKUP($A154,'All Running Order Club'!$A$4:$CI$60,AZ$204,FALSE),"-")</f>
        <v>-</v>
      </c>
      <c r="BA154" s="36" t="str">
        <f>IFERROR(VLOOKUP($A154,'All Running Order Club'!$A$4:$CI$60,BA$204,FALSE),"-")</f>
        <v>-</v>
      </c>
      <c r="BB154" s="36" t="str">
        <f>IFERROR(VLOOKUP($A154,'All Running Order Club'!$A$4:$CI$60,BB$204,FALSE),"-")</f>
        <v>-</v>
      </c>
      <c r="BC154" s="36" t="str">
        <f>IFERROR(VLOOKUP($A154,'All Running Order Club'!$A$4:$CI$60,BC$204,FALSE),"-")</f>
        <v>-</v>
      </c>
      <c r="BD154" s="36" t="str">
        <f>IFERROR(VLOOKUP($A154,'All Running Order Club'!$A$4:$CI$60,BD$204,FALSE),"-")</f>
        <v>-</v>
      </c>
      <c r="BE154" s="36" t="str">
        <f>IFERROR(VLOOKUP($A154,'All Running Order Club'!$A$4:$CI$60,BE$204,FALSE),"-")</f>
        <v>-</v>
      </c>
      <c r="BF154" s="38" t="str">
        <f>IFERROR(VLOOKUP($A154,'All Running Order Club'!$A$4:$CI$60,BF$204,FALSE),"-")</f>
        <v>-</v>
      </c>
      <c r="BG154" s="38" t="str">
        <f>IFERROR(VLOOKUP($A154,'All Running Order Club'!$A$4:$CI$60,BG$204,FALSE),"-")</f>
        <v>-</v>
      </c>
      <c r="BH154" s="5" t="str">
        <f>IFERROR(VLOOKUP($A154,'All Running Order Club'!$A$4:$CI$60,BH$204,FALSE),"-")</f>
        <v>-</v>
      </c>
      <c r="BI154" s="5" t="str">
        <f>IFERROR(VLOOKUP($A154,'All Running Order Club'!$A$4:$CI$60,BI$204,FALSE),"-")</f>
        <v>-</v>
      </c>
      <c r="BJ154" s="5" t="str">
        <f>IFERROR(VLOOKUP($A154,'All Running Order Club'!$A$4:$CI$60,BJ$204,FALSE),"-")</f>
        <v>-</v>
      </c>
      <c r="BK154" s="5" t="str">
        <f>IFERROR(VLOOKUP($A154,'All Running Order Club'!$A$4:$CI$60,BK$204,FALSE),"-")</f>
        <v>-</v>
      </c>
      <c r="BL154" s="5" t="str">
        <f>IFERROR(VLOOKUP($A154,'All Running Order Club'!$A$4:$CI$60,BL$204,FALSE),"-")</f>
        <v>-</v>
      </c>
      <c r="BM154" s="5" t="str">
        <f>IFERROR(VLOOKUP($A154,'All Running Order Club'!$A$4:$CI$60,BM$204,FALSE),"-")</f>
        <v>-</v>
      </c>
      <c r="BN154" s="5" t="str">
        <f>IFERROR(VLOOKUP($A154,'All Running Order Club'!$A$4:$CI$60,BN$204,FALSE),"-")</f>
        <v>-</v>
      </c>
      <c r="BO154" s="5" t="str">
        <f>IFERROR(VLOOKUP($A154,'All Running Order Club'!$A$4:$CI$60,BO$204,FALSE),"-")</f>
        <v>-</v>
      </c>
      <c r="BP154" s="3" t="str">
        <f>IFERROR(VLOOKUP($A154,'All Running Order Club'!$A$4:$CI$60,BP$204,FALSE),"-")</f>
        <v>-</v>
      </c>
      <c r="BQ154" s="3" t="str">
        <f>IFERROR(VLOOKUP($A154,'All Running Order Club'!$A$4:$CI$60,BQ$204,FALSE),"-")</f>
        <v>-</v>
      </c>
      <c r="BR154" s="3" t="str">
        <f>IFERROR(VLOOKUP($A154,'All Running Order Club'!$A$4:$CI$60,BR$204,FALSE),"-")</f>
        <v>-</v>
      </c>
      <c r="BS154" s="3" t="str">
        <f>IFERROR(VLOOKUP($A154,'All Running Order Club'!$A$4:$CI$60,BS$204,FALSE),"-")</f>
        <v>-</v>
      </c>
      <c r="BT154" s="3" t="str">
        <f>IFERROR(VLOOKUP($A154,'All Running Order Club'!$A$4:$CI$60,BT$204,FALSE),"-")</f>
        <v>-</v>
      </c>
      <c r="BU154" s="3" t="str">
        <f>IFERROR(VLOOKUP($A154,'All Running Order Club'!$A$4:$CI$60,BU$204,FALSE),"-")</f>
        <v>-</v>
      </c>
      <c r="BV154" s="3" t="str">
        <f>IFERROR(VLOOKUP($A154,'All Running Order Club'!$A$4:$CI$60,BV$204,FALSE),"-")</f>
        <v>-</v>
      </c>
      <c r="BW154" s="3" t="str">
        <f>IFERROR(VLOOKUP($A154,'All Running Order Club'!$A$4:$CI$60,BW$204,FALSE),"-")</f>
        <v>-</v>
      </c>
      <c r="BX154" s="3" t="str">
        <f>IFERROR(VLOOKUP($A154,'All Running Order Club'!$A$4:$CI$60,BX$204,FALSE),"-")</f>
        <v>-</v>
      </c>
      <c r="BY154" s="3" t="str">
        <f>IFERROR(VLOOKUP($A154,'All Running Order Club'!$A$4:$CI$60,BY$204,FALSE),"-")</f>
        <v>-</v>
      </c>
      <c r="BZ154" s="3" t="str">
        <f>IFERROR(VLOOKUP($A154,'All Running Order Club'!$A$4:$CI$60,BZ$204,FALSE),"-")</f>
        <v>-</v>
      </c>
      <c r="CA154" s="3" t="str">
        <f>IFERROR(VLOOKUP($A154,'All Running Order Club'!$A$4:$CI$60,CA$204,FALSE),"-")</f>
        <v>-</v>
      </c>
      <c r="CB154" s="3" t="str">
        <f>IFERROR(VLOOKUP($A154,'All Running Order Club'!$A$4:$CI$60,CB$204,FALSE),"-")</f>
        <v>-</v>
      </c>
      <c r="CC154" s="3" t="str">
        <f>IFERROR(VLOOKUP($A154,'All Running Order Club'!$A$4:$CI$60,CC$204,FALSE),"-")</f>
        <v>-</v>
      </c>
      <c r="CD154" s="3" t="str">
        <f>IFERROR(VLOOKUP($A154,'All Running Order Club'!$A$4:$CI$60,CD$204,FALSE),"-")</f>
        <v>-</v>
      </c>
      <c r="CE154" s="3" t="str">
        <f>IFERROR(VLOOKUP($A154,'All Running Order Club'!$A$4:$CI$60,CE$204,FALSE),"-")</f>
        <v>-</v>
      </c>
      <c r="CF154" s="3"/>
      <c r="CG154" s="3"/>
      <c r="CH154" s="5" t="str">
        <f>IFERROR(VLOOKUP($A154,'All Running Order Club'!$A$4:$CI$60,CH$204,FALSE),"-")</f>
        <v>-</v>
      </c>
      <c r="CI154">
        <v>18</v>
      </c>
    </row>
    <row r="155" spans="1:87" x14ac:dyDescent="0.3">
      <c r="A155" t="s">
        <v>75</v>
      </c>
      <c r="B155" s="13" t="str">
        <f>IFERROR(VLOOKUP($A155,'All Running Order Club'!$A$4:$CI$60,B$204,FALSE),"-")</f>
        <v>-</v>
      </c>
      <c r="C155" s="35" t="str">
        <f>IFERROR(VLOOKUP($A155,'All Running Order Club'!$A$4:$CI$60,C$204,FALSE),"-")</f>
        <v>-</v>
      </c>
      <c r="D155" s="35" t="str">
        <f>IFERROR(VLOOKUP($A155,'All Running Order Club'!$A$4:$CI$60,D$204,FALSE),"-")</f>
        <v>-</v>
      </c>
      <c r="E155" s="35" t="str">
        <f>IFERROR(VLOOKUP($A155,'All Running Order Club'!$A$4:$CI$60,E$204,FALSE),"-")</f>
        <v>-</v>
      </c>
      <c r="F155" s="35" t="str">
        <f>IFERROR(VLOOKUP($A155,'All Running Order Club'!$A$4:$CI$60,F$204,FALSE),"-")</f>
        <v>-</v>
      </c>
      <c r="G155" s="13" t="str">
        <f>IFERROR(VLOOKUP($A155,'All Running Order Club'!$A$4:$CI$60,G$204,FALSE),"-")</f>
        <v>-</v>
      </c>
      <c r="H155" s="12" t="str">
        <f>IFERROR(VLOOKUP($A155,'All Running Order Club'!$A$4:$CI$60,H$204,FALSE),"-")</f>
        <v>-</v>
      </c>
      <c r="I155" s="12" t="str">
        <f>IFERROR(VLOOKUP($A155,'All Running Order Club'!$A$4:$CI$60,I$204,FALSE),"-")</f>
        <v>-</v>
      </c>
      <c r="J155" s="12" t="str">
        <f>IFERROR(VLOOKUP($A155,'All Running Order Club'!$A$4:$CI$60,J$204,FALSE),"-")</f>
        <v>-</v>
      </c>
      <c r="K155" s="35" t="str">
        <f>IFERROR(VLOOKUP($A155,'All Running Order Club'!$A$4:$CI$60,K$204,FALSE),"-")</f>
        <v>-</v>
      </c>
      <c r="L155" s="12" t="str">
        <f>IFERROR(VLOOKUP($A155,'All Running Order Club'!$A$4:$CI$60,L$204,FALSE),"-")</f>
        <v>-</v>
      </c>
      <c r="M155" s="35" t="str">
        <f>IFERROR(VLOOKUP($A155,'All Running Order Club'!$A$4:$CI$60,M$204,FALSE),"-")</f>
        <v>-</v>
      </c>
      <c r="N155" s="35" t="str">
        <f>IFERROR(VLOOKUP($A155,'All Running Order Club'!$A$4:$CI$60,N$204,FALSE),"-")</f>
        <v>-</v>
      </c>
      <c r="O155" s="35" t="str">
        <f>IFERROR(VLOOKUP($A155,'All Running Order Club'!$A$4:$CI$60,O$204,FALSE),"-")</f>
        <v>-</v>
      </c>
      <c r="P155" s="35" t="str">
        <f>IFERROR(VLOOKUP($A155,'All Running Order Club'!$A$4:$CI$60,P$204,FALSE),"-")</f>
        <v>-</v>
      </c>
      <c r="Q155" s="35" t="str">
        <f>IFERROR(VLOOKUP($A155,'All Running Order Club'!$A$4:$CI$60,Q$204,FALSE),"-")</f>
        <v>-</v>
      </c>
      <c r="R155" s="35" t="str">
        <f>IFERROR(VLOOKUP($A155,'All Running Order Club'!$A$4:$CI$60,R$204,FALSE),"-")</f>
        <v>-</v>
      </c>
      <c r="S155" s="12" t="str">
        <f>IFERROR(VLOOKUP($A155,'All Running Order Club'!$A$4:$CI$60,S$204,FALSE),"-")</f>
        <v>-</v>
      </c>
      <c r="T155" s="35" t="str">
        <f>IFERROR(VLOOKUP($A155,'All Running Order Club'!$A$4:$CI$60,T$204,FALSE),"-")</f>
        <v>-</v>
      </c>
      <c r="U155" s="12" t="str">
        <f>IFERROR(VLOOKUP($A155,'All Running Order Club'!$A$4:$CI$60,U$204,FALSE),"-")</f>
        <v>-</v>
      </c>
      <c r="V155" s="35" t="str">
        <f>IFERROR(VLOOKUP($A155,'All Running Order Club'!$A$4:$CI$60,V$204,FALSE),"-")</f>
        <v>-</v>
      </c>
      <c r="W155" s="5" t="str">
        <f>IFERROR(VLOOKUP($A155,'All Running Order Club'!$A$4:$CI$60,W$204,FALSE),"-")</f>
        <v>-</v>
      </c>
      <c r="X155" s="12" t="str">
        <f>IFERROR(VLOOKUP($A155,'All Running Order Club'!$A$4:$CI$60,X$204,FALSE),"-")</f>
        <v>-</v>
      </c>
      <c r="Y155" s="12" t="str">
        <f>IFERROR(VLOOKUP($A155,'All Running Order Club'!$A$4:$CI$60,Y$204,FALSE),"-")</f>
        <v>-</v>
      </c>
      <c r="Z155" s="12" t="str">
        <f>IFERROR(VLOOKUP($A155,'All Running Order Club'!$A$4:$CI$60,Z$204,FALSE),"-")</f>
        <v>-</v>
      </c>
      <c r="AA155" s="12" t="str">
        <f>IFERROR(VLOOKUP($A155,'All Running Order Club'!$A$4:$CI$60,AA$204,FALSE),"-")</f>
        <v>-</v>
      </c>
      <c r="AB155" s="12" t="str">
        <f>IFERROR(VLOOKUP($A155,'All Running Order Club'!$A$4:$CI$60,AB$204,FALSE),"-")</f>
        <v>-</v>
      </c>
      <c r="AC155" s="12" t="str">
        <f>IFERROR(VLOOKUP($A155,'All Running Order Club'!$A$4:$CI$60,AC$204,FALSE),"-")</f>
        <v>-</v>
      </c>
      <c r="AD155" s="12" t="str">
        <f>IFERROR(VLOOKUP($A155,'All Running Order Club'!$A$4:$CI$60,AD$204,FALSE),"-")</f>
        <v>-</v>
      </c>
      <c r="AE155" s="12" t="str">
        <f>IFERROR(VLOOKUP($A155,'All Running Order Club'!$A$4:$CI$60,AE$204,FALSE),"-")</f>
        <v>-</v>
      </c>
      <c r="AF155" s="12" t="str">
        <f>IFERROR(VLOOKUP($A155,'All Running Order Club'!$A$4:$CI$60,AF$204,FALSE),"-")</f>
        <v>-</v>
      </c>
      <c r="AG155" s="12" t="str">
        <f>IFERROR(VLOOKUP($A155,'All Running Order Club'!$A$4:$CI$60,AG$204,FALSE),"-")</f>
        <v>-</v>
      </c>
      <c r="AH155" s="5" t="str">
        <f>IFERROR(VLOOKUP($A155,'All Running Order Club'!$A$4:$CI$60,AH$204,FALSE),"-")</f>
        <v>-</v>
      </c>
      <c r="AI155" s="5" t="str">
        <f>IFERROR(VLOOKUP($A155,'All Running Order Club'!$A$4:$CI$60,AI$204,FALSE),"-")</f>
        <v>-</v>
      </c>
      <c r="AJ155" s="12" t="str">
        <f>IFERROR(VLOOKUP($A155,'All Running Order Club'!$A$4:$CI$60,AJ$204,FALSE),"-")</f>
        <v>-</v>
      </c>
      <c r="AK155" s="12" t="str">
        <f>IFERROR(VLOOKUP($A155,'All Running Order Club'!$A$4:$CI$60,AK$204,FALSE),"-")</f>
        <v>-</v>
      </c>
      <c r="AL155" s="12" t="str">
        <f>IFERROR(VLOOKUP($A155,'All Running Order Club'!$A$4:$CI$60,AL$204,FALSE),"-")</f>
        <v>-</v>
      </c>
      <c r="AM155" s="12" t="str">
        <f>IFERROR(VLOOKUP($A155,'All Running Order Club'!$A$4:$CI$60,AM$204,FALSE),"-")</f>
        <v>-</v>
      </c>
      <c r="AN155" s="12" t="str">
        <f>IFERROR(VLOOKUP($A155,'All Running Order Club'!$A$4:$CI$60,AN$204,FALSE),"-")</f>
        <v>-</v>
      </c>
      <c r="AO155" s="12" t="str">
        <f>IFERROR(VLOOKUP($A155,'All Running Order Club'!$A$4:$CI$60,AO$204,FALSE),"-")</f>
        <v>-</v>
      </c>
      <c r="AP155" s="12" t="str">
        <f>IFERROR(VLOOKUP($A155,'All Running Order Club'!$A$4:$CI$60,AP$204,FALSE),"-")</f>
        <v>-</v>
      </c>
      <c r="AQ155" s="12" t="str">
        <f>IFERROR(VLOOKUP($A155,'All Running Order Club'!$A$4:$CI$60,AQ$204,FALSE),"-")</f>
        <v>-</v>
      </c>
      <c r="AR155" s="12" t="str">
        <f>IFERROR(VLOOKUP($A155,'All Running Order Club'!$A$4:$CI$60,AR$204,FALSE),"-")</f>
        <v>-</v>
      </c>
      <c r="AS155" s="12" t="str">
        <f>IFERROR(VLOOKUP($A155,'All Running Order Club'!$A$4:$CI$60,AS$204,FALSE),"-")</f>
        <v>-</v>
      </c>
      <c r="AT155" s="5" t="str">
        <f>IFERROR(VLOOKUP($A155,'All Running Order Club'!$A$4:$CI$60,AT$204,FALSE),"-")</f>
        <v>-</v>
      </c>
      <c r="AU155" s="5" t="str">
        <f>IFERROR(VLOOKUP($A155,'All Running Order Club'!$A$4:$CI$60,AU$204,FALSE),"-")</f>
        <v>-</v>
      </c>
      <c r="AV155" s="12" t="str">
        <f>IFERROR(VLOOKUP($A155,'All Running Order Club'!$A$4:$CI$60,AV$204,FALSE),"-")</f>
        <v>-</v>
      </c>
      <c r="AW155" s="12" t="str">
        <f>IFERROR(VLOOKUP($A155,'All Running Order Club'!$A$4:$CI$60,AW$204,FALSE),"-")</f>
        <v>-</v>
      </c>
      <c r="AX155" s="12" t="str">
        <f>IFERROR(VLOOKUP($A155,'All Running Order Club'!$A$4:$CI$60,AX$204,FALSE),"-")</f>
        <v>-</v>
      </c>
      <c r="AY155" s="12" t="str">
        <f>IFERROR(VLOOKUP($A155,'All Running Order Club'!$A$4:$CI$60,AY$204,FALSE),"-")</f>
        <v>-</v>
      </c>
      <c r="AZ155" s="12" t="str">
        <f>IFERROR(VLOOKUP($A155,'All Running Order Club'!$A$4:$CI$60,AZ$204,FALSE),"-")</f>
        <v>-</v>
      </c>
      <c r="BA155" s="12" t="str">
        <f>IFERROR(VLOOKUP($A155,'All Running Order Club'!$A$4:$CI$60,BA$204,FALSE),"-")</f>
        <v>-</v>
      </c>
      <c r="BB155" s="12" t="str">
        <f>IFERROR(VLOOKUP($A155,'All Running Order Club'!$A$4:$CI$60,BB$204,FALSE),"-")</f>
        <v>-</v>
      </c>
      <c r="BC155" s="12" t="str">
        <f>IFERROR(VLOOKUP($A155,'All Running Order Club'!$A$4:$CI$60,BC$204,FALSE),"-")</f>
        <v>-</v>
      </c>
      <c r="BD155" s="12" t="str">
        <f>IFERROR(VLOOKUP($A155,'All Running Order Club'!$A$4:$CI$60,BD$204,FALSE),"-")</f>
        <v>-</v>
      </c>
      <c r="BE155" s="12" t="str">
        <f>IFERROR(VLOOKUP($A155,'All Running Order Club'!$A$4:$CI$60,BE$204,FALSE),"-")</f>
        <v>-</v>
      </c>
      <c r="BF155" s="5" t="str">
        <f>IFERROR(VLOOKUP($A155,'All Running Order Club'!$A$4:$CI$60,BF$204,FALSE),"-")</f>
        <v>-</v>
      </c>
      <c r="BG155" s="5" t="str">
        <f>IFERROR(VLOOKUP($A155,'All Running Order Club'!$A$4:$CI$60,BG$204,FALSE),"-")</f>
        <v>-</v>
      </c>
      <c r="BH155" s="5" t="str">
        <f>IFERROR(VLOOKUP($A155,'All Running Order Club'!$A$4:$CI$60,BH$204,FALSE),"-")</f>
        <v>-</v>
      </c>
      <c r="BI155" s="5" t="str">
        <f>IFERROR(VLOOKUP($A155,'All Running Order Club'!$A$4:$CI$60,BI$204,FALSE),"-")</f>
        <v>-</v>
      </c>
      <c r="BJ155" s="5" t="str">
        <f>IFERROR(VLOOKUP($A155,'All Running Order Club'!$A$4:$CI$60,BJ$204,FALSE),"-")</f>
        <v>-</v>
      </c>
      <c r="BK155" s="5" t="str">
        <f>IFERROR(VLOOKUP($A155,'All Running Order Club'!$A$4:$CI$60,BK$204,FALSE),"-")</f>
        <v>-</v>
      </c>
      <c r="BL155" s="5" t="str">
        <f>IFERROR(VLOOKUP($A155,'All Running Order Club'!$A$4:$CI$60,BL$204,FALSE),"-")</f>
        <v>-</v>
      </c>
      <c r="BM155" s="5" t="str">
        <f>IFERROR(VLOOKUP($A155,'All Running Order Club'!$A$4:$CI$60,BM$204,FALSE),"-")</f>
        <v>-</v>
      </c>
      <c r="BN155" s="5" t="str">
        <f>IFERROR(VLOOKUP($A155,'All Running Order Club'!$A$4:$CI$60,BN$204,FALSE),"-")</f>
        <v>-</v>
      </c>
      <c r="BO155" s="5" t="str">
        <f>IFERROR(VLOOKUP($A155,'All Running Order Club'!$A$4:$CI$60,BO$204,FALSE),"-")</f>
        <v>-</v>
      </c>
      <c r="BP155" s="3" t="str">
        <f>IFERROR(VLOOKUP($A155,'All Running Order Club'!$A$4:$CI$60,BP$204,FALSE),"-")</f>
        <v>-</v>
      </c>
      <c r="BQ155" s="3" t="str">
        <f>IFERROR(VLOOKUP($A155,'All Running Order Club'!$A$4:$CI$60,BQ$204,FALSE),"-")</f>
        <v>-</v>
      </c>
      <c r="BR155" s="3" t="str">
        <f>IFERROR(VLOOKUP($A155,'All Running Order Club'!$A$4:$CI$60,BR$204,FALSE),"-")</f>
        <v>-</v>
      </c>
      <c r="BS155" s="3" t="str">
        <f>IFERROR(VLOOKUP($A155,'All Running Order Club'!$A$4:$CI$60,BS$204,FALSE),"-")</f>
        <v>-</v>
      </c>
      <c r="BT155" s="3" t="str">
        <f>IFERROR(VLOOKUP($A155,'All Running Order Club'!$A$4:$CI$60,BT$204,FALSE),"-")</f>
        <v>-</v>
      </c>
      <c r="BU155" s="3" t="str">
        <f>IFERROR(VLOOKUP($A155,'All Running Order Club'!$A$4:$CI$60,BU$204,FALSE),"-")</f>
        <v>-</v>
      </c>
      <c r="BV155" s="3" t="str">
        <f>IFERROR(VLOOKUP($A155,'All Running Order Club'!$A$4:$CI$60,BV$204,FALSE),"-")</f>
        <v>-</v>
      </c>
      <c r="BW155" s="3" t="str">
        <f>IFERROR(VLOOKUP($A155,'All Running Order Club'!$A$4:$CI$60,BW$204,FALSE),"-")</f>
        <v>-</v>
      </c>
      <c r="BX155" s="3" t="str">
        <f>IFERROR(VLOOKUP($A155,'All Running Order Club'!$A$4:$CI$60,BX$204,FALSE),"-")</f>
        <v>-</v>
      </c>
      <c r="BY155" s="3" t="str">
        <f>IFERROR(VLOOKUP($A155,'All Running Order Club'!$A$4:$CI$60,BY$204,FALSE),"-")</f>
        <v>-</v>
      </c>
      <c r="BZ155" s="3" t="str">
        <f>IFERROR(VLOOKUP($A155,'All Running Order Club'!$A$4:$CI$60,BZ$204,FALSE),"-")</f>
        <v>-</v>
      </c>
      <c r="CA155" s="3" t="str">
        <f>IFERROR(VLOOKUP($A155,'All Running Order Club'!$A$4:$CI$60,CA$204,FALSE),"-")</f>
        <v>-</v>
      </c>
      <c r="CB155" s="3" t="str">
        <f>IFERROR(VLOOKUP($A155,'All Running Order Club'!$A$4:$CI$60,CB$204,FALSE),"-")</f>
        <v>-</v>
      </c>
      <c r="CC155" s="3" t="str">
        <f>IFERROR(VLOOKUP($A155,'All Running Order Club'!$A$4:$CI$60,CC$204,FALSE),"-")</f>
        <v>-</v>
      </c>
      <c r="CD155" s="3" t="str">
        <f>IFERROR(VLOOKUP($A155,'All Running Order Club'!$A$4:$CI$60,CD$204,FALSE),"-")</f>
        <v>-</v>
      </c>
      <c r="CE155" s="3" t="str">
        <f>IFERROR(VLOOKUP($A155,'All Running Order Club'!$A$4:$CI$60,CE$204,FALSE),"-")</f>
        <v>-</v>
      </c>
      <c r="CF155" s="3"/>
      <c r="CG155" s="3"/>
      <c r="CH155" s="5" t="str">
        <f>IFERROR(VLOOKUP($A155,'All Running Order Club'!$A$4:$CI$60,CH$204,FALSE),"-")</f>
        <v>-</v>
      </c>
      <c r="CI155">
        <v>19</v>
      </c>
    </row>
    <row r="156" spans="1:87" x14ac:dyDescent="0.3">
      <c r="A156" t="s">
        <v>76</v>
      </c>
      <c r="B156" s="37" t="str">
        <f>IFERROR(VLOOKUP($A156,'All Running Order Club'!$A$4:$CI$60,B$204,FALSE),"-")</f>
        <v>-</v>
      </c>
      <c r="C156" s="36" t="str">
        <f>IFERROR(VLOOKUP($A156,'All Running Order Club'!$A$4:$CI$60,C$204,FALSE),"-")</f>
        <v>-</v>
      </c>
      <c r="D156" s="36" t="str">
        <f>IFERROR(VLOOKUP($A156,'All Running Order Club'!$A$4:$CI$60,D$204,FALSE),"-")</f>
        <v>-</v>
      </c>
      <c r="E156" s="36" t="str">
        <f>IFERROR(VLOOKUP($A156,'All Running Order Club'!$A$4:$CI$60,E$204,FALSE),"-")</f>
        <v>-</v>
      </c>
      <c r="F156" s="36" t="str">
        <f>IFERROR(VLOOKUP($A156,'All Running Order Club'!$A$4:$CI$60,F$204,FALSE),"-")</f>
        <v>-</v>
      </c>
      <c r="G156" s="37" t="str">
        <f>IFERROR(VLOOKUP($A156,'All Running Order Club'!$A$4:$CI$60,G$204,FALSE),"-")</f>
        <v>-</v>
      </c>
      <c r="H156" s="36" t="str">
        <f>IFERROR(VLOOKUP($A156,'All Running Order Club'!$A$4:$CI$60,H$204,FALSE),"-")</f>
        <v>-</v>
      </c>
      <c r="I156" s="36" t="str">
        <f>IFERROR(VLOOKUP($A156,'All Running Order Club'!$A$4:$CI$60,I$204,FALSE),"-")</f>
        <v>-</v>
      </c>
      <c r="J156" s="36" t="str">
        <f>IFERROR(VLOOKUP($A156,'All Running Order Club'!$A$4:$CI$60,J$204,FALSE),"-")</f>
        <v>-</v>
      </c>
      <c r="K156" s="36" t="str">
        <f>IFERROR(VLOOKUP($A156,'All Running Order Club'!$A$4:$CI$60,K$204,FALSE),"-")</f>
        <v>-</v>
      </c>
      <c r="L156" s="36" t="str">
        <f>IFERROR(VLOOKUP($A156,'All Running Order Club'!$A$4:$CI$60,L$204,FALSE),"-")</f>
        <v>-</v>
      </c>
      <c r="M156" s="36" t="str">
        <f>IFERROR(VLOOKUP($A156,'All Running Order Club'!$A$4:$CI$60,M$204,FALSE),"-")</f>
        <v>-</v>
      </c>
      <c r="N156" s="36" t="str">
        <f>IFERROR(VLOOKUP($A156,'All Running Order Club'!$A$4:$CI$60,N$204,FALSE),"-")</f>
        <v>-</v>
      </c>
      <c r="O156" s="36" t="str">
        <f>IFERROR(VLOOKUP($A156,'All Running Order Club'!$A$4:$CI$60,O$204,FALSE),"-")</f>
        <v>-</v>
      </c>
      <c r="P156" s="36" t="str">
        <f>IFERROR(VLOOKUP($A156,'All Running Order Club'!$A$4:$CI$60,P$204,FALSE),"-")</f>
        <v>-</v>
      </c>
      <c r="Q156" s="36" t="str">
        <f>IFERROR(VLOOKUP($A156,'All Running Order Club'!$A$4:$CI$60,Q$204,FALSE),"-")</f>
        <v>-</v>
      </c>
      <c r="R156" s="36" t="str">
        <f>IFERROR(VLOOKUP($A156,'All Running Order Club'!$A$4:$CI$60,R$204,FALSE),"-")</f>
        <v>-</v>
      </c>
      <c r="S156" s="36" t="str">
        <f>IFERROR(VLOOKUP($A156,'All Running Order Club'!$A$4:$CI$60,S$204,FALSE),"-")</f>
        <v>-</v>
      </c>
      <c r="T156" s="36" t="str">
        <f>IFERROR(VLOOKUP($A156,'All Running Order Club'!$A$4:$CI$60,T$204,FALSE),"-")</f>
        <v>-</v>
      </c>
      <c r="U156" s="36" t="str">
        <f>IFERROR(VLOOKUP($A156,'All Running Order Club'!$A$4:$CI$60,U$204,FALSE),"-")</f>
        <v>-</v>
      </c>
      <c r="V156" s="36" t="str">
        <f>IFERROR(VLOOKUP($A156,'All Running Order Club'!$A$4:$CI$60,V$204,FALSE),"-")</f>
        <v>-</v>
      </c>
      <c r="W156" s="38" t="str">
        <f>IFERROR(VLOOKUP($A156,'All Running Order Club'!$A$4:$CI$60,W$204,FALSE),"-")</f>
        <v>-</v>
      </c>
      <c r="X156" s="36" t="str">
        <f>IFERROR(VLOOKUP($A156,'All Running Order Club'!$A$4:$CI$60,X$204,FALSE),"-")</f>
        <v>-</v>
      </c>
      <c r="Y156" s="36" t="str">
        <f>IFERROR(VLOOKUP($A156,'All Running Order Club'!$A$4:$CI$60,Y$204,FALSE),"-")</f>
        <v>-</v>
      </c>
      <c r="Z156" s="36" t="str">
        <f>IFERROR(VLOOKUP($A156,'All Running Order Club'!$A$4:$CI$60,Z$204,FALSE),"-")</f>
        <v>-</v>
      </c>
      <c r="AA156" s="36" t="str">
        <f>IFERROR(VLOOKUP($A156,'All Running Order Club'!$A$4:$CI$60,AA$204,FALSE),"-")</f>
        <v>-</v>
      </c>
      <c r="AB156" s="36" t="str">
        <f>IFERROR(VLOOKUP($A156,'All Running Order Club'!$A$4:$CI$60,AB$204,FALSE),"-")</f>
        <v>-</v>
      </c>
      <c r="AC156" s="36" t="str">
        <f>IFERROR(VLOOKUP($A156,'All Running Order Club'!$A$4:$CI$60,AC$204,FALSE),"-")</f>
        <v>-</v>
      </c>
      <c r="AD156" s="36" t="str">
        <f>IFERROR(VLOOKUP($A156,'All Running Order Club'!$A$4:$CI$60,AD$204,FALSE),"-")</f>
        <v>-</v>
      </c>
      <c r="AE156" s="36" t="str">
        <f>IFERROR(VLOOKUP($A156,'All Running Order Club'!$A$4:$CI$60,AE$204,FALSE),"-")</f>
        <v>-</v>
      </c>
      <c r="AF156" s="36" t="str">
        <f>IFERROR(VLOOKUP($A156,'All Running Order Club'!$A$4:$CI$60,AF$204,FALSE),"-")</f>
        <v>-</v>
      </c>
      <c r="AG156" s="36" t="str">
        <f>IFERROR(VLOOKUP($A156,'All Running Order Club'!$A$4:$CI$60,AG$204,FALSE),"-")</f>
        <v>-</v>
      </c>
      <c r="AH156" s="38" t="str">
        <f>IFERROR(VLOOKUP($A156,'All Running Order Club'!$A$4:$CI$60,AH$204,FALSE),"-")</f>
        <v>-</v>
      </c>
      <c r="AI156" s="38" t="str">
        <f>IFERROR(VLOOKUP($A156,'All Running Order Club'!$A$4:$CI$60,AI$204,FALSE),"-")</f>
        <v>-</v>
      </c>
      <c r="AJ156" s="36" t="str">
        <f>IFERROR(VLOOKUP($A156,'All Running Order Club'!$A$4:$CI$60,AJ$204,FALSE),"-")</f>
        <v>-</v>
      </c>
      <c r="AK156" s="36" t="str">
        <f>IFERROR(VLOOKUP($A156,'All Running Order Club'!$A$4:$CI$60,AK$204,FALSE),"-")</f>
        <v>-</v>
      </c>
      <c r="AL156" s="36" t="str">
        <f>IFERROR(VLOOKUP($A156,'All Running Order Club'!$A$4:$CI$60,AL$204,FALSE),"-")</f>
        <v>-</v>
      </c>
      <c r="AM156" s="36" t="str">
        <f>IFERROR(VLOOKUP($A156,'All Running Order Club'!$A$4:$CI$60,AM$204,FALSE),"-")</f>
        <v>-</v>
      </c>
      <c r="AN156" s="36" t="str">
        <f>IFERROR(VLOOKUP($A156,'All Running Order Club'!$A$4:$CI$60,AN$204,FALSE),"-")</f>
        <v>-</v>
      </c>
      <c r="AO156" s="36" t="str">
        <f>IFERROR(VLOOKUP($A156,'All Running Order Club'!$A$4:$CI$60,AO$204,FALSE),"-")</f>
        <v>-</v>
      </c>
      <c r="AP156" s="36" t="str">
        <f>IFERROR(VLOOKUP($A156,'All Running Order Club'!$A$4:$CI$60,AP$204,FALSE),"-")</f>
        <v>-</v>
      </c>
      <c r="AQ156" s="36" t="str">
        <f>IFERROR(VLOOKUP($A156,'All Running Order Club'!$A$4:$CI$60,AQ$204,FALSE),"-")</f>
        <v>-</v>
      </c>
      <c r="AR156" s="36" t="str">
        <f>IFERROR(VLOOKUP($A156,'All Running Order Club'!$A$4:$CI$60,AR$204,FALSE),"-")</f>
        <v>-</v>
      </c>
      <c r="AS156" s="36" t="str">
        <f>IFERROR(VLOOKUP($A156,'All Running Order Club'!$A$4:$CI$60,AS$204,FALSE),"-")</f>
        <v>-</v>
      </c>
      <c r="AT156" s="38" t="str">
        <f>IFERROR(VLOOKUP($A156,'All Running Order Club'!$A$4:$CI$60,AT$204,FALSE),"-")</f>
        <v>-</v>
      </c>
      <c r="AU156" s="38" t="str">
        <f>IFERROR(VLOOKUP($A156,'All Running Order Club'!$A$4:$CI$60,AU$204,FALSE),"-")</f>
        <v>-</v>
      </c>
      <c r="AV156" s="36" t="str">
        <f>IFERROR(VLOOKUP($A156,'All Running Order Club'!$A$4:$CI$60,AV$204,FALSE),"-")</f>
        <v>-</v>
      </c>
      <c r="AW156" s="36" t="str">
        <f>IFERROR(VLOOKUP($A156,'All Running Order Club'!$A$4:$CI$60,AW$204,FALSE),"-")</f>
        <v>-</v>
      </c>
      <c r="AX156" s="36" t="str">
        <f>IFERROR(VLOOKUP($A156,'All Running Order Club'!$A$4:$CI$60,AX$204,FALSE),"-")</f>
        <v>-</v>
      </c>
      <c r="AY156" s="36" t="str">
        <f>IFERROR(VLOOKUP($A156,'All Running Order Club'!$A$4:$CI$60,AY$204,FALSE),"-")</f>
        <v>-</v>
      </c>
      <c r="AZ156" s="36" t="str">
        <f>IFERROR(VLOOKUP($A156,'All Running Order Club'!$A$4:$CI$60,AZ$204,FALSE),"-")</f>
        <v>-</v>
      </c>
      <c r="BA156" s="36" t="str">
        <f>IFERROR(VLOOKUP($A156,'All Running Order Club'!$A$4:$CI$60,BA$204,FALSE),"-")</f>
        <v>-</v>
      </c>
      <c r="BB156" s="36" t="str">
        <f>IFERROR(VLOOKUP($A156,'All Running Order Club'!$A$4:$CI$60,BB$204,FALSE),"-")</f>
        <v>-</v>
      </c>
      <c r="BC156" s="36" t="str">
        <f>IFERROR(VLOOKUP($A156,'All Running Order Club'!$A$4:$CI$60,BC$204,FALSE),"-")</f>
        <v>-</v>
      </c>
      <c r="BD156" s="36" t="str">
        <f>IFERROR(VLOOKUP($A156,'All Running Order Club'!$A$4:$CI$60,BD$204,FALSE),"-")</f>
        <v>-</v>
      </c>
      <c r="BE156" s="36" t="str">
        <f>IFERROR(VLOOKUP($A156,'All Running Order Club'!$A$4:$CI$60,BE$204,FALSE),"-")</f>
        <v>-</v>
      </c>
      <c r="BF156" s="38" t="str">
        <f>IFERROR(VLOOKUP($A156,'All Running Order Club'!$A$4:$CI$60,BF$204,FALSE),"-")</f>
        <v>-</v>
      </c>
      <c r="BG156" s="38" t="str">
        <f>IFERROR(VLOOKUP($A156,'All Running Order Club'!$A$4:$CI$60,BG$204,FALSE),"-")</f>
        <v>-</v>
      </c>
      <c r="BH156" s="5" t="str">
        <f>IFERROR(VLOOKUP($A156,'All Running Order Club'!$A$4:$CI$60,BH$204,FALSE),"-")</f>
        <v>-</v>
      </c>
      <c r="BI156" s="5" t="str">
        <f>IFERROR(VLOOKUP($A156,'All Running Order Club'!$A$4:$CI$60,BI$204,FALSE),"-")</f>
        <v>-</v>
      </c>
      <c r="BJ156" s="5" t="str">
        <f>IFERROR(VLOOKUP($A156,'All Running Order Club'!$A$4:$CI$60,BJ$204,FALSE),"-")</f>
        <v>-</v>
      </c>
      <c r="BK156" s="5" t="str">
        <f>IFERROR(VLOOKUP($A156,'All Running Order Club'!$A$4:$CI$60,BK$204,FALSE),"-")</f>
        <v>-</v>
      </c>
      <c r="BL156" s="5" t="str">
        <f>IFERROR(VLOOKUP($A156,'All Running Order Club'!$A$4:$CI$60,BL$204,FALSE),"-")</f>
        <v>-</v>
      </c>
      <c r="BM156" s="5" t="str">
        <f>IFERROR(VLOOKUP($A156,'All Running Order Club'!$A$4:$CI$60,BM$204,FALSE),"-")</f>
        <v>-</v>
      </c>
      <c r="BN156" s="5" t="str">
        <f>IFERROR(VLOOKUP($A156,'All Running Order Club'!$A$4:$CI$60,BN$204,FALSE),"-")</f>
        <v>-</v>
      </c>
      <c r="BO156" s="5" t="str">
        <f>IFERROR(VLOOKUP($A156,'All Running Order Club'!$A$4:$CI$60,BO$204,FALSE),"-")</f>
        <v>-</v>
      </c>
      <c r="BP156" s="3" t="str">
        <f>IFERROR(VLOOKUP($A156,'All Running Order Club'!$A$4:$CI$60,BP$204,FALSE),"-")</f>
        <v>-</v>
      </c>
      <c r="BQ156" s="3" t="str">
        <f>IFERROR(VLOOKUP($A156,'All Running Order Club'!$A$4:$CI$60,BQ$204,FALSE),"-")</f>
        <v>-</v>
      </c>
      <c r="BR156" s="3" t="str">
        <f>IFERROR(VLOOKUP($A156,'All Running Order Club'!$A$4:$CI$60,BR$204,FALSE),"-")</f>
        <v>-</v>
      </c>
      <c r="BS156" s="3" t="str">
        <f>IFERROR(VLOOKUP($A156,'All Running Order Club'!$A$4:$CI$60,BS$204,FALSE),"-")</f>
        <v>-</v>
      </c>
      <c r="BT156" s="3" t="str">
        <f>IFERROR(VLOOKUP($A156,'All Running Order Club'!$A$4:$CI$60,BT$204,FALSE),"-")</f>
        <v>-</v>
      </c>
      <c r="BU156" s="3" t="str">
        <f>IFERROR(VLOOKUP($A156,'All Running Order Club'!$A$4:$CI$60,BU$204,FALSE),"-")</f>
        <v>-</v>
      </c>
      <c r="BV156" s="3" t="str">
        <f>IFERROR(VLOOKUP($A156,'All Running Order Club'!$A$4:$CI$60,BV$204,FALSE),"-")</f>
        <v>-</v>
      </c>
      <c r="BW156" s="3" t="str">
        <f>IFERROR(VLOOKUP($A156,'All Running Order Club'!$A$4:$CI$60,BW$204,FALSE),"-")</f>
        <v>-</v>
      </c>
      <c r="BX156" s="3" t="str">
        <f>IFERROR(VLOOKUP($A156,'All Running Order Club'!$A$4:$CI$60,BX$204,FALSE),"-")</f>
        <v>-</v>
      </c>
      <c r="BY156" s="3" t="str">
        <f>IFERROR(VLOOKUP($A156,'All Running Order Club'!$A$4:$CI$60,BY$204,FALSE),"-")</f>
        <v>-</v>
      </c>
      <c r="BZ156" s="3" t="str">
        <f>IFERROR(VLOOKUP($A156,'All Running Order Club'!$A$4:$CI$60,BZ$204,FALSE),"-")</f>
        <v>-</v>
      </c>
      <c r="CA156" s="3" t="str">
        <f>IFERROR(VLOOKUP($A156,'All Running Order Club'!$A$4:$CI$60,CA$204,FALSE),"-")</f>
        <v>-</v>
      </c>
      <c r="CB156" s="3" t="str">
        <f>IFERROR(VLOOKUP($A156,'All Running Order Club'!$A$4:$CI$60,CB$204,FALSE),"-")</f>
        <v>-</v>
      </c>
      <c r="CC156" s="3" t="str">
        <f>IFERROR(VLOOKUP($A156,'All Running Order Club'!$A$4:$CI$60,CC$204,FALSE),"-")</f>
        <v>-</v>
      </c>
      <c r="CD156" s="3" t="str">
        <f>IFERROR(VLOOKUP($A156,'All Running Order Club'!$A$4:$CI$60,CD$204,FALSE),"-")</f>
        <v>-</v>
      </c>
      <c r="CE156" s="3" t="str">
        <f>IFERROR(VLOOKUP($A156,'All Running Order Club'!$A$4:$CI$60,CE$204,FALSE),"-")</f>
        <v>-</v>
      </c>
      <c r="CF156" s="3"/>
      <c r="CG156" s="3"/>
      <c r="CH156" s="5" t="str">
        <f>IFERROR(VLOOKUP($A156,'All Running Order Club'!$A$4:$CI$60,CH$204,FALSE),"-")</f>
        <v>-</v>
      </c>
      <c r="CI156">
        <v>20</v>
      </c>
    </row>
    <row r="157" spans="1:87" x14ac:dyDescent="0.3">
      <c r="A157" t="s">
        <v>77</v>
      </c>
      <c r="B157" s="13" t="str">
        <f>IFERROR(VLOOKUP($A157,'All Running Order Club'!$A$4:$CI$60,B$204,FALSE),"-")</f>
        <v>-</v>
      </c>
      <c r="C157" s="35" t="str">
        <f>IFERROR(VLOOKUP($A157,'All Running Order Club'!$A$4:$CI$60,C$204,FALSE),"-")</f>
        <v>-</v>
      </c>
      <c r="D157" s="35" t="str">
        <f>IFERROR(VLOOKUP($A157,'All Running Order Club'!$A$4:$CI$60,D$204,FALSE),"-")</f>
        <v>-</v>
      </c>
      <c r="E157" s="35" t="str">
        <f>IFERROR(VLOOKUP($A157,'All Running Order Club'!$A$4:$CI$60,E$204,FALSE),"-")</f>
        <v>-</v>
      </c>
      <c r="F157" s="35" t="str">
        <f>IFERROR(VLOOKUP($A157,'All Running Order Club'!$A$4:$CI$60,F$204,FALSE),"-")</f>
        <v>-</v>
      </c>
      <c r="G157" s="13" t="str">
        <f>IFERROR(VLOOKUP($A157,'All Running Order Club'!$A$4:$CI$60,G$204,FALSE),"-")</f>
        <v>-</v>
      </c>
      <c r="H157" s="12" t="str">
        <f>IFERROR(VLOOKUP($A157,'All Running Order Club'!$A$4:$CI$60,H$204,FALSE),"-")</f>
        <v>-</v>
      </c>
      <c r="I157" s="12" t="str">
        <f>IFERROR(VLOOKUP($A157,'All Running Order Club'!$A$4:$CI$60,I$204,FALSE),"-")</f>
        <v>-</v>
      </c>
      <c r="J157" s="12" t="str">
        <f>IFERROR(VLOOKUP($A157,'All Running Order Club'!$A$4:$CI$60,J$204,FALSE),"-")</f>
        <v>-</v>
      </c>
      <c r="K157" s="35" t="str">
        <f>IFERROR(VLOOKUP($A157,'All Running Order Club'!$A$4:$CI$60,K$204,FALSE),"-")</f>
        <v>-</v>
      </c>
      <c r="L157" s="12" t="str">
        <f>IFERROR(VLOOKUP($A157,'All Running Order Club'!$A$4:$CI$60,L$204,FALSE),"-")</f>
        <v>-</v>
      </c>
      <c r="M157" s="35" t="str">
        <f>IFERROR(VLOOKUP($A157,'All Running Order Club'!$A$4:$CI$60,M$204,FALSE),"-")</f>
        <v>-</v>
      </c>
      <c r="N157" s="35" t="str">
        <f>IFERROR(VLOOKUP($A157,'All Running Order Club'!$A$4:$CI$60,N$204,FALSE),"-")</f>
        <v>-</v>
      </c>
      <c r="O157" s="35" t="str">
        <f>IFERROR(VLOOKUP($A157,'All Running Order Club'!$A$4:$CI$60,O$204,FALSE),"-")</f>
        <v>-</v>
      </c>
      <c r="P157" s="35" t="str">
        <f>IFERROR(VLOOKUP($A157,'All Running Order Club'!$A$4:$CI$60,P$204,FALSE),"-")</f>
        <v>-</v>
      </c>
      <c r="Q157" s="35" t="str">
        <f>IFERROR(VLOOKUP($A157,'All Running Order Club'!$A$4:$CI$60,Q$204,FALSE),"-")</f>
        <v>-</v>
      </c>
      <c r="R157" s="35" t="str">
        <f>IFERROR(VLOOKUP($A157,'All Running Order Club'!$A$4:$CI$60,R$204,FALSE),"-")</f>
        <v>-</v>
      </c>
      <c r="S157" s="12" t="str">
        <f>IFERROR(VLOOKUP($A157,'All Running Order Club'!$A$4:$CI$60,S$204,FALSE),"-")</f>
        <v>-</v>
      </c>
      <c r="T157" s="35" t="str">
        <f>IFERROR(VLOOKUP($A157,'All Running Order Club'!$A$4:$CI$60,T$204,FALSE),"-")</f>
        <v>-</v>
      </c>
      <c r="U157" s="12" t="str">
        <f>IFERROR(VLOOKUP($A157,'All Running Order Club'!$A$4:$CI$60,U$204,FALSE),"-")</f>
        <v>-</v>
      </c>
      <c r="V157" s="35" t="str">
        <f>IFERROR(VLOOKUP($A157,'All Running Order Club'!$A$4:$CI$60,V$204,FALSE),"-")</f>
        <v>-</v>
      </c>
      <c r="W157" s="5" t="str">
        <f>IFERROR(VLOOKUP($A157,'All Running Order Club'!$A$4:$CI$60,W$204,FALSE),"-")</f>
        <v>-</v>
      </c>
      <c r="X157" s="12" t="str">
        <f>IFERROR(VLOOKUP($A157,'All Running Order Club'!$A$4:$CI$60,X$204,FALSE),"-")</f>
        <v>-</v>
      </c>
      <c r="Y157" s="12" t="str">
        <f>IFERROR(VLOOKUP($A157,'All Running Order Club'!$A$4:$CI$60,Y$204,FALSE),"-")</f>
        <v>-</v>
      </c>
      <c r="Z157" s="12" t="str">
        <f>IFERROR(VLOOKUP($A157,'All Running Order Club'!$A$4:$CI$60,Z$204,FALSE),"-")</f>
        <v>-</v>
      </c>
      <c r="AA157" s="12" t="str">
        <f>IFERROR(VLOOKUP($A157,'All Running Order Club'!$A$4:$CI$60,AA$204,FALSE),"-")</f>
        <v>-</v>
      </c>
      <c r="AB157" s="12" t="str">
        <f>IFERROR(VLOOKUP($A157,'All Running Order Club'!$A$4:$CI$60,AB$204,FALSE),"-")</f>
        <v>-</v>
      </c>
      <c r="AC157" s="12" t="str">
        <f>IFERROR(VLOOKUP($A157,'All Running Order Club'!$A$4:$CI$60,AC$204,FALSE),"-")</f>
        <v>-</v>
      </c>
      <c r="AD157" s="12" t="str">
        <f>IFERROR(VLOOKUP($A157,'All Running Order Club'!$A$4:$CI$60,AD$204,FALSE),"-")</f>
        <v>-</v>
      </c>
      <c r="AE157" s="12" t="str">
        <f>IFERROR(VLOOKUP($A157,'All Running Order Club'!$A$4:$CI$60,AE$204,FALSE),"-")</f>
        <v>-</v>
      </c>
      <c r="AF157" s="12" t="str">
        <f>IFERROR(VLOOKUP($A157,'All Running Order Club'!$A$4:$CI$60,AF$204,FALSE),"-")</f>
        <v>-</v>
      </c>
      <c r="AG157" s="12" t="str">
        <f>IFERROR(VLOOKUP($A157,'All Running Order Club'!$A$4:$CI$60,AG$204,FALSE),"-")</f>
        <v>-</v>
      </c>
      <c r="AH157" s="5" t="str">
        <f>IFERROR(VLOOKUP($A157,'All Running Order Club'!$A$4:$CI$60,AH$204,FALSE),"-")</f>
        <v>-</v>
      </c>
      <c r="AI157" s="5" t="str">
        <f>IFERROR(VLOOKUP($A157,'All Running Order Club'!$A$4:$CI$60,AI$204,FALSE),"-")</f>
        <v>-</v>
      </c>
      <c r="AJ157" s="12" t="str">
        <f>IFERROR(VLOOKUP($A157,'All Running Order Club'!$A$4:$CI$60,AJ$204,FALSE),"-")</f>
        <v>-</v>
      </c>
      <c r="AK157" s="12" t="str">
        <f>IFERROR(VLOOKUP($A157,'All Running Order Club'!$A$4:$CI$60,AK$204,FALSE),"-")</f>
        <v>-</v>
      </c>
      <c r="AL157" s="12" t="str">
        <f>IFERROR(VLOOKUP($A157,'All Running Order Club'!$A$4:$CI$60,AL$204,FALSE),"-")</f>
        <v>-</v>
      </c>
      <c r="AM157" s="12" t="str">
        <f>IFERROR(VLOOKUP($A157,'All Running Order Club'!$A$4:$CI$60,AM$204,FALSE),"-")</f>
        <v>-</v>
      </c>
      <c r="AN157" s="12" t="str">
        <f>IFERROR(VLOOKUP($A157,'All Running Order Club'!$A$4:$CI$60,AN$204,FALSE),"-")</f>
        <v>-</v>
      </c>
      <c r="AO157" s="12" t="str">
        <f>IFERROR(VLOOKUP($A157,'All Running Order Club'!$A$4:$CI$60,AO$204,FALSE),"-")</f>
        <v>-</v>
      </c>
      <c r="AP157" s="12" t="str">
        <f>IFERROR(VLOOKUP($A157,'All Running Order Club'!$A$4:$CI$60,AP$204,FALSE),"-")</f>
        <v>-</v>
      </c>
      <c r="AQ157" s="12" t="str">
        <f>IFERROR(VLOOKUP($A157,'All Running Order Club'!$A$4:$CI$60,AQ$204,FALSE),"-")</f>
        <v>-</v>
      </c>
      <c r="AR157" s="12" t="str">
        <f>IFERROR(VLOOKUP($A157,'All Running Order Club'!$A$4:$CI$60,AR$204,FALSE),"-")</f>
        <v>-</v>
      </c>
      <c r="AS157" s="12" t="str">
        <f>IFERROR(VLOOKUP($A157,'All Running Order Club'!$A$4:$CI$60,AS$204,FALSE),"-")</f>
        <v>-</v>
      </c>
      <c r="AT157" s="5" t="str">
        <f>IFERROR(VLOOKUP($A157,'All Running Order Club'!$A$4:$CI$60,AT$204,FALSE),"-")</f>
        <v>-</v>
      </c>
      <c r="AU157" s="5" t="str">
        <f>IFERROR(VLOOKUP($A157,'All Running Order Club'!$A$4:$CI$60,AU$204,FALSE),"-")</f>
        <v>-</v>
      </c>
      <c r="AV157" s="12" t="str">
        <f>IFERROR(VLOOKUP($A157,'All Running Order Club'!$A$4:$CI$60,AV$204,FALSE),"-")</f>
        <v>-</v>
      </c>
      <c r="AW157" s="12" t="str">
        <f>IFERROR(VLOOKUP($A157,'All Running Order Club'!$A$4:$CI$60,AW$204,FALSE),"-")</f>
        <v>-</v>
      </c>
      <c r="AX157" s="12" t="str">
        <f>IFERROR(VLOOKUP($A157,'All Running Order Club'!$A$4:$CI$60,AX$204,FALSE),"-")</f>
        <v>-</v>
      </c>
      <c r="AY157" s="12" t="str">
        <f>IFERROR(VLOOKUP($A157,'All Running Order Club'!$A$4:$CI$60,AY$204,FALSE),"-")</f>
        <v>-</v>
      </c>
      <c r="AZ157" s="12" t="str">
        <f>IFERROR(VLOOKUP($A157,'All Running Order Club'!$A$4:$CI$60,AZ$204,FALSE),"-")</f>
        <v>-</v>
      </c>
      <c r="BA157" s="12" t="str">
        <f>IFERROR(VLOOKUP($A157,'All Running Order Club'!$A$4:$CI$60,BA$204,FALSE),"-")</f>
        <v>-</v>
      </c>
      <c r="BB157" s="12" t="str">
        <f>IFERROR(VLOOKUP($A157,'All Running Order Club'!$A$4:$CI$60,BB$204,FALSE),"-")</f>
        <v>-</v>
      </c>
      <c r="BC157" s="12" t="str">
        <f>IFERROR(VLOOKUP($A157,'All Running Order Club'!$A$4:$CI$60,BC$204,FALSE),"-")</f>
        <v>-</v>
      </c>
      <c r="BD157" s="12" t="str">
        <f>IFERROR(VLOOKUP($A157,'All Running Order Club'!$A$4:$CI$60,BD$204,FALSE),"-")</f>
        <v>-</v>
      </c>
      <c r="BE157" s="12" t="str">
        <f>IFERROR(VLOOKUP($A157,'All Running Order Club'!$A$4:$CI$60,BE$204,FALSE),"-")</f>
        <v>-</v>
      </c>
      <c r="BF157" s="5" t="str">
        <f>IFERROR(VLOOKUP($A157,'All Running Order Club'!$A$4:$CI$60,BF$204,FALSE),"-")</f>
        <v>-</v>
      </c>
      <c r="BG157" s="5" t="str">
        <f>IFERROR(VLOOKUP($A157,'All Running Order Club'!$A$4:$CI$60,BG$204,FALSE),"-")</f>
        <v>-</v>
      </c>
      <c r="BH157" s="5" t="str">
        <f>IFERROR(VLOOKUP($A157,'All Running Order Club'!$A$4:$CI$60,BH$204,FALSE),"-")</f>
        <v>-</v>
      </c>
      <c r="BI157" s="5" t="str">
        <f>IFERROR(VLOOKUP($A157,'All Running Order Club'!$A$4:$CI$60,BI$204,FALSE),"-")</f>
        <v>-</v>
      </c>
      <c r="BJ157" s="5" t="str">
        <f>IFERROR(VLOOKUP($A157,'All Running Order Club'!$A$4:$CI$60,BJ$204,FALSE),"-")</f>
        <v>-</v>
      </c>
      <c r="BK157" s="5" t="str">
        <f>IFERROR(VLOOKUP($A157,'All Running Order Club'!$A$4:$CI$60,BK$204,FALSE),"-")</f>
        <v>-</v>
      </c>
      <c r="BL157" s="5" t="str">
        <f>IFERROR(VLOOKUP($A157,'All Running Order Club'!$A$4:$CI$60,BL$204,FALSE),"-")</f>
        <v>-</v>
      </c>
      <c r="BM157" s="5" t="str">
        <f>IFERROR(VLOOKUP($A157,'All Running Order Club'!$A$4:$CI$60,BM$204,FALSE),"-")</f>
        <v>-</v>
      </c>
      <c r="BN157" s="5" t="str">
        <f>IFERROR(VLOOKUP($A157,'All Running Order Club'!$A$4:$CI$60,BN$204,FALSE),"-")</f>
        <v>-</v>
      </c>
      <c r="BO157" s="5" t="str">
        <f>IFERROR(VLOOKUP($A157,'All Running Order Club'!$A$4:$CI$60,BO$204,FALSE),"-")</f>
        <v>-</v>
      </c>
      <c r="BP157" s="3" t="str">
        <f>IFERROR(VLOOKUP($A157,'All Running Order Club'!$A$4:$CI$60,BP$204,FALSE),"-")</f>
        <v>-</v>
      </c>
      <c r="BQ157" s="3" t="str">
        <f>IFERROR(VLOOKUP($A157,'All Running Order Club'!$A$4:$CI$60,BQ$204,FALSE),"-")</f>
        <v>-</v>
      </c>
      <c r="BR157" s="3" t="str">
        <f>IFERROR(VLOOKUP($A157,'All Running Order Club'!$A$4:$CI$60,BR$204,FALSE),"-")</f>
        <v>-</v>
      </c>
      <c r="BS157" s="3" t="str">
        <f>IFERROR(VLOOKUP($A157,'All Running Order Club'!$A$4:$CI$60,BS$204,FALSE),"-")</f>
        <v>-</v>
      </c>
      <c r="BT157" s="3" t="str">
        <f>IFERROR(VLOOKUP($A157,'All Running Order Club'!$A$4:$CI$60,BT$204,FALSE),"-")</f>
        <v>-</v>
      </c>
      <c r="BU157" s="3" t="str">
        <f>IFERROR(VLOOKUP($A157,'All Running Order Club'!$A$4:$CI$60,BU$204,FALSE),"-")</f>
        <v>-</v>
      </c>
      <c r="BV157" s="3" t="str">
        <f>IFERROR(VLOOKUP($A157,'All Running Order Club'!$A$4:$CI$60,BV$204,FALSE),"-")</f>
        <v>-</v>
      </c>
      <c r="BW157" s="3" t="str">
        <f>IFERROR(VLOOKUP($A157,'All Running Order Club'!$A$4:$CI$60,BW$204,FALSE),"-")</f>
        <v>-</v>
      </c>
      <c r="BX157" s="3" t="str">
        <f>IFERROR(VLOOKUP($A157,'All Running Order Club'!$A$4:$CI$60,BX$204,FALSE),"-")</f>
        <v>-</v>
      </c>
      <c r="BY157" s="3" t="str">
        <f>IFERROR(VLOOKUP($A157,'All Running Order Club'!$A$4:$CI$60,BY$204,FALSE),"-")</f>
        <v>-</v>
      </c>
      <c r="BZ157" s="3" t="str">
        <f>IFERROR(VLOOKUP($A157,'All Running Order Club'!$A$4:$CI$60,BZ$204,FALSE),"-")</f>
        <v>-</v>
      </c>
      <c r="CA157" s="3" t="str">
        <f>IFERROR(VLOOKUP($A157,'All Running Order Club'!$A$4:$CI$60,CA$204,FALSE),"-")</f>
        <v>-</v>
      </c>
      <c r="CB157" s="3" t="str">
        <f>IFERROR(VLOOKUP($A157,'All Running Order Club'!$A$4:$CI$60,CB$204,FALSE),"-")</f>
        <v>-</v>
      </c>
      <c r="CC157" s="3" t="str">
        <f>IFERROR(VLOOKUP($A157,'All Running Order Club'!$A$4:$CI$60,CC$204,FALSE),"-")</f>
        <v>-</v>
      </c>
      <c r="CD157" s="3" t="str">
        <f>IFERROR(VLOOKUP($A157,'All Running Order Club'!$A$4:$CI$60,CD$204,FALSE),"-")</f>
        <v>-</v>
      </c>
      <c r="CE157" s="3" t="str">
        <f>IFERROR(VLOOKUP($A157,'All Running Order Club'!$A$4:$CI$60,CE$204,FALSE),"-")</f>
        <v>-</v>
      </c>
      <c r="CF157" s="3"/>
      <c r="CG157" s="3"/>
      <c r="CH157" s="5" t="str">
        <f>IFERROR(VLOOKUP($A157,'All Running Order Club'!$A$4:$CI$60,CH$204,FALSE),"-")</f>
        <v>-</v>
      </c>
      <c r="CI157">
        <v>21</v>
      </c>
    </row>
    <row r="158" spans="1:87" x14ac:dyDescent="0.3">
      <c r="A158" t="s">
        <v>78</v>
      </c>
      <c r="B158" s="37" t="str">
        <f>IFERROR(VLOOKUP($A158,'All Running Order Club'!$A$4:$CI$60,B$204,FALSE),"-")</f>
        <v>-</v>
      </c>
      <c r="C158" s="36" t="str">
        <f>IFERROR(VLOOKUP($A158,'All Running Order Club'!$A$4:$CI$60,C$204,FALSE),"-")</f>
        <v>-</v>
      </c>
      <c r="D158" s="36" t="str">
        <f>IFERROR(VLOOKUP($A158,'All Running Order Club'!$A$4:$CI$60,D$204,FALSE),"-")</f>
        <v>-</v>
      </c>
      <c r="E158" s="36" t="str">
        <f>IFERROR(VLOOKUP($A158,'All Running Order Club'!$A$4:$CI$60,E$204,FALSE),"-")</f>
        <v>-</v>
      </c>
      <c r="F158" s="36" t="str">
        <f>IFERROR(VLOOKUP($A158,'All Running Order Club'!$A$4:$CI$60,F$204,FALSE),"-")</f>
        <v>-</v>
      </c>
      <c r="G158" s="37" t="str">
        <f>IFERROR(VLOOKUP($A158,'All Running Order Club'!$A$4:$CI$60,G$204,FALSE),"-")</f>
        <v>-</v>
      </c>
      <c r="H158" s="36" t="str">
        <f>IFERROR(VLOOKUP($A158,'All Running Order Club'!$A$4:$CI$60,H$204,FALSE),"-")</f>
        <v>-</v>
      </c>
      <c r="I158" s="36" t="str">
        <f>IFERROR(VLOOKUP($A158,'All Running Order Club'!$A$4:$CI$60,I$204,FALSE),"-")</f>
        <v>-</v>
      </c>
      <c r="J158" s="36" t="str">
        <f>IFERROR(VLOOKUP($A158,'All Running Order Club'!$A$4:$CI$60,J$204,FALSE),"-")</f>
        <v>-</v>
      </c>
      <c r="K158" s="36" t="str">
        <f>IFERROR(VLOOKUP($A158,'All Running Order Club'!$A$4:$CI$60,K$204,FALSE),"-")</f>
        <v>-</v>
      </c>
      <c r="L158" s="36" t="str">
        <f>IFERROR(VLOOKUP($A158,'All Running Order Club'!$A$4:$CI$60,L$204,FALSE),"-")</f>
        <v>-</v>
      </c>
      <c r="M158" s="36" t="str">
        <f>IFERROR(VLOOKUP($A158,'All Running Order Club'!$A$4:$CI$60,M$204,FALSE),"-")</f>
        <v>-</v>
      </c>
      <c r="N158" s="36" t="str">
        <f>IFERROR(VLOOKUP($A158,'All Running Order Club'!$A$4:$CI$60,N$204,FALSE),"-")</f>
        <v>-</v>
      </c>
      <c r="O158" s="36" t="str">
        <f>IFERROR(VLOOKUP($A158,'All Running Order Club'!$A$4:$CI$60,O$204,FALSE),"-")</f>
        <v>-</v>
      </c>
      <c r="P158" s="36" t="str">
        <f>IFERROR(VLOOKUP($A158,'All Running Order Club'!$A$4:$CI$60,P$204,FALSE),"-")</f>
        <v>-</v>
      </c>
      <c r="Q158" s="36" t="str">
        <f>IFERROR(VLOOKUP($A158,'All Running Order Club'!$A$4:$CI$60,Q$204,FALSE),"-")</f>
        <v>-</v>
      </c>
      <c r="R158" s="36" t="str">
        <f>IFERROR(VLOOKUP($A158,'All Running Order Club'!$A$4:$CI$60,R$204,FALSE),"-")</f>
        <v>-</v>
      </c>
      <c r="S158" s="36" t="str">
        <f>IFERROR(VLOOKUP($A158,'All Running Order Club'!$A$4:$CI$60,S$204,FALSE),"-")</f>
        <v>-</v>
      </c>
      <c r="T158" s="36" t="str">
        <f>IFERROR(VLOOKUP($A158,'All Running Order Club'!$A$4:$CI$60,T$204,FALSE),"-")</f>
        <v>-</v>
      </c>
      <c r="U158" s="36" t="str">
        <f>IFERROR(VLOOKUP($A158,'All Running Order Club'!$A$4:$CI$60,U$204,FALSE),"-")</f>
        <v>-</v>
      </c>
      <c r="V158" s="36" t="str">
        <f>IFERROR(VLOOKUP($A158,'All Running Order Club'!$A$4:$CI$60,V$204,FALSE),"-")</f>
        <v>-</v>
      </c>
      <c r="W158" s="38" t="str">
        <f>IFERROR(VLOOKUP($A158,'All Running Order Club'!$A$4:$CI$60,W$204,FALSE),"-")</f>
        <v>-</v>
      </c>
      <c r="X158" s="36" t="str">
        <f>IFERROR(VLOOKUP($A158,'All Running Order Club'!$A$4:$CI$60,X$204,FALSE),"-")</f>
        <v>-</v>
      </c>
      <c r="Y158" s="36" t="str">
        <f>IFERROR(VLOOKUP($A158,'All Running Order Club'!$A$4:$CI$60,Y$204,FALSE),"-")</f>
        <v>-</v>
      </c>
      <c r="Z158" s="36" t="str">
        <f>IFERROR(VLOOKUP($A158,'All Running Order Club'!$A$4:$CI$60,Z$204,FALSE),"-")</f>
        <v>-</v>
      </c>
      <c r="AA158" s="36" t="str">
        <f>IFERROR(VLOOKUP($A158,'All Running Order Club'!$A$4:$CI$60,AA$204,FALSE),"-")</f>
        <v>-</v>
      </c>
      <c r="AB158" s="36" t="str">
        <f>IFERROR(VLOOKUP($A158,'All Running Order Club'!$A$4:$CI$60,AB$204,FALSE),"-")</f>
        <v>-</v>
      </c>
      <c r="AC158" s="36" t="str">
        <f>IFERROR(VLOOKUP($A158,'All Running Order Club'!$A$4:$CI$60,AC$204,FALSE),"-")</f>
        <v>-</v>
      </c>
      <c r="AD158" s="36" t="str">
        <f>IFERROR(VLOOKUP($A158,'All Running Order Club'!$A$4:$CI$60,AD$204,FALSE),"-")</f>
        <v>-</v>
      </c>
      <c r="AE158" s="36" t="str">
        <f>IFERROR(VLOOKUP($A158,'All Running Order Club'!$A$4:$CI$60,AE$204,FALSE),"-")</f>
        <v>-</v>
      </c>
      <c r="AF158" s="36" t="str">
        <f>IFERROR(VLOOKUP($A158,'All Running Order Club'!$A$4:$CI$60,AF$204,FALSE),"-")</f>
        <v>-</v>
      </c>
      <c r="AG158" s="36" t="str">
        <f>IFERROR(VLOOKUP($A158,'All Running Order Club'!$A$4:$CI$60,AG$204,FALSE),"-")</f>
        <v>-</v>
      </c>
      <c r="AH158" s="38" t="str">
        <f>IFERROR(VLOOKUP($A158,'All Running Order Club'!$A$4:$CI$60,AH$204,FALSE),"-")</f>
        <v>-</v>
      </c>
      <c r="AI158" s="38" t="str">
        <f>IFERROR(VLOOKUP($A158,'All Running Order Club'!$A$4:$CI$60,AI$204,FALSE),"-")</f>
        <v>-</v>
      </c>
      <c r="AJ158" s="36" t="str">
        <f>IFERROR(VLOOKUP($A158,'All Running Order Club'!$A$4:$CI$60,AJ$204,FALSE),"-")</f>
        <v>-</v>
      </c>
      <c r="AK158" s="36" t="str">
        <f>IFERROR(VLOOKUP($A158,'All Running Order Club'!$A$4:$CI$60,AK$204,FALSE),"-")</f>
        <v>-</v>
      </c>
      <c r="AL158" s="36" t="str">
        <f>IFERROR(VLOOKUP($A158,'All Running Order Club'!$A$4:$CI$60,AL$204,FALSE),"-")</f>
        <v>-</v>
      </c>
      <c r="AM158" s="36" t="str">
        <f>IFERROR(VLOOKUP($A158,'All Running Order Club'!$A$4:$CI$60,AM$204,FALSE),"-")</f>
        <v>-</v>
      </c>
      <c r="AN158" s="36" t="str">
        <f>IFERROR(VLOOKUP($A158,'All Running Order Club'!$A$4:$CI$60,AN$204,FALSE),"-")</f>
        <v>-</v>
      </c>
      <c r="AO158" s="36" t="str">
        <f>IFERROR(VLOOKUP($A158,'All Running Order Club'!$A$4:$CI$60,AO$204,FALSE),"-")</f>
        <v>-</v>
      </c>
      <c r="AP158" s="36" t="str">
        <f>IFERROR(VLOOKUP($A158,'All Running Order Club'!$A$4:$CI$60,AP$204,FALSE),"-")</f>
        <v>-</v>
      </c>
      <c r="AQ158" s="36" t="str">
        <f>IFERROR(VLOOKUP($A158,'All Running Order Club'!$A$4:$CI$60,AQ$204,FALSE),"-")</f>
        <v>-</v>
      </c>
      <c r="AR158" s="36" t="str">
        <f>IFERROR(VLOOKUP($A158,'All Running Order Club'!$A$4:$CI$60,AR$204,FALSE),"-")</f>
        <v>-</v>
      </c>
      <c r="AS158" s="36" t="str">
        <f>IFERROR(VLOOKUP($A158,'All Running Order Club'!$A$4:$CI$60,AS$204,FALSE),"-")</f>
        <v>-</v>
      </c>
      <c r="AT158" s="38" t="str">
        <f>IFERROR(VLOOKUP($A158,'All Running Order Club'!$A$4:$CI$60,AT$204,FALSE),"-")</f>
        <v>-</v>
      </c>
      <c r="AU158" s="38" t="str">
        <f>IFERROR(VLOOKUP($A158,'All Running Order Club'!$A$4:$CI$60,AU$204,FALSE),"-")</f>
        <v>-</v>
      </c>
      <c r="AV158" s="36" t="str">
        <f>IFERROR(VLOOKUP($A158,'All Running Order Club'!$A$4:$CI$60,AV$204,FALSE),"-")</f>
        <v>-</v>
      </c>
      <c r="AW158" s="36" t="str">
        <f>IFERROR(VLOOKUP($A158,'All Running Order Club'!$A$4:$CI$60,AW$204,FALSE),"-")</f>
        <v>-</v>
      </c>
      <c r="AX158" s="36" t="str">
        <f>IFERROR(VLOOKUP($A158,'All Running Order Club'!$A$4:$CI$60,AX$204,FALSE),"-")</f>
        <v>-</v>
      </c>
      <c r="AY158" s="36" t="str">
        <f>IFERROR(VLOOKUP($A158,'All Running Order Club'!$A$4:$CI$60,AY$204,FALSE),"-")</f>
        <v>-</v>
      </c>
      <c r="AZ158" s="36" t="str">
        <f>IFERROR(VLOOKUP($A158,'All Running Order Club'!$A$4:$CI$60,AZ$204,FALSE),"-")</f>
        <v>-</v>
      </c>
      <c r="BA158" s="36" t="str">
        <f>IFERROR(VLOOKUP($A158,'All Running Order Club'!$A$4:$CI$60,BA$204,FALSE),"-")</f>
        <v>-</v>
      </c>
      <c r="BB158" s="36" t="str">
        <f>IFERROR(VLOOKUP($A158,'All Running Order Club'!$A$4:$CI$60,BB$204,FALSE),"-")</f>
        <v>-</v>
      </c>
      <c r="BC158" s="36" t="str">
        <f>IFERROR(VLOOKUP($A158,'All Running Order Club'!$A$4:$CI$60,BC$204,FALSE),"-")</f>
        <v>-</v>
      </c>
      <c r="BD158" s="36" t="str">
        <f>IFERROR(VLOOKUP($A158,'All Running Order Club'!$A$4:$CI$60,BD$204,FALSE),"-")</f>
        <v>-</v>
      </c>
      <c r="BE158" s="36" t="str">
        <f>IFERROR(VLOOKUP($A158,'All Running Order Club'!$A$4:$CI$60,BE$204,FALSE),"-")</f>
        <v>-</v>
      </c>
      <c r="BF158" s="38" t="str">
        <f>IFERROR(VLOOKUP($A158,'All Running Order Club'!$A$4:$CI$60,BF$204,FALSE),"-")</f>
        <v>-</v>
      </c>
      <c r="BG158" s="38" t="str">
        <f>IFERROR(VLOOKUP($A158,'All Running Order Club'!$A$4:$CI$60,BG$204,FALSE),"-")</f>
        <v>-</v>
      </c>
      <c r="BH158" s="5" t="str">
        <f>IFERROR(VLOOKUP($A158,'All Running Order Club'!$A$4:$CI$60,BH$204,FALSE),"-")</f>
        <v>-</v>
      </c>
      <c r="BI158" s="5" t="str">
        <f>IFERROR(VLOOKUP($A158,'All Running Order Club'!$A$4:$CI$60,BI$204,FALSE),"-")</f>
        <v>-</v>
      </c>
      <c r="BJ158" s="5" t="str">
        <f>IFERROR(VLOOKUP($A158,'All Running Order Club'!$A$4:$CI$60,BJ$204,FALSE),"-")</f>
        <v>-</v>
      </c>
      <c r="BK158" s="5" t="str">
        <f>IFERROR(VLOOKUP($A158,'All Running Order Club'!$A$4:$CI$60,BK$204,FALSE),"-")</f>
        <v>-</v>
      </c>
      <c r="BL158" s="5" t="str">
        <f>IFERROR(VLOOKUP($A158,'All Running Order Club'!$A$4:$CI$60,BL$204,FALSE),"-")</f>
        <v>-</v>
      </c>
      <c r="BM158" s="5" t="str">
        <f>IFERROR(VLOOKUP($A158,'All Running Order Club'!$A$4:$CI$60,BM$204,FALSE),"-")</f>
        <v>-</v>
      </c>
      <c r="BN158" s="5" t="str">
        <f>IFERROR(VLOOKUP($A158,'All Running Order Club'!$A$4:$CI$60,BN$204,FALSE),"-")</f>
        <v>-</v>
      </c>
      <c r="BO158" s="5" t="str">
        <f>IFERROR(VLOOKUP($A158,'All Running Order Club'!$A$4:$CI$60,BO$204,FALSE),"-")</f>
        <v>-</v>
      </c>
      <c r="BP158" s="3" t="str">
        <f>IFERROR(VLOOKUP($A158,'All Running Order Club'!$A$4:$CI$60,BP$204,FALSE),"-")</f>
        <v>-</v>
      </c>
      <c r="BQ158" s="3" t="str">
        <f>IFERROR(VLOOKUP($A158,'All Running Order Club'!$A$4:$CI$60,BQ$204,FALSE),"-")</f>
        <v>-</v>
      </c>
      <c r="BR158" s="3" t="str">
        <f>IFERROR(VLOOKUP($A158,'All Running Order Club'!$A$4:$CI$60,BR$204,FALSE),"-")</f>
        <v>-</v>
      </c>
      <c r="BS158" s="3" t="str">
        <f>IFERROR(VLOOKUP($A158,'All Running Order Club'!$A$4:$CI$60,BS$204,FALSE),"-")</f>
        <v>-</v>
      </c>
      <c r="BT158" s="3" t="str">
        <f>IFERROR(VLOOKUP($A158,'All Running Order Club'!$A$4:$CI$60,BT$204,FALSE),"-")</f>
        <v>-</v>
      </c>
      <c r="BU158" s="3" t="str">
        <f>IFERROR(VLOOKUP($A158,'All Running Order Club'!$A$4:$CI$60,BU$204,FALSE),"-")</f>
        <v>-</v>
      </c>
      <c r="BV158" s="3" t="str">
        <f>IFERROR(VLOOKUP($A158,'All Running Order Club'!$A$4:$CI$60,BV$204,FALSE),"-")</f>
        <v>-</v>
      </c>
      <c r="BW158" s="3" t="str">
        <f>IFERROR(VLOOKUP($A158,'All Running Order Club'!$A$4:$CI$60,BW$204,FALSE),"-")</f>
        <v>-</v>
      </c>
      <c r="BX158" s="3" t="str">
        <f>IFERROR(VLOOKUP($A158,'All Running Order Club'!$A$4:$CI$60,BX$204,FALSE),"-")</f>
        <v>-</v>
      </c>
      <c r="BY158" s="3" t="str">
        <f>IFERROR(VLOOKUP($A158,'All Running Order Club'!$A$4:$CI$60,BY$204,FALSE),"-")</f>
        <v>-</v>
      </c>
      <c r="BZ158" s="3" t="str">
        <f>IFERROR(VLOOKUP($A158,'All Running Order Club'!$A$4:$CI$60,BZ$204,FALSE),"-")</f>
        <v>-</v>
      </c>
      <c r="CA158" s="3" t="str">
        <f>IFERROR(VLOOKUP($A158,'All Running Order Club'!$A$4:$CI$60,CA$204,FALSE),"-")</f>
        <v>-</v>
      </c>
      <c r="CB158" s="3" t="str">
        <f>IFERROR(VLOOKUP($A158,'All Running Order Club'!$A$4:$CI$60,CB$204,FALSE),"-")</f>
        <v>-</v>
      </c>
      <c r="CC158" s="3" t="str">
        <f>IFERROR(VLOOKUP($A158,'All Running Order Club'!$A$4:$CI$60,CC$204,FALSE),"-")</f>
        <v>-</v>
      </c>
      <c r="CD158" s="3" t="str">
        <f>IFERROR(VLOOKUP($A158,'All Running Order Club'!$A$4:$CI$60,CD$204,FALSE),"-")</f>
        <v>-</v>
      </c>
      <c r="CE158" s="3" t="str">
        <f>IFERROR(VLOOKUP($A158,'All Running Order Club'!$A$4:$CI$60,CE$204,FALSE),"-")</f>
        <v>-</v>
      </c>
      <c r="CF158" s="3"/>
      <c r="CG158" s="3"/>
      <c r="CH158" s="5" t="str">
        <f>IFERROR(VLOOKUP($A158,'All Running Order Club'!$A$4:$CI$60,CH$204,FALSE),"-")</f>
        <v>-</v>
      </c>
      <c r="CI158">
        <v>22</v>
      </c>
    </row>
    <row r="159" spans="1:87" x14ac:dyDescent="0.3">
      <c r="A159" t="s">
        <v>79</v>
      </c>
      <c r="B159" s="13" t="str">
        <f>IFERROR(VLOOKUP($A159,'All Running Order Club'!$A$4:$CI$60,B$204,FALSE),"-")</f>
        <v>-</v>
      </c>
      <c r="C159" s="35" t="str">
        <f>IFERROR(VLOOKUP($A159,'All Running Order Club'!$A$4:$CI$60,C$204,FALSE),"-")</f>
        <v>-</v>
      </c>
      <c r="D159" s="35" t="str">
        <f>IFERROR(VLOOKUP($A159,'All Running Order Club'!$A$4:$CI$60,D$204,FALSE),"-")</f>
        <v>-</v>
      </c>
      <c r="E159" s="35" t="str">
        <f>IFERROR(VLOOKUP($A159,'All Running Order Club'!$A$4:$CI$60,E$204,FALSE),"-")</f>
        <v>-</v>
      </c>
      <c r="F159" s="35" t="str">
        <f>IFERROR(VLOOKUP($A159,'All Running Order Club'!$A$4:$CI$60,F$204,FALSE),"-")</f>
        <v>-</v>
      </c>
      <c r="G159" s="13" t="str">
        <f>IFERROR(VLOOKUP($A159,'All Running Order Club'!$A$4:$CI$60,G$204,FALSE),"-")</f>
        <v>-</v>
      </c>
      <c r="H159" s="12" t="str">
        <f>IFERROR(VLOOKUP($A159,'All Running Order Club'!$A$4:$CI$60,H$204,FALSE),"-")</f>
        <v>-</v>
      </c>
      <c r="I159" s="12" t="str">
        <f>IFERROR(VLOOKUP($A159,'All Running Order Club'!$A$4:$CI$60,I$204,FALSE),"-")</f>
        <v>-</v>
      </c>
      <c r="J159" s="12" t="str">
        <f>IFERROR(VLOOKUP($A159,'All Running Order Club'!$A$4:$CI$60,J$204,FALSE),"-")</f>
        <v>-</v>
      </c>
      <c r="K159" s="35" t="str">
        <f>IFERROR(VLOOKUP($A159,'All Running Order Club'!$A$4:$CI$60,K$204,FALSE),"-")</f>
        <v>-</v>
      </c>
      <c r="L159" s="12" t="str">
        <f>IFERROR(VLOOKUP($A159,'All Running Order Club'!$A$4:$CI$60,L$204,FALSE),"-")</f>
        <v>-</v>
      </c>
      <c r="M159" s="35" t="str">
        <f>IFERROR(VLOOKUP($A159,'All Running Order Club'!$A$4:$CI$60,M$204,FALSE),"-")</f>
        <v>-</v>
      </c>
      <c r="N159" s="35" t="str">
        <f>IFERROR(VLOOKUP($A159,'All Running Order Club'!$A$4:$CI$60,N$204,FALSE),"-")</f>
        <v>-</v>
      </c>
      <c r="O159" s="35" t="str">
        <f>IFERROR(VLOOKUP($A159,'All Running Order Club'!$A$4:$CI$60,O$204,FALSE),"-")</f>
        <v>-</v>
      </c>
      <c r="P159" s="35" t="str">
        <f>IFERROR(VLOOKUP($A159,'All Running Order Club'!$A$4:$CI$60,P$204,FALSE),"-")</f>
        <v>-</v>
      </c>
      <c r="Q159" s="35" t="str">
        <f>IFERROR(VLOOKUP($A159,'All Running Order Club'!$A$4:$CI$60,Q$204,FALSE),"-")</f>
        <v>-</v>
      </c>
      <c r="R159" s="35" t="str">
        <f>IFERROR(VLOOKUP($A159,'All Running Order Club'!$A$4:$CI$60,R$204,FALSE),"-")</f>
        <v>-</v>
      </c>
      <c r="S159" s="12" t="str">
        <f>IFERROR(VLOOKUP($A159,'All Running Order Club'!$A$4:$CI$60,S$204,FALSE),"-")</f>
        <v>-</v>
      </c>
      <c r="T159" s="35" t="str">
        <f>IFERROR(VLOOKUP($A159,'All Running Order Club'!$A$4:$CI$60,T$204,FALSE),"-")</f>
        <v>-</v>
      </c>
      <c r="U159" s="12" t="str">
        <f>IFERROR(VLOOKUP($A159,'All Running Order Club'!$A$4:$CI$60,U$204,FALSE),"-")</f>
        <v>-</v>
      </c>
      <c r="V159" s="35" t="str">
        <f>IFERROR(VLOOKUP($A159,'All Running Order Club'!$A$4:$CI$60,V$204,FALSE),"-")</f>
        <v>-</v>
      </c>
      <c r="W159" s="5" t="str">
        <f>IFERROR(VLOOKUP($A159,'All Running Order Club'!$A$4:$CI$60,W$204,FALSE),"-")</f>
        <v>-</v>
      </c>
      <c r="X159" s="12" t="str">
        <f>IFERROR(VLOOKUP($A159,'All Running Order Club'!$A$4:$CI$60,X$204,FALSE),"-")</f>
        <v>-</v>
      </c>
      <c r="Y159" s="12" t="str">
        <f>IFERROR(VLOOKUP($A159,'All Running Order Club'!$A$4:$CI$60,Y$204,FALSE),"-")</f>
        <v>-</v>
      </c>
      <c r="Z159" s="12" t="str">
        <f>IFERROR(VLOOKUP($A159,'All Running Order Club'!$A$4:$CI$60,Z$204,FALSE),"-")</f>
        <v>-</v>
      </c>
      <c r="AA159" s="12" t="str">
        <f>IFERROR(VLOOKUP($A159,'All Running Order Club'!$A$4:$CI$60,AA$204,FALSE),"-")</f>
        <v>-</v>
      </c>
      <c r="AB159" s="12" t="str">
        <f>IFERROR(VLOOKUP($A159,'All Running Order Club'!$A$4:$CI$60,AB$204,FALSE),"-")</f>
        <v>-</v>
      </c>
      <c r="AC159" s="12" t="str">
        <f>IFERROR(VLOOKUP($A159,'All Running Order Club'!$A$4:$CI$60,AC$204,FALSE),"-")</f>
        <v>-</v>
      </c>
      <c r="AD159" s="12" t="str">
        <f>IFERROR(VLOOKUP($A159,'All Running Order Club'!$A$4:$CI$60,AD$204,FALSE),"-")</f>
        <v>-</v>
      </c>
      <c r="AE159" s="12" t="str">
        <f>IFERROR(VLOOKUP($A159,'All Running Order Club'!$A$4:$CI$60,AE$204,FALSE),"-")</f>
        <v>-</v>
      </c>
      <c r="AF159" s="12" t="str">
        <f>IFERROR(VLOOKUP($A159,'All Running Order Club'!$A$4:$CI$60,AF$204,FALSE),"-")</f>
        <v>-</v>
      </c>
      <c r="AG159" s="12" t="str">
        <f>IFERROR(VLOOKUP($A159,'All Running Order Club'!$A$4:$CI$60,AG$204,FALSE),"-")</f>
        <v>-</v>
      </c>
      <c r="AH159" s="5" t="str">
        <f>IFERROR(VLOOKUP($A159,'All Running Order Club'!$A$4:$CI$60,AH$204,FALSE),"-")</f>
        <v>-</v>
      </c>
      <c r="AI159" s="5" t="str">
        <f>IFERROR(VLOOKUP($A159,'All Running Order Club'!$A$4:$CI$60,AI$204,FALSE),"-")</f>
        <v>-</v>
      </c>
      <c r="AJ159" s="12" t="str">
        <f>IFERROR(VLOOKUP($A159,'All Running Order Club'!$A$4:$CI$60,AJ$204,FALSE),"-")</f>
        <v>-</v>
      </c>
      <c r="AK159" s="12" t="str">
        <f>IFERROR(VLOOKUP($A159,'All Running Order Club'!$A$4:$CI$60,AK$204,FALSE),"-")</f>
        <v>-</v>
      </c>
      <c r="AL159" s="12" t="str">
        <f>IFERROR(VLOOKUP($A159,'All Running Order Club'!$A$4:$CI$60,AL$204,FALSE),"-")</f>
        <v>-</v>
      </c>
      <c r="AM159" s="12" t="str">
        <f>IFERROR(VLOOKUP($A159,'All Running Order Club'!$A$4:$CI$60,AM$204,FALSE),"-")</f>
        <v>-</v>
      </c>
      <c r="AN159" s="12" t="str">
        <f>IFERROR(VLOOKUP($A159,'All Running Order Club'!$A$4:$CI$60,AN$204,FALSE),"-")</f>
        <v>-</v>
      </c>
      <c r="AO159" s="12" t="str">
        <f>IFERROR(VLOOKUP($A159,'All Running Order Club'!$A$4:$CI$60,AO$204,FALSE),"-")</f>
        <v>-</v>
      </c>
      <c r="AP159" s="12" t="str">
        <f>IFERROR(VLOOKUP($A159,'All Running Order Club'!$A$4:$CI$60,AP$204,FALSE),"-")</f>
        <v>-</v>
      </c>
      <c r="AQ159" s="12" t="str">
        <f>IFERROR(VLOOKUP($A159,'All Running Order Club'!$A$4:$CI$60,AQ$204,FALSE),"-")</f>
        <v>-</v>
      </c>
      <c r="AR159" s="12" t="str">
        <f>IFERROR(VLOOKUP($A159,'All Running Order Club'!$A$4:$CI$60,AR$204,FALSE),"-")</f>
        <v>-</v>
      </c>
      <c r="AS159" s="12" t="str">
        <f>IFERROR(VLOOKUP($A159,'All Running Order Club'!$A$4:$CI$60,AS$204,FALSE),"-")</f>
        <v>-</v>
      </c>
      <c r="AT159" s="5" t="str">
        <f>IFERROR(VLOOKUP($A159,'All Running Order Club'!$A$4:$CI$60,AT$204,FALSE),"-")</f>
        <v>-</v>
      </c>
      <c r="AU159" s="5" t="str">
        <f>IFERROR(VLOOKUP($A159,'All Running Order Club'!$A$4:$CI$60,AU$204,FALSE),"-")</f>
        <v>-</v>
      </c>
      <c r="AV159" s="12" t="str">
        <f>IFERROR(VLOOKUP($A159,'All Running Order Club'!$A$4:$CI$60,AV$204,FALSE),"-")</f>
        <v>-</v>
      </c>
      <c r="AW159" s="12" t="str">
        <f>IFERROR(VLOOKUP($A159,'All Running Order Club'!$A$4:$CI$60,AW$204,FALSE),"-")</f>
        <v>-</v>
      </c>
      <c r="AX159" s="12" t="str">
        <f>IFERROR(VLOOKUP($A159,'All Running Order Club'!$A$4:$CI$60,AX$204,FALSE),"-")</f>
        <v>-</v>
      </c>
      <c r="AY159" s="12" t="str">
        <f>IFERROR(VLOOKUP($A159,'All Running Order Club'!$A$4:$CI$60,AY$204,FALSE),"-")</f>
        <v>-</v>
      </c>
      <c r="AZ159" s="12" t="str">
        <f>IFERROR(VLOOKUP($A159,'All Running Order Club'!$A$4:$CI$60,AZ$204,FALSE),"-")</f>
        <v>-</v>
      </c>
      <c r="BA159" s="12" t="str">
        <f>IFERROR(VLOOKUP($A159,'All Running Order Club'!$A$4:$CI$60,BA$204,FALSE),"-")</f>
        <v>-</v>
      </c>
      <c r="BB159" s="12" t="str">
        <f>IFERROR(VLOOKUP($A159,'All Running Order Club'!$A$4:$CI$60,BB$204,FALSE),"-")</f>
        <v>-</v>
      </c>
      <c r="BC159" s="12" t="str">
        <f>IFERROR(VLOOKUP($A159,'All Running Order Club'!$A$4:$CI$60,BC$204,FALSE),"-")</f>
        <v>-</v>
      </c>
      <c r="BD159" s="12" t="str">
        <f>IFERROR(VLOOKUP($A159,'All Running Order Club'!$A$4:$CI$60,BD$204,FALSE),"-")</f>
        <v>-</v>
      </c>
      <c r="BE159" s="12" t="str">
        <f>IFERROR(VLOOKUP($A159,'All Running Order Club'!$A$4:$CI$60,BE$204,FALSE),"-")</f>
        <v>-</v>
      </c>
      <c r="BF159" s="5" t="str">
        <f>IFERROR(VLOOKUP($A159,'All Running Order Club'!$A$4:$CI$60,BF$204,FALSE),"-")</f>
        <v>-</v>
      </c>
      <c r="BG159" s="5" t="str">
        <f>IFERROR(VLOOKUP($A159,'All Running Order Club'!$A$4:$CI$60,BG$204,FALSE),"-")</f>
        <v>-</v>
      </c>
      <c r="BH159" s="5" t="str">
        <f>IFERROR(VLOOKUP($A159,'All Running Order Club'!$A$4:$CI$60,BH$204,FALSE),"-")</f>
        <v>-</v>
      </c>
      <c r="BI159" s="5" t="str">
        <f>IFERROR(VLOOKUP($A159,'All Running Order Club'!$A$4:$CI$60,BI$204,FALSE),"-")</f>
        <v>-</v>
      </c>
      <c r="BJ159" s="5" t="str">
        <f>IFERROR(VLOOKUP($A159,'All Running Order Club'!$A$4:$CI$60,BJ$204,FALSE),"-")</f>
        <v>-</v>
      </c>
      <c r="BK159" s="5" t="str">
        <f>IFERROR(VLOOKUP($A159,'All Running Order Club'!$A$4:$CI$60,BK$204,FALSE),"-")</f>
        <v>-</v>
      </c>
      <c r="BL159" s="5" t="str">
        <f>IFERROR(VLOOKUP($A159,'All Running Order Club'!$A$4:$CI$60,BL$204,FALSE),"-")</f>
        <v>-</v>
      </c>
      <c r="BM159" s="5" t="str">
        <f>IFERROR(VLOOKUP($A159,'All Running Order Club'!$A$4:$CI$60,BM$204,FALSE),"-")</f>
        <v>-</v>
      </c>
      <c r="BN159" s="5" t="str">
        <f>IFERROR(VLOOKUP($A159,'All Running Order Club'!$A$4:$CI$60,BN$204,FALSE),"-")</f>
        <v>-</v>
      </c>
      <c r="BO159" s="5" t="str">
        <f>IFERROR(VLOOKUP($A159,'All Running Order Club'!$A$4:$CI$60,BO$204,FALSE),"-")</f>
        <v>-</v>
      </c>
      <c r="BP159" s="3" t="str">
        <f>IFERROR(VLOOKUP($A159,'All Running Order Club'!$A$4:$CI$60,BP$204,FALSE),"-")</f>
        <v>-</v>
      </c>
      <c r="BQ159" s="3" t="str">
        <f>IFERROR(VLOOKUP($A159,'All Running Order Club'!$A$4:$CI$60,BQ$204,FALSE),"-")</f>
        <v>-</v>
      </c>
      <c r="BR159" s="3" t="str">
        <f>IFERROR(VLOOKUP($A159,'All Running Order Club'!$A$4:$CI$60,BR$204,FALSE),"-")</f>
        <v>-</v>
      </c>
      <c r="BS159" s="3" t="str">
        <f>IFERROR(VLOOKUP($A159,'All Running Order Club'!$A$4:$CI$60,BS$204,FALSE),"-")</f>
        <v>-</v>
      </c>
      <c r="BT159" s="3" t="str">
        <f>IFERROR(VLOOKUP($A159,'All Running Order Club'!$A$4:$CI$60,BT$204,FALSE),"-")</f>
        <v>-</v>
      </c>
      <c r="BU159" s="3" t="str">
        <f>IFERROR(VLOOKUP($A159,'All Running Order Club'!$A$4:$CI$60,BU$204,FALSE),"-")</f>
        <v>-</v>
      </c>
      <c r="BV159" s="3" t="str">
        <f>IFERROR(VLOOKUP($A159,'All Running Order Club'!$A$4:$CI$60,BV$204,FALSE),"-")</f>
        <v>-</v>
      </c>
      <c r="BW159" s="3" t="str">
        <f>IFERROR(VLOOKUP($A159,'All Running Order Club'!$A$4:$CI$60,BW$204,FALSE),"-")</f>
        <v>-</v>
      </c>
      <c r="BX159" s="3" t="str">
        <f>IFERROR(VLOOKUP($A159,'All Running Order Club'!$A$4:$CI$60,BX$204,FALSE),"-")</f>
        <v>-</v>
      </c>
      <c r="BY159" s="3" t="str">
        <f>IFERROR(VLOOKUP($A159,'All Running Order Club'!$A$4:$CI$60,BY$204,FALSE),"-")</f>
        <v>-</v>
      </c>
      <c r="BZ159" s="3" t="str">
        <f>IFERROR(VLOOKUP($A159,'All Running Order Club'!$A$4:$CI$60,BZ$204,FALSE),"-")</f>
        <v>-</v>
      </c>
      <c r="CA159" s="3" t="str">
        <f>IFERROR(VLOOKUP($A159,'All Running Order Club'!$A$4:$CI$60,CA$204,FALSE),"-")</f>
        <v>-</v>
      </c>
      <c r="CB159" s="3" t="str">
        <f>IFERROR(VLOOKUP($A159,'All Running Order Club'!$A$4:$CI$60,CB$204,FALSE),"-")</f>
        <v>-</v>
      </c>
      <c r="CC159" s="3" t="str">
        <f>IFERROR(VLOOKUP($A159,'All Running Order Club'!$A$4:$CI$60,CC$204,FALSE),"-")</f>
        <v>-</v>
      </c>
      <c r="CD159" s="3" t="str">
        <f>IFERROR(VLOOKUP($A159,'All Running Order Club'!$A$4:$CI$60,CD$204,FALSE),"-")</f>
        <v>-</v>
      </c>
      <c r="CE159" s="3" t="str">
        <f>IFERROR(VLOOKUP($A159,'All Running Order Club'!$A$4:$CI$60,CE$204,FALSE),"-")</f>
        <v>-</v>
      </c>
      <c r="CF159" s="3"/>
      <c r="CG159" s="3"/>
      <c r="CH159" s="5" t="str">
        <f>IFERROR(VLOOKUP($A159,'All Running Order Club'!$A$4:$CI$60,CH$204,FALSE),"-")</f>
        <v>-</v>
      </c>
      <c r="CI159">
        <v>23</v>
      </c>
    </row>
    <row r="160" spans="1:87" x14ac:dyDescent="0.3">
      <c r="A160" t="s">
        <v>80</v>
      </c>
      <c r="B160" s="37" t="str">
        <f>IFERROR(VLOOKUP($A160,'All Running Order Club'!$A$4:$CI$60,B$204,FALSE),"-")</f>
        <v>-</v>
      </c>
      <c r="C160" s="36" t="str">
        <f>IFERROR(VLOOKUP($A160,'All Running Order Club'!$A$4:$CI$60,C$204,FALSE),"-")</f>
        <v>-</v>
      </c>
      <c r="D160" s="36" t="str">
        <f>IFERROR(VLOOKUP($A160,'All Running Order Club'!$A$4:$CI$60,D$204,FALSE),"-")</f>
        <v>-</v>
      </c>
      <c r="E160" s="36" t="str">
        <f>IFERROR(VLOOKUP($A160,'All Running Order Club'!$A$4:$CI$60,E$204,FALSE),"-")</f>
        <v>-</v>
      </c>
      <c r="F160" s="36" t="str">
        <f>IFERROR(VLOOKUP($A160,'All Running Order Club'!$A$4:$CI$60,F$204,FALSE),"-")</f>
        <v>-</v>
      </c>
      <c r="G160" s="37" t="str">
        <f>IFERROR(VLOOKUP($A160,'All Running Order Club'!$A$4:$CI$60,G$204,FALSE),"-")</f>
        <v>-</v>
      </c>
      <c r="H160" s="36" t="str">
        <f>IFERROR(VLOOKUP($A160,'All Running Order Club'!$A$4:$CI$60,H$204,FALSE),"-")</f>
        <v>-</v>
      </c>
      <c r="I160" s="36" t="str">
        <f>IFERROR(VLOOKUP($A160,'All Running Order Club'!$A$4:$CI$60,I$204,FALSE),"-")</f>
        <v>-</v>
      </c>
      <c r="J160" s="36" t="str">
        <f>IFERROR(VLOOKUP($A160,'All Running Order Club'!$A$4:$CI$60,J$204,FALSE),"-")</f>
        <v>-</v>
      </c>
      <c r="K160" s="36" t="str">
        <f>IFERROR(VLOOKUP($A160,'All Running Order Club'!$A$4:$CI$60,K$204,FALSE),"-")</f>
        <v>-</v>
      </c>
      <c r="L160" s="36" t="str">
        <f>IFERROR(VLOOKUP($A160,'All Running Order Club'!$A$4:$CI$60,L$204,FALSE),"-")</f>
        <v>-</v>
      </c>
      <c r="M160" s="36" t="str">
        <f>IFERROR(VLOOKUP($A160,'All Running Order Club'!$A$4:$CI$60,M$204,FALSE),"-")</f>
        <v>-</v>
      </c>
      <c r="N160" s="36" t="str">
        <f>IFERROR(VLOOKUP($A160,'All Running Order Club'!$A$4:$CI$60,N$204,FALSE),"-")</f>
        <v>-</v>
      </c>
      <c r="O160" s="36" t="str">
        <f>IFERROR(VLOOKUP($A160,'All Running Order Club'!$A$4:$CI$60,O$204,FALSE),"-")</f>
        <v>-</v>
      </c>
      <c r="P160" s="36" t="str">
        <f>IFERROR(VLOOKUP($A160,'All Running Order Club'!$A$4:$CI$60,P$204,FALSE),"-")</f>
        <v>-</v>
      </c>
      <c r="Q160" s="36" t="str">
        <f>IFERROR(VLOOKUP($A160,'All Running Order Club'!$A$4:$CI$60,Q$204,FALSE),"-")</f>
        <v>-</v>
      </c>
      <c r="R160" s="36" t="str">
        <f>IFERROR(VLOOKUP($A160,'All Running Order Club'!$A$4:$CI$60,R$204,FALSE),"-")</f>
        <v>-</v>
      </c>
      <c r="S160" s="36" t="str">
        <f>IFERROR(VLOOKUP($A160,'All Running Order Club'!$A$4:$CI$60,S$204,FALSE),"-")</f>
        <v>-</v>
      </c>
      <c r="T160" s="36" t="str">
        <f>IFERROR(VLOOKUP($A160,'All Running Order Club'!$A$4:$CI$60,T$204,FALSE),"-")</f>
        <v>-</v>
      </c>
      <c r="U160" s="36" t="str">
        <f>IFERROR(VLOOKUP($A160,'All Running Order Club'!$A$4:$CI$60,U$204,FALSE),"-")</f>
        <v>-</v>
      </c>
      <c r="V160" s="36" t="str">
        <f>IFERROR(VLOOKUP($A160,'All Running Order Club'!$A$4:$CI$60,V$204,FALSE),"-")</f>
        <v>-</v>
      </c>
      <c r="W160" s="38" t="str">
        <f>IFERROR(VLOOKUP($A160,'All Running Order Club'!$A$4:$CI$60,W$204,FALSE),"-")</f>
        <v>-</v>
      </c>
      <c r="X160" s="36" t="str">
        <f>IFERROR(VLOOKUP($A160,'All Running Order Club'!$A$4:$CI$60,X$204,FALSE),"-")</f>
        <v>-</v>
      </c>
      <c r="Y160" s="36" t="str">
        <f>IFERROR(VLOOKUP($A160,'All Running Order Club'!$A$4:$CI$60,Y$204,FALSE),"-")</f>
        <v>-</v>
      </c>
      <c r="Z160" s="36" t="str">
        <f>IFERROR(VLOOKUP($A160,'All Running Order Club'!$A$4:$CI$60,Z$204,FALSE),"-")</f>
        <v>-</v>
      </c>
      <c r="AA160" s="36" t="str">
        <f>IFERROR(VLOOKUP($A160,'All Running Order Club'!$A$4:$CI$60,AA$204,FALSE),"-")</f>
        <v>-</v>
      </c>
      <c r="AB160" s="36" t="str">
        <f>IFERROR(VLOOKUP($A160,'All Running Order Club'!$A$4:$CI$60,AB$204,FALSE),"-")</f>
        <v>-</v>
      </c>
      <c r="AC160" s="36" t="str">
        <f>IFERROR(VLOOKUP($A160,'All Running Order Club'!$A$4:$CI$60,AC$204,FALSE),"-")</f>
        <v>-</v>
      </c>
      <c r="AD160" s="36" t="str">
        <f>IFERROR(VLOOKUP($A160,'All Running Order Club'!$A$4:$CI$60,AD$204,FALSE),"-")</f>
        <v>-</v>
      </c>
      <c r="AE160" s="36" t="str">
        <f>IFERROR(VLOOKUP($A160,'All Running Order Club'!$A$4:$CI$60,AE$204,FALSE),"-")</f>
        <v>-</v>
      </c>
      <c r="AF160" s="36" t="str">
        <f>IFERROR(VLOOKUP($A160,'All Running Order Club'!$A$4:$CI$60,AF$204,FALSE),"-")</f>
        <v>-</v>
      </c>
      <c r="AG160" s="36" t="str">
        <f>IFERROR(VLOOKUP($A160,'All Running Order Club'!$A$4:$CI$60,AG$204,FALSE),"-")</f>
        <v>-</v>
      </c>
      <c r="AH160" s="38" t="str">
        <f>IFERROR(VLOOKUP($A160,'All Running Order Club'!$A$4:$CI$60,AH$204,FALSE),"-")</f>
        <v>-</v>
      </c>
      <c r="AI160" s="38" t="str">
        <f>IFERROR(VLOOKUP($A160,'All Running Order Club'!$A$4:$CI$60,AI$204,FALSE),"-")</f>
        <v>-</v>
      </c>
      <c r="AJ160" s="36" t="str">
        <f>IFERROR(VLOOKUP($A160,'All Running Order Club'!$A$4:$CI$60,AJ$204,FALSE),"-")</f>
        <v>-</v>
      </c>
      <c r="AK160" s="36" t="str">
        <f>IFERROR(VLOOKUP($A160,'All Running Order Club'!$A$4:$CI$60,AK$204,FALSE),"-")</f>
        <v>-</v>
      </c>
      <c r="AL160" s="36" t="str">
        <f>IFERROR(VLOOKUP($A160,'All Running Order Club'!$A$4:$CI$60,AL$204,FALSE),"-")</f>
        <v>-</v>
      </c>
      <c r="AM160" s="36" t="str">
        <f>IFERROR(VLOOKUP($A160,'All Running Order Club'!$A$4:$CI$60,AM$204,FALSE),"-")</f>
        <v>-</v>
      </c>
      <c r="AN160" s="36" t="str">
        <f>IFERROR(VLOOKUP($A160,'All Running Order Club'!$A$4:$CI$60,AN$204,FALSE),"-")</f>
        <v>-</v>
      </c>
      <c r="AO160" s="36" t="str">
        <f>IFERROR(VLOOKUP($A160,'All Running Order Club'!$A$4:$CI$60,AO$204,FALSE),"-")</f>
        <v>-</v>
      </c>
      <c r="AP160" s="36" t="str">
        <f>IFERROR(VLOOKUP($A160,'All Running Order Club'!$A$4:$CI$60,AP$204,FALSE),"-")</f>
        <v>-</v>
      </c>
      <c r="AQ160" s="36" t="str">
        <f>IFERROR(VLOOKUP($A160,'All Running Order Club'!$A$4:$CI$60,AQ$204,FALSE),"-")</f>
        <v>-</v>
      </c>
      <c r="AR160" s="36" t="str">
        <f>IFERROR(VLOOKUP($A160,'All Running Order Club'!$A$4:$CI$60,AR$204,FALSE),"-")</f>
        <v>-</v>
      </c>
      <c r="AS160" s="36" t="str">
        <f>IFERROR(VLOOKUP($A160,'All Running Order Club'!$A$4:$CI$60,AS$204,FALSE),"-")</f>
        <v>-</v>
      </c>
      <c r="AT160" s="38" t="str">
        <f>IFERROR(VLOOKUP($A160,'All Running Order Club'!$A$4:$CI$60,AT$204,FALSE),"-")</f>
        <v>-</v>
      </c>
      <c r="AU160" s="38" t="str">
        <f>IFERROR(VLOOKUP($A160,'All Running Order Club'!$A$4:$CI$60,AU$204,FALSE),"-")</f>
        <v>-</v>
      </c>
      <c r="AV160" s="36" t="str">
        <f>IFERROR(VLOOKUP($A160,'All Running Order Club'!$A$4:$CI$60,AV$204,FALSE),"-")</f>
        <v>-</v>
      </c>
      <c r="AW160" s="36" t="str">
        <f>IFERROR(VLOOKUP($A160,'All Running Order Club'!$A$4:$CI$60,AW$204,FALSE),"-")</f>
        <v>-</v>
      </c>
      <c r="AX160" s="36" t="str">
        <f>IFERROR(VLOOKUP($A160,'All Running Order Club'!$A$4:$CI$60,AX$204,FALSE),"-")</f>
        <v>-</v>
      </c>
      <c r="AY160" s="36" t="str">
        <f>IFERROR(VLOOKUP($A160,'All Running Order Club'!$A$4:$CI$60,AY$204,FALSE),"-")</f>
        <v>-</v>
      </c>
      <c r="AZ160" s="36" t="str">
        <f>IFERROR(VLOOKUP($A160,'All Running Order Club'!$A$4:$CI$60,AZ$204,FALSE),"-")</f>
        <v>-</v>
      </c>
      <c r="BA160" s="36" t="str">
        <f>IFERROR(VLOOKUP($A160,'All Running Order Club'!$A$4:$CI$60,BA$204,FALSE),"-")</f>
        <v>-</v>
      </c>
      <c r="BB160" s="36" t="str">
        <f>IFERROR(VLOOKUP($A160,'All Running Order Club'!$A$4:$CI$60,BB$204,FALSE),"-")</f>
        <v>-</v>
      </c>
      <c r="BC160" s="36" t="str">
        <f>IFERROR(VLOOKUP($A160,'All Running Order Club'!$A$4:$CI$60,BC$204,FALSE),"-")</f>
        <v>-</v>
      </c>
      <c r="BD160" s="36" t="str">
        <f>IFERROR(VLOOKUP($A160,'All Running Order Club'!$A$4:$CI$60,BD$204,FALSE),"-")</f>
        <v>-</v>
      </c>
      <c r="BE160" s="36" t="str">
        <f>IFERROR(VLOOKUP($A160,'All Running Order Club'!$A$4:$CI$60,BE$204,FALSE),"-")</f>
        <v>-</v>
      </c>
      <c r="BF160" s="38" t="str">
        <f>IFERROR(VLOOKUP($A160,'All Running Order Club'!$A$4:$CI$60,BF$204,FALSE),"-")</f>
        <v>-</v>
      </c>
      <c r="BG160" s="38" t="str">
        <f>IFERROR(VLOOKUP($A160,'All Running Order Club'!$A$4:$CI$60,BG$204,FALSE),"-")</f>
        <v>-</v>
      </c>
      <c r="BH160" s="5" t="str">
        <f>IFERROR(VLOOKUP($A160,'All Running Order Club'!$A$4:$CI$60,BH$204,FALSE),"-")</f>
        <v>-</v>
      </c>
      <c r="BI160" s="5" t="str">
        <f>IFERROR(VLOOKUP($A160,'All Running Order Club'!$A$4:$CI$60,BI$204,FALSE),"-")</f>
        <v>-</v>
      </c>
      <c r="BJ160" s="5" t="str">
        <f>IFERROR(VLOOKUP($A160,'All Running Order Club'!$A$4:$CI$60,BJ$204,FALSE),"-")</f>
        <v>-</v>
      </c>
      <c r="BK160" s="5" t="str">
        <f>IFERROR(VLOOKUP($A160,'All Running Order Club'!$A$4:$CI$60,BK$204,FALSE),"-")</f>
        <v>-</v>
      </c>
      <c r="BL160" s="5" t="str">
        <f>IFERROR(VLOOKUP($A160,'All Running Order Club'!$A$4:$CI$60,BL$204,FALSE),"-")</f>
        <v>-</v>
      </c>
      <c r="BM160" s="5" t="str">
        <f>IFERROR(VLOOKUP($A160,'All Running Order Club'!$A$4:$CI$60,BM$204,FALSE),"-")</f>
        <v>-</v>
      </c>
      <c r="BN160" s="5" t="str">
        <f>IFERROR(VLOOKUP($A160,'All Running Order Club'!$A$4:$CI$60,BN$204,FALSE),"-")</f>
        <v>-</v>
      </c>
      <c r="BO160" s="5" t="str">
        <f>IFERROR(VLOOKUP($A160,'All Running Order Club'!$A$4:$CI$60,BO$204,FALSE),"-")</f>
        <v>-</v>
      </c>
      <c r="BP160" s="3" t="str">
        <f>IFERROR(VLOOKUP($A160,'All Running Order Club'!$A$4:$CI$60,BP$204,FALSE),"-")</f>
        <v>-</v>
      </c>
      <c r="BQ160" s="3" t="str">
        <f>IFERROR(VLOOKUP($A160,'All Running Order Club'!$A$4:$CI$60,BQ$204,FALSE),"-")</f>
        <v>-</v>
      </c>
      <c r="BR160" s="3" t="str">
        <f>IFERROR(VLOOKUP($A160,'All Running Order Club'!$A$4:$CI$60,BR$204,FALSE),"-")</f>
        <v>-</v>
      </c>
      <c r="BS160" s="3" t="str">
        <f>IFERROR(VLOOKUP($A160,'All Running Order Club'!$A$4:$CI$60,BS$204,FALSE),"-")</f>
        <v>-</v>
      </c>
      <c r="BT160" s="3" t="str">
        <f>IFERROR(VLOOKUP($A160,'All Running Order Club'!$A$4:$CI$60,BT$204,FALSE),"-")</f>
        <v>-</v>
      </c>
      <c r="BU160" s="3" t="str">
        <f>IFERROR(VLOOKUP($A160,'All Running Order Club'!$A$4:$CI$60,BU$204,FALSE),"-")</f>
        <v>-</v>
      </c>
      <c r="BV160" s="3" t="str">
        <f>IFERROR(VLOOKUP($A160,'All Running Order Club'!$A$4:$CI$60,BV$204,FALSE),"-")</f>
        <v>-</v>
      </c>
      <c r="BW160" s="3" t="str">
        <f>IFERROR(VLOOKUP($A160,'All Running Order Club'!$A$4:$CI$60,BW$204,FALSE),"-")</f>
        <v>-</v>
      </c>
      <c r="BX160" s="3" t="str">
        <f>IFERROR(VLOOKUP($A160,'All Running Order Club'!$A$4:$CI$60,BX$204,FALSE),"-")</f>
        <v>-</v>
      </c>
      <c r="BY160" s="3" t="str">
        <f>IFERROR(VLOOKUP($A160,'All Running Order Club'!$A$4:$CI$60,BY$204,FALSE),"-")</f>
        <v>-</v>
      </c>
      <c r="BZ160" s="3" t="str">
        <f>IFERROR(VLOOKUP($A160,'All Running Order Club'!$A$4:$CI$60,BZ$204,FALSE),"-")</f>
        <v>-</v>
      </c>
      <c r="CA160" s="3" t="str">
        <f>IFERROR(VLOOKUP($A160,'All Running Order Club'!$A$4:$CI$60,CA$204,FALSE),"-")</f>
        <v>-</v>
      </c>
      <c r="CB160" s="3" t="str">
        <f>IFERROR(VLOOKUP($A160,'All Running Order Club'!$A$4:$CI$60,CB$204,FALSE),"-")</f>
        <v>-</v>
      </c>
      <c r="CC160" s="3" t="str">
        <f>IFERROR(VLOOKUP($A160,'All Running Order Club'!$A$4:$CI$60,CC$204,FALSE),"-")</f>
        <v>-</v>
      </c>
      <c r="CD160" s="3" t="str">
        <f>IFERROR(VLOOKUP($A160,'All Running Order Club'!$A$4:$CI$60,CD$204,FALSE),"-")</f>
        <v>-</v>
      </c>
      <c r="CE160" s="3" t="str">
        <f>IFERROR(VLOOKUP($A160,'All Running Order Club'!$A$4:$CI$60,CE$204,FALSE),"-")</f>
        <v>-</v>
      </c>
      <c r="CF160" s="3"/>
      <c r="CG160" s="3"/>
      <c r="CH160" s="5" t="str">
        <f>IFERROR(VLOOKUP($A160,'All Running Order Club'!$A$4:$CI$60,CH$204,FALSE),"-")</f>
        <v>-</v>
      </c>
      <c r="CI160">
        <v>24</v>
      </c>
    </row>
    <row r="161" spans="1:87" x14ac:dyDescent="0.3">
      <c r="B161" s="13" t="s">
        <v>169</v>
      </c>
      <c r="C161" s="13"/>
      <c r="D161" s="13"/>
      <c r="E161" s="13"/>
      <c r="F161" s="13"/>
      <c r="G161" s="13"/>
      <c r="H161" s="12"/>
      <c r="I161" s="12"/>
      <c r="J161" s="12"/>
      <c r="K161" s="12"/>
      <c r="L161" s="12"/>
      <c r="M161" s="12"/>
      <c r="N161" s="12"/>
      <c r="O161" s="12"/>
      <c r="P161" s="12"/>
      <c r="Q161" s="12"/>
      <c r="R161" s="12"/>
      <c r="S161" s="12"/>
      <c r="T161" s="12"/>
      <c r="U161" s="12"/>
      <c r="V161" s="12"/>
      <c r="W161" s="5"/>
      <c r="X161" s="12"/>
      <c r="Y161" s="12"/>
      <c r="Z161" s="12"/>
      <c r="AA161" s="12"/>
      <c r="AB161" s="12"/>
      <c r="AC161" s="12"/>
      <c r="AD161" s="12"/>
      <c r="AE161" s="12"/>
      <c r="AF161" s="12"/>
      <c r="AG161" s="12"/>
      <c r="AH161" s="5"/>
      <c r="AI161" s="5"/>
      <c r="AJ161" s="12"/>
      <c r="AK161" s="12"/>
      <c r="AL161" s="12"/>
      <c r="AM161" s="12"/>
      <c r="AN161" s="12"/>
      <c r="AO161" s="12"/>
      <c r="AP161" s="12"/>
      <c r="AQ161" s="12"/>
      <c r="AR161" s="12"/>
      <c r="AS161" s="12"/>
      <c r="AT161" s="5"/>
      <c r="AU161" s="5"/>
      <c r="AV161" s="5"/>
      <c r="AW161" s="5"/>
      <c r="AX161" s="5"/>
      <c r="AY161" s="5"/>
      <c r="AZ161" s="5"/>
      <c r="BA161" s="5"/>
      <c r="BB161" s="5"/>
      <c r="BC161" s="5"/>
      <c r="BD161" s="5"/>
      <c r="BE161" s="5"/>
      <c r="BF161" s="5"/>
      <c r="BG161" s="5"/>
      <c r="BH161" s="5"/>
      <c r="BI161" s="5"/>
      <c r="BJ161" s="5"/>
      <c r="BK161" s="5"/>
      <c r="BL161" s="5"/>
      <c r="BM161" s="5"/>
      <c r="BN161" s="5"/>
      <c r="BO161" s="5"/>
      <c r="BP161" s="3"/>
      <c r="BQ161" s="3"/>
      <c r="BR161" s="3"/>
      <c r="BS161" s="3"/>
      <c r="BT161" s="3"/>
      <c r="BU161" s="3"/>
      <c r="BV161" s="3"/>
      <c r="BW161" s="3"/>
      <c r="BX161" s="3"/>
      <c r="BY161" s="3"/>
      <c r="BZ161" s="3"/>
      <c r="CA161" s="3"/>
      <c r="CB161" s="3"/>
      <c r="CC161" s="3"/>
      <c r="CD161" s="3"/>
      <c r="CE161" s="3"/>
      <c r="CF161" s="3"/>
      <c r="CG161" s="3"/>
      <c r="CH161" s="5"/>
    </row>
    <row r="162" spans="1:87" x14ac:dyDescent="0.3">
      <c r="A162" t="s">
        <v>81</v>
      </c>
      <c r="B162" s="13">
        <f>IFERROR(VLOOKUP($A162,'All Running Order Club'!$A$4:$CI$60,B$204,FALSE),"-")</f>
        <v>22</v>
      </c>
      <c r="C162" s="35" t="str">
        <f>IFERROR(VLOOKUP($A162,'All Running Order Club'!$A$4:$CI$60,C$204,FALSE),"-")</f>
        <v>Graham Wilson</v>
      </c>
      <c r="D162" s="35" t="str">
        <f>IFERROR(VLOOKUP($A162,'All Running Order Club'!$A$4:$CI$60,D$204,FALSE),"-")</f>
        <v>Frank Wilson</v>
      </c>
      <c r="E162" s="35" t="str">
        <f>IFERROR(VLOOKUP($A162,'All Running Order Club'!$A$4:$CI$60,E$204,FALSE),"-")</f>
        <v>FRS765</v>
      </c>
      <c r="F162" s="35">
        <f>IFERROR(VLOOKUP($A162,'All Running Order Club'!$A$4:$CI$60,F$204,FALSE),"-")</f>
        <v>1565</v>
      </c>
      <c r="G162" s="13" t="str">
        <f>IFERROR(VLOOKUP($A162,'All Running Order Club'!$A$4:$CI$60,G$204,FALSE),"-")</f>
        <v>Live</v>
      </c>
      <c r="H162" s="12">
        <f>IFERROR(VLOOKUP($A162,'All Running Order Club'!$A$4:$CI$60,H$204,FALSE),"-")</f>
        <v>3</v>
      </c>
      <c r="I162" s="12">
        <f>IFERROR(VLOOKUP($A162,'All Running Order Club'!$A$4:$CI$60,I$204,FALSE),"-")</f>
        <v>0</v>
      </c>
      <c r="J162" s="12">
        <f>IFERROR(VLOOKUP($A162,'All Running Order Club'!$A$4:$CI$60,J$204,FALSE),"-")</f>
        <v>0</v>
      </c>
      <c r="K162" s="35">
        <f>IFERROR(VLOOKUP($A162,'All Running Order Club'!$A$4:$CI$60,K$204,FALSE),"-")</f>
        <v>0</v>
      </c>
      <c r="L162" s="12" t="str">
        <f>IFERROR(VLOOKUP($A162,'All Running Order Club'!$A$4:$CI$60,L$204,FALSE),"-")</f>
        <v>PH</v>
      </c>
      <c r="M162" s="35">
        <f>IFERROR(VLOOKUP($A162,'All Running Order Club'!$A$4:$CI$60,M$204,FALSE),"-")</f>
        <v>6</v>
      </c>
      <c r="N162" s="35">
        <f>IFERROR(VLOOKUP($A162,'All Running Order Club'!$A$4:$CI$60,N$204,FALSE),"-")</f>
        <v>1</v>
      </c>
      <c r="O162" s="35">
        <f>IFERROR(VLOOKUP($A162,'All Running Order Club'!$A$4:$CI$60,O$204,FALSE),"-")</f>
        <v>7</v>
      </c>
      <c r="P162" s="35">
        <f>IFERROR(VLOOKUP($A162,'All Running Order Club'!$A$4:$CI$60,P$204,FALSE),"-")</f>
        <v>7</v>
      </c>
      <c r="Q162" s="35">
        <f>IFERROR(VLOOKUP($A162,'All Running Order Club'!$A$4:$CI$60,Q$204,FALSE),"-")</f>
        <v>6</v>
      </c>
      <c r="R162" s="35">
        <f>IFERROR(VLOOKUP($A162,'All Running Order Club'!$A$4:$CI$60,R$204,FALSE),"-")</f>
        <v>6</v>
      </c>
      <c r="S162" s="12">
        <f>IFERROR(VLOOKUP($A162,'All Running Order Club'!$A$4:$CI$60,S$204,FALSE),"-")</f>
        <v>6</v>
      </c>
      <c r="T162" s="35">
        <f>IFERROR(VLOOKUP($A162,'All Running Order Club'!$A$4:$CI$60,T$204,FALSE),"-")</f>
        <v>1</v>
      </c>
      <c r="U162" s="12">
        <f>IFERROR(VLOOKUP($A162,'All Running Order Club'!$A$4:$CI$60,U$204,FALSE),"-")</f>
        <v>0</v>
      </c>
      <c r="V162" s="35">
        <f>IFERROR(VLOOKUP($A162,'All Running Order Club'!$A$4:$CI$60,V$204,FALSE),"-")</f>
        <v>0</v>
      </c>
      <c r="W162" s="5">
        <f>IFERROR(VLOOKUP($A162,'All Running Order Club'!$A$4:$CI$60,W$204,FALSE),"-")</f>
        <v>40</v>
      </c>
      <c r="X162" s="12">
        <f>IFERROR(VLOOKUP($A162,'All Running Order Club'!$A$4:$CI$60,X$204,FALSE),"-")</f>
        <v>2</v>
      </c>
      <c r="Y162" s="12">
        <f>IFERROR(VLOOKUP($A162,'All Running Order Club'!$A$4:$CI$60,Y$204,FALSE),"-")</f>
        <v>3</v>
      </c>
      <c r="Z162" s="12">
        <f>IFERROR(VLOOKUP($A162,'All Running Order Club'!$A$4:$CI$60,Z$204,FALSE),"-")</f>
        <v>3</v>
      </c>
      <c r="AA162" s="12">
        <f>IFERROR(VLOOKUP($A162,'All Running Order Club'!$A$4:$CI$60,AA$204,FALSE),"-")</f>
        <v>2</v>
      </c>
      <c r="AB162" s="12">
        <f>IFERROR(VLOOKUP($A162,'All Running Order Club'!$A$4:$CI$60,AB$204,FALSE),"-")</f>
        <v>3</v>
      </c>
      <c r="AC162" s="12">
        <f>IFERROR(VLOOKUP($A162,'All Running Order Club'!$A$4:$CI$60,AC$204,FALSE),"-")</f>
        <v>4</v>
      </c>
      <c r="AD162" s="12">
        <f>IFERROR(VLOOKUP($A162,'All Running Order Club'!$A$4:$CI$60,AD$204,FALSE),"-")</f>
        <v>7</v>
      </c>
      <c r="AE162" s="12">
        <f>IFERROR(VLOOKUP($A162,'All Running Order Club'!$A$4:$CI$60,AE$204,FALSE),"-")</f>
        <v>0</v>
      </c>
      <c r="AF162" s="12">
        <f>IFERROR(VLOOKUP($A162,'All Running Order Club'!$A$4:$CI$60,AF$204,FALSE),"-")</f>
        <v>0</v>
      </c>
      <c r="AG162" s="12">
        <f>IFERROR(VLOOKUP($A162,'All Running Order Club'!$A$4:$CI$60,AG$204,FALSE),"-")</f>
        <v>0</v>
      </c>
      <c r="AH162" s="5">
        <f>IFERROR(VLOOKUP($A162,'All Running Order Club'!$A$4:$CI$60,AH$204,FALSE),"-")</f>
        <v>24</v>
      </c>
      <c r="AI162" s="5">
        <f>IFERROR(VLOOKUP($A162,'All Running Order Club'!$A$4:$CI$60,AI$204,FALSE),"-")</f>
        <v>64</v>
      </c>
      <c r="AJ162" s="12">
        <f>IFERROR(VLOOKUP($A162,'All Running Order Club'!$A$4:$CI$60,AJ$204,FALSE),"-")</f>
        <v>2</v>
      </c>
      <c r="AK162" s="12">
        <f>IFERROR(VLOOKUP($A162,'All Running Order Club'!$A$4:$CI$60,AK$204,FALSE),"-")</f>
        <v>5</v>
      </c>
      <c r="AL162" s="12">
        <f>IFERROR(VLOOKUP($A162,'All Running Order Club'!$A$4:$CI$60,AL$204,FALSE),"-")</f>
        <v>2</v>
      </c>
      <c r="AM162" s="12">
        <f>IFERROR(VLOOKUP($A162,'All Running Order Club'!$A$4:$CI$60,AM$204,FALSE),"-")</f>
        <v>6</v>
      </c>
      <c r="AN162" s="12">
        <f>IFERROR(VLOOKUP($A162,'All Running Order Club'!$A$4:$CI$60,AN$204,FALSE),"-")</f>
        <v>1</v>
      </c>
      <c r="AO162" s="12">
        <f>IFERROR(VLOOKUP($A162,'All Running Order Club'!$A$4:$CI$60,AO$204,FALSE),"-")</f>
        <v>3</v>
      </c>
      <c r="AP162" s="12">
        <f>IFERROR(VLOOKUP($A162,'All Running Order Club'!$A$4:$CI$60,AP$204,FALSE),"-")</f>
        <v>7</v>
      </c>
      <c r="AQ162" s="12">
        <f>IFERROR(VLOOKUP($A162,'All Running Order Club'!$A$4:$CI$60,AQ$204,FALSE),"-")</f>
        <v>0</v>
      </c>
      <c r="AR162" s="12">
        <f>IFERROR(VLOOKUP($A162,'All Running Order Club'!$A$4:$CI$60,AR$204,FALSE),"-")</f>
        <v>0</v>
      </c>
      <c r="AS162" s="12">
        <f>IFERROR(VLOOKUP($A162,'All Running Order Club'!$A$4:$CI$60,AS$204,FALSE),"-")</f>
        <v>0</v>
      </c>
      <c r="AT162" s="5">
        <f>IFERROR(VLOOKUP($A162,'All Running Order Club'!$A$4:$CI$60,AT$204,FALSE),"-")</f>
        <v>26</v>
      </c>
      <c r="AU162" s="5">
        <f>IFERROR(VLOOKUP($A162,'All Running Order Club'!$A$4:$CI$60,AU$204,FALSE),"-")</f>
        <v>90</v>
      </c>
      <c r="AV162" s="12">
        <f>IFERROR(VLOOKUP($A162,'All Running Order Club'!$A$4:$CI$60,AV$204,FALSE),"-")</f>
        <v>0</v>
      </c>
      <c r="AW162" s="12">
        <f>IFERROR(VLOOKUP($A162,'All Running Order Club'!$A$4:$CI$60,AW$204,FALSE),"-")</f>
        <v>0</v>
      </c>
      <c r="AX162" s="12">
        <f>IFERROR(VLOOKUP($A162,'All Running Order Club'!$A$4:$CI$60,AX$204,FALSE),"-")</f>
        <v>0</v>
      </c>
      <c r="AY162" s="12">
        <f>IFERROR(VLOOKUP($A162,'All Running Order Club'!$A$4:$CI$60,AY$204,FALSE),"-")</f>
        <v>0</v>
      </c>
      <c r="AZ162" s="12">
        <f>IFERROR(VLOOKUP($A162,'All Running Order Club'!$A$4:$CI$60,AZ$204,FALSE),"-")</f>
        <v>0</v>
      </c>
      <c r="BA162" s="12">
        <f>IFERROR(VLOOKUP($A162,'All Running Order Club'!$A$4:$CI$60,BA$204,FALSE),"-")</f>
        <v>0</v>
      </c>
      <c r="BB162" s="12">
        <f>IFERROR(VLOOKUP($A162,'All Running Order Club'!$A$4:$CI$60,BB$204,FALSE),"-")</f>
        <v>0</v>
      </c>
      <c r="BC162" s="12">
        <f>IFERROR(VLOOKUP($A162,'All Running Order Club'!$A$4:$CI$60,BC$204,FALSE),"-")</f>
        <v>0</v>
      </c>
      <c r="BD162" s="12">
        <f>IFERROR(VLOOKUP($A162,'All Running Order Club'!$A$4:$CI$60,BD$204,FALSE),"-")</f>
        <v>0</v>
      </c>
      <c r="BE162" s="12">
        <f>IFERROR(VLOOKUP($A162,'All Running Order Club'!$A$4:$CI$60,BE$204,FALSE),"-")</f>
        <v>0</v>
      </c>
      <c r="BF162" s="5">
        <f>IFERROR(VLOOKUP($A162,'All Running Order Club'!$A$4:$CI$60,BF$204,FALSE),"-")</f>
        <v>0</v>
      </c>
      <c r="BG162" s="5">
        <f>IFERROR(VLOOKUP($A162,'All Running Order Club'!$A$4:$CI$60,BG$204,FALSE),"-")</f>
        <v>90</v>
      </c>
      <c r="BH162" s="5">
        <f>IFERROR(VLOOKUP($A162,'All Running Order Club'!$A$4:$CI$60,BH$204,FALSE),"-")</f>
        <v>2</v>
      </c>
      <c r="BI162" s="5">
        <f>IFERROR(VLOOKUP($A162,'All Running Order Club'!$A$4:$CI$60,BI$204,FALSE),"-")</f>
        <v>2</v>
      </c>
      <c r="BJ162" s="5">
        <f>IFERROR(VLOOKUP($A162,'All Running Order Club'!$A$4:$CI$60,BJ$204,FALSE),"-")</f>
        <v>2</v>
      </c>
      <c r="BK162" s="5">
        <f>IFERROR(VLOOKUP($A162,'All Running Order Club'!$A$4:$CI$60,BK$204,FALSE),"-")</f>
        <v>2</v>
      </c>
      <c r="BL162" s="5">
        <f>IFERROR(VLOOKUP($A162,'All Running Order Club'!$A$4:$CI$60,BL$204,FALSE),"-")</f>
        <v>2</v>
      </c>
      <c r="BM162" s="5">
        <f>IFERROR(VLOOKUP($A162,'All Running Order Club'!$A$4:$CI$60,BM$204,FALSE),"-")</f>
        <v>2</v>
      </c>
      <c r="BN162" s="5">
        <f>IFERROR(VLOOKUP($A162,'All Running Order Club'!$A$4:$CI$60,BN$204,FALSE),"-")</f>
        <v>2</v>
      </c>
      <c r="BO162" s="5">
        <f>IFERROR(VLOOKUP($A162,'All Running Order Club'!$A$4:$CI$60,BO$204,FALSE),"-")</f>
        <v>2</v>
      </c>
      <c r="BP162" s="3" t="str">
        <f>IFERROR(VLOOKUP($A162,'All Running Order Club'!$A$4:$CI$60,BP$204,FALSE),"-")</f>
        <v>-</v>
      </c>
      <c r="BQ162" s="3" t="str">
        <f>IFERROR(VLOOKUP($A162,'All Running Order Club'!$A$4:$CI$60,BQ$204,FALSE),"-")</f>
        <v/>
      </c>
      <c r="BR162" s="3" t="str">
        <f>IFERROR(VLOOKUP($A162,'All Running Order Club'!$A$4:$CI$60,BR$204,FALSE),"-")</f>
        <v>-</v>
      </c>
      <c r="BS162" s="3" t="str">
        <f>IFERROR(VLOOKUP($A162,'All Running Order Club'!$A$4:$CI$60,BS$204,FALSE),"-")</f>
        <v/>
      </c>
      <c r="BT162" s="3" t="str">
        <f>IFERROR(VLOOKUP($A162,'All Running Order Club'!$A$4:$CI$60,BT$204,FALSE),"-")</f>
        <v>-</v>
      </c>
      <c r="BU162" s="3" t="str">
        <f>IFERROR(VLOOKUP($A162,'All Running Order Club'!$A$4:$CI$60,BU$204,FALSE),"-")</f>
        <v/>
      </c>
      <c r="BV162" s="3" t="str">
        <f>IFERROR(VLOOKUP($A162,'All Running Order Club'!$A$4:$CI$60,BV$204,FALSE),"-")</f>
        <v>-</v>
      </c>
      <c r="BW162" s="3" t="str">
        <f>IFERROR(VLOOKUP($A162,'All Running Order Club'!$A$4:$CI$60,BW$204,FALSE),"-")</f>
        <v/>
      </c>
      <c r="BX162" s="3" t="str">
        <f>IFERROR(VLOOKUP($A162,'All Running Order Club'!$A$4:$CI$60,BX$204,FALSE),"-")</f>
        <v>-</v>
      </c>
      <c r="BY162" s="3" t="str">
        <f>IFERROR(VLOOKUP($A162,'All Running Order Club'!$A$4:$CI$60,BY$204,FALSE),"-")</f>
        <v/>
      </c>
      <c r="BZ162" s="3" t="str">
        <f>IFERROR(VLOOKUP($A162,'All Running Order Club'!$A$4:$CI$60,BZ$204,FALSE),"-")</f>
        <v>-</v>
      </c>
      <c r="CA162" s="3" t="str">
        <f>IFERROR(VLOOKUP($A162,'All Running Order Club'!$A$4:$CI$60,CA$204,FALSE),"-")</f>
        <v/>
      </c>
      <c r="CB162" s="3">
        <f>IFERROR(VLOOKUP($A162,'All Running Order Club'!$A$4:$CI$60,CB$204,FALSE),"-")</f>
        <v>2</v>
      </c>
      <c r="CC162" s="3">
        <f>IFERROR(VLOOKUP($A162,'All Running Order Club'!$A$4:$CI$60,CC$204,FALSE),"-")</f>
        <v>1</v>
      </c>
      <c r="CD162" s="3">
        <f>IFERROR(VLOOKUP($A162,'All Running Order Club'!$A$4:$CI$60,CD$204,FALSE),"-")</f>
        <v>2</v>
      </c>
      <c r="CE162" s="3">
        <f>IFERROR(VLOOKUP($A162,'All Running Order Club'!$A$4:$CI$60,CE$204,FALSE),"-")</f>
        <v>1</v>
      </c>
      <c r="CF162" s="3"/>
      <c r="CG162" s="3"/>
      <c r="CH162" s="5" t="str">
        <f>IFERROR(VLOOKUP($A162,'All Running Order Club'!$A$4:$CI$60,CH$204,FALSE),"-")</f>
        <v>1</v>
      </c>
      <c r="CI162">
        <v>1</v>
      </c>
    </row>
    <row r="163" spans="1:87" x14ac:dyDescent="0.3">
      <c r="A163" t="s">
        <v>82</v>
      </c>
      <c r="B163" s="37">
        <f>IFERROR(VLOOKUP($A163,'All Running Order Club'!$A$4:$CI$60,B$204,FALSE),"-")</f>
        <v>20</v>
      </c>
      <c r="C163" s="36" t="str">
        <f>IFERROR(VLOOKUP($A163,'All Running Order Club'!$A$4:$CI$60,C$204,FALSE),"-")</f>
        <v>Frank Wilson</v>
      </c>
      <c r="D163" s="36" t="str">
        <f>IFERROR(VLOOKUP($A163,'All Running Order Club'!$A$4:$CI$60,D$204,FALSE),"-")</f>
        <v>Graham Wilson</v>
      </c>
      <c r="E163" s="36" t="str">
        <f>IFERROR(VLOOKUP($A163,'All Running Order Club'!$A$4:$CI$60,E$204,FALSE),"-")</f>
        <v>FRS765</v>
      </c>
      <c r="F163" s="36">
        <f>IFERROR(VLOOKUP($A163,'All Running Order Club'!$A$4:$CI$60,F$204,FALSE),"-")</f>
        <v>1565</v>
      </c>
      <c r="G163" s="37" t="str">
        <f>IFERROR(VLOOKUP($A163,'All Running Order Club'!$A$4:$CI$60,G$204,FALSE),"-")</f>
        <v>Live</v>
      </c>
      <c r="H163" s="36">
        <f>IFERROR(VLOOKUP($A163,'All Running Order Club'!$A$4:$CI$60,H$204,FALSE),"-")</f>
        <v>3</v>
      </c>
      <c r="I163" s="36">
        <f>IFERROR(VLOOKUP($A163,'All Running Order Club'!$A$4:$CI$60,I$204,FALSE),"-")</f>
        <v>0</v>
      </c>
      <c r="J163" s="36">
        <f>IFERROR(VLOOKUP($A163,'All Running Order Club'!$A$4:$CI$60,J$204,FALSE),"-")</f>
        <v>0</v>
      </c>
      <c r="K163" s="36">
        <f>IFERROR(VLOOKUP($A163,'All Running Order Club'!$A$4:$CI$60,K$204,FALSE),"-")</f>
        <v>0</v>
      </c>
      <c r="L163" s="36" t="str">
        <f>IFERROR(VLOOKUP($A163,'All Running Order Club'!$A$4:$CI$60,L$204,FALSE),"-")</f>
        <v>PH</v>
      </c>
      <c r="M163" s="36">
        <f>IFERROR(VLOOKUP($A163,'All Running Order Club'!$A$4:$CI$60,M$204,FALSE),"-")</f>
        <v>7</v>
      </c>
      <c r="N163" s="36">
        <f>IFERROR(VLOOKUP($A163,'All Running Order Club'!$A$4:$CI$60,N$204,FALSE),"-")</f>
        <v>0</v>
      </c>
      <c r="O163" s="36">
        <f>IFERROR(VLOOKUP($A163,'All Running Order Club'!$A$4:$CI$60,O$204,FALSE),"-")</f>
        <v>9</v>
      </c>
      <c r="P163" s="36">
        <f>IFERROR(VLOOKUP($A163,'All Running Order Club'!$A$4:$CI$60,P$204,FALSE),"-")</f>
        <v>6</v>
      </c>
      <c r="Q163" s="36">
        <f>IFERROR(VLOOKUP($A163,'All Running Order Club'!$A$4:$CI$60,Q$204,FALSE),"-")</f>
        <v>6</v>
      </c>
      <c r="R163" s="36">
        <f>IFERROR(VLOOKUP($A163,'All Running Order Club'!$A$4:$CI$60,R$204,FALSE),"-")</f>
        <v>8</v>
      </c>
      <c r="S163" s="36">
        <f>IFERROR(VLOOKUP($A163,'All Running Order Club'!$A$4:$CI$60,S$204,FALSE),"-")</f>
        <v>8</v>
      </c>
      <c r="T163" s="36">
        <f>IFERROR(VLOOKUP($A163,'All Running Order Club'!$A$4:$CI$60,T$204,FALSE),"-")</f>
        <v>5</v>
      </c>
      <c r="U163" s="36">
        <f>IFERROR(VLOOKUP($A163,'All Running Order Club'!$A$4:$CI$60,U$204,FALSE),"-")</f>
        <v>0</v>
      </c>
      <c r="V163" s="36">
        <f>IFERROR(VLOOKUP($A163,'All Running Order Club'!$A$4:$CI$60,V$204,FALSE),"-")</f>
        <v>0</v>
      </c>
      <c r="W163" s="38">
        <f>IFERROR(VLOOKUP($A163,'All Running Order Club'!$A$4:$CI$60,W$204,FALSE),"-")</f>
        <v>49</v>
      </c>
      <c r="X163" s="36">
        <f>IFERROR(VLOOKUP($A163,'All Running Order Club'!$A$4:$CI$60,X$204,FALSE),"-")</f>
        <v>5</v>
      </c>
      <c r="Y163" s="36">
        <f>IFERROR(VLOOKUP($A163,'All Running Order Club'!$A$4:$CI$60,Y$204,FALSE),"-")</f>
        <v>5</v>
      </c>
      <c r="Z163" s="36">
        <f>IFERROR(VLOOKUP($A163,'All Running Order Club'!$A$4:$CI$60,Z$204,FALSE),"-")</f>
        <v>2</v>
      </c>
      <c r="AA163" s="36">
        <f>IFERROR(VLOOKUP($A163,'All Running Order Club'!$A$4:$CI$60,AA$204,FALSE),"-")</f>
        <v>6</v>
      </c>
      <c r="AB163" s="36">
        <f>IFERROR(VLOOKUP($A163,'All Running Order Club'!$A$4:$CI$60,AB$204,FALSE),"-")</f>
        <v>1</v>
      </c>
      <c r="AC163" s="36">
        <f>IFERROR(VLOOKUP($A163,'All Running Order Club'!$A$4:$CI$60,AC$204,FALSE),"-")</f>
        <v>4</v>
      </c>
      <c r="AD163" s="36">
        <f>IFERROR(VLOOKUP($A163,'All Running Order Club'!$A$4:$CI$60,AD$204,FALSE),"-")</f>
        <v>9</v>
      </c>
      <c r="AE163" s="36">
        <f>IFERROR(VLOOKUP($A163,'All Running Order Club'!$A$4:$CI$60,AE$204,FALSE),"-")</f>
        <v>0</v>
      </c>
      <c r="AF163" s="36">
        <f>IFERROR(VLOOKUP($A163,'All Running Order Club'!$A$4:$CI$60,AF$204,FALSE),"-")</f>
        <v>0</v>
      </c>
      <c r="AG163" s="36">
        <f>IFERROR(VLOOKUP($A163,'All Running Order Club'!$A$4:$CI$60,AG$204,FALSE),"-")</f>
        <v>0</v>
      </c>
      <c r="AH163" s="38">
        <f>IFERROR(VLOOKUP($A163,'All Running Order Club'!$A$4:$CI$60,AH$204,FALSE),"-")</f>
        <v>32</v>
      </c>
      <c r="AI163" s="38">
        <f>IFERROR(VLOOKUP($A163,'All Running Order Club'!$A$4:$CI$60,AI$204,FALSE),"-")</f>
        <v>81</v>
      </c>
      <c r="AJ163" s="36">
        <f>IFERROR(VLOOKUP($A163,'All Running Order Club'!$A$4:$CI$60,AJ$204,FALSE),"-")</f>
        <v>2</v>
      </c>
      <c r="AK163" s="36">
        <f>IFERROR(VLOOKUP($A163,'All Running Order Club'!$A$4:$CI$60,AK$204,FALSE),"-")</f>
        <v>3</v>
      </c>
      <c r="AL163" s="36">
        <f>IFERROR(VLOOKUP($A163,'All Running Order Club'!$A$4:$CI$60,AL$204,FALSE),"-")</f>
        <v>6</v>
      </c>
      <c r="AM163" s="36">
        <f>IFERROR(VLOOKUP($A163,'All Running Order Club'!$A$4:$CI$60,AM$204,FALSE),"-")</f>
        <v>5</v>
      </c>
      <c r="AN163" s="36">
        <f>IFERROR(VLOOKUP($A163,'All Running Order Club'!$A$4:$CI$60,AN$204,FALSE),"-")</f>
        <v>1</v>
      </c>
      <c r="AO163" s="36">
        <f>IFERROR(VLOOKUP($A163,'All Running Order Club'!$A$4:$CI$60,AO$204,FALSE),"-")</f>
        <v>1</v>
      </c>
      <c r="AP163" s="36">
        <f>IFERROR(VLOOKUP($A163,'All Running Order Club'!$A$4:$CI$60,AP$204,FALSE),"-")</f>
        <v>8</v>
      </c>
      <c r="AQ163" s="36">
        <f>IFERROR(VLOOKUP($A163,'All Running Order Club'!$A$4:$CI$60,AQ$204,FALSE),"-")</f>
        <v>0</v>
      </c>
      <c r="AR163" s="36">
        <f>IFERROR(VLOOKUP($A163,'All Running Order Club'!$A$4:$CI$60,AR$204,FALSE),"-")</f>
        <v>0</v>
      </c>
      <c r="AS163" s="36">
        <f>IFERROR(VLOOKUP($A163,'All Running Order Club'!$A$4:$CI$60,AS$204,FALSE),"-")</f>
        <v>0</v>
      </c>
      <c r="AT163" s="38">
        <f>IFERROR(VLOOKUP($A163,'All Running Order Club'!$A$4:$CI$60,AT$204,FALSE),"-")</f>
        <v>26</v>
      </c>
      <c r="AU163" s="38">
        <f>IFERROR(VLOOKUP($A163,'All Running Order Club'!$A$4:$CI$60,AU$204,FALSE),"-")</f>
        <v>107</v>
      </c>
      <c r="AV163" s="36">
        <f>IFERROR(VLOOKUP($A163,'All Running Order Club'!$A$4:$CI$60,AV$204,FALSE),"-")</f>
        <v>0</v>
      </c>
      <c r="AW163" s="36">
        <f>IFERROR(VLOOKUP($A163,'All Running Order Club'!$A$4:$CI$60,AW$204,FALSE),"-")</f>
        <v>0</v>
      </c>
      <c r="AX163" s="36">
        <f>IFERROR(VLOOKUP($A163,'All Running Order Club'!$A$4:$CI$60,AX$204,FALSE),"-")</f>
        <v>0</v>
      </c>
      <c r="AY163" s="36">
        <f>IFERROR(VLOOKUP($A163,'All Running Order Club'!$A$4:$CI$60,AY$204,FALSE),"-")</f>
        <v>0</v>
      </c>
      <c r="AZ163" s="36">
        <f>IFERROR(VLOOKUP($A163,'All Running Order Club'!$A$4:$CI$60,AZ$204,FALSE),"-")</f>
        <v>0</v>
      </c>
      <c r="BA163" s="36">
        <f>IFERROR(VLOOKUP($A163,'All Running Order Club'!$A$4:$CI$60,BA$204,FALSE),"-")</f>
        <v>0</v>
      </c>
      <c r="BB163" s="36">
        <f>IFERROR(VLOOKUP($A163,'All Running Order Club'!$A$4:$CI$60,BB$204,FALSE),"-")</f>
        <v>0</v>
      </c>
      <c r="BC163" s="36">
        <f>IFERROR(VLOOKUP($A163,'All Running Order Club'!$A$4:$CI$60,BC$204,FALSE),"-")</f>
        <v>0</v>
      </c>
      <c r="BD163" s="36">
        <f>IFERROR(VLOOKUP($A163,'All Running Order Club'!$A$4:$CI$60,BD$204,FALSE),"-")</f>
        <v>0</v>
      </c>
      <c r="BE163" s="36">
        <f>IFERROR(VLOOKUP($A163,'All Running Order Club'!$A$4:$CI$60,BE$204,FALSE),"-")</f>
        <v>0</v>
      </c>
      <c r="BF163" s="38">
        <f>IFERROR(VLOOKUP($A163,'All Running Order Club'!$A$4:$CI$60,BF$204,FALSE),"-")</f>
        <v>0</v>
      </c>
      <c r="BG163" s="38">
        <f>IFERROR(VLOOKUP($A163,'All Running Order Club'!$A$4:$CI$60,BG$204,FALSE),"-")</f>
        <v>107</v>
      </c>
      <c r="BH163" s="5">
        <f>IFERROR(VLOOKUP($A163,'All Running Order Club'!$A$4:$CI$60,BH$204,FALSE),"-")</f>
        <v>3</v>
      </c>
      <c r="BI163" s="5">
        <f>IFERROR(VLOOKUP($A163,'All Running Order Club'!$A$4:$CI$60,BI$204,FALSE),"-")</f>
        <v>3</v>
      </c>
      <c r="BJ163" s="5">
        <f>IFERROR(VLOOKUP($A163,'All Running Order Club'!$A$4:$CI$60,BJ$204,FALSE),"-")</f>
        <v>3</v>
      </c>
      <c r="BK163" s="5">
        <f>IFERROR(VLOOKUP($A163,'All Running Order Club'!$A$4:$CI$60,BK$204,FALSE),"-")</f>
        <v>3</v>
      </c>
      <c r="BL163" s="5">
        <f>IFERROR(VLOOKUP($A163,'All Running Order Club'!$A$4:$CI$60,BL$204,FALSE),"-")</f>
        <v>3</v>
      </c>
      <c r="BM163" s="5">
        <f>IFERROR(VLOOKUP($A163,'All Running Order Club'!$A$4:$CI$60,BM$204,FALSE),"-")</f>
        <v>3</v>
      </c>
      <c r="BN163" s="5">
        <f>IFERROR(VLOOKUP($A163,'All Running Order Club'!$A$4:$CI$60,BN$204,FALSE),"-")</f>
        <v>3</v>
      </c>
      <c r="BO163" s="5">
        <f>IFERROR(VLOOKUP($A163,'All Running Order Club'!$A$4:$CI$60,BO$204,FALSE),"-")</f>
        <v>3</v>
      </c>
      <c r="BP163" s="3" t="str">
        <f>IFERROR(VLOOKUP($A163,'All Running Order Club'!$A$4:$CI$60,BP$204,FALSE),"-")</f>
        <v>-</v>
      </c>
      <c r="BQ163" s="3" t="str">
        <f>IFERROR(VLOOKUP($A163,'All Running Order Club'!$A$4:$CI$60,BQ$204,FALSE),"-")</f>
        <v/>
      </c>
      <c r="BR163" s="3" t="str">
        <f>IFERROR(VLOOKUP($A163,'All Running Order Club'!$A$4:$CI$60,BR$204,FALSE),"-")</f>
        <v>-</v>
      </c>
      <c r="BS163" s="3" t="str">
        <f>IFERROR(VLOOKUP($A163,'All Running Order Club'!$A$4:$CI$60,BS$204,FALSE),"-")</f>
        <v/>
      </c>
      <c r="BT163" s="3" t="str">
        <f>IFERROR(VLOOKUP($A163,'All Running Order Club'!$A$4:$CI$60,BT$204,FALSE),"-")</f>
        <v>-</v>
      </c>
      <c r="BU163" s="3" t="str">
        <f>IFERROR(VLOOKUP($A163,'All Running Order Club'!$A$4:$CI$60,BU$204,FALSE),"-")</f>
        <v/>
      </c>
      <c r="BV163" s="3" t="str">
        <f>IFERROR(VLOOKUP($A163,'All Running Order Club'!$A$4:$CI$60,BV$204,FALSE),"-")</f>
        <v>-</v>
      </c>
      <c r="BW163" s="3" t="str">
        <f>IFERROR(VLOOKUP($A163,'All Running Order Club'!$A$4:$CI$60,BW$204,FALSE),"-")</f>
        <v/>
      </c>
      <c r="BX163" s="3" t="str">
        <f>IFERROR(VLOOKUP($A163,'All Running Order Club'!$A$4:$CI$60,BX$204,FALSE),"-")</f>
        <v>-</v>
      </c>
      <c r="BY163" s="3" t="str">
        <f>IFERROR(VLOOKUP($A163,'All Running Order Club'!$A$4:$CI$60,BY$204,FALSE),"-")</f>
        <v/>
      </c>
      <c r="BZ163" s="3" t="str">
        <f>IFERROR(VLOOKUP($A163,'All Running Order Club'!$A$4:$CI$60,BZ$204,FALSE),"-")</f>
        <v>-</v>
      </c>
      <c r="CA163" s="3" t="str">
        <f>IFERROR(VLOOKUP($A163,'All Running Order Club'!$A$4:$CI$60,CA$204,FALSE),"-")</f>
        <v/>
      </c>
      <c r="CB163" s="3">
        <f>IFERROR(VLOOKUP($A163,'All Running Order Club'!$A$4:$CI$60,CB$204,FALSE),"-")</f>
        <v>3</v>
      </c>
      <c r="CC163" s="3">
        <f>IFERROR(VLOOKUP($A163,'All Running Order Club'!$A$4:$CI$60,CC$204,FALSE),"-")</f>
        <v>2</v>
      </c>
      <c r="CD163" s="3">
        <f>IFERROR(VLOOKUP($A163,'All Running Order Club'!$A$4:$CI$60,CD$204,FALSE),"-")</f>
        <v>3</v>
      </c>
      <c r="CE163" s="3">
        <f>IFERROR(VLOOKUP($A163,'All Running Order Club'!$A$4:$CI$60,CE$204,FALSE),"-")</f>
        <v>2</v>
      </c>
      <c r="CF163" s="3"/>
      <c r="CG163" s="3"/>
      <c r="CH163" s="5" t="str">
        <f>IFERROR(VLOOKUP($A163,'All Running Order Club'!$A$4:$CI$60,CH$204,FALSE),"-")</f>
        <v>2</v>
      </c>
      <c r="CI163">
        <v>2</v>
      </c>
    </row>
    <row r="164" spans="1:87" x14ac:dyDescent="0.3">
      <c r="A164" t="s">
        <v>83</v>
      </c>
      <c r="B164" s="13">
        <f>IFERROR(VLOOKUP($A164,'All Running Order Club'!$A$4:$CI$60,B$204,FALSE),"-")</f>
        <v>28</v>
      </c>
      <c r="C164" s="35" t="str">
        <f>IFERROR(VLOOKUP($A164,'All Running Order Club'!$A$4:$CI$60,C$204,FALSE),"-")</f>
        <v>Neil Davies</v>
      </c>
      <c r="D164" s="35" t="str">
        <f>IFERROR(VLOOKUP($A164,'All Running Order Club'!$A$4:$CI$60,D$204,FALSE),"-")</f>
        <v>Jane Pye</v>
      </c>
      <c r="E164" s="35" t="str">
        <f>IFERROR(VLOOKUP($A164,'All Running Order Club'!$A$4:$CI$60,E$204,FALSE),"-")</f>
        <v>Cannon</v>
      </c>
      <c r="F164" s="35">
        <f>IFERROR(VLOOKUP($A164,'All Running Order Club'!$A$4:$CI$60,F$204,FALSE),"-")</f>
        <v>948</v>
      </c>
      <c r="G164" s="13" t="str">
        <f>IFERROR(VLOOKUP($A164,'All Running Order Club'!$A$4:$CI$60,G$204,FALSE),"-")</f>
        <v>Live</v>
      </c>
      <c r="H164" s="12">
        <f>IFERROR(VLOOKUP($A164,'All Running Order Club'!$A$4:$CI$60,H$204,FALSE),"-")</f>
        <v>1</v>
      </c>
      <c r="I164" s="12">
        <f>IFERROR(VLOOKUP($A164,'All Running Order Club'!$A$4:$CI$60,I$204,FALSE),"-")</f>
        <v>0</v>
      </c>
      <c r="J164" s="12">
        <f>IFERROR(VLOOKUP($A164,'All Running Order Club'!$A$4:$CI$60,J$204,FALSE),"-")</f>
        <v>0</v>
      </c>
      <c r="K164" s="35">
        <f>IFERROR(VLOOKUP($A164,'All Running Order Club'!$A$4:$CI$60,K$204,FALSE),"-")</f>
        <v>0</v>
      </c>
      <c r="L164" s="12" t="str">
        <f>IFERROR(VLOOKUP($A164,'All Running Order Club'!$A$4:$CI$60,L$204,FALSE),"-")</f>
        <v>PH</v>
      </c>
      <c r="M164" s="35">
        <f>IFERROR(VLOOKUP($A164,'All Running Order Club'!$A$4:$CI$60,M$204,FALSE),"-")</f>
        <v>9</v>
      </c>
      <c r="N164" s="35">
        <f>IFERROR(VLOOKUP($A164,'All Running Order Club'!$A$4:$CI$60,N$204,FALSE),"-")</f>
        <v>8</v>
      </c>
      <c r="O164" s="35">
        <f>IFERROR(VLOOKUP($A164,'All Running Order Club'!$A$4:$CI$60,O$204,FALSE),"-")</f>
        <v>10</v>
      </c>
      <c r="P164" s="35">
        <f>IFERROR(VLOOKUP($A164,'All Running Order Club'!$A$4:$CI$60,P$204,FALSE),"-")</f>
        <v>6</v>
      </c>
      <c r="Q164" s="35">
        <f>IFERROR(VLOOKUP($A164,'All Running Order Club'!$A$4:$CI$60,Q$204,FALSE),"-")</f>
        <v>9</v>
      </c>
      <c r="R164" s="35">
        <f>IFERROR(VLOOKUP($A164,'All Running Order Club'!$A$4:$CI$60,R$204,FALSE),"-")</f>
        <v>9</v>
      </c>
      <c r="S164" s="12">
        <f>IFERROR(VLOOKUP($A164,'All Running Order Club'!$A$4:$CI$60,S$204,FALSE),"-")</f>
        <v>9</v>
      </c>
      <c r="T164" s="35">
        <f>IFERROR(VLOOKUP($A164,'All Running Order Club'!$A$4:$CI$60,T$204,FALSE),"-")</f>
        <v>9</v>
      </c>
      <c r="U164" s="12">
        <f>IFERROR(VLOOKUP($A164,'All Running Order Club'!$A$4:$CI$60,U$204,FALSE),"-")</f>
        <v>0</v>
      </c>
      <c r="V164" s="35">
        <f>IFERROR(VLOOKUP($A164,'All Running Order Club'!$A$4:$CI$60,V$204,FALSE),"-")</f>
        <v>0</v>
      </c>
      <c r="W164" s="5">
        <f>IFERROR(VLOOKUP($A164,'All Running Order Club'!$A$4:$CI$60,W$204,FALSE),"-")</f>
        <v>69</v>
      </c>
      <c r="X164" s="12">
        <f>IFERROR(VLOOKUP($A164,'All Running Order Club'!$A$4:$CI$60,X$204,FALSE),"-")</f>
        <v>7</v>
      </c>
      <c r="Y164" s="12">
        <f>IFERROR(VLOOKUP($A164,'All Running Order Club'!$A$4:$CI$60,Y$204,FALSE),"-")</f>
        <v>7</v>
      </c>
      <c r="Z164" s="12">
        <f>IFERROR(VLOOKUP($A164,'All Running Order Club'!$A$4:$CI$60,Z$204,FALSE),"-")</f>
        <v>9</v>
      </c>
      <c r="AA164" s="12">
        <f>IFERROR(VLOOKUP($A164,'All Running Order Club'!$A$4:$CI$60,AA$204,FALSE),"-")</f>
        <v>6</v>
      </c>
      <c r="AB164" s="12">
        <f>IFERROR(VLOOKUP($A164,'All Running Order Club'!$A$4:$CI$60,AB$204,FALSE),"-")</f>
        <v>10</v>
      </c>
      <c r="AC164" s="12">
        <f>IFERROR(VLOOKUP($A164,'All Running Order Club'!$A$4:$CI$60,AC$204,FALSE),"-")</f>
        <v>8</v>
      </c>
      <c r="AD164" s="12">
        <f>IFERROR(VLOOKUP($A164,'All Running Order Club'!$A$4:$CI$60,AD$204,FALSE),"-")</f>
        <v>9</v>
      </c>
      <c r="AE164" s="12">
        <f>IFERROR(VLOOKUP($A164,'All Running Order Club'!$A$4:$CI$60,AE$204,FALSE),"-")</f>
        <v>6</v>
      </c>
      <c r="AF164" s="12">
        <f>IFERROR(VLOOKUP($A164,'All Running Order Club'!$A$4:$CI$60,AF$204,FALSE),"-")</f>
        <v>0</v>
      </c>
      <c r="AG164" s="12">
        <f>IFERROR(VLOOKUP($A164,'All Running Order Club'!$A$4:$CI$60,AG$204,FALSE),"-")</f>
        <v>0</v>
      </c>
      <c r="AH164" s="5">
        <f>IFERROR(VLOOKUP($A164,'All Running Order Club'!$A$4:$CI$60,AH$204,FALSE),"-")</f>
        <v>62</v>
      </c>
      <c r="AI164" s="5">
        <f>IFERROR(VLOOKUP($A164,'All Running Order Club'!$A$4:$CI$60,AI$204,FALSE),"-")</f>
        <v>131</v>
      </c>
      <c r="AJ164" s="12">
        <f>IFERROR(VLOOKUP($A164,'All Running Order Club'!$A$4:$CI$60,AJ$204,FALSE),"-")</f>
        <v>7</v>
      </c>
      <c r="AK164" s="12">
        <f>IFERROR(VLOOKUP($A164,'All Running Order Club'!$A$4:$CI$60,AK$204,FALSE),"-")</f>
        <v>6</v>
      </c>
      <c r="AL164" s="12">
        <f>IFERROR(VLOOKUP($A164,'All Running Order Club'!$A$4:$CI$60,AL$204,FALSE),"-")</f>
        <v>8</v>
      </c>
      <c r="AM164" s="12">
        <f>IFERROR(VLOOKUP($A164,'All Running Order Club'!$A$4:$CI$60,AM$204,FALSE),"-")</f>
        <v>7</v>
      </c>
      <c r="AN164" s="12">
        <f>IFERROR(VLOOKUP($A164,'All Running Order Club'!$A$4:$CI$60,AN$204,FALSE),"-")</f>
        <v>4</v>
      </c>
      <c r="AO164" s="12">
        <f>IFERROR(VLOOKUP($A164,'All Running Order Club'!$A$4:$CI$60,AO$204,FALSE),"-")</f>
        <v>6</v>
      </c>
      <c r="AP164" s="12">
        <f>IFERROR(VLOOKUP($A164,'All Running Order Club'!$A$4:$CI$60,AP$204,FALSE),"-")</f>
        <v>9</v>
      </c>
      <c r="AQ164" s="12">
        <f>IFERROR(VLOOKUP($A164,'All Running Order Club'!$A$4:$CI$60,AQ$204,FALSE),"-")</f>
        <v>2</v>
      </c>
      <c r="AR164" s="12">
        <f>IFERROR(VLOOKUP($A164,'All Running Order Club'!$A$4:$CI$60,AR$204,FALSE),"-")</f>
        <v>0</v>
      </c>
      <c r="AS164" s="12">
        <f>IFERROR(VLOOKUP($A164,'All Running Order Club'!$A$4:$CI$60,AS$204,FALSE),"-")</f>
        <v>0</v>
      </c>
      <c r="AT164" s="5">
        <f>IFERROR(VLOOKUP($A164,'All Running Order Club'!$A$4:$CI$60,AT$204,FALSE),"-")</f>
        <v>49</v>
      </c>
      <c r="AU164" s="5">
        <f>IFERROR(VLOOKUP($A164,'All Running Order Club'!$A$4:$CI$60,AU$204,FALSE),"-")</f>
        <v>180</v>
      </c>
      <c r="AV164" s="12">
        <f>IFERROR(VLOOKUP($A164,'All Running Order Club'!$A$4:$CI$60,AV$204,FALSE),"-")</f>
        <v>0</v>
      </c>
      <c r="AW164" s="12">
        <f>IFERROR(VLOOKUP($A164,'All Running Order Club'!$A$4:$CI$60,AW$204,FALSE),"-")</f>
        <v>0</v>
      </c>
      <c r="AX164" s="12">
        <f>IFERROR(VLOOKUP($A164,'All Running Order Club'!$A$4:$CI$60,AX$204,FALSE),"-")</f>
        <v>0</v>
      </c>
      <c r="AY164" s="12">
        <f>IFERROR(VLOOKUP($A164,'All Running Order Club'!$A$4:$CI$60,AY$204,FALSE),"-")</f>
        <v>0</v>
      </c>
      <c r="AZ164" s="12">
        <f>IFERROR(VLOOKUP($A164,'All Running Order Club'!$A$4:$CI$60,AZ$204,FALSE),"-")</f>
        <v>0</v>
      </c>
      <c r="BA164" s="12">
        <f>IFERROR(VLOOKUP($A164,'All Running Order Club'!$A$4:$CI$60,BA$204,FALSE),"-")</f>
        <v>0</v>
      </c>
      <c r="BB164" s="12">
        <f>IFERROR(VLOOKUP($A164,'All Running Order Club'!$A$4:$CI$60,BB$204,FALSE),"-")</f>
        <v>0</v>
      </c>
      <c r="BC164" s="12">
        <f>IFERROR(VLOOKUP($A164,'All Running Order Club'!$A$4:$CI$60,BC$204,FALSE),"-")</f>
        <v>0</v>
      </c>
      <c r="BD164" s="12">
        <f>IFERROR(VLOOKUP($A164,'All Running Order Club'!$A$4:$CI$60,BD$204,FALSE),"-")</f>
        <v>0</v>
      </c>
      <c r="BE164" s="12">
        <f>IFERROR(VLOOKUP($A164,'All Running Order Club'!$A$4:$CI$60,BE$204,FALSE),"-")</f>
        <v>0</v>
      </c>
      <c r="BF164" s="5">
        <f>IFERROR(VLOOKUP($A164,'All Running Order Club'!$A$4:$CI$60,BF$204,FALSE),"-")</f>
        <v>0</v>
      </c>
      <c r="BG164" s="5">
        <f>IFERROR(VLOOKUP($A164,'All Running Order Club'!$A$4:$CI$60,BG$204,FALSE),"-")</f>
        <v>180</v>
      </c>
      <c r="BH164" s="5">
        <f>IFERROR(VLOOKUP($A164,'All Running Order Club'!$A$4:$CI$60,BH$204,FALSE),"-")</f>
        <v>5</v>
      </c>
      <c r="BI164" s="5">
        <f>IFERROR(VLOOKUP($A164,'All Running Order Club'!$A$4:$CI$60,BI$204,FALSE),"-")</f>
        <v>5</v>
      </c>
      <c r="BJ164" s="5">
        <f>IFERROR(VLOOKUP($A164,'All Running Order Club'!$A$4:$CI$60,BJ$204,FALSE),"-")</f>
        <v>5</v>
      </c>
      <c r="BK164" s="5">
        <f>IFERROR(VLOOKUP($A164,'All Running Order Club'!$A$4:$CI$60,BK$204,FALSE),"-")</f>
        <v>5</v>
      </c>
      <c r="BL164" s="5">
        <f>IFERROR(VLOOKUP($A164,'All Running Order Club'!$A$4:$CI$60,BL$204,FALSE),"-")</f>
        <v>5</v>
      </c>
      <c r="BM164" s="5">
        <f>IFERROR(VLOOKUP($A164,'All Running Order Club'!$A$4:$CI$60,BM$204,FALSE),"-")</f>
        <v>5</v>
      </c>
      <c r="BN164" s="5">
        <f>IFERROR(VLOOKUP($A164,'All Running Order Club'!$A$4:$CI$60,BN$204,FALSE),"-")</f>
        <v>5</v>
      </c>
      <c r="BO164" s="5">
        <f>IFERROR(VLOOKUP($A164,'All Running Order Club'!$A$4:$CI$60,BO$204,FALSE),"-")</f>
        <v>5</v>
      </c>
      <c r="BP164" s="3" t="str">
        <f>IFERROR(VLOOKUP($A164,'All Running Order Club'!$A$4:$CI$60,BP$204,FALSE),"-")</f>
        <v>-</v>
      </c>
      <c r="BQ164" s="3" t="str">
        <f>IFERROR(VLOOKUP($A164,'All Running Order Club'!$A$4:$CI$60,BQ$204,FALSE),"-")</f>
        <v/>
      </c>
      <c r="BR164" s="3" t="str">
        <f>IFERROR(VLOOKUP($A164,'All Running Order Club'!$A$4:$CI$60,BR$204,FALSE),"-")</f>
        <v>-</v>
      </c>
      <c r="BS164" s="3" t="str">
        <f>IFERROR(VLOOKUP($A164,'All Running Order Club'!$A$4:$CI$60,BS$204,FALSE),"-")</f>
        <v/>
      </c>
      <c r="BT164" s="3" t="str">
        <f>IFERROR(VLOOKUP($A164,'All Running Order Club'!$A$4:$CI$60,BT$204,FALSE),"-")</f>
        <v>-</v>
      </c>
      <c r="BU164" s="3" t="str">
        <f>IFERROR(VLOOKUP($A164,'All Running Order Club'!$A$4:$CI$60,BU$204,FALSE),"-")</f>
        <v/>
      </c>
      <c r="BV164" s="3" t="str">
        <f>IFERROR(VLOOKUP($A164,'All Running Order Club'!$A$4:$CI$60,BV$204,FALSE),"-")</f>
        <v>-</v>
      </c>
      <c r="BW164" s="3" t="str">
        <f>IFERROR(VLOOKUP($A164,'All Running Order Club'!$A$4:$CI$60,BW$204,FALSE),"-")</f>
        <v/>
      </c>
      <c r="BX164" s="3" t="str">
        <f>IFERROR(VLOOKUP($A164,'All Running Order Club'!$A$4:$CI$60,BX$204,FALSE),"-")</f>
        <v>-</v>
      </c>
      <c r="BY164" s="3" t="str">
        <f>IFERROR(VLOOKUP($A164,'All Running Order Club'!$A$4:$CI$60,BY$204,FALSE),"-")</f>
        <v/>
      </c>
      <c r="BZ164" s="3" t="str">
        <f>IFERROR(VLOOKUP($A164,'All Running Order Club'!$A$4:$CI$60,BZ$204,FALSE),"-")</f>
        <v>-</v>
      </c>
      <c r="CA164" s="3" t="str">
        <f>IFERROR(VLOOKUP($A164,'All Running Order Club'!$A$4:$CI$60,CA$204,FALSE),"-")</f>
        <v/>
      </c>
      <c r="CB164" s="3">
        <f>IFERROR(VLOOKUP($A164,'All Running Order Club'!$A$4:$CI$60,CB$204,FALSE),"-")</f>
        <v>5</v>
      </c>
      <c r="CC164" s="3">
        <f>IFERROR(VLOOKUP($A164,'All Running Order Club'!$A$4:$CI$60,CC$204,FALSE),"-")</f>
        <v>3</v>
      </c>
      <c r="CD164" s="3">
        <f>IFERROR(VLOOKUP($A164,'All Running Order Club'!$A$4:$CI$60,CD$204,FALSE),"-")</f>
        <v>5</v>
      </c>
      <c r="CE164" s="3">
        <f>IFERROR(VLOOKUP($A164,'All Running Order Club'!$A$4:$CI$60,CE$204,FALSE),"-")</f>
        <v>4</v>
      </c>
      <c r="CF164" s="3"/>
      <c r="CG164" s="3"/>
      <c r="CH164" s="5" t="str">
        <f>IFERROR(VLOOKUP($A164,'All Running Order Club'!$A$4:$CI$60,CH$204,FALSE),"-")</f>
        <v>3</v>
      </c>
      <c r="CI164">
        <v>3</v>
      </c>
    </row>
    <row r="165" spans="1:87" x14ac:dyDescent="0.3">
      <c r="A165" t="s">
        <v>84</v>
      </c>
      <c r="B165" s="37">
        <f>IFERROR(VLOOKUP($A165,'All Running Order Club'!$A$4:$CI$60,B$204,FALSE),"-")</f>
        <v>30</v>
      </c>
      <c r="C165" s="36" t="str">
        <f>IFERROR(VLOOKUP($A165,'All Running Order Club'!$A$4:$CI$60,C$204,FALSE),"-")</f>
        <v>Jane Pye</v>
      </c>
      <c r="D165" s="36" t="str">
        <f>IFERROR(VLOOKUP($A165,'All Running Order Club'!$A$4:$CI$60,D$204,FALSE),"-")</f>
        <v>Neil Davies</v>
      </c>
      <c r="E165" s="36" t="str">
        <f>IFERROR(VLOOKUP($A165,'All Running Order Club'!$A$4:$CI$60,E$204,FALSE),"-")</f>
        <v>Cannon</v>
      </c>
      <c r="F165" s="36">
        <f>IFERROR(VLOOKUP($A165,'All Running Order Club'!$A$4:$CI$60,F$204,FALSE),"-")</f>
        <v>948</v>
      </c>
      <c r="G165" s="37" t="str">
        <f>IFERROR(VLOOKUP($A165,'All Running Order Club'!$A$4:$CI$60,G$204,FALSE),"-")</f>
        <v>Live</v>
      </c>
      <c r="H165" s="36">
        <f>IFERROR(VLOOKUP($A165,'All Running Order Club'!$A$4:$CI$60,H$204,FALSE),"-")</f>
        <v>1</v>
      </c>
      <c r="I165" s="36">
        <f>IFERROR(VLOOKUP($A165,'All Running Order Club'!$A$4:$CI$60,I$204,FALSE),"-")</f>
        <v>0</v>
      </c>
      <c r="J165" s="36">
        <f>IFERROR(VLOOKUP($A165,'All Running Order Club'!$A$4:$CI$60,J$204,FALSE),"-")</f>
        <v>0</v>
      </c>
      <c r="K165" s="36" t="str">
        <f>IFERROR(VLOOKUP($A165,'All Running Order Club'!$A$4:$CI$60,K$204,FALSE),"-")</f>
        <v>Ret/NS</v>
      </c>
      <c r="L165" s="36" t="str">
        <f>IFERROR(VLOOKUP($A165,'All Running Order Club'!$A$4:$CI$60,L$204,FALSE),"-")</f>
        <v>PH</v>
      </c>
      <c r="M165" s="36">
        <f>IFERROR(VLOOKUP($A165,'All Running Order Club'!$A$4:$CI$60,M$204,FALSE),"-")</f>
        <v>0</v>
      </c>
      <c r="N165" s="36">
        <f>IFERROR(VLOOKUP($A165,'All Running Order Club'!$A$4:$CI$60,N$204,FALSE),"-")</f>
        <v>0</v>
      </c>
      <c r="O165" s="36">
        <f>IFERROR(VLOOKUP($A165,'All Running Order Club'!$A$4:$CI$60,O$204,FALSE),"-")</f>
        <v>0</v>
      </c>
      <c r="P165" s="36">
        <f>IFERROR(VLOOKUP($A165,'All Running Order Club'!$A$4:$CI$60,P$204,FALSE),"-")</f>
        <v>0</v>
      </c>
      <c r="Q165" s="36">
        <f>IFERROR(VLOOKUP($A165,'All Running Order Club'!$A$4:$CI$60,Q$204,FALSE),"-")</f>
        <v>0</v>
      </c>
      <c r="R165" s="36">
        <f>IFERROR(VLOOKUP($A165,'All Running Order Club'!$A$4:$CI$60,R$204,FALSE),"-")</f>
        <v>0</v>
      </c>
      <c r="S165" s="36">
        <f>IFERROR(VLOOKUP($A165,'All Running Order Club'!$A$4:$CI$60,S$204,FALSE),"-")</f>
        <v>0</v>
      </c>
      <c r="T165" s="36">
        <f>IFERROR(VLOOKUP($A165,'All Running Order Club'!$A$4:$CI$60,T$204,FALSE),"-")</f>
        <v>0</v>
      </c>
      <c r="U165" s="36">
        <f>IFERROR(VLOOKUP($A165,'All Running Order Club'!$A$4:$CI$60,U$204,FALSE),"-")</f>
        <v>0</v>
      </c>
      <c r="V165" s="36">
        <f>IFERROR(VLOOKUP($A165,'All Running Order Club'!$A$4:$CI$60,V$204,FALSE),"-")</f>
        <v>0</v>
      </c>
      <c r="W165" s="38">
        <f>IFERROR(VLOOKUP($A165,'All Running Order Club'!$A$4:$CI$60,W$204,FALSE),"-")</f>
        <v>1000</v>
      </c>
      <c r="X165" s="36">
        <f>IFERROR(VLOOKUP($A165,'All Running Order Club'!$A$4:$CI$60,X$204,FALSE),"-")</f>
        <v>0</v>
      </c>
      <c r="Y165" s="36">
        <f>IFERROR(VLOOKUP($A165,'All Running Order Club'!$A$4:$CI$60,Y$204,FALSE),"-")</f>
        <v>0</v>
      </c>
      <c r="Z165" s="36">
        <f>IFERROR(VLOOKUP($A165,'All Running Order Club'!$A$4:$CI$60,Z$204,FALSE),"-")</f>
        <v>0</v>
      </c>
      <c r="AA165" s="36">
        <f>IFERROR(VLOOKUP($A165,'All Running Order Club'!$A$4:$CI$60,AA$204,FALSE),"-")</f>
        <v>0</v>
      </c>
      <c r="AB165" s="36">
        <f>IFERROR(VLOOKUP($A165,'All Running Order Club'!$A$4:$CI$60,AB$204,FALSE),"-")</f>
        <v>0</v>
      </c>
      <c r="AC165" s="36">
        <f>IFERROR(VLOOKUP($A165,'All Running Order Club'!$A$4:$CI$60,AC$204,FALSE),"-")</f>
        <v>0</v>
      </c>
      <c r="AD165" s="36">
        <f>IFERROR(VLOOKUP($A165,'All Running Order Club'!$A$4:$CI$60,AD$204,FALSE),"-")</f>
        <v>0</v>
      </c>
      <c r="AE165" s="36">
        <f>IFERROR(VLOOKUP($A165,'All Running Order Club'!$A$4:$CI$60,AE$204,FALSE),"-")</f>
        <v>0</v>
      </c>
      <c r="AF165" s="36">
        <f>IFERROR(VLOOKUP($A165,'All Running Order Club'!$A$4:$CI$60,AF$204,FALSE),"-")</f>
        <v>0</v>
      </c>
      <c r="AG165" s="36">
        <f>IFERROR(VLOOKUP($A165,'All Running Order Club'!$A$4:$CI$60,AG$204,FALSE),"-")</f>
        <v>0</v>
      </c>
      <c r="AH165" s="38">
        <f>IFERROR(VLOOKUP($A165,'All Running Order Club'!$A$4:$CI$60,AH$204,FALSE),"-")</f>
        <v>1000</v>
      </c>
      <c r="AI165" s="38">
        <f>IFERROR(VLOOKUP($A165,'All Running Order Club'!$A$4:$CI$60,AI$204,FALSE),"-")</f>
        <v>2000</v>
      </c>
      <c r="AJ165" s="36">
        <f>IFERROR(VLOOKUP($A165,'All Running Order Club'!$A$4:$CI$60,AJ$204,FALSE),"-")</f>
        <v>0</v>
      </c>
      <c r="AK165" s="36">
        <f>IFERROR(VLOOKUP($A165,'All Running Order Club'!$A$4:$CI$60,AK$204,FALSE),"-")</f>
        <v>0</v>
      </c>
      <c r="AL165" s="36">
        <f>IFERROR(VLOOKUP($A165,'All Running Order Club'!$A$4:$CI$60,AL$204,FALSE),"-")</f>
        <v>0</v>
      </c>
      <c r="AM165" s="36">
        <f>IFERROR(VLOOKUP($A165,'All Running Order Club'!$A$4:$CI$60,AM$204,FALSE),"-")</f>
        <v>0</v>
      </c>
      <c r="AN165" s="36">
        <f>IFERROR(VLOOKUP($A165,'All Running Order Club'!$A$4:$CI$60,AN$204,FALSE),"-")</f>
        <v>0</v>
      </c>
      <c r="AO165" s="36">
        <f>IFERROR(VLOOKUP($A165,'All Running Order Club'!$A$4:$CI$60,AO$204,FALSE),"-")</f>
        <v>0</v>
      </c>
      <c r="AP165" s="36">
        <f>IFERROR(VLOOKUP($A165,'All Running Order Club'!$A$4:$CI$60,AP$204,FALSE),"-")</f>
        <v>0</v>
      </c>
      <c r="AQ165" s="36">
        <f>IFERROR(VLOOKUP($A165,'All Running Order Club'!$A$4:$CI$60,AQ$204,FALSE),"-")</f>
        <v>0</v>
      </c>
      <c r="AR165" s="36">
        <f>IFERROR(VLOOKUP($A165,'All Running Order Club'!$A$4:$CI$60,AR$204,FALSE),"-")</f>
        <v>0</v>
      </c>
      <c r="AS165" s="36">
        <f>IFERROR(VLOOKUP($A165,'All Running Order Club'!$A$4:$CI$60,AS$204,FALSE),"-")</f>
        <v>0</v>
      </c>
      <c r="AT165" s="38">
        <f>IFERROR(VLOOKUP($A165,'All Running Order Club'!$A$4:$CI$60,AT$204,FALSE),"-")</f>
        <v>1000</v>
      </c>
      <c r="AU165" s="38">
        <f>IFERROR(VLOOKUP($A165,'All Running Order Club'!$A$4:$CI$60,AU$204,FALSE),"-")</f>
        <v>3000</v>
      </c>
      <c r="AV165" s="36">
        <f>IFERROR(VLOOKUP($A165,'All Running Order Club'!$A$4:$CI$60,AV$204,FALSE),"-")</f>
        <v>0</v>
      </c>
      <c r="AW165" s="36">
        <f>IFERROR(VLOOKUP($A165,'All Running Order Club'!$A$4:$CI$60,AW$204,FALSE),"-")</f>
        <v>0</v>
      </c>
      <c r="AX165" s="36">
        <f>IFERROR(VLOOKUP($A165,'All Running Order Club'!$A$4:$CI$60,AX$204,FALSE),"-")</f>
        <v>0</v>
      </c>
      <c r="AY165" s="36">
        <f>IFERROR(VLOOKUP($A165,'All Running Order Club'!$A$4:$CI$60,AY$204,FALSE),"-")</f>
        <v>0</v>
      </c>
      <c r="AZ165" s="36">
        <f>IFERROR(VLOOKUP($A165,'All Running Order Club'!$A$4:$CI$60,AZ$204,FALSE),"-")</f>
        <v>0</v>
      </c>
      <c r="BA165" s="36">
        <f>IFERROR(VLOOKUP($A165,'All Running Order Club'!$A$4:$CI$60,BA$204,FALSE),"-")</f>
        <v>0</v>
      </c>
      <c r="BB165" s="36">
        <f>IFERROR(VLOOKUP($A165,'All Running Order Club'!$A$4:$CI$60,BB$204,FALSE),"-")</f>
        <v>0</v>
      </c>
      <c r="BC165" s="36">
        <f>IFERROR(VLOOKUP($A165,'All Running Order Club'!$A$4:$CI$60,BC$204,FALSE),"-")</f>
        <v>0</v>
      </c>
      <c r="BD165" s="36">
        <f>IFERROR(VLOOKUP($A165,'All Running Order Club'!$A$4:$CI$60,BD$204,FALSE),"-")</f>
        <v>0</v>
      </c>
      <c r="BE165" s="36">
        <f>IFERROR(VLOOKUP($A165,'All Running Order Club'!$A$4:$CI$60,BE$204,FALSE),"-")</f>
        <v>0</v>
      </c>
      <c r="BF165" s="38">
        <f>IFERROR(VLOOKUP($A165,'All Running Order Club'!$A$4:$CI$60,BF$204,FALSE),"-")</f>
        <v>1000</v>
      </c>
      <c r="BG165" s="38">
        <f>IFERROR(VLOOKUP($A165,'All Running Order Club'!$A$4:$CI$60,BG$204,FALSE),"-")</f>
        <v>4000</v>
      </c>
      <c r="BH165" s="5">
        <f>IFERROR(VLOOKUP($A165,'All Running Order Club'!$A$4:$CI$60,BH$204,FALSE),"-")</f>
        <v>56</v>
      </c>
      <c r="BI165" s="5">
        <f>IFERROR(VLOOKUP($A165,'All Running Order Club'!$A$4:$CI$60,BI$204,FALSE),"-")</f>
        <v>56</v>
      </c>
      <c r="BJ165" s="5">
        <f>IFERROR(VLOOKUP($A165,'All Running Order Club'!$A$4:$CI$60,BJ$204,FALSE),"-")</f>
        <v>56</v>
      </c>
      <c r="BK165" s="5">
        <f>IFERROR(VLOOKUP($A165,'All Running Order Club'!$A$4:$CI$60,BK$204,FALSE),"-")</f>
        <v>56</v>
      </c>
      <c r="BL165" s="5">
        <f>IFERROR(VLOOKUP($A165,'All Running Order Club'!$A$4:$CI$60,BL$204,FALSE),"-")</f>
        <v>56</v>
      </c>
      <c r="BM165" s="5">
        <f>IFERROR(VLOOKUP($A165,'All Running Order Club'!$A$4:$CI$60,BM$204,FALSE),"-")</f>
        <v>56</v>
      </c>
      <c r="BN165" s="5">
        <f>IFERROR(VLOOKUP($A165,'All Running Order Club'!$A$4:$CI$60,BN$204,FALSE),"-")</f>
        <v>56</v>
      </c>
      <c r="BO165" s="5">
        <f>IFERROR(VLOOKUP($A165,'All Running Order Club'!$A$4:$CI$60,BO$204,FALSE),"-")</f>
        <v>56</v>
      </c>
      <c r="BP165" s="3" t="str">
        <f>IFERROR(VLOOKUP($A165,'All Running Order Club'!$A$4:$CI$60,BP$204,FALSE),"-")</f>
        <v>-</v>
      </c>
      <c r="BQ165" s="3" t="str">
        <f>IFERROR(VLOOKUP($A165,'All Running Order Club'!$A$4:$CI$60,BQ$204,FALSE),"-")</f>
        <v/>
      </c>
      <c r="BR165" s="3" t="str">
        <f>IFERROR(VLOOKUP($A165,'All Running Order Club'!$A$4:$CI$60,BR$204,FALSE),"-")</f>
        <v>-</v>
      </c>
      <c r="BS165" s="3" t="str">
        <f>IFERROR(VLOOKUP($A165,'All Running Order Club'!$A$4:$CI$60,BS$204,FALSE),"-")</f>
        <v/>
      </c>
      <c r="BT165" s="3" t="str">
        <f>IFERROR(VLOOKUP($A165,'All Running Order Club'!$A$4:$CI$60,BT$204,FALSE),"-")</f>
        <v>-</v>
      </c>
      <c r="BU165" s="3" t="str">
        <f>IFERROR(VLOOKUP($A165,'All Running Order Club'!$A$4:$CI$60,BU$204,FALSE),"-")</f>
        <v/>
      </c>
      <c r="BV165" s="3" t="str">
        <f>IFERROR(VLOOKUP($A165,'All Running Order Club'!$A$4:$CI$60,BV$204,FALSE),"-")</f>
        <v>-</v>
      </c>
      <c r="BW165" s="3" t="str">
        <f>IFERROR(VLOOKUP($A165,'All Running Order Club'!$A$4:$CI$60,BW$204,FALSE),"-")</f>
        <v/>
      </c>
      <c r="BX165" s="3" t="str">
        <f>IFERROR(VLOOKUP($A165,'All Running Order Club'!$A$4:$CI$60,BX$204,FALSE),"-")</f>
        <v>-</v>
      </c>
      <c r="BY165" s="3" t="str">
        <f>IFERROR(VLOOKUP($A165,'All Running Order Club'!$A$4:$CI$60,BY$204,FALSE),"-")</f>
        <v/>
      </c>
      <c r="BZ165" s="3" t="str">
        <f>IFERROR(VLOOKUP($A165,'All Running Order Club'!$A$4:$CI$60,BZ$204,FALSE),"-")</f>
        <v>-</v>
      </c>
      <c r="CA165" s="3" t="str">
        <f>IFERROR(VLOOKUP($A165,'All Running Order Club'!$A$4:$CI$60,CA$204,FALSE),"-")</f>
        <v/>
      </c>
      <c r="CB165" s="3">
        <f>IFERROR(VLOOKUP($A165,'All Running Order Club'!$A$4:$CI$60,CB$204,FALSE),"-")</f>
        <v>56</v>
      </c>
      <c r="CC165" s="3">
        <f>IFERROR(VLOOKUP($A165,'All Running Order Club'!$A$4:$CI$60,CC$204,FALSE),"-")</f>
        <v>4</v>
      </c>
      <c r="CD165" s="3">
        <f>IFERROR(VLOOKUP($A165,'All Running Order Club'!$A$4:$CI$60,CD$204,FALSE),"-")</f>
        <v>56</v>
      </c>
      <c r="CE165" s="3">
        <f>IFERROR(VLOOKUP($A165,'All Running Order Club'!$A$4:$CI$60,CE$204,FALSE),"-")</f>
        <v>11</v>
      </c>
      <c r="CF165" s="3"/>
      <c r="CG165" s="3"/>
      <c r="CH165" s="5" t="str">
        <f>IFERROR(VLOOKUP($A165,'All Running Order Club'!$A$4:$CI$60,CH$204,FALSE),"-")</f>
        <v>4</v>
      </c>
      <c r="CI165">
        <v>4</v>
      </c>
    </row>
    <row r="166" spans="1:87" x14ac:dyDescent="0.3">
      <c r="A166" t="s">
        <v>85</v>
      </c>
      <c r="B166" s="13" t="str">
        <f>IFERROR(VLOOKUP($A166,'All Running Order Club'!$A$4:$CI$60,B$204,FALSE),"-")</f>
        <v>-</v>
      </c>
      <c r="C166" s="35" t="str">
        <f>IFERROR(VLOOKUP($A166,'All Running Order Club'!$A$4:$CI$60,C$204,FALSE),"-")</f>
        <v>-</v>
      </c>
      <c r="D166" s="35" t="str">
        <f>IFERROR(VLOOKUP($A166,'All Running Order Club'!$A$4:$CI$60,D$204,FALSE),"-")</f>
        <v>-</v>
      </c>
      <c r="E166" s="35" t="str">
        <f>IFERROR(VLOOKUP($A166,'All Running Order Club'!$A$4:$CI$60,E$204,FALSE),"-")</f>
        <v>-</v>
      </c>
      <c r="F166" s="35" t="str">
        <f>IFERROR(VLOOKUP($A166,'All Running Order Club'!$A$4:$CI$60,F$204,FALSE),"-")</f>
        <v>-</v>
      </c>
      <c r="G166" s="13" t="str">
        <f>IFERROR(VLOOKUP($A166,'All Running Order Club'!$A$4:$CI$60,G$204,FALSE),"-")</f>
        <v>-</v>
      </c>
      <c r="H166" s="12" t="str">
        <f>IFERROR(VLOOKUP($A166,'All Running Order Club'!$A$4:$CI$60,H$204,FALSE),"-")</f>
        <v>-</v>
      </c>
      <c r="I166" s="12" t="str">
        <f>IFERROR(VLOOKUP($A166,'All Running Order Club'!$A$4:$CI$60,I$204,FALSE),"-")</f>
        <v>-</v>
      </c>
      <c r="J166" s="12" t="str">
        <f>IFERROR(VLOOKUP($A166,'All Running Order Club'!$A$4:$CI$60,J$204,FALSE),"-")</f>
        <v>-</v>
      </c>
      <c r="K166" s="35" t="str">
        <f>IFERROR(VLOOKUP($A166,'All Running Order Club'!$A$4:$CI$60,K$204,FALSE),"-")</f>
        <v>-</v>
      </c>
      <c r="L166" s="12" t="str">
        <f>IFERROR(VLOOKUP($A166,'All Running Order Club'!$A$4:$CI$60,L$204,FALSE),"-")</f>
        <v>-</v>
      </c>
      <c r="M166" s="35" t="str">
        <f>IFERROR(VLOOKUP($A166,'All Running Order Club'!$A$4:$CI$60,M$204,FALSE),"-")</f>
        <v>-</v>
      </c>
      <c r="N166" s="35" t="str">
        <f>IFERROR(VLOOKUP($A166,'All Running Order Club'!$A$4:$CI$60,N$204,FALSE),"-")</f>
        <v>-</v>
      </c>
      <c r="O166" s="35" t="str">
        <f>IFERROR(VLOOKUP($A166,'All Running Order Club'!$A$4:$CI$60,O$204,FALSE),"-")</f>
        <v>-</v>
      </c>
      <c r="P166" s="35" t="str">
        <f>IFERROR(VLOOKUP($A166,'All Running Order Club'!$A$4:$CI$60,P$204,FALSE),"-")</f>
        <v>-</v>
      </c>
      <c r="Q166" s="35" t="str">
        <f>IFERROR(VLOOKUP($A166,'All Running Order Club'!$A$4:$CI$60,Q$204,FALSE),"-")</f>
        <v>-</v>
      </c>
      <c r="R166" s="35" t="str">
        <f>IFERROR(VLOOKUP($A166,'All Running Order Club'!$A$4:$CI$60,R$204,FALSE),"-")</f>
        <v>-</v>
      </c>
      <c r="S166" s="12" t="str">
        <f>IFERROR(VLOOKUP($A166,'All Running Order Club'!$A$4:$CI$60,S$204,FALSE),"-")</f>
        <v>-</v>
      </c>
      <c r="T166" s="35" t="str">
        <f>IFERROR(VLOOKUP($A166,'All Running Order Club'!$A$4:$CI$60,T$204,FALSE),"-")</f>
        <v>-</v>
      </c>
      <c r="U166" s="12" t="str">
        <f>IFERROR(VLOOKUP($A166,'All Running Order Club'!$A$4:$CI$60,U$204,FALSE),"-")</f>
        <v>-</v>
      </c>
      <c r="V166" s="35" t="str">
        <f>IFERROR(VLOOKUP($A166,'All Running Order Club'!$A$4:$CI$60,V$204,FALSE),"-")</f>
        <v>-</v>
      </c>
      <c r="W166" s="5" t="str">
        <f>IFERROR(VLOOKUP($A166,'All Running Order Club'!$A$4:$CI$60,W$204,FALSE),"-")</f>
        <v>-</v>
      </c>
      <c r="X166" s="12" t="str">
        <f>IFERROR(VLOOKUP($A166,'All Running Order Club'!$A$4:$CI$60,X$204,FALSE),"-")</f>
        <v>-</v>
      </c>
      <c r="Y166" s="12" t="str">
        <f>IFERROR(VLOOKUP($A166,'All Running Order Club'!$A$4:$CI$60,Y$204,FALSE),"-")</f>
        <v>-</v>
      </c>
      <c r="Z166" s="12" t="str">
        <f>IFERROR(VLOOKUP($A166,'All Running Order Club'!$A$4:$CI$60,Z$204,FALSE),"-")</f>
        <v>-</v>
      </c>
      <c r="AA166" s="12" t="str">
        <f>IFERROR(VLOOKUP($A166,'All Running Order Club'!$A$4:$CI$60,AA$204,FALSE),"-")</f>
        <v>-</v>
      </c>
      <c r="AB166" s="12" t="str">
        <f>IFERROR(VLOOKUP($A166,'All Running Order Club'!$A$4:$CI$60,AB$204,FALSE),"-")</f>
        <v>-</v>
      </c>
      <c r="AC166" s="12" t="str">
        <f>IFERROR(VLOOKUP($A166,'All Running Order Club'!$A$4:$CI$60,AC$204,FALSE),"-")</f>
        <v>-</v>
      </c>
      <c r="AD166" s="12" t="str">
        <f>IFERROR(VLOOKUP($A166,'All Running Order Club'!$A$4:$CI$60,AD$204,FALSE),"-")</f>
        <v>-</v>
      </c>
      <c r="AE166" s="12" t="str">
        <f>IFERROR(VLOOKUP($A166,'All Running Order Club'!$A$4:$CI$60,AE$204,FALSE),"-")</f>
        <v>-</v>
      </c>
      <c r="AF166" s="12" t="str">
        <f>IFERROR(VLOOKUP($A166,'All Running Order Club'!$A$4:$CI$60,AF$204,FALSE),"-")</f>
        <v>-</v>
      </c>
      <c r="AG166" s="12" t="str">
        <f>IFERROR(VLOOKUP($A166,'All Running Order Club'!$A$4:$CI$60,AG$204,FALSE),"-")</f>
        <v>-</v>
      </c>
      <c r="AH166" s="5" t="str">
        <f>IFERROR(VLOOKUP($A166,'All Running Order Club'!$A$4:$CI$60,AH$204,FALSE),"-")</f>
        <v>-</v>
      </c>
      <c r="AI166" s="5" t="str">
        <f>IFERROR(VLOOKUP($A166,'All Running Order Club'!$A$4:$CI$60,AI$204,FALSE),"-")</f>
        <v>-</v>
      </c>
      <c r="AJ166" s="12" t="str">
        <f>IFERROR(VLOOKUP($A166,'All Running Order Club'!$A$4:$CI$60,AJ$204,FALSE),"-")</f>
        <v>-</v>
      </c>
      <c r="AK166" s="12" t="str">
        <f>IFERROR(VLOOKUP($A166,'All Running Order Club'!$A$4:$CI$60,AK$204,FALSE),"-")</f>
        <v>-</v>
      </c>
      <c r="AL166" s="12" t="str">
        <f>IFERROR(VLOOKUP($A166,'All Running Order Club'!$A$4:$CI$60,AL$204,FALSE),"-")</f>
        <v>-</v>
      </c>
      <c r="AM166" s="12" t="str">
        <f>IFERROR(VLOOKUP($A166,'All Running Order Club'!$A$4:$CI$60,AM$204,FALSE),"-")</f>
        <v>-</v>
      </c>
      <c r="AN166" s="12" t="str">
        <f>IFERROR(VLOOKUP($A166,'All Running Order Club'!$A$4:$CI$60,AN$204,FALSE),"-")</f>
        <v>-</v>
      </c>
      <c r="AO166" s="12" t="str">
        <f>IFERROR(VLOOKUP($A166,'All Running Order Club'!$A$4:$CI$60,AO$204,FALSE),"-")</f>
        <v>-</v>
      </c>
      <c r="AP166" s="12" t="str">
        <f>IFERROR(VLOOKUP($A166,'All Running Order Club'!$A$4:$CI$60,AP$204,FALSE),"-")</f>
        <v>-</v>
      </c>
      <c r="AQ166" s="12" t="str">
        <f>IFERROR(VLOOKUP($A166,'All Running Order Club'!$A$4:$CI$60,AQ$204,FALSE),"-")</f>
        <v>-</v>
      </c>
      <c r="AR166" s="12" t="str">
        <f>IFERROR(VLOOKUP($A166,'All Running Order Club'!$A$4:$CI$60,AR$204,FALSE),"-")</f>
        <v>-</v>
      </c>
      <c r="AS166" s="12" t="str">
        <f>IFERROR(VLOOKUP($A166,'All Running Order Club'!$A$4:$CI$60,AS$204,FALSE),"-")</f>
        <v>-</v>
      </c>
      <c r="AT166" s="5" t="str">
        <f>IFERROR(VLOOKUP($A166,'All Running Order Club'!$A$4:$CI$60,AT$204,FALSE),"-")</f>
        <v>-</v>
      </c>
      <c r="AU166" s="5" t="str">
        <f>IFERROR(VLOOKUP($A166,'All Running Order Club'!$A$4:$CI$60,AU$204,FALSE),"-")</f>
        <v>-</v>
      </c>
      <c r="AV166" s="12" t="str">
        <f>IFERROR(VLOOKUP($A166,'All Running Order Club'!$A$4:$CI$60,AV$204,FALSE),"-")</f>
        <v>-</v>
      </c>
      <c r="AW166" s="12" t="str">
        <f>IFERROR(VLOOKUP($A166,'All Running Order Club'!$A$4:$CI$60,AW$204,FALSE),"-")</f>
        <v>-</v>
      </c>
      <c r="AX166" s="12" t="str">
        <f>IFERROR(VLOOKUP($A166,'All Running Order Club'!$A$4:$CI$60,AX$204,FALSE),"-")</f>
        <v>-</v>
      </c>
      <c r="AY166" s="12" t="str">
        <f>IFERROR(VLOOKUP($A166,'All Running Order Club'!$A$4:$CI$60,AY$204,FALSE),"-")</f>
        <v>-</v>
      </c>
      <c r="AZ166" s="12" t="str">
        <f>IFERROR(VLOOKUP($A166,'All Running Order Club'!$A$4:$CI$60,AZ$204,FALSE),"-")</f>
        <v>-</v>
      </c>
      <c r="BA166" s="12" t="str">
        <f>IFERROR(VLOOKUP($A166,'All Running Order Club'!$A$4:$CI$60,BA$204,FALSE),"-")</f>
        <v>-</v>
      </c>
      <c r="BB166" s="12" t="str">
        <f>IFERROR(VLOOKUP($A166,'All Running Order Club'!$A$4:$CI$60,BB$204,FALSE),"-")</f>
        <v>-</v>
      </c>
      <c r="BC166" s="12" t="str">
        <f>IFERROR(VLOOKUP($A166,'All Running Order Club'!$A$4:$CI$60,BC$204,FALSE),"-")</f>
        <v>-</v>
      </c>
      <c r="BD166" s="12" t="str">
        <f>IFERROR(VLOOKUP($A166,'All Running Order Club'!$A$4:$CI$60,BD$204,FALSE),"-")</f>
        <v>-</v>
      </c>
      <c r="BE166" s="12" t="str">
        <f>IFERROR(VLOOKUP($A166,'All Running Order Club'!$A$4:$CI$60,BE$204,FALSE),"-")</f>
        <v>-</v>
      </c>
      <c r="BF166" s="5" t="str">
        <f>IFERROR(VLOOKUP($A166,'All Running Order Club'!$A$4:$CI$60,BF$204,FALSE),"-")</f>
        <v>-</v>
      </c>
      <c r="BG166" s="5" t="str">
        <f>IFERROR(VLOOKUP($A166,'All Running Order Club'!$A$4:$CI$60,BG$204,FALSE),"-")</f>
        <v>-</v>
      </c>
      <c r="BH166" s="5" t="str">
        <f>IFERROR(VLOOKUP($A166,'All Running Order Club'!$A$4:$CI$60,BH$204,FALSE),"-")</f>
        <v>-</v>
      </c>
      <c r="BI166" s="5" t="str">
        <f>IFERROR(VLOOKUP($A166,'All Running Order Club'!$A$4:$CI$60,BI$204,FALSE),"-")</f>
        <v>-</v>
      </c>
      <c r="BJ166" s="5" t="str">
        <f>IFERROR(VLOOKUP($A166,'All Running Order Club'!$A$4:$CI$60,BJ$204,FALSE),"-")</f>
        <v>-</v>
      </c>
      <c r="BK166" s="5" t="str">
        <f>IFERROR(VLOOKUP($A166,'All Running Order Club'!$A$4:$CI$60,BK$204,FALSE),"-")</f>
        <v>-</v>
      </c>
      <c r="BL166" s="5" t="str">
        <f>IFERROR(VLOOKUP($A166,'All Running Order Club'!$A$4:$CI$60,BL$204,FALSE),"-")</f>
        <v>-</v>
      </c>
      <c r="BM166" s="5" t="str">
        <f>IFERROR(VLOOKUP($A166,'All Running Order Club'!$A$4:$CI$60,BM$204,FALSE),"-")</f>
        <v>-</v>
      </c>
      <c r="BN166" s="5" t="str">
        <f>IFERROR(VLOOKUP($A166,'All Running Order Club'!$A$4:$CI$60,BN$204,FALSE),"-")</f>
        <v>-</v>
      </c>
      <c r="BO166" s="5" t="str">
        <f>IFERROR(VLOOKUP($A166,'All Running Order Club'!$A$4:$CI$60,BO$204,FALSE),"-")</f>
        <v>-</v>
      </c>
      <c r="BP166" s="3" t="str">
        <f>IFERROR(VLOOKUP($A166,'All Running Order Club'!$A$4:$CI$60,BP$204,FALSE),"-")</f>
        <v>-</v>
      </c>
      <c r="BQ166" s="3" t="str">
        <f>IFERROR(VLOOKUP($A166,'All Running Order Club'!$A$4:$CI$60,BQ$204,FALSE),"-")</f>
        <v>-</v>
      </c>
      <c r="BR166" s="3" t="str">
        <f>IFERROR(VLOOKUP($A166,'All Running Order Club'!$A$4:$CI$60,BR$204,FALSE),"-")</f>
        <v>-</v>
      </c>
      <c r="BS166" s="3" t="str">
        <f>IFERROR(VLOOKUP($A166,'All Running Order Club'!$A$4:$CI$60,BS$204,FALSE),"-")</f>
        <v>-</v>
      </c>
      <c r="BT166" s="3" t="str">
        <f>IFERROR(VLOOKUP($A166,'All Running Order Club'!$A$4:$CI$60,BT$204,FALSE),"-")</f>
        <v>-</v>
      </c>
      <c r="BU166" s="3" t="str">
        <f>IFERROR(VLOOKUP($A166,'All Running Order Club'!$A$4:$CI$60,BU$204,FALSE),"-")</f>
        <v>-</v>
      </c>
      <c r="BV166" s="3" t="str">
        <f>IFERROR(VLOOKUP($A166,'All Running Order Club'!$A$4:$CI$60,BV$204,FALSE),"-")</f>
        <v>-</v>
      </c>
      <c r="BW166" s="3" t="str">
        <f>IFERROR(VLOOKUP($A166,'All Running Order Club'!$A$4:$CI$60,BW$204,FALSE),"-")</f>
        <v>-</v>
      </c>
      <c r="BX166" s="3" t="str">
        <f>IFERROR(VLOOKUP($A166,'All Running Order Club'!$A$4:$CI$60,BX$204,FALSE),"-")</f>
        <v>-</v>
      </c>
      <c r="BY166" s="3" t="str">
        <f>IFERROR(VLOOKUP($A166,'All Running Order Club'!$A$4:$CI$60,BY$204,FALSE),"-")</f>
        <v>-</v>
      </c>
      <c r="BZ166" s="3" t="str">
        <f>IFERROR(VLOOKUP($A166,'All Running Order Club'!$A$4:$CI$60,BZ$204,FALSE),"-")</f>
        <v>-</v>
      </c>
      <c r="CA166" s="3" t="str">
        <f>IFERROR(VLOOKUP($A166,'All Running Order Club'!$A$4:$CI$60,CA$204,FALSE),"-")</f>
        <v>-</v>
      </c>
      <c r="CB166" s="3" t="str">
        <f>IFERROR(VLOOKUP($A166,'All Running Order Club'!$A$4:$CI$60,CB$204,FALSE),"-")</f>
        <v>-</v>
      </c>
      <c r="CC166" s="3" t="str">
        <f>IFERROR(VLOOKUP($A166,'All Running Order Club'!$A$4:$CI$60,CC$204,FALSE),"-")</f>
        <v>-</v>
      </c>
      <c r="CD166" s="3" t="str">
        <f>IFERROR(VLOOKUP($A166,'All Running Order Club'!$A$4:$CI$60,CD$204,FALSE),"-")</f>
        <v>-</v>
      </c>
      <c r="CE166" s="3" t="str">
        <f>IFERROR(VLOOKUP($A166,'All Running Order Club'!$A$4:$CI$60,CE$204,FALSE),"-")</f>
        <v>-</v>
      </c>
      <c r="CF166" s="3"/>
      <c r="CG166" s="3"/>
      <c r="CH166" s="5" t="str">
        <f>IFERROR(VLOOKUP($A166,'All Running Order Club'!$A$4:$CI$60,CH$204,FALSE),"-")</f>
        <v>-</v>
      </c>
      <c r="CI166">
        <v>5</v>
      </c>
    </row>
    <row r="167" spans="1:87" x14ac:dyDescent="0.3">
      <c r="A167" t="s">
        <v>86</v>
      </c>
      <c r="B167" s="37" t="str">
        <f>IFERROR(VLOOKUP($A167,'All Running Order Club'!$A$4:$CI$60,B$204,FALSE),"-")</f>
        <v>-</v>
      </c>
      <c r="C167" s="36" t="str">
        <f>IFERROR(VLOOKUP($A167,'All Running Order Club'!$A$4:$CI$60,C$204,FALSE),"-")</f>
        <v>-</v>
      </c>
      <c r="D167" s="36" t="str">
        <f>IFERROR(VLOOKUP($A167,'All Running Order Club'!$A$4:$CI$60,D$204,FALSE),"-")</f>
        <v>-</v>
      </c>
      <c r="E167" s="36" t="str">
        <f>IFERROR(VLOOKUP($A167,'All Running Order Club'!$A$4:$CI$60,E$204,FALSE),"-")</f>
        <v>-</v>
      </c>
      <c r="F167" s="36" t="str">
        <f>IFERROR(VLOOKUP($A167,'All Running Order Club'!$A$4:$CI$60,F$204,FALSE),"-")</f>
        <v>-</v>
      </c>
      <c r="G167" s="37" t="str">
        <f>IFERROR(VLOOKUP($A167,'All Running Order Club'!$A$4:$CI$60,G$204,FALSE),"-")</f>
        <v>-</v>
      </c>
      <c r="H167" s="36" t="str">
        <f>IFERROR(VLOOKUP($A167,'All Running Order Club'!$A$4:$CI$60,H$204,FALSE),"-")</f>
        <v>-</v>
      </c>
      <c r="I167" s="36" t="str">
        <f>IFERROR(VLOOKUP($A167,'All Running Order Club'!$A$4:$CI$60,I$204,FALSE),"-")</f>
        <v>-</v>
      </c>
      <c r="J167" s="36" t="str">
        <f>IFERROR(VLOOKUP($A167,'All Running Order Club'!$A$4:$CI$60,J$204,FALSE),"-")</f>
        <v>-</v>
      </c>
      <c r="K167" s="36" t="str">
        <f>IFERROR(VLOOKUP($A167,'All Running Order Club'!$A$4:$CI$60,K$204,FALSE),"-")</f>
        <v>-</v>
      </c>
      <c r="L167" s="36" t="str">
        <f>IFERROR(VLOOKUP($A167,'All Running Order Club'!$A$4:$CI$60,L$204,FALSE),"-")</f>
        <v>-</v>
      </c>
      <c r="M167" s="36" t="str">
        <f>IFERROR(VLOOKUP($A167,'All Running Order Club'!$A$4:$CI$60,M$204,FALSE),"-")</f>
        <v>-</v>
      </c>
      <c r="N167" s="36" t="str">
        <f>IFERROR(VLOOKUP($A167,'All Running Order Club'!$A$4:$CI$60,N$204,FALSE),"-")</f>
        <v>-</v>
      </c>
      <c r="O167" s="36" t="str">
        <f>IFERROR(VLOOKUP($A167,'All Running Order Club'!$A$4:$CI$60,O$204,FALSE),"-")</f>
        <v>-</v>
      </c>
      <c r="P167" s="36" t="str">
        <f>IFERROR(VLOOKUP($A167,'All Running Order Club'!$A$4:$CI$60,P$204,FALSE),"-")</f>
        <v>-</v>
      </c>
      <c r="Q167" s="36" t="str">
        <f>IFERROR(VLOOKUP($A167,'All Running Order Club'!$A$4:$CI$60,Q$204,FALSE),"-")</f>
        <v>-</v>
      </c>
      <c r="R167" s="36" t="str">
        <f>IFERROR(VLOOKUP($A167,'All Running Order Club'!$A$4:$CI$60,R$204,FALSE),"-")</f>
        <v>-</v>
      </c>
      <c r="S167" s="36" t="str">
        <f>IFERROR(VLOOKUP($A167,'All Running Order Club'!$A$4:$CI$60,S$204,FALSE),"-")</f>
        <v>-</v>
      </c>
      <c r="T167" s="36" t="str">
        <f>IFERROR(VLOOKUP($A167,'All Running Order Club'!$A$4:$CI$60,T$204,FALSE),"-")</f>
        <v>-</v>
      </c>
      <c r="U167" s="36" t="str">
        <f>IFERROR(VLOOKUP($A167,'All Running Order Club'!$A$4:$CI$60,U$204,FALSE),"-")</f>
        <v>-</v>
      </c>
      <c r="V167" s="36" t="str">
        <f>IFERROR(VLOOKUP($A167,'All Running Order Club'!$A$4:$CI$60,V$204,FALSE),"-")</f>
        <v>-</v>
      </c>
      <c r="W167" s="38" t="str">
        <f>IFERROR(VLOOKUP($A167,'All Running Order Club'!$A$4:$CI$60,W$204,FALSE),"-")</f>
        <v>-</v>
      </c>
      <c r="X167" s="36" t="str">
        <f>IFERROR(VLOOKUP($A167,'All Running Order Club'!$A$4:$CI$60,X$204,FALSE),"-")</f>
        <v>-</v>
      </c>
      <c r="Y167" s="36" t="str">
        <f>IFERROR(VLOOKUP($A167,'All Running Order Club'!$A$4:$CI$60,Y$204,FALSE),"-")</f>
        <v>-</v>
      </c>
      <c r="Z167" s="36" t="str">
        <f>IFERROR(VLOOKUP($A167,'All Running Order Club'!$A$4:$CI$60,Z$204,FALSE),"-")</f>
        <v>-</v>
      </c>
      <c r="AA167" s="36" t="str">
        <f>IFERROR(VLOOKUP($A167,'All Running Order Club'!$A$4:$CI$60,AA$204,FALSE),"-")</f>
        <v>-</v>
      </c>
      <c r="AB167" s="36" t="str">
        <f>IFERROR(VLOOKUP($A167,'All Running Order Club'!$A$4:$CI$60,AB$204,FALSE),"-")</f>
        <v>-</v>
      </c>
      <c r="AC167" s="36" t="str">
        <f>IFERROR(VLOOKUP($A167,'All Running Order Club'!$A$4:$CI$60,AC$204,FALSE),"-")</f>
        <v>-</v>
      </c>
      <c r="AD167" s="36" t="str">
        <f>IFERROR(VLOOKUP($A167,'All Running Order Club'!$A$4:$CI$60,AD$204,FALSE),"-")</f>
        <v>-</v>
      </c>
      <c r="AE167" s="36" t="str">
        <f>IFERROR(VLOOKUP($A167,'All Running Order Club'!$A$4:$CI$60,AE$204,FALSE),"-")</f>
        <v>-</v>
      </c>
      <c r="AF167" s="36" t="str">
        <f>IFERROR(VLOOKUP($A167,'All Running Order Club'!$A$4:$CI$60,AF$204,FALSE),"-")</f>
        <v>-</v>
      </c>
      <c r="AG167" s="36" t="str">
        <f>IFERROR(VLOOKUP($A167,'All Running Order Club'!$A$4:$CI$60,AG$204,FALSE),"-")</f>
        <v>-</v>
      </c>
      <c r="AH167" s="38" t="str">
        <f>IFERROR(VLOOKUP($A167,'All Running Order Club'!$A$4:$CI$60,AH$204,FALSE),"-")</f>
        <v>-</v>
      </c>
      <c r="AI167" s="38" t="str">
        <f>IFERROR(VLOOKUP($A167,'All Running Order Club'!$A$4:$CI$60,AI$204,FALSE),"-")</f>
        <v>-</v>
      </c>
      <c r="AJ167" s="36" t="str">
        <f>IFERROR(VLOOKUP($A167,'All Running Order Club'!$A$4:$CI$60,AJ$204,FALSE),"-")</f>
        <v>-</v>
      </c>
      <c r="AK167" s="36" t="str">
        <f>IFERROR(VLOOKUP($A167,'All Running Order Club'!$A$4:$CI$60,AK$204,FALSE),"-")</f>
        <v>-</v>
      </c>
      <c r="AL167" s="36" t="str">
        <f>IFERROR(VLOOKUP($A167,'All Running Order Club'!$A$4:$CI$60,AL$204,FALSE),"-")</f>
        <v>-</v>
      </c>
      <c r="AM167" s="36" t="str">
        <f>IFERROR(VLOOKUP($A167,'All Running Order Club'!$A$4:$CI$60,AM$204,FALSE),"-")</f>
        <v>-</v>
      </c>
      <c r="AN167" s="36" t="str">
        <f>IFERROR(VLOOKUP($A167,'All Running Order Club'!$A$4:$CI$60,AN$204,FALSE),"-")</f>
        <v>-</v>
      </c>
      <c r="AO167" s="36" t="str">
        <f>IFERROR(VLOOKUP($A167,'All Running Order Club'!$A$4:$CI$60,AO$204,FALSE),"-")</f>
        <v>-</v>
      </c>
      <c r="AP167" s="36" t="str">
        <f>IFERROR(VLOOKUP($A167,'All Running Order Club'!$A$4:$CI$60,AP$204,FALSE),"-")</f>
        <v>-</v>
      </c>
      <c r="AQ167" s="36" t="str">
        <f>IFERROR(VLOOKUP($A167,'All Running Order Club'!$A$4:$CI$60,AQ$204,FALSE),"-")</f>
        <v>-</v>
      </c>
      <c r="AR167" s="36" t="str">
        <f>IFERROR(VLOOKUP($A167,'All Running Order Club'!$A$4:$CI$60,AR$204,FALSE),"-")</f>
        <v>-</v>
      </c>
      <c r="AS167" s="36" t="str">
        <f>IFERROR(VLOOKUP($A167,'All Running Order Club'!$A$4:$CI$60,AS$204,FALSE),"-")</f>
        <v>-</v>
      </c>
      <c r="AT167" s="38" t="str">
        <f>IFERROR(VLOOKUP($A167,'All Running Order Club'!$A$4:$CI$60,AT$204,FALSE),"-")</f>
        <v>-</v>
      </c>
      <c r="AU167" s="38" t="str">
        <f>IFERROR(VLOOKUP($A167,'All Running Order Club'!$A$4:$CI$60,AU$204,FALSE),"-")</f>
        <v>-</v>
      </c>
      <c r="AV167" s="36" t="str">
        <f>IFERROR(VLOOKUP($A167,'All Running Order Club'!$A$4:$CI$60,AV$204,FALSE),"-")</f>
        <v>-</v>
      </c>
      <c r="AW167" s="36" t="str">
        <f>IFERROR(VLOOKUP($A167,'All Running Order Club'!$A$4:$CI$60,AW$204,FALSE),"-")</f>
        <v>-</v>
      </c>
      <c r="AX167" s="36" t="str">
        <f>IFERROR(VLOOKUP($A167,'All Running Order Club'!$A$4:$CI$60,AX$204,FALSE),"-")</f>
        <v>-</v>
      </c>
      <c r="AY167" s="36" t="str">
        <f>IFERROR(VLOOKUP($A167,'All Running Order Club'!$A$4:$CI$60,AY$204,FALSE),"-")</f>
        <v>-</v>
      </c>
      <c r="AZ167" s="36" t="str">
        <f>IFERROR(VLOOKUP($A167,'All Running Order Club'!$A$4:$CI$60,AZ$204,FALSE),"-")</f>
        <v>-</v>
      </c>
      <c r="BA167" s="36" t="str">
        <f>IFERROR(VLOOKUP($A167,'All Running Order Club'!$A$4:$CI$60,BA$204,FALSE),"-")</f>
        <v>-</v>
      </c>
      <c r="BB167" s="36" t="str">
        <f>IFERROR(VLOOKUP($A167,'All Running Order Club'!$A$4:$CI$60,BB$204,FALSE),"-")</f>
        <v>-</v>
      </c>
      <c r="BC167" s="36" t="str">
        <f>IFERROR(VLOOKUP($A167,'All Running Order Club'!$A$4:$CI$60,BC$204,FALSE),"-")</f>
        <v>-</v>
      </c>
      <c r="BD167" s="36" t="str">
        <f>IFERROR(VLOOKUP($A167,'All Running Order Club'!$A$4:$CI$60,BD$204,FALSE),"-")</f>
        <v>-</v>
      </c>
      <c r="BE167" s="36" t="str">
        <f>IFERROR(VLOOKUP($A167,'All Running Order Club'!$A$4:$CI$60,BE$204,FALSE),"-")</f>
        <v>-</v>
      </c>
      <c r="BF167" s="38" t="str">
        <f>IFERROR(VLOOKUP($A167,'All Running Order Club'!$A$4:$CI$60,BF$204,FALSE),"-")</f>
        <v>-</v>
      </c>
      <c r="BG167" s="38" t="str">
        <f>IFERROR(VLOOKUP($A167,'All Running Order Club'!$A$4:$CI$60,BG$204,FALSE),"-")</f>
        <v>-</v>
      </c>
      <c r="BH167" s="5" t="str">
        <f>IFERROR(VLOOKUP($A167,'All Running Order Club'!$A$4:$CI$60,BH$204,FALSE),"-")</f>
        <v>-</v>
      </c>
      <c r="BI167" s="5" t="str">
        <f>IFERROR(VLOOKUP($A167,'All Running Order Club'!$A$4:$CI$60,BI$204,FALSE),"-")</f>
        <v>-</v>
      </c>
      <c r="BJ167" s="5" t="str">
        <f>IFERROR(VLOOKUP($A167,'All Running Order Club'!$A$4:$CI$60,BJ$204,FALSE),"-")</f>
        <v>-</v>
      </c>
      <c r="BK167" s="5" t="str">
        <f>IFERROR(VLOOKUP($A167,'All Running Order Club'!$A$4:$CI$60,BK$204,FALSE),"-")</f>
        <v>-</v>
      </c>
      <c r="BL167" s="5" t="str">
        <f>IFERROR(VLOOKUP($A167,'All Running Order Club'!$A$4:$CI$60,BL$204,FALSE),"-")</f>
        <v>-</v>
      </c>
      <c r="BM167" s="5" t="str">
        <f>IFERROR(VLOOKUP($A167,'All Running Order Club'!$A$4:$CI$60,BM$204,FALSE),"-")</f>
        <v>-</v>
      </c>
      <c r="BN167" s="5" t="str">
        <f>IFERROR(VLOOKUP($A167,'All Running Order Club'!$A$4:$CI$60,BN$204,FALSE),"-")</f>
        <v>-</v>
      </c>
      <c r="BO167" s="5" t="str">
        <f>IFERROR(VLOOKUP($A167,'All Running Order Club'!$A$4:$CI$60,BO$204,FALSE),"-")</f>
        <v>-</v>
      </c>
      <c r="BP167" s="3" t="str">
        <f>IFERROR(VLOOKUP($A167,'All Running Order Club'!$A$4:$CI$60,BP$204,FALSE),"-")</f>
        <v>-</v>
      </c>
      <c r="BQ167" s="3" t="str">
        <f>IFERROR(VLOOKUP($A167,'All Running Order Club'!$A$4:$CI$60,BQ$204,FALSE),"-")</f>
        <v>-</v>
      </c>
      <c r="BR167" s="3" t="str">
        <f>IFERROR(VLOOKUP($A167,'All Running Order Club'!$A$4:$CI$60,BR$204,FALSE),"-")</f>
        <v>-</v>
      </c>
      <c r="BS167" s="3" t="str">
        <f>IFERROR(VLOOKUP($A167,'All Running Order Club'!$A$4:$CI$60,BS$204,FALSE),"-")</f>
        <v>-</v>
      </c>
      <c r="BT167" s="3" t="str">
        <f>IFERROR(VLOOKUP($A167,'All Running Order Club'!$A$4:$CI$60,BT$204,FALSE),"-")</f>
        <v>-</v>
      </c>
      <c r="BU167" s="3" t="str">
        <f>IFERROR(VLOOKUP($A167,'All Running Order Club'!$A$4:$CI$60,BU$204,FALSE),"-")</f>
        <v>-</v>
      </c>
      <c r="BV167" s="3" t="str">
        <f>IFERROR(VLOOKUP($A167,'All Running Order Club'!$A$4:$CI$60,BV$204,FALSE),"-")</f>
        <v>-</v>
      </c>
      <c r="BW167" s="3" t="str">
        <f>IFERROR(VLOOKUP($A167,'All Running Order Club'!$A$4:$CI$60,BW$204,FALSE),"-")</f>
        <v>-</v>
      </c>
      <c r="BX167" s="3" t="str">
        <f>IFERROR(VLOOKUP($A167,'All Running Order Club'!$A$4:$CI$60,BX$204,FALSE),"-")</f>
        <v>-</v>
      </c>
      <c r="BY167" s="3" t="str">
        <f>IFERROR(VLOOKUP($A167,'All Running Order Club'!$A$4:$CI$60,BY$204,FALSE),"-")</f>
        <v>-</v>
      </c>
      <c r="BZ167" s="3" t="str">
        <f>IFERROR(VLOOKUP($A167,'All Running Order Club'!$A$4:$CI$60,BZ$204,FALSE),"-")</f>
        <v>-</v>
      </c>
      <c r="CA167" s="3" t="str">
        <f>IFERROR(VLOOKUP($A167,'All Running Order Club'!$A$4:$CI$60,CA$204,FALSE),"-")</f>
        <v>-</v>
      </c>
      <c r="CB167" s="3" t="str">
        <f>IFERROR(VLOOKUP($A167,'All Running Order Club'!$A$4:$CI$60,CB$204,FALSE),"-")</f>
        <v>-</v>
      </c>
      <c r="CC167" s="3" t="str">
        <f>IFERROR(VLOOKUP($A167,'All Running Order Club'!$A$4:$CI$60,CC$204,FALSE),"-")</f>
        <v>-</v>
      </c>
      <c r="CD167" s="3" t="str">
        <f>IFERROR(VLOOKUP($A167,'All Running Order Club'!$A$4:$CI$60,CD$204,FALSE),"-")</f>
        <v>-</v>
      </c>
      <c r="CE167" s="3" t="str">
        <f>IFERROR(VLOOKUP($A167,'All Running Order Club'!$A$4:$CI$60,CE$204,FALSE),"-")</f>
        <v>-</v>
      </c>
      <c r="CF167" s="3"/>
      <c r="CG167" s="3"/>
      <c r="CH167" s="5" t="str">
        <f>IFERROR(VLOOKUP($A167,'All Running Order Club'!$A$4:$CI$60,CH$204,FALSE),"-")</f>
        <v>-</v>
      </c>
      <c r="CI167">
        <v>6</v>
      </c>
    </row>
    <row r="168" spans="1:87" x14ac:dyDescent="0.3">
      <c r="A168" t="s">
        <v>87</v>
      </c>
      <c r="B168" s="13" t="str">
        <f>IFERROR(VLOOKUP($A168,'All Running Order Club'!$A$4:$CI$60,B$204,FALSE),"-")</f>
        <v>-</v>
      </c>
      <c r="C168" s="35" t="str">
        <f>IFERROR(VLOOKUP($A168,'All Running Order Club'!$A$4:$CI$60,C$204,FALSE),"-")</f>
        <v>-</v>
      </c>
      <c r="D168" s="35" t="str">
        <f>IFERROR(VLOOKUP($A168,'All Running Order Club'!$A$4:$CI$60,D$204,FALSE),"-")</f>
        <v>-</v>
      </c>
      <c r="E168" s="35" t="str">
        <f>IFERROR(VLOOKUP($A168,'All Running Order Club'!$A$4:$CI$60,E$204,FALSE),"-")</f>
        <v>-</v>
      </c>
      <c r="F168" s="35" t="str">
        <f>IFERROR(VLOOKUP($A168,'All Running Order Club'!$A$4:$CI$60,F$204,FALSE),"-")</f>
        <v>-</v>
      </c>
      <c r="G168" s="13" t="str">
        <f>IFERROR(VLOOKUP($A168,'All Running Order Club'!$A$4:$CI$60,G$204,FALSE),"-")</f>
        <v>-</v>
      </c>
      <c r="H168" s="12" t="str">
        <f>IFERROR(VLOOKUP($A168,'All Running Order Club'!$A$4:$CI$60,H$204,FALSE),"-")</f>
        <v>-</v>
      </c>
      <c r="I168" s="12" t="str">
        <f>IFERROR(VLOOKUP($A168,'All Running Order Club'!$A$4:$CI$60,I$204,FALSE),"-")</f>
        <v>-</v>
      </c>
      <c r="J168" s="12" t="str">
        <f>IFERROR(VLOOKUP($A168,'All Running Order Club'!$A$4:$CI$60,J$204,FALSE),"-")</f>
        <v>-</v>
      </c>
      <c r="K168" s="35" t="str">
        <f>IFERROR(VLOOKUP($A168,'All Running Order Club'!$A$4:$CI$60,K$204,FALSE),"-")</f>
        <v>-</v>
      </c>
      <c r="L168" s="12" t="str">
        <f>IFERROR(VLOOKUP($A168,'All Running Order Club'!$A$4:$CI$60,L$204,FALSE),"-")</f>
        <v>-</v>
      </c>
      <c r="M168" s="35" t="str">
        <f>IFERROR(VLOOKUP($A168,'All Running Order Club'!$A$4:$CI$60,M$204,FALSE),"-")</f>
        <v>-</v>
      </c>
      <c r="N168" s="35" t="str">
        <f>IFERROR(VLOOKUP($A168,'All Running Order Club'!$A$4:$CI$60,N$204,FALSE),"-")</f>
        <v>-</v>
      </c>
      <c r="O168" s="35" t="str">
        <f>IFERROR(VLOOKUP($A168,'All Running Order Club'!$A$4:$CI$60,O$204,FALSE),"-")</f>
        <v>-</v>
      </c>
      <c r="P168" s="35" t="str">
        <f>IFERROR(VLOOKUP($A168,'All Running Order Club'!$A$4:$CI$60,P$204,FALSE),"-")</f>
        <v>-</v>
      </c>
      <c r="Q168" s="35" t="str">
        <f>IFERROR(VLOOKUP($A168,'All Running Order Club'!$A$4:$CI$60,Q$204,FALSE),"-")</f>
        <v>-</v>
      </c>
      <c r="R168" s="35" t="str">
        <f>IFERROR(VLOOKUP($A168,'All Running Order Club'!$A$4:$CI$60,R$204,FALSE),"-")</f>
        <v>-</v>
      </c>
      <c r="S168" s="12" t="str">
        <f>IFERROR(VLOOKUP($A168,'All Running Order Club'!$A$4:$CI$60,S$204,FALSE),"-")</f>
        <v>-</v>
      </c>
      <c r="T168" s="35" t="str">
        <f>IFERROR(VLOOKUP($A168,'All Running Order Club'!$A$4:$CI$60,T$204,FALSE),"-")</f>
        <v>-</v>
      </c>
      <c r="U168" s="12" t="str">
        <f>IFERROR(VLOOKUP($A168,'All Running Order Club'!$A$4:$CI$60,U$204,FALSE),"-")</f>
        <v>-</v>
      </c>
      <c r="V168" s="35" t="str">
        <f>IFERROR(VLOOKUP($A168,'All Running Order Club'!$A$4:$CI$60,V$204,FALSE),"-")</f>
        <v>-</v>
      </c>
      <c r="W168" s="5" t="str">
        <f>IFERROR(VLOOKUP($A168,'All Running Order Club'!$A$4:$CI$60,W$204,FALSE),"-")</f>
        <v>-</v>
      </c>
      <c r="X168" s="12" t="str">
        <f>IFERROR(VLOOKUP($A168,'All Running Order Club'!$A$4:$CI$60,X$204,FALSE),"-")</f>
        <v>-</v>
      </c>
      <c r="Y168" s="12" t="str">
        <f>IFERROR(VLOOKUP($A168,'All Running Order Club'!$A$4:$CI$60,Y$204,FALSE),"-")</f>
        <v>-</v>
      </c>
      <c r="Z168" s="12" t="str">
        <f>IFERROR(VLOOKUP($A168,'All Running Order Club'!$A$4:$CI$60,Z$204,FALSE),"-")</f>
        <v>-</v>
      </c>
      <c r="AA168" s="12" t="str">
        <f>IFERROR(VLOOKUP($A168,'All Running Order Club'!$A$4:$CI$60,AA$204,FALSE),"-")</f>
        <v>-</v>
      </c>
      <c r="AB168" s="12" t="str">
        <f>IFERROR(VLOOKUP($A168,'All Running Order Club'!$A$4:$CI$60,AB$204,FALSE),"-")</f>
        <v>-</v>
      </c>
      <c r="AC168" s="12" t="str">
        <f>IFERROR(VLOOKUP($A168,'All Running Order Club'!$A$4:$CI$60,AC$204,FALSE),"-")</f>
        <v>-</v>
      </c>
      <c r="AD168" s="12" t="str">
        <f>IFERROR(VLOOKUP($A168,'All Running Order Club'!$A$4:$CI$60,AD$204,FALSE),"-")</f>
        <v>-</v>
      </c>
      <c r="AE168" s="12" t="str">
        <f>IFERROR(VLOOKUP($A168,'All Running Order Club'!$A$4:$CI$60,AE$204,FALSE),"-")</f>
        <v>-</v>
      </c>
      <c r="AF168" s="12" t="str">
        <f>IFERROR(VLOOKUP($A168,'All Running Order Club'!$A$4:$CI$60,AF$204,FALSE),"-")</f>
        <v>-</v>
      </c>
      <c r="AG168" s="12" t="str">
        <f>IFERROR(VLOOKUP($A168,'All Running Order Club'!$A$4:$CI$60,AG$204,FALSE),"-")</f>
        <v>-</v>
      </c>
      <c r="AH168" s="5" t="str">
        <f>IFERROR(VLOOKUP($A168,'All Running Order Club'!$A$4:$CI$60,AH$204,FALSE),"-")</f>
        <v>-</v>
      </c>
      <c r="AI168" s="5" t="str">
        <f>IFERROR(VLOOKUP($A168,'All Running Order Club'!$A$4:$CI$60,AI$204,FALSE),"-")</f>
        <v>-</v>
      </c>
      <c r="AJ168" s="12" t="str">
        <f>IFERROR(VLOOKUP($A168,'All Running Order Club'!$A$4:$CI$60,AJ$204,FALSE),"-")</f>
        <v>-</v>
      </c>
      <c r="AK168" s="12" t="str">
        <f>IFERROR(VLOOKUP($A168,'All Running Order Club'!$A$4:$CI$60,AK$204,FALSE),"-")</f>
        <v>-</v>
      </c>
      <c r="AL168" s="12" t="str">
        <f>IFERROR(VLOOKUP($A168,'All Running Order Club'!$A$4:$CI$60,AL$204,FALSE),"-")</f>
        <v>-</v>
      </c>
      <c r="AM168" s="12" t="str">
        <f>IFERROR(VLOOKUP($A168,'All Running Order Club'!$A$4:$CI$60,AM$204,FALSE),"-")</f>
        <v>-</v>
      </c>
      <c r="AN168" s="12" t="str">
        <f>IFERROR(VLOOKUP($A168,'All Running Order Club'!$A$4:$CI$60,AN$204,FALSE),"-")</f>
        <v>-</v>
      </c>
      <c r="AO168" s="12" t="str">
        <f>IFERROR(VLOOKUP($A168,'All Running Order Club'!$A$4:$CI$60,AO$204,FALSE),"-")</f>
        <v>-</v>
      </c>
      <c r="AP168" s="12" t="str">
        <f>IFERROR(VLOOKUP($A168,'All Running Order Club'!$A$4:$CI$60,AP$204,FALSE),"-")</f>
        <v>-</v>
      </c>
      <c r="AQ168" s="12" t="str">
        <f>IFERROR(VLOOKUP($A168,'All Running Order Club'!$A$4:$CI$60,AQ$204,FALSE),"-")</f>
        <v>-</v>
      </c>
      <c r="AR168" s="12" t="str">
        <f>IFERROR(VLOOKUP($A168,'All Running Order Club'!$A$4:$CI$60,AR$204,FALSE),"-")</f>
        <v>-</v>
      </c>
      <c r="AS168" s="12" t="str">
        <f>IFERROR(VLOOKUP($A168,'All Running Order Club'!$A$4:$CI$60,AS$204,FALSE),"-")</f>
        <v>-</v>
      </c>
      <c r="AT168" s="5" t="str">
        <f>IFERROR(VLOOKUP($A168,'All Running Order Club'!$A$4:$CI$60,AT$204,FALSE),"-")</f>
        <v>-</v>
      </c>
      <c r="AU168" s="5" t="str">
        <f>IFERROR(VLOOKUP($A168,'All Running Order Club'!$A$4:$CI$60,AU$204,FALSE),"-")</f>
        <v>-</v>
      </c>
      <c r="AV168" s="12" t="str">
        <f>IFERROR(VLOOKUP($A168,'All Running Order Club'!$A$4:$CI$60,AV$204,FALSE),"-")</f>
        <v>-</v>
      </c>
      <c r="AW168" s="12" t="str">
        <f>IFERROR(VLOOKUP($A168,'All Running Order Club'!$A$4:$CI$60,AW$204,FALSE),"-")</f>
        <v>-</v>
      </c>
      <c r="AX168" s="12" t="str">
        <f>IFERROR(VLOOKUP($A168,'All Running Order Club'!$A$4:$CI$60,AX$204,FALSE),"-")</f>
        <v>-</v>
      </c>
      <c r="AY168" s="12" t="str">
        <f>IFERROR(VLOOKUP($A168,'All Running Order Club'!$A$4:$CI$60,AY$204,FALSE),"-")</f>
        <v>-</v>
      </c>
      <c r="AZ168" s="12" t="str">
        <f>IFERROR(VLOOKUP($A168,'All Running Order Club'!$A$4:$CI$60,AZ$204,FALSE),"-")</f>
        <v>-</v>
      </c>
      <c r="BA168" s="12" t="str">
        <f>IFERROR(VLOOKUP($A168,'All Running Order Club'!$A$4:$CI$60,BA$204,FALSE),"-")</f>
        <v>-</v>
      </c>
      <c r="BB168" s="12" t="str">
        <f>IFERROR(VLOOKUP($A168,'All Running Order Club'!$A$4:$CI$60,BB$204,FALSE),"-")</f>
        <v>-</v>
      </c>
      <c r="BC168" s="12" t="str">
        <f>IFERROR(VLOOKUP($A168,'All Running Order Club'!$A$4:$CI$60,BC$204,FALSE),"-")</f>
        <v>-</v>
      </c>
      <c r="BD168" s="12" t="str">
        <f>IFERROR(VLOOKUP($A168,'All Running Order Club'!$A$4:$CI$60,BD$204,FALSE),"-")</f>
        <v>-</v>
      </c>
      <c r="BE168" s="12" t="str">
        <f>IFERROR(VLOOKUP($A168,'All Running Order Club'!$A$4:$CI$60,BE$204,FALSE),"-")</f>
        <v>-</v>
      </c>
      <c r="BF168" s="5" t="str">
        <f>IFERROR(VLOOKUP($A168,'All Running Order Club'!$A$4:$CI$60,BF$204,FALSE),"-")</f>
        <v>-</v>
      </c>
      <c r="BG168" s="5" t="str">
        <f>IFERROR(VLOOKUP($A168,'All Running Order Club'!$A$4:$CI$60,BG$204,FALSE),"-")</f>
        <v>-</v>
      </c>
      <c r="BH168" s="5" t="str">
        <f>IFERROR(VLOOKUP($A168,'All Running Order Club'!$A$4:$CI$60,BH$204,FALSE),"-")</f>
        <v>-</v>
      </c>
      <c r="BI168" s="5" t="str">
        <f>IFERROR(VLOOKUP($A168,'All Running Order Club'!$A$4:$CI$60,BI$204,FALSE),"-")</f>
        <v>-</v>
      </c>
      <c r="BJ168" s="5" t="str">
        <f>IFERROR(VLOOKUP($A168,'All Running Order Club'!$A$4:$CI$60,BJ$204,FALSE),"-")</f>
        <v>-</v>
      </c>
      <c r="BK168" s="5" t="str">
        <f>IFERROR(VLOOKUP($A168,'All Running Order Club'!$A$4:$CI$60,BK$204,FALSE),"-")</f>
        <v>-</v>
      </c>
      <c r="BL168" s="5" t="str">
        <f>IFERROR(VLOOKUP($A168,'All Running Order Club'!$A$4:$CI$60,BL$204,FALSE),"-")</f>
        <v>-</v>
      </c>
      <c r="BM168" s="5" t="str">
        <f>IFERROR(VLOOKUP($A168,'All Running Order Club'!$A$4:$CI$60,BM$204,FALSE),"-")</f>
        <v>-</v>
      </c>
      <c r="BN168" s="5" t="str">
        <f>IFERROR(VLOOKUP($A168,'All Running Order Club'!$A$4:$CI$60,BN$204,FALSE),"-")</f>
        <v>-</v>
      </c>
      <c r="BO168" s="5" t="str">
        <f>IFERROR(VLOOKUP($A168,'All Running Order Club'!$A$4:$CI$60,BO$204,FALSE),"-")</f>
        <v>-</v>
      </c>
      <c r="BP168" s="3" t="str">
        <f>IFERROR(VLOOKUP($A168,'All Running Order Club'!$A$4:$CI$60,BP$204,FALSE),"-")</f>
        <v>-</v>
      </c>
      <c r="BQ168" s="3" t="str">
        <f>IFERROR(VLOOKUP($A168,'All Running Order Club'!$A$4:$CI$60,BQ$204,FALSE),"-")</f>
        <v>-</v>
      </c>
      <c r="BR168" s="3" t="str">
        <f>IFERROR(VLOOKUP($A168,'All Running Order Club'!$A$4:$CI$60,BR$204,FALSE),"-")</f>
        <v>-</v>
      </c>
      <c r="BS168" s="3" t="str">
        <f>IFERROR(VLOOKUP($A168,'All Running Order Club'!$A$4:$CI$60,BS$204,FALSE),"-")</f>
        <v>-</v>
      </c>
      <c r="BT168" s="3" t="str">
        <f>IFERROR(VLOOKUP($A168,'All Running Order Club'!$A$4:$CI$60,BT$204,FALSE),"-")</f>
        <v>-</v>
      </c>
      <c r="BU168" s="3" t="str">
        <f>IFERROR(VLOOKUP($A168,'All Running Order Club'!$A$4:$CI$60,BU$204,FALSE),"-")</f>
        <v>-</v>
      </c>
      <c r="BV168" s="3" t="str">
        <f>IFERROR(VLOOKUP($A168,'All Running Order Club'!$A$4:$CI$60,BV$204,FALSE),"-")</f>
        <v>-</v>
      </c>
      <c r="BW168" s="3" t="str">
        <f>IFERROR(VLOOKUP($A168,'All Running Order Club'!$A$4:$CI$60,BW$204,FALSE),"-")</f>
        <v>-</v>
      </c>
      <c r="BX168" s="3" t="str">
        <f>IFERROR(VLOOKUP($A168,'All Running Order Club'!$A$4:$CI$60,BX$204,FALSE),"-")</f>
        <v>-</v>
      </c>
      <c r="BY168" s="3" t="str">
        <f>IFERROR(VLOOKUP($A168,'All Running Order Club'!$A$4:$CI$60,BY$204,FALSE),"-")</f>
        <v>-</v>
      </c>
      <c r="BZ168" s="3" t="str">
        <f>IFERROR(VLOOKUP($A168,'All Running Order Club'!$A$4:$CI$60,BZ$204,FALSE),"-")</f>
        <v>-</v>
      </c>
      <c r="CA168" s="3" t="str">
        <f>IFERROR(VLOOKUP($A168,'All Running Order Club'!$A$4:$CI$60,CA$204,FALSE),"-")</f>
        <v>-</v>
      </c>
      <c r="CB168" s="3" t="str">
        <f>IFERROR(VLOOKUP($A168,'All Running Order Club'!$A$4:$CI$60,CB$204,FALSE),"-")</f>
        <v>-</v>
      </c>
      <c r="CC168" s="3" t="str">
        <f>IFERROR(VLOOKUP($A168,'All Running Order Club'!$A$4:$CI$60,CC$204,FALSE),"-")</f>
        <v>-</v>
      </c>
      <c r="CD168" s="3" t="str">
        <f>IFERROR(VLOOKUP($A168,'All Running Order Club'!$A$4:$CI$60,CD$204,FALSE),"-")</f>
        <v>-</v>
      </c>
      <c r="CE168" s="3" t="str">
        <f>IFERROR(VLOOKUP($A168,'All Running Order Club'!$A$4:$CI$60,CE$204,FALSE),"-")</f>
        <v>-</v>
      </c>
      <c r="CF168" s="3"/>
      <c r="CG168" s="3"/>
      <c r="CH168" s="5" t="str">
        <f>IFERROR(VLOOKUP($A168,'All Running Order Club'!$A$4:$CI$60,CH$204,FALSE),"-")</f>
        <v>-</v>
      </c>
      <c r="CI168">
        <v>7</v>
      </c>
    </row>
    <row r="169" spans="1:87" x14ac:dyDescent="0.3">
      <c r="A169" t="s">
        <v>88</v>
      </c>
      <c r="B169" s="37" t="str">
        <f>IFERROR(VLOOKUP($A169,'All Running Order Club'!$A$4:$CI$60,B$204,FALSE),"-")</f>
        <v>-</v>
      </c>
      <c r="C169" s="36" t="str">
        <f>IFERROR(VLOOKUP($A169,'All Running Order Club'!$A$4:$CI$60,C$204,FALSE),"-")</f>
        <v>-</v>
      </c>
      <c r="D169" s="36" t="str">
        <f>IFERROR(VLOOKUP($A169,'All Running Order Club'!$A$4:$CI$60,D$204,FALSE),"-")</f>
        <v>-</v>
      </c>
      <c r="E169" s="36" t="str">
        <f>IFERROR(VLOOKUP($A169,'All Running Order Club'!$A$4:$CI$60,E$204,FALSE),"-")</f>
        <v>-</v>
      </c>
      <c r="F169" s="36" t="str">
        <f>IFERROR(VLOOKUP($A169,'All Running Order Club'!$A$4:$CI$60,F$204,FALSE),"-")</f>
        <v>-</v>
      </c>
      <c r="G169" s="37" t="str">
        <f>IFERROR(VLOOKUP($A169,'All Running Order Club'!$A$4:$CI$60,G$204,FALSE),"-")</f>
        <v>-</v>
      </c>
      <c r="H169" s="36" t="str">
        <f>IFERROR(VLOOKUP($A169,'All Running Order Club'!$A$4:$CI$60,H$204,FALSE),"-")</f>
        <v>-</v>
      </c>
      <c r="I169" s="36" t="str">
        <f>IFERROR(VLOOKUP($A169,'All Running Order Club'!$A$4:$CI$60,I$204,FALSE),"-")</f>
        <v>-</v>
      </c>
      <c r="J169" s="36" t="str">
        <f>IFERROR(VLOOKUP($A169,'All Running Order Club'!$A$4:$CI$60,J$204,FALSE),"-")</f>
        <v>-</v>
      </c>
      <c r="K169" s="36" t="str">
        <f>IFERROR(VLOOKUP($A169,'All Running Order Club'!$A$4:$CI$60,K$204,FALSE),"-")</f>
        <v>-</v>
      </c>
      <c r="L169" s="36" t="str">
        <f>IFERROR(VLOOKUP($A169,'All Running Order Club'!$A$4:$CI$60,L$204,FALSE),"-")</f>
        <v>-</v>
      </c>
      <c r="M169" s="36" t="str">
        <f>IFERROR(VLOOKUP($A169,'All Running Order Club'!$A$4:$CI$60,M$204,FALSE),"-")</f>
        <v>-</v>
      </c>
      <c r="N169" s="36" t="str">
        <f>IFERROR(VLOOKUP($A169,'All Running Order Club'!$A$4:$CI$60,N$204,FALSE),"-")</f>
        <v>-</v>
      </c>
      <c r="O169" s="36" t="str">
        <f>IFERROR(VLOOKUP($A169,'All Running Order Club'!$A$4:$CI$60,O$204,FALSE),"-")</f>
        <v>-</v>
      </c>
      <c r="P169" s="36" t="str">
        <f>IFERROR(VLOOKUP($A169,'All Running Order Club'!$A$4:$CI$60,P$204,FALSE),"-")</f>
        <v>-</v>
      </c>
      <c r="Q169" s="36" t="str">
        <f>IFERROR(VLOOKUP($A169,'All Running Order Club'!$A$4:$CI$60,Q$204,FALSE),"-")</f>
        <v>-</v>
      </c>
      <c r="R169" s="36" t="str">
        <f>IFERROR(VLOOKUP($A169,'All Running Order Club'!$A$4:$CI$60,R$204,FALSE),"-")</f>
        <v>-</v>
      </c>
      <c r="S169" s="36" t="str">
        <f>IFERROR(VLOOKUP($A169,'All Running Order Club'!$A$4:$CI$60,S$204,FALSE),"-")</f>
        <v>-</v>
      </c>
      <c r="T169" s="36" t="str">
        <f>IFERROR(VLOOKUP($A169,'All Running Order Club'!$A$4:$CI$60,T$204,FALSE),"-")</f>
        <v>-</v>
      </c>
      <c r="U169" s="36" t="str">
        <f>IFERROR(VLOOKUP($A169,'All Running Order Club'!$A$4:$CI$60,U$204,FALSE),"-")</f>
        <v>-</v>
      </c>
      <c r="V169" s="36" t="str">
        <f>IFERROR(VLOOKUP($A169,'All Running Order Club'!$A$4:$CI$60,V$204,FALSE),"-")</f>
        <v>-</v>
      </c>
      <c r="W169" s="38" t="str">
        <f>IFERROR(VLOOKUP($A169,'All Running Order Club'!$A$4:$CI$60,W$204,FALSE),"-")</f>
        <v>-</v>
      </c>
      <c r="X169" s="36" t="str">
        <f>IFERROR(VLOOKUP($A169,'All Running Order Club'!$A$4:$CI$60,X$204,FALSE),"-")</f>
        <v>-</v>
      </c>
      <c r="Y169" s="36" t="str">
        <f>IFERROR(VLOOKUP($A169,'All Running Order Club'!$A$4:$CI$60,Y$204,FALSE),"-")</f>
        <v>-</v>
      </c>
      <c r="Z169" s="36" t="str">
        <f>IFERROR(VLOOKUP($A169,'All Running Order Club'!$A$4:$CI$60,Z$204,FALSE),"-")</f>
        <v>-</v>
      </c>
      <c r="AA169" s="36" t="str">
        <f>IFERROR(VLOOKUP($A169,'All Running Order Club'!$A$4:$CI$60,AA$204,FALSE),"-")</f>
        <v>-</v>
      </c>
      <c r="AB169" s="36" t="str">
        <f>IFERROR(VLOOKUP($A169,'All Running Order Club'!$A$4:$CI$60,AB$204,FALSE),"-")</f>
        <v>-</v>
      </c>
      <c r="AC169" s="36" t="str">
        <f>IFERROR(VLOOKUP($A169,'All Running Order Club'!$A$4:$CI$60,AC$204,FALSE),"-")</f>
        <v>-</v>
      </c>
      <c r="AD169" s="36" t="str">
        <f>IFERROR(VLOOKUP($A169,'All Running Order Club'!$A$4:$CI$60,AD$204,FALSE),"-")</f>
        <v>-</v>
      </c>
      <c r="AE169" s="36" t="str">
        <f>IFERROR(VLOOKUP($A169,'All Running Order Club'!$A$4:$CI$60,AE$204,FALSE),"-")</f>
        <v>-</v>
      </c>
      <c r="AF169" s="36" t="str">
        <f>IFERROR(VLOOKUP($A169,'All Running Order Club'!$A$4:$CI$60,AF$204,FALSE),"-")</f>
        <v>-</v>
      </c>
      <c r="AG169" s="36" t="str">
        <f>IFERROR(VLOOKUP($A169,'All Running Order Club'!$A$4:$CI$60,AG$204,FALSE),"-")</f>
        <v>-</v>
      </c>
      <c r="AH169" s="38" t="str">
        <f>IFERROR(VLOOKUP($A169,'All Running Order Club'!$A$4:$CI$60,AH$204,FALSE),"-")</f>
        <v>-</v>
      </c>
      <c r="AI169" s="38" t="str">
        <f>IFERROR(VLOOKUP($A169,'All Running Order Club'!$A$4:$CI$60,AI$204,FALSE),"-")</f>
        <v>-</v>
      </c>
      <c r="AJ169" s="36" t="str">
        <f>IFERROR(VLOOKUP($A169,'All Running Order Club'!$A$4:$CI$60,AJ$204,FALSE),"-")</f>
        <v>-</v>
      </c>
      <c r="AK169" s="36" t="str">
        <f>IFERROR(VLOOKUP($A169,'All Running Order Club'!$A$4:$CI$60,AK$204,FALSE),"-")</f>
        <v>-</v>
      </c>
      <c r="AL169" s="36" t="str">
        <f>IFERROR(VLOOKUP($A169,'All Running Order Club'!$A$4:$CI$60,AL$204,FALSE),"-")</f>
        <v>-</v>
      </c>
      <c r="AM169" s="36" t="str">
        <f>IFERROR(VLOOKUP($A169,'All Running Order Club'!$A$4:$CI$60,AM$204,FALSE),"-")</f>
        <v>-</v>
      </c>
      <c r="AN169" s="36" t="str">
        <f>IFERROR(VLOOKUP($A169,'All Running Order Club'!$A$4:$CI$60,AN$204,FALSE),"-")</f>
        <v>-</v>
      </c>
      <c r="AO169" s="36" t="str">
        <f>IFERROR(VLOOKUP($A169,'All Running Order Club'!$A$4:$CI$60,AO$204,FALSE),"-")</f>
        <v>-</v>
      </c>
      <c r="AP169" s="36" t="str">
        <f>IFERROR(VLOOKUP($A169,'All Running Order Club'!$A$4:$CI$60,AP$204,FALSE),"-")</f>
        <v>-</v>
      </c>
      <c r="AQ169" s="36" t="str">
        <f>IFERROR(VLOOKUP($A169,'All Running Order Club'!$A$4:$CI$60,AQ$204,FALSE),"-")</f>
        <v>-</v>
      </c>
      <c r="AR169" s="36" t="str">
        <f>IFERROR(VLOOKUP($A169,'All Running Order Club'!$A$4:$CI$60,AR$204,FALSE),"-")</f>
        <v>-</v>
      </c>
      <c r="AS169" s="36" t="str">
        <f>IFERROR(VLOOKUP($A169,'All Running Order Club'!$A$4:$CI$60,AS$204,FALSE),"-")</f>
        <v>-</v>
      </c>
      <c r="AT169" s="38" t="str">
        <f>IFERROR(VLOOKUP($A169,'All Running Order Club'!$A$4:$CI$60,AT$204,FALSE),"-")</f>
        <v>-</v>
      </c>
      <c r="AU169" s="38" t="str">
        <f>IFERROR(VLOOKUP($A169,'All Running Order Club'!$A$4:$CI$60,AU$204,FALSE),"-")</f>
        <v>-</v>
      </c>
      <c r="AV169" s="36" t="str">
        <f>IFERROR(VLOOKUP($A169,'All Running Order Club'!$A$4:$CI$60,AV$204,FALSE),"-")</f>
        <v>-</v>
      </c>
      <c r="AW169" s="36" t="str">
        <f>IFERROR(VLOOKUP($A169,'All Running Order Club'!$A$4:$CI$60,AW$204,FALSE),"-")</f>
        <v>-</v>
      </c>
      <c r="AX169" s="36" t="str">
        <f>IFERROR(VLOOKUP($A169,'All Running Order Club'!$A$4:$CI$60,AX$204,FALSE),"-")</f>
        <v>-</v>
      </c>
      <c r="AY169" s="36" t="str">
        <f>IFERROR(VLOOKUP($A169,'All Running Order Club'!$A$4:$CI$60,AY$204,FALSE),"-")</f>
        <v>-</v>
      </c>
      <c r="AZ169" s="36" t="str">
        <f>IFERROR(VLOOKUP($A169,'All Running Order Club'!$A$4:$CI$60,AZ$204,FALSE),"-")</f>
        <v>-</v>
      </c>
      <c r="BA169" s="36" t="str">
        <f>IFERROR(VLOOKUP($A169,'All Running Order Club'!$A$4:$CI$60,BA$204,FALSE),"-")</f>
        <v>-</v>
      </c>
      <c r="BB169" s="36" t="str">
        <f>IFERROR(VLOOKUP($A169,'All Running Order Club'!$A$4:$CI$60,BB$204,FALSE),"-")</f>
        <v>-</v>
      </c>
      <c r="BC169" s="36" t="str">
        <f>IFERROR(VLOOKUP($A169,'All Running Order Club'!$A$4:$CI$60,BC$204,FALSE),"-")</f>
        <v>-</v>
      </c>
      <c r="BD169" s="36" t="str">
        <f>IFERROR(VLOOKUP($A169,'All Running Order Club'!$A$4:$CI$60,BD$204,FALSE),"-")</f>
        <v>-</v>
      </c>
      <c r="BE169" s="36" t="str">
        <f>IFERROR(VLOOKUP($A169,'All Running Order Club'!$A$4:$CI$60,BE$204,FALSE),"-")</f>
        <v>-</v>
      </c>
      <c r="BF169" s="38" t="str">
        <f>IFERROR(VLOOKUP($A169,'All Running Order Club'!$A$4:$CI$60,BF$204,FALSE),"-")</f>
        <v>-</v>
      </c>
      <c r="BG169" s="38" t="str">
        <f>IFERROR(VLOOKUP($A169,'All Running Order Club'!$A$4:$CI$60,BG$204,FALSE),"-")</f>
        <v>-</v>
      </c>
      <c r="BH169" s="5" t="str">
        <f>IFERROR(VLOOKUP($A169,'All Running Order Club'!$A$4:$CI$60,BH$204,FALSE),"-")</f>
        <v>-</v>
      </c>
      <c r="BI169" s="5" t="str">
        <f>IFERROR(VLOOKUP($A169,'All Running Order Club'!$A$4:$CI$60,BI$204,FALSE),"-")</f>
        <v>-</v>
      </c>
      <c r="BJ169" s="5" t="str">
        <f>IFERROR(VLOOKUP($A169,'All Running Order Club'!$A$4:$CI$60,BJ$204,FALSE),"-")</f>
        <v>-</v>
      </c>
      <c r="BK169" s="5" t="str">
        <f>IFERROR(VLOOKUP($A169,'All Running Order Club'!$A$4:$CI$60,BK$204,FALSE),"-")</f>
        <v>-</v>
      </c>
      <c r="BL169" s="5" t="str">
        <f>IFERROR(VLOOKUP($A169,'All Running Order Club'!$A$4:$CI$60,BL$204,FALSE),"-")</f>
        <v>-</v>
      </c>
      <c r="BM169" s="5" t="str">
        <f>IFERROR(VLOOKUP($A169,'All Running Order Club'!$A$4:$CI$60,BM$204,FALSE),"-")</f>
        <v>-</v>
      </c>
      <c r="BN169" s="5" t="str">
        <f>IFERROR(VLOOKUP($A169,'All Running Order Club'!$A$4:$CI$60,BN$204,FALSE),"-")</f>
        <v>-</v>
      </c>
      <c r="BO169" s="5" t="str">
        <f>IFERROR(VLOOKUP($A169,'All Running Order Club'!$A$4:$CI$60,BO$204,FALSE),"-")</f>
        <v>-</v>
      </c>
      <c r="BP169" s="3" t="str">
        <f>IFERROR(VLOOKUP($A169,'All Running Order Club'!$A$4:$CI$60,BP$204,FALSE),"-")</f>
        <v>-</v>
      </c>
      <c r="BQ169" s="3" t="str">
        <f>IFERROR(VLOOKUP($A169,'All Running Order Club'!$A$4:$CI$60,BQ$204,FALSE),"-")</f>
        <v>-</v>
      </c>
      <c r="BR169" s="3" t="str">
        <f>IFERROR(VLOOKUP($A169,'All Running Order Club'!$A$4:$CI$60,BR$204,FALSE),"-")</f>
        <v>-</v>
      </c>
      <c r="BS169" s="3" t="str">
        <f>IFERROR(VLOOKUP($A169,'All Running Order Club'!$A$4:$CI$60,BS$204,FALSE),"-")</f>
        <v>-</v>
      </c>
      <c r="BT169" s="3" t="str">
        <f>IFERROR(VLOOKUP($A169,'All Running Order Club'!$A$4:$CI$60,BT$204,FALSE),"-")</f>
        <v>-</v>
      </c>
      <c r="BU169" s="3" t="str">
        <f>IFERROR(VLOOKUP($A169,'All Running Order Club'!$A$4:$CI$60,BU$204,FALSE),"-")</f>
        <v>-</v>
      </c>
      <c r="BV169" s="3" t="str">
        <f>IFERROR(VLOOKUP($A169,'All Running Order Club'!$A$4:$CI$60,BV$204,FALSE),"-")</f>
        <v>-</v>
      </c>
      <c r="BW169" s="3" t="str">
        <f>IFERROR(VLOOKUP($A169,'All Running Order Club'!$A$4:$CI$60,BW$204,FALSE),"-")</f>
        <v>-</v>
      </c>
      <c r="BX169" s="3" t="str">
        <f>IFERROR(VLOOKUP($A169,'All Running Order Club'!$A$4:$CI$60,BX$204,FALSE),"-")</f>
        <v>-</v>
      </c>
      <c r="BY169" s="3" t="str">
        <f>IFERROR(VLOOKUP($A169,'All Running Order Club'!$A$4:$CI$60,BY$204,FALSE),"-")</f>
        <v>-</v>
      </c>
      <c r="BZ169" s="3" t="str">
        <f>IFERROR(VLOOKUP($A169,'All Running Order Club'!$A$4:$CI$60,BZ$204,FALSE),"-")</f>
        <v>-</v>
      </c>
      <c r="CA169" s="3" t="str">
        <f>IFERROR(VLOOKUP($A169,'All Running Order Club'!$A$4:$CI$60,CA$204,FALSE),"-")</f>
        <v>-</v>
      </c>
      <c r="CB169" s="3" t="str">
        <f>IFERROR(VLOOKUP($A169,'All Running Order Club'!$A$4:$CI$60,CB$204,FALSE),"-")</f>
        <v>-</v>
      </c>
      <c r="CC169" s="3" t="str">
        <f>IFERROR(VLOOKUP($A169,'All Running Order Club'!$A$4:$CI$60,CC$204,FALSE),"-")</f>
        <v>-</v>
      </c>
      <c r="CD169" s="3" t="str">
        <f>IFERROR(VLOOKUP($A169,'All Running Order Club'!$A$4:$CI$60,CD$204,FALSE),"-")</f>
        <v>-</v>
      </c>
      <c r="CE169" s="3" t="str">
        <f>IFERROR(VLOOKUP($A169,'All Running Order Club'!$A$4:$CI$60,CE$204,FALSE),"-")</f>
        <v>-</v>
      </c>
      <c r="CF169" s="3"/>
      <c r="CG169" s="3"/>
      <c r="CH169" s="5" t="str">
        <f>IFERROR(VLOOKUP($A169,'All Running Order Club'!$A$4:$CI$60,CH$204,FALSE),"-")</f>
        <v>-</v>
      </c>
      <c r="CI169">
        <v>8</v>
      </c>
    </row>
    <row r="170" spans="1:87" x14ac:dyDescent="0.3">
      <c r="A170" t="s">
        <v>89</v>
      </c>
      <c r="B170" s="13" t="str">
        <f>IFERROR(VLOOKUP($A170,'All Running Order Club'!$A$4:$CI$60,B$204,FALSE),"-")</f>
        <v>-</v>
      </c>
      <c r="C170" s="35" t="str">
        <f>IFERROR(VLOOKUP($A170,'All Running Order Club'!$A$4:$CI$60,C$204,FALSE),"-")</f>
        <v>-</v>
      </c>
      <c r="D170" s="35" t="str">
        <f>IFERROR(VLOOKUP($A170,'All Running Order Club'!$A$4:$CI$60,D$204,FALSE),"-")</f>
        <v>-</v>
      </c>
      <c r="E170" s="35" t="str">
        <f>IFERROR(VLOOKUP($A170,'All Running Order Club'!$A$4:$CI$60,E$204,FALSE),"-")</f>
        <v>-</v>
      </c>
      <c r="F170" s="35" t="str">
        <f>IFERROR(VLOOKUP($A170,'All Running Order Club'!$A$4:$CI$60,F$204,FALSE),"-")</f>
        <v>-</v>
      </c>
      <c r="G170" s="13" t="str">
        <f>IFERROR(VLOOKUP($A170,'All Running Order Club'!$A$4:$CI$60,G$204,FALSE),"-")</f>
        <v>-</v>
      </c>
      <c r="H170" s="12" t="str">
        <f>IFERROR(VLOOKUP($A170,'All Running Order Club'!$A$4:$CI$60,H$204,FALSE),"-")</f>
        <v>-</v>
      </c>
      <c r="I170" s="12" t="str">
        <f>IFERROR(VLOOKUP($A170,'All Running Order Club'!$A$4:$CI$60,I$204,FALSE),"-")</f>
        <v>-</v>
      </c>
      <c r="J170" s="12" t="str">
        <f>IFERROR(VLOOKUP($A170,'All Running Order Club'!$A$4:$CI$60,J$204,FALSE),"-")</f>
        <v>-</v>
      </c>
      <c r="K170" s="35" t="str">
        <f>IFERROR(VLOOKUP($A170,'All Running Order Club'!$A$4:$CI$60,K$204,FALSE),"-")</f>
        <v>-</v>
      </c>
      <c r="L170" s="12" t="str">
        <f>IFERROR(VLOOKUP($A170,'All Running Order Club'!$A$4:$CI$60,L$204,FALSE),"-")</f>
        <v>-</v>
      </c>
      <c r="M170" s="35" t="str">
        <f>IFERROR(VLOOKUP($A170,'All Running Order Club'!$A$4:$CI$60,M$204,FALSE),"-")</f>
        <v>-</v>
      </c>
      <c r="N170" s="35" t="str">
        <f>IFERROR(VLOOKUP($A170,'All Running Order Club'!$A$4:$CI$60,N$204,FALSE),"-")</f>
        <v>-</v>
      </c>
      <c r="O170" s="35" t="str">
        <f>IFERROR(VLOOKUP($A170,'All Running Order Club'!$A$4:$CI$60,O$204,FALSE),"-")</f>
        <v>-</v>
      </c>
      <c r="P170" s="35" t="str">
        <f>IFERROR(VLOOKUP($A170,'All Running Order Club'!$A$4:$CI$60,P$204,FALSE),"-")</f>
        <v>-</v>
      </c>
      <c r="Q170" s="35" t="str">
        <f>IFERROR(VLOOKUP($A170,'All Running Order Club'!$A$4:$CI$60,Q$204,FALSE),"-")</f>
        <v>-</v>
      </c>
      <c r="R170" s="35" t="str">
        <f>IFERROR(VLOOKUP($A170,'All Running Order Club'!$A$4:$CI$60,R$204,FALSE),"-")</f>
        <v>-</v>
      </c>
      <c r="S170" s="12" t="str">
        <f>IFERROR(VLOOKUP($A170,'All Running Order Club'!$A$4:$CI$60,S$204,FALSE),"-")</f>
        <v>-</v>
      </c>
      <c r="T170" s="35" t="str">
        <f>IFERROR(VLOOKUP($A170,'All Running Order Club'!$A$4:$CI$60,T$204,FALSE),"-")</f>
        <v>-</v>
      </c>
      <c r="U170" s="12" t="str">
        <f>IFERROR(VLOOKUP($A170,'All Running Order Club'!$A$4:$CI$60,U$204,FALSE),"-")</f>
        <v>-</v>
      </c>
      <c r="V170" s="35" t="str">
        <f>IFERROR(VLOOKUP($A170,'All Running Order Club'!$A$4:$CI$60,V$204,FALSE),"-")</f>
        <v>-</v>
      </c>
      <c r="W170" s="5" t="str">
        <f>IFERROR(VLOOKUP($A170,'All Running Order Club'!$A$4:$CI$60,W$204,FALSE),"-")</f>
        <v>-</v>
      </c>
      <c r="X170" s="12" t="str">
        <f>IFERROR(VLOOKUP($A170,'All Running Order Club'!$A$4:$CI$60,X$204,FALSE),"-")</f>
        <v>-</v>
      </c>
      <c r="Y170" s="12" t="str">
        <f>IFERROR(VLOOKUP($A170,'All Running Order Club'!$A$4:$CI$60,Y$204,FALSE),"-")</f>
        <v>-</v>
      </c>
      <c r="Z170" s="12" t="str">
        <f>IFERROR(VLOOKUP($A170,'All Running Order Club'!$A$4:$CI$60,Z$204,FALSE),"-")</f>
        <v>-</v>
      </c>
      <c r="AA170" s="12" t="str">
        <f>IFERROR(VLOOKUP($A170,'All Running Order Club'!$A$4:$CI$60,AA$204,FALSE),"-")</f>
        <v>-</v>
      </c>
      <c r="AB170" s="12" t="str">
        <f>IFERROR(VLOOKUP($A170,'All Running Order Club'!$A$4:$CI$60,AB$204,FALSE),"-")</f>
        <v>-</v>
      </c>
      <c r="AC170" s="12" t="str">
        <f>IFERROR(VLOOKUP($A170,'All Running Order Club'!$A$4:$CI$60,AC$204,FALSE),"-")</f>
        <v>-</v>
      </c>
      <c r="AD170" s="12" t="str">
        <f>IFERROR(VLOOKUP($A170,'All Running Order Club'!$A$4:$CI$60,AD$204,FALSE),"-")</f>
        <v>-</v>
      </c>
      <c r="AE170" s="12" t="str">
        <f>IFERROR(VLOOKUP($A170,'All Running Order Club'!$A$4:$CI$60,AE$204,FALSE),"-")</f>
        <v>-</v>
      </c>
      <c r="AF170" s="12" t="str">
        <f>IFERROR(VLOOKUP($A170,'All Running Order Club'!$A$4:$CI$60,AF$204,FALSE),"-")</f>
        <v>-</v>
      </c>
      <c r="AG170" s="12" t="str">
        <f>IFERROR(VLOOKUP($A170,'All Running Order Club'!$A$4:$CI$60,AG$204,FALSE),"-")</f>
        <v>-</v>
      </c>
      <c r="AH170" s="5" t="str">
        <f>IFERROR(VLOOKUP($A170,'All Running Order Club'!$A$4:$CI$60,AH$204,FALSE),"-")</f>
        <v>-</v>
      </c>
      <c r="AI170" s="5" t="str">
        <f>IFERROR(VLOOKUP($A170,'All Running Order Club'!$A$4:$CI$60,AI$204,FALSE),"-")</f>
        <v>-</v>
      </c>
      <c r="AJ170" s="12" t="str">
        <f>IFERROR(VLOOKUP($A170,'All Running Order Club'!$A$4:$CI$60,AJ$204,FALSE),"-")</f>
        <v>-</v>
      </c>
      <c r="AK170" s="12" t="str">
        <f>IFERROR(VLOOKUP($A170,'All Running Order Club'!$A$4:$CI$60,AK$204,FALSE),"-")</f>
        <v>-</v>
      </c>
      <c r="AL170" s="12" t="str">
        <f>IFERROR(VLOOKUP($A170,'All Running Order Club'!$A$4:$CI$60,AL$204,FALSE),"-")</f>
        <v>-</v>
      </c>
      <c r="AM170" s="12" t="str">
        <f>IFERROR(VLOOKUP($A170,'All Running Order Club'!$A$4:$CI$60,AM$204,FALSE),"-")</f>
        <v>-</v>
      </c>
      <c r="AN170" s="12" t="str">
        <f>IFERROR(VLOOKUP($A170,'All Running Order Club'!$A$4:$CI$60,AN$204,FALSE),"-")</f>
        <v>-</v>
      </c>
      <c r="AO170" s="12" t="str">
        <f>IFERROR(VLOOKUP($A170,'All Running Order Club'!$A$4:$CI$60,AO$204,FALSE),"-")</f>
        <v>-</v>
      </c>
      <c r="AP170" s="12" t="str">
        <f>IFERROR(VLOOKUP($A170,'All Running Order Club'!$A$4:$CI$60,AP$204,FALSE),"-")</f>
        <v>-</v>
      </c>
      <c r="AQ170" s="12" t="str">
        <f>IFERROR(VLOOKUP($A170,'All Running Order Club'!$A$4:$CI$60,AQ$204,FALSE),"-")</f>
        <v>-</v>
      </c>
      <c r="AR170" s="12" t="str">
        <f>IFERROR(VLOOKUP($A170,'All Running Order Club'!$A$4:$CI$60,AR$204,FALSE),"-")</f>
        <v>-</v>
      </c>
      <c r="AS170" s="12" t="str">
        <f>IFERROR(VLOOKUP($A170,'All Running Order Club'!$A$4:$CI$60,AS$204,FALSE),"-")</f>
        <v>-</v>
      </c>
      <c r="AT170" s="5" t="str">
        <f>IFERROR(VLOOKUP($A170,'All Running Order Club'!$A$4:$CI$60,AT$204,FALSE),"-")</f>
        <v>-</v>
      </c>
      <c r="AU170" s="5" t="str">
        <f>IFERROR(VLOOKUP($A170,'All Running Order Club'!$A$4:$CI$60,AU$204,FALSE),"-")</f>
        <v>-</v>
      </c>
      <c r="AV170" s="12" t="str">
        <f>IFERROR(VLOOKUP($A170,'All Running Order Club'!$A$4:$CI$60,AV$204,FALSE),"-")</f>
        <v>-</v>
      </c>
      <c r="AW170" s="12" t="str">
        <f>IFERROR(VLOOKUP($A170,'All Running Order Club'!$A$4:$CI$60,AW$204,FALSE),"-")</f>
        <v>-</v>
      </c>
      <c r="AX170" s="12" t="str">
        <f>IFERROR(VLOOKUP($A170,'All Running Order Club'!$A$4:$CI$60,AX$204,FALSE),"-")</f>
        <v>-</v>
      </c>
      <c r="AY170" s="12" t="str">
        <f>IFERROR(VLOOKUP($A170,'All Running Order Club'!$A$4:$CI$60,AY$204,FALSE),"-")</f>
        <v>-</v>
      </c>
      <c r="AZ170" s="12" t="str">
        <f>IFERROR(VLOOKUP($A170,'All Running Order Club'!$A$4:$CI$60,AZ$204,FALSE),"-")</f>
        <v>-</v>
      </c>
      <c r="BA170" s="12" t="str">
        <f>IFERROR(VLOOKUP($A170,'All Running Order Club'!$A$4:$CI$60,BA$204,FALSE),"-")</f>
        <v>-</v>
      </c>
      <c r="BB170" s="12" t="str">
        <f>IFERROR(VLOOKUP($A170,'All Running Order Club'!$A$4:$CI$60,BB$204,FALSE),"-")</f>
        <v>-</v>
      </c>
      <c r="BC170" s="12" t="str">
        <f>IFERROR(VLOOKUP($A170,'All Running Order Club'!$A$4:$CI$60,BC$204,FALSE),"-")</f>
        <v>-</v>
      </c>
      <c r="BD170" s="12" t="str">
        <f>IFERROR(VLOOKUP($A170,'All Running Order Club'!$A$4:$CI$60,BD$204,FALSE),"-")</f>
        <v>-</v>
      </c>
      <c r="BE170" s="12" t="str">
        <f>IFERROR(VLOOKUP($A170,'All Running Order Club'!$A$4:$CI$60,BE$204,FALSE),"-")</f>
        <v>-</v>
      </c>
      <c r="BF170" s="5" t="str">
        <f>IFERROR(VLOOKUP($A170,'All Running Order Club'!$A$4:$CI$60,BF$204,FALSE),"-")</f>
        <v>-</v>
      </c>
      <c r="BG170" s="5" t="str">
        <f>IFERROR(VLOOKUP($A170,'All Running Order Club'!$A$4:$CI$60,BG$204,FALSE),"-")</f>
        <v>-</v>
      </c>
      <c r="BH170" s="5" t="str">
        <f>IFERROR(VLOOKUP($A170,'All Running Order Club'!$A$4:$CI$60,BH$204,FALSE),"-")</f>
        <v>-</v>
      </c>
      <c r="BI170" s="5" t="str">
        <f>IFERROR(VLOOKUP($A170,'All Running Order Club'!$A$4:$CI$60,BI$204,FALSE),"-")</f>
        <v>-</v>
      </c>
      <c r="BJ170" s="5" t="str">
        <f>IFERROR(VLOOKUP($A170,'All Running Order Club'!$A$4:$CI$60,BJ$204,FALSE),"-")</f>
        <v>-</v>
      </c>
      <c r="BK170" s="5" t="str">
        <f>IFERROR(VLOOKUP($A170,'All Running Order Club'!$A$4:$CI$60,BK$204,FALSE),"-")</f>
        <v>-</v>
      </c>
      <c r="BL170" s="5" t="str">
        <f>IFERROR(VLOOKUP($A170,'All Running Order Club'!$A$4:$CI$60,BL$204,FALSE),"-")</f>
        <v>-</v>
      </c>
      <c r="BM170" s="5" t="str">
        <f>IFERROR(VLOOKUP($A170,'All Running Order Club'!$A$4:$CI$60,BM$204,FALSE),"-")</f>
        <v>-</v>
      </c>
      <c r="BN170" s="5" t="str">
        <f>IFERROR(VLOOKUP($A170,'All Running Order Club'!$A$4:$CI$60,BN$204,FALSE),"-")</f>
        <v>-</v>
      </c>
      <c r="BO170" s="5" t="str">
        <f>IFERROR(VLOOKUP($A170,'All Running Order Club'!$A$4:$CI$60,BO$204,FALSE),"-")</f>
        <v>-</v>
      </c>
      <c r="BP170" s="3" t="str">
        <f>IFERROR(VLOOKUP($A170,'All Running Order Club'!$A$4:$CI$60,BP$204,FALSE),"-")</f>
        <v>-</v>
      </c>
      <c r="BQ170" s="3" t="str">
        <f>IFERROR(VLOOKUP($A170,'All Running Order Club'!$A$4:$CI$60,BQ$204,FALSE),"-")</f>
        <v>-</v>
      </c>
      <c r="BR170" s="3" t="str">
        <f>IFERROR(VLOOKUP($A170,'All Running Order Club'!$A$4:$CI$60,BR$204,FALSE),"-")</f>
        <v>-</v>
      </c>
      <c r="BS170" s="3" t="str">
        <f>IFERROR(VLOOKUP($A170,'All Running Order Club'!$A$4:$CI$60,BS$204,FALSE),"-")</f>
        <v>-</v>
      </c>
      <c r="BT170" s="3" t="str">
        <f>IFERROR(VLOOKUP($A170,'All Running Order Club'!$A$4:$CI$60,BT$204,FALSE),"-")</f>
        <v>-</v>
      </c>
      <c r="BU170" s="3" t="str">
        <f>IFERROR(VLOOKUP($A170,'All Running Order Club'!$A$4:$CI$60,BU$204,FALSE),"-")</f>
        <v>-</v>
      </c>
      <c r="BV170" s="3" t="str">
        <f>IFERROR(VLOOKUP($A170,'All Running Order Club'!$A$4:$CI$60,BV$204,FALSE),"-")</f>
        <v>-</v>
      </c>
      <c r="BW170" s="3" t="str">
        <f>IFERROR(VLOOKUP($A170,'All Running Order Club'!$A$4:$CI$60,BW$204,FALSE),"-")</f>
        <v>-</v>
      </c>
      <c r="BX170" s="3" t="str">
        <f>IFERROR(VLOOKUP($A170,'All Running Order Club'!$A$4:$CI$60,BX$204,FALSE),"-")</f>
        <v>-</v>
      </c>
      <c r="BY170" s="3" t="str">
        <f>IFERROR(VLOOKUP($A170,'All Running Order Club'!$A$4:$CI$60,BY$204,FALSE),"-")</f>
        <v>-</v>
      </c>
      <c r="BZ170" s="3" t="str">
        <f>IFERROR(VLOOKUP($A170,'All Running Order Club'!$A$4:$CI$60,BZ$204,FALSE),"-")</f>
        <v>-</v>
      </c>
      <c r="CA170" s="3" t="str">
        <f>IFERROR(VLOOKUP($A170,'All Running Order Club'!$A$4:$CI$60,CA$204,FALSE),"-")</f>
        <v>-</v>
      </c>
      <c r="CB170" s="3" t="str">
        <f>IFERROR(VLOOKUP($A170,'All Running Order Club'!$A$4:$CI$60,CB$204,FALSE),"-")</f>
        <v>-</v>
      </c>
      <c r="CC170" s="3" t="str">
        <f>IFERROR(VLOOKUP($A170,'All Running Order Club'!$A$4:$CI$60,CC$204,FALSE),"-")</f>
        <v>-</v>
      </c>
      <c r="CD170" s="3" t="str">
        <f>IFERROR(VLOOKUP($A170,'All Running Order Club'!$A$4:$CI$60,CD$204,FALSE),"-")</f>
        <v>-</v>
      </c>
      <c r="CE170" s="3" t="str">
        <f>IFERROR(VLOOKUP($A170,'All Running Order Club'!$A$4:$CI$60,CE$204,FALSE),"-")</f>
        <v>-</v>
      </c>
      <c r="CF170" s="3"/>
      <c r="CG170" s="3"/>
      <c r="CH170" s="5" t="str">
        <f>IFERROR(VLOOKUP($A170,'All Running Order Club'!$A$4:$CI$60,CH$204,FALSE),"-")</f>
        <v>-</v>
      </c>
      <c r="CI170">
        <v>9</v>
      </c>
    </row>
    <row r="171" spans="1:87" x14ac:dyDescent="0.3">
      <c r="A171" t="s">
        <v>90</v>
      </c>
      <c r="B171" s="37" t="str">
        <f>IFERROR(VLOOKUP($A171,'All Running Order Club'!$A$4:$CI$60,B$204,FALSE),"-")</f>
        <v>-</v>
      </c>
      <c r="C171" s="36" t="str">
        <f>IFERROR(VLOOKUP($A171,'All Running Order Club'!$A$4:$CI$60,C$204,FALSE),"-")</f>
        <v>-</v>
      </c>
      <c r="D171" s="36" t="str">
        <f>IFERROR(VLOOKUP($A171,'All Running Order Club'!$A$4:$CI$60,D$204,FALSE),"-")</f>
        <v>-</v>
      </c>
      <c r="E171" s="36" t="str">
        <f>IFERROR(VLOOKUP($A171,'All Running Order Club'!$A$4:$CI$60,E$204,FALSE),"-")</f>
        <v>-</v>
      </c>
      <c r="F171" s="36" t="str">
        <f>IFERROR(VLOOKUP($A171,'All Running Order Club'!$A$4:$CI$60,F$204,FALSE),"-")</f>
        <v>-</v>
      </c>
      <c r="G171" s="37" t="str">
        <f>IFERROR(VLOOKUP($A171,'All Running Order Club'!$A$4:$CI$60,G$204,FALSE),"-")</f>
        <v>-</v>
      </c>
      <c r="H171" s="36" t="str">
        <f>IFERROR(VLOOKUP($A171,'All Running Order Club'!$A$4:$CI$60,H$204,FALSE),"-")</f>
        <v>-</v>
      </c>
      <c r="I171" s="36" t="str">
        <f>IFERROR(VLOOKUP($A171,'All Running Order Club'!$A$4:$CI$60,I$204,FALSE),"-")</f>
        <v>-</v>
      </c>
      <c r="J171" s="36" t="str">
        <f>IFERROR(VLOOKUP($A171,'All Running Order Club'!$A$4:$CI$60,J$204,FALSE),"-")</f>
        <v>-</v>
      </c>
      <c r="K171" s="36" t="str">
        <f>IFERROR(VLOOKUP($A171,'All Running Order Club'!$A$4:$CI$60,K$204,FALSE),"-")</f>
        <v>-</v>
      </c>
      <c r="L171" s="36" t="str">
        <f>IFERROR(VLOOKUP($A171,'All Running Order Club'!$A$4:$CI$60,L$204,FALSE),"-")</f>
        <v>-</v>
      </c>
      <c r="M171" s="36" t="str">
        <f>IFERROR(VLOOKUP($A171,'All Running Order Club'!$A$4:$CI$60,M$204,FALSE),"-")</f>
        <v>-</v>
      </c>
      <c r="N171" s="36" t="str">
        <f>IFERROR(VLOOKUP($A171,'All Running Order Club'!$A$4:$CI$60,N$204,FALSE),"-")</f>
        <v>-</v>
      </c>
      <c r="O171" s="36" t="str">
        <f>IFERROR(VLOOKUP($A171,'All Running Order Club'!$A$4:$CI$60,O$204,FALSE),"-")</f>
        <v>-</v>
      </c>
      <c r="P171" s="36" t="str">
        <f>IFERROR(VLOOKUP($A171,'All Running Order Club'!$A$4:$CI$60,P$204,FALSE),"-")</f>
        <v>-</v>
      </c>
      <c r="Q171" s="36" t="str">
        <f>IFERROR(VLOOKUP($A171,'All Running Order Club'!$A$4:$CI$60,Q$204,FALSE),"-")</f>
        <v>-</v>
      </c>
      <c r="R171" s="36" t="str">
        <f>IFERROR(VLOOKUP($A171,'All Running Order Club'!$A$4:$CI$60,R$204,FALSE),"-")</f>
        <v>-</v>
      </c>
      <c r="S171" s="36" t="str">
        <f>IFERROR(VLOOKUP($A171,'All Running Order Club'!$A$4:$CI$60,S$204,FALSE),"-")</f>
        <v>-</v>
      </c>
      <c r="T171" s="36" t="str">
        <f>IFERROR(VLOOKUP($A171,'All Running Order Club'!$A$4:$CI$60,T$204,FALSE),"-")</f>
        <v>-</v>
      </c>
      <c r="U171" s="36" t="str">
        <f>IFERROR(VLOOKUP($A171,'All Running Order Club'!$A$4:$CI$60,U$204,FALSE),"-")</f>
        <v>-</v>
      </c>
      <c r="V171" s="36" t="str">
        <f>IFERROR(VLOOKUP($A171,'All Running Order Club'!$A$4:$CI$60,V$204,FALSE),"-")</f>
        <v>-</v>
      </c>
      <c r="W171" s="38" t="str">
        <f>IFERROR(VLOOKUP($A171,'All Running Order Club'!$A$4:$CI$60,W$204,FALSE),"-")</f>
        <v>-</v>
      </c>
      <c r="X171" s="36" t="str">
        <f>IFERROR(VLOOKUP($A171,'All Running Order Club'!$A$4:$CI$60,X$204,FALSE),"-")</f>
        <v>-</v>
      </c>
      <c r="Y171" s="36" t="str">
        <f>IFERROR(VLOOKUP($A171,'All Running Order Club'!$A$4:$CI$60,Y$204,FALSE),"-")</f>
        <v>-</v>
      </c>
      <c r="Z171" s="36" t="str">
        <f>IFERROR(VLOOKUP($A171,'All Running Order Club'!$A$4:$CI$60,Z$204,FALSE),"-")</f>
        <v>-</v>
      </c>
      <c r="AA171" s="36" t="str">
        <f>IFERROR(VLOOKUP($A171,'All Running Order Club'!$A$4:$CI$60,AA$204,FALSE),"-")</f>
        <v>-</v>
      </c>
      <c r="AB171" s="36" t="str">
        <f>IFERROR(VLOOKUP($A171,'All Running Order Club'!$A$4:$CI$60,AB$204,FALSE),"-")</f>
        <v>-</v>
      </c>
      <c r="AC171" s="36" t="str">
        <f>IFERROR(VLOOKUP($A171,'All Running Order Club'!$A$4:$CI$60,AC$204,FALSE),"-")</f>
        <v>-</v>
      </c>
      <c r="AD171" s="36" t="str">
        <f>IFERROR(VLOOKUP($A171,'All Running Order Club'!$A$4:$CI$60,AD$204,FALSE),"-")</f>
        <v>-</v>
      </c>
      <c r="AE171" s="36" t="str">
        <f>IFERROR(VLOOKUP($A171,'All Running Order Club'!$A$4:$CI$60,AE$204,FALSE),"-")</f>
        <v>-</v>
      </c>
      <c r="AF171" s="36" t="str">
        <f>IFERROR(VLOOKUP($A171,'All Running Order Club'!$A$4:$CI$60,AF$204,FALSE),"-")</f>
        <v>-</v>
      </c>
      <c r="AG171" s="36" t="str">
        <f>IFERROR(VLOOKUP($A171,'All Running Order Club'!$A$4:$CI$60,AG$204,FALSE),"-")</f>
        <v>-</v>
      </c>
      <c r="AH171" s="38" t="str">
        <f>IFERROR(VLOOKUP($A171,'All Running Order Club'!$A$4:$CI$60,AH$204,FALSE),"-")</f>
        <v>-</v>
      </c>
      <c r="AI171" s="38" t="str">
        <f>IFERROR(VLOOKUP($A171,'All Running Order Club'!$A$4:$CI$60,AI$204,FALSE),"-")</f>
        <v>-</v>
      </c>
      <c r="AJ171" s="36" t="str">
        <f>IFERROR(VLOOKUP($A171,'All Running Order Club'!$A$4:$CI$60,AJ$204,FALSE),"-")</f>
        <v>-</v>
      </c>
      <c r="AK171" s="36" t="str">
        <f>IFERROR(VLOOKUP($A171,'All Running Order Club'!$A$4:$CI$60,AK$204,FALSE),"-")</f>
        <v>-</v>
      </c>
      <c r="AL171" s="36" t="str">
        <f>IFERROR(VLOOKUP($A171,'All Running Order Club'!$A$4:$CI$60,AL$204,FALSE),"-")</f>
        <v>-</v>
      </c>
      <c r="AM171" s="36" t="str">
        <f>IFERROR(VLOOKUP($A171,'All Running Order Club'!$A$4:$CI$60,AM$204,FALSE),"-")</f>
        <v>-</v>
      </c>
      <c r="AN171" s="36" t="str">
        <f>IFERROR(VLOOKUP($A171,'All Running Order Club'!$A$4:$CI$60,AN$204,FALSE),"-")</f>
        <v>-</v>
      </c>
      <c r="AO171" s="36" t="str">
        <f>IFERROR(VLOOKUP($A171,'All Running Order Club'!$A$4:$CI$60,AO$204,FALSE),"-")</f>
        <v>-</v>
      </c>
      <c r="AP171" s="36" t="str">
        <f>IFERROR(VLOOKUP($A171,'All Running Order Club'!$A$4:$CI$60,AP$204,FALSE),"-")</f>
        <v>-</v>
      </c>
      <c r="AQ171" s="36" t="str">
        <f>IFERROR(VLOOKUP($A171,'All Running Order Club'!$A$4:$CI$60,AQ$204,FALSE),"-")</f>
        <v>-</v>
      </c>
      <c r="AR171" s="36" t="str">
        <f>IFERROR(VLOOKUP($A171,'All Running Order Club'!$A$4:$CI$60,AR$204,FALSE),"-")</f>
        <v>-</v>
      </c>
      <c r="AS171" s="36" t="str">
        <f>IFERROR(VLOOKUP($A171,'All Running Order Club'!$A$4:$CI$60,AS$204,FALSE),"-")</f>
        <v>-</v>
      </c>
      <c r="AT171" s="38" t="str">
        <f>IFERROR(VLOOKUP($A171,'All Running Order Club'!$A$4:$CI$60,AT$204,FALSE),"-")</f>
        <v>-</v>
      </c>
      <c r="AU171" s="38" t="str">
        <f>IFERROR(VLOOKUP($A171,'All Running Order Club'!$A$4:$CI$60,AU$204,FALSE),"-")</f>
        <v>-</v>
      </c>
      <c r="AV171" s="36" t="str">
        <f>IFERROR(VLOOKUP($A171,'All Running Order Club'!$A$4:$CI$60,AV$204,FALSE),"-")</f>
        <v>-</v>
      </c>
      <c r="AW171" s="36" t="str">
        <f>IFERROR(VLOOKUP($A171,'All Running Order Club'!$A$4:$CI$60,AW$204,FALSE),"-")</f>
        <v>-</v>
      </c>
      <c r="AX171" s="36" t="str">
        <f>IFERROR(VLOOKUP($A171,'All Running Order Club'!$A$4:$CI$60,AX$204,FALSE),"-")</f>
        <v>-</v>
      </c>
      <c r="AY171" s="36" t="str">
        <f>IFERROR(VLOOKUP($A171,'All Running Order Club'!$A$4:$CI$60,AY$204,FALSE),"-")</f>
        <v>-</v>
      </c>
      <c r="AZ171" s="36" t="str">
        <f>IFERROR(VLOOKUP($A171,'All Running Order Club'!$A$4:$CI$60,AZ$204,FALSE),"-")</f>
        <v>-</v>
      </c>
      <c r="BA171" s="36" t="str">
        <f>IFERROR(VLOOKUP($A171,'All Running Order Club'!$A$4:$CI$60,BA$204,FALSE),"-")</f>
        <v>-</v>
      </c>
      <c r="BB171" s="36" t="str">
        <f>IFERROR(VLOOKUP($A171,'All Running Order Club'!$A$4:$CI$60,BB$204,FALSE),"-")</f>
        <v>-</v>
      </c>
      <c r="BC171" s="36" t="str">
        <f>IFERROR(VLOOKUP($A171,'All Running Order Club'!$A$4:$CI$60,BC$204,FALSE),"-")</f>
        <v>-</v>
      </c>
      <c r="BD171" s="36" t="str">
        <f>IFERROR(VLOOKUP($A171,'All Running Order Club'!$A$4:$CI$60,BD$204,FALSE),"-")</f>
        <v>-</v>
      </c>
      <c r="BE171" s="36" t="str">
        <f>IFERROR(VLOOKUP($A171,'All Running Order Club'!$A$4:$CI$60,BE$204,FALSE),"-")</f>
        <v>-</v>
      </c>
      <c r="BF171" s="38" t="str">
        <f>IFERROR(VLOOKUP($A171,'All Running Order Club'!$A$4:$CI$60,BF$204,FALSE),"-")</f>
        <v>-</v>
      </c>
      <c r="BG171" s="38" t="str">
        <f>IFERROR(VLOOKUP($A171,'All Running Order Club'!$A$4:$CI$60,BG$204,FALSE),"-")</f>
        <v>-</v>
      </c>
      <c r="BH171" s="5" t="str">
        <f>IFERROR(VLOOKUP($A171,'All Running Order Club'!$A$4:$CI$60,BH$204,FALSE),"-")</f>
        <v>-</v>
      </c>
      <c r="BI171" s="5" t="str">
        <f>IFERROR(VLOOKUP($A171,'All Running Order Club'!$A$4:$CI$60,BI$204,FALSE),"-")</f>
        <v>-</v>
      </c>
      <c r="BJ171" s="5" t="str">
        <f>IFERROR(VLOOKUP($A171,'All Running Order Club'!$A$4:$CI$60,BJ$204,FALSE),"-")</f>
        <v>-</v>
      </c>
      <c r="BK171" s="5" t="str">
        <f>IFERROR(VLOOKUP($A171,'All Running Order Club'!$A$4:$CI$60,BK$204,FALSE),"-")</f>
        <v>-</v>
      </c>
      <c r="BL171" s="5" t="str">
        <f>IFERROR(VLOOKUP($A171,'All Running Order Club'!$A$4:$CI$60,BL$204,FALSE),"-")</f>
        <v>-</v>
      </c>
      <c r="BM171" s="5" t="str">
        <f>IFERROR(VLOOKUP($A171,'All Running Order Club'!$A$4:$CI$60,BM$204,FALSE),"-")</f>
        <v>-</v>
      </c>
      <c r="BN171" s="5" t="str">
        <f>IFERROR(VLOOKUP($A171,'All Running Order Club'!$A$4:$CI$60,BN$204,FALSE),"-")</f>
        <v>-</v>
      </c>
      <c r="BO171" s="5" t="str">
        <f>IFERROR(VLOOKUP($A171,'All Running Order Club'!$A$4:$CI$60,BO$204,FALSE),"-")</f>
        <v>-</v>
      </c>
      <c r="BP171" s="3" t="str">
        <f>IFERROR(VLOOKUP($A171,'All Running Order Club'!$A$4:$CI$60,BP$204,FALSE),"-")</f>
        <v>-</v>
      </c>
      <c r="BQ171" s="3" t="str">
        <f>IFERROR(VLOOKUP($A171,'All Running Order Club'!$A$4:$CI$60,BQ$204,FALSE),"-")</f>
        <v>-</v>
      </c>
      <c r="BR171" s="3" t="str">
        <f>IFERROR(VLOOKUP($A171,'All Running Order Club'!$A$4:$CI$60,BR$204,FALSE),"-")</f>
        <v>-</v>
      </c>
      <c r="BS171" s="3" t="str">
        <f>IFERROR(VLOOKUP($A171,'All Running Order Club'!$A$4:$CI$60,BS$204,FALSE),"-")</f>
        <v>-</v>
      </c>
      <c r="BT171" s="3" t="str">
        <f>IFERROR(VLOOKUP($A171,'All Running Order Club'!$A$4:$CI$60,BT$204,FALSE),"-")</f>
        <v>-</v>
      </c>
      <c r="BU171" s="3" t="str">
        <f>IFERROR(VLOOKUP($A171,'All Running Order Club'!$A$4:$CI$60,BU$204,FALSE),"-")</f>
        <v>-</v>
      </c>
      <c r="BV171" s="3" t="str">
        <f>IFERROR(VLOOKUP($A171,'All Running Order Club'!$A$4:$CI$60,BV$204,FALSE),"-")</f>
        <v>-</v>
      </c>
      <c r="BW171" s="3" t="str">
        <f>IFERROR(VLOOKUP($A171,'All Running Order Club'!$A$4:$CI$60,BW$204,FALSE),"-")</f>
        <v>-</v>
      </c>
      <c r="BX171" s="3" t="str">
        <f>IFERROR(VLOOKUP($A171,'All Running Order Club'!$A$4:$CI$60,BX$204,FALSE),"-")</f>
        <v>-</v>
      </c>
      <c r="BY171" s="3" t="str">
        <f>IFERROR(VLOOKUP($A171,'All Running Order Club'!$A$4:$CI$60,BY$204,FALSE),"-")</f>
        <v>-</v>
      </c>
      <c r="BZ171" s="3" t="str">
        <f>IFERROR(VLOOKUP($A171,'All Running Order Club'!$A$4:$CI$60,BZ$204,FALSE),"-")</f>
        <v>-</v>
      </c>
      <c r="CA171" s="3" t="str">
        <f>IFERROR(VLOOKUP($A171,'All Running Order Club'!$A$4:$CI$60,CA$204,FALSE),"-")</f>
        <v>-</v>
      </c>
      <c r="CB171" s="3" t="str">
        <f>IFERROR(VLOOKUP($A171,'All Running Order Club'!$A$4:$CI$60,CB$204,FALSE),"-")</f>
        <v>-</v>
      </c>
      <c r="CC171" s="3" t="str">
        <f>IFERROR(VLOOKUP($A171,'All Running Order Club'!$A$4:$CI$60,CC$204,FALSE),"-")</f>
        <v>-</v>
      </c>
      <c r="CD171" s="3" t="str">
        <f>IFERROR(VLOOKUP($A171,'All Running Order Club'!$A$4:$CI$60,CD$204,FALSE),"-")</f>
        <v>-</v>
      </c>
      <c r="CE171" s="3" t="str">
        <f>IFERROR(VLOOKUP($A171,'All Running Order Club'!$A$4:$CI$60,CE$204,FALSE),"-")</f>
        <v>-</v>
      </c>
      <c r="CF171" s="3"/>
      <c r="CG171" s="3"/>
      <c r="CH171" s="5" t="str">
        <f>IFERROR(VLOOKUP($A171,'All Running Order Club'!$A$4:$CI$60,CH$204,FALSE),"-")</f>
        <v>-</v>
      </c>
      <c r="CI171">
        <v>10</v>
      </c>
    </row>
    <row r="172" spans="1:87" x14ac:dyDescent="0.3">
      <c r="A172" t="s">
        <v>91</v>
      </c>
      <c r="B172" s="13" t="str">
        <f>IFERROR(VLOOKUP($A172,'All Running Order Club'!$A$4:$CI$60,B$204,FALSE),"-")</f>
        <v>-</v>
      </c>
      <c r="C172" s="35" t="str">
        <f>IFERROR(VLOOKUP($A172,'All Running Order Club'!$A$4:$CI$60,C$204,FALSE),"-")</f>
        <v>-</v>
      </c>
      <c r="D172" s="35" t="str">
        <f>IFERROR(VLOOKUP($A172,'All Running Order Club'!$A$4:$CI$60,D$204,FALSE),"-")</f>
        <v>-</v>
      </c>
      <c r="E172" s="35" t="str">
        <f>IFERROR(VLOOKUP($A172,'All Running Order Club'!$A$4:$CI$60,E$204,FALSE),"-")</f>
        <v>-</v>
      </c>
      <c r="F172" s="35" t="str">
        <f>IFERROR(VLOOKUP($A172,'All Running Order Club'!$A$4:$CI$60,F$204,FALSE),"-")</f>
        <v>-</v>
      </c>
      <c r="G172" s="13" t="str">
        <f>IFERROR(VLOOKUP($A172,'All Running Order Club'!$A$4:$CI$60,G$204,FALSE),"-")</f>
        <v>-</v>
      </c>
      <c r="H172" s="12" t="str">
        <f>IFERROR(VLOOKUP($A172,'All Running Order Club'!$A$4:$CI$60,H$204,FALSE),"-")</f>
        <v>-</v>
      </c>
      <c r="I172" s="12" t="str">
        <f>IFERROR(VLOOKUP($A172,'All Running Order Club'!$A$4:$CI$60,I$204,FALSE),"-")</f>
        <v>-</v>
      </c>
      <c r="J172" s="12" t="str">
        <f>IFERROR(VLOOKUP($A172,'All Running Order Club'!$A$4:$CI$60,J$204,FALSE),"-")</f>
        <v>-</v>
      </c>
      <c r="K172" s="35" t="str">
        <f>IFERROR(VLOOKUP($A172,'All Running Order Club'!$A$4:$CI$60,K$204,FALSE),"-")</f>
        <v>-</v>
      </c>
      <c r="L172" s="12" t="str">
        <f>IFERROR(VLOOKUP($A172,'All Running Order Club'!$A$4:$CI$60,L$204,FALSE),"-")</f>
        <v>-</v>
      </c>
      <c r="M172" s="35" t="str">
        <f>IFERROR(VLOOKUP($A172,'All Running Order Club'!$A$4:$CI$60,M$204,FALSE),"-")</f>
        <v>-</v>
      </c>
      <c r="N172" s="35" t="str">
        <f>IFERROR(VLOOKUP($A172,'All Running Order Club'!$A$4:$CI$60,N$204,FALSE),"-")</f>
        <v>-</v>
      </c>
      <c r="O172" s="35" t="str">
        <f>IFERROR(VLOOKUP($A172,'All Running Order Club'!$A$4:$CI$60,O$204,FALSE),"-")</f>
        <v>-</v>
      </c>
      <c r="P172" s="35" t="str">
        <f>IFERROR(VLOOKUP($A172,'All Running Order Club'!$A$4:$CI$60,P$204,FALSE),"-")</f>
        <v>-</v>
      </c>
      <c r="Q172" s="35" t="str">
        <f>IFERROR(VLOOKUP($A172,'All Running Order Club'!$A$4:$CI$60,Q$204,FALSE),"-")</f>
        <v>-</v>
      </c>
      <c r="R172" s="35" t="str">
        <f>IFERROR(VLOOKUP($A172,'All Running Order Club'!$A$4:$CI$60,R$204,FALSE),"-")</f>
        <v>-</v>
      </c>
      <c r="S172" s="12" t="str">
        <f>IFERROR(VLOOKUP($A172,'All Running Order Club'!$A$4:$CI$60,S$204,FALSE),"-")</f>
        <v>-</v>
      </c>
      <c r="T172" s="35" t="str">
        <f>IFERROR(VLOOKUP($A172,'All Running Order Club'!$A$4:$CI$60,T$204,FALSE),"-")</f>
        <v>-</v>
      </c>
      <c r="U172" s="12" t="str">
        <f>IFERROR(VLOOKUP($A172,'All Running Order Club'!$A$4:$CI$60,U$204,FALSE),"-")</f>
        <v>-</v>
      </c>
      <c r="V172" s="35" t="str">
        <f>IFERROR(VLOOKUP($A172,'All Running Order Club'!$A$4:$CI$60,V$204,FALSE),"-")</f>
        <v>-</v>
      </c>
      <c r="W172" s="5" t="str">
        <f>IFERROR(VLOOKUP($A172,'All Running Order Club'!$A$4:$CI$60,W$204,FALSE),"-")</f>
        <v>-</v>
      </c>
      <c r="X172" s="12" t="str">
        <f>IFERROR(VLOOKUP($A172,'All Running Order Club'!$A$4:$CI$60,X$204,FALSE),"-")</f>
        <v>-</v>
      </c>
      <c r="Y172" s="12" t="str">
        <f>IFERROR(VLOOKUP($A172,'All Running Order Club'!$A$4:$CI$60,Y$204,FALSE),"-")</f>
        <v>-</v>
      </c>
      <c r="Z172" s="12" t="str">
        <f>IFERROR(VLOOKUP($A172,'All Running Order Club'!$A$4:$CI$60,Z$204,FALSE),"-")</f>
        <v>-</v>
      </c>
      <c r="AA172" s="12" t="str">
        <f>IFERROR(VLOOKUP($A172,'All Running Order Club'!$A$4:$CI$60,AA$204,FALSE),"-")</f>
        <v>-</v>
      </c>
      <c r="AB172" s="12" t="str">
        <f>IFERROR(VLOOKUP($A172,'All Running Order Club'!$A$4:$CI$60,AB$204,FALSE),"-")</f>
        <v>-</v>
      </c>
      <c r="AC172" s="12" t="str">
        <f>IFERROR(VLOOKUP($A172,'All Running Order Club'!$A$4:$CI$60,AC$204,FALSE),"-")</f>
        <v>-</v>
      </c>
      <c r="AD172" s="12" t="str">
        <f>IFERROR(VLOOKUP($A172,'All Running Order Club'!$A$4:$CI$60,AD$204,FALSE),"-")</f>
        <v>-</v>
      </c>
      <c r="AE172" s="12" t="str">
        <f>IFERROR(VLOOKUP($A172,'All Running Order Club'!$A$4:$CI$60,AE$204,FALSE),"-")</f>
        <v>-</v>
      </c>
      <c r="AF172" s="12" t="str">
        <f>IFERROR(VLOOKUP($A172,'All Running Order Club'!$A$4:$CI$60,AF$204,FALSE),"-")</f>
        <v>-</v>
      </c>
      <c r="AG172" s="12" t="str">
        <f>IFERROR(VLOOKUP($A172,'All Running Order Club'!$A$4:$CI$60,AG$204,FALSE),"-")</f>
        <v>-</v>
      </c>
      <c r="AH172" s="5" t="str">
        <f>IFERROR(VLOOKUP($A172,'All Running Order Club'!$A$4:$CI$60,AH$204,FALSE),"-")</f>
        <v>-</v>
      </c>
      <c r="AI172" s="5" t="str">
        <f>IFERROR(VLOOKUP($A172,'All Running Order Club'!$A$4:$CI$60,AI$204,FALSE),"-")</f>
        <v>-</v>
      </c>
      <c r="AJ172" s="12" t="str">
        <f>IFERROR(VLOOKUP($A172,'All Running Order Club'!$A$4:$CI$60,AJ$204,FALSE),"-")</f>
        <v>-</v>
      </c>
      <c r="AK172" s="12" t="str">
        <f>IFERROR(VLOOKUP($A172,'All Running Order Club'!$A$4:$CI$60,AK$204,FALSE),"-")</f>
        <v>-</v>
      </c>
      <c r="AL172" s="12" t="str">
        <f>IFERROR(VLOOKUP($A172,'All Running Order Club'!$A$4:$CI$60,AL$204,FALSE),"-")</f>
        <v>-</v>
      </c>
      <c r="AM172" s="12" t="str">
        <f>IFERROR(VLOOKUP($A172,'All Running Order Club'!$A$4:$CI$60,AM$204,FALSE),"-")</f>
        <v>-</v>
      </c>
      <c r="AN172" s="12" t="str">
        <f>IFERROR(VLOOKUP($A172,'All Running Order Club'!$A$4:$CI$60,AN$204,FALSE),"-")</f>
        <v>-</v>
      </c>
      <c r="AO172" s="12" t="str">
        <f>IFERROR(VLOOKUP($A172,'All Running Order Club'!$A$4:$CI$60,AO$204,FALSE),"-")</f>
        <v>-</v>
      </c>
      <c r="AP172" s="12" t="str">
        <f>IFERROR(VLOOKUP($A172,'All Running Order Club'!$A$4:$CI$60,AP$204,FALSE),"-")</f>
        <v>-</v>
      </c>
      <c r="AQ172" s="12" t="str">
        <f>IFERROR(VLOOKUP($A172,'All Running Order Club'!$A$4:$CI$60,AQ$204,FALSE),"-")</f>
        <v>-</v>
      </c>
      <c r="AR172" s="12" t="str">
        <f>IFERROR(VLOOKUP($A172,'All Running Order Club'!$A$4:$CI$60,AR$204,FALSE),"-")</f>
        <v>-</v>
      </c>
      <c r="AS172" s="12" t="str">
        <f>IFERROR(VLOOKUP($A172,'All Running Order Club'!$A$4:$CI$60,AS$204,FALSE),"-")</f>
        <v>-</v>
      </c>
      <c r="AT172" s="5" t="str">
        <f>IFERROR(VLOOKUP($A172,'All Running Order Club'!$A$4:$CI$60,AT$204,FALSE),"-")</f>
        <v>-</v>
      </c>
      <c r="AU172" s="5" t="str">
        <f>IFERROR(VLOOKUP($A172,'All Running Order Club'!$A$4:$CI$60,AU$204,FALSE),"-")</f>
        <v>-</v>
      </c>
      <c r="AV172" s="12" t="str">
        <f>IFERROR(VLOOKUP($A172,'All Running Order Club'!$A$4:$CI$60,AV$204,FALSE),"-")</f>
        <v>-</v>
      </c>
      <c r="AW172" s="12" t="str">
        <f>IFERROR(VLOOKUP($A172,'All Running Order Club'!$A$4:$CI$60,AW$204,FALSE),"-")</f>
        <v>-</v>
      </c>
      <c r="AX172" s="12" t="str">
        <f>IFERROR(VLOOKUP($A172,'All Running Order Club'!$A$4:$CI$60,AX$204,FALSE),"-")</f>
        <v>-</v>
      </c>
      <c r="AY172" s="12" t="str">
        <f>IFERROR(VLOOKUP($A172,'All Running Order Club'!$A$4:$CI$60,AY$204,FALSE),"-")</f>
        <v>-</v>
      </c>
      <c r="AZ172" s="12" t="str">
        <f>IFERROR(VLOOKUP($A172,'All Running Order Club'!$A$4:$CI$60,AZ$204,FALSE),"-")</f>
        <v>-</v>
      </c>
      <c r="BA172" s="12" t="str">
        <f>IFERROR(VLOOKUP($A172,'All Running Order Club'!$A$4:$CI$60,BA$204,FALSE),"-")</f>
        <v>-</v>
      </c>
      <c r="BB172" s="12" t="str">
        <f>IFERROR(VLOOKUP($A172,'All Running Order Club'!$A$4:$CI$60,BB$204,FALSE),"-")</f>
        <v>-</v>
      </c>
      <c r="BC172" s="12" t="str">
        <f>IFERROR(VLOOKUP($A172,'All Running Order Club'!$A$4:$CI$60,BC$204,FALSE),"-")</f>
        <v>-</v>
      </c>
      <c r="BD172" s="12" t="str">
        <f>IFERROR(VLOOKUP($A172,'All Running Order Club'!$A$4:$CI$60,BD$204,FALSE),"-")</f>
        <v>-</v>
      </c>
      <c r="BE172" s="12" t="str">
        <f>IFERROR(VLOOKUP($A172,'All Running Order Club'!$A$4:$CI$60,BE$204,FALSE),"-")</f>
        <v>-</v>
      </c>
      <c r="BF172" s="5" t="str">
        <f>IFERROR(VLOOKUP($A172,'All Running Order Club'!$A$4:$CI$60,BF$204,FALSE),"-")</f>
        <v>-</v>
      </c>
      <c r="BG172" s="5" t="str">
        <f>IFERROR(VLOOKUP($A172,'All Running Order Club'!$A$4:$CI$60,BG$204,FALSE),"-")</f>
        <v>-</v>
      </c>
      <c r="BH172" s="5" t="str">
        <f>IFERROR(VLOOKUP($A172,'All Running Order Club'!$A$4:$CI$60,BH$204,FALSE),"-")</f>
        <v>-</v>
      </c>
      <c r="BI172" s="5" t="str">
        <f>IFERROR(VLOOKUP($A172,'All Running Order Club'!$A$4:$CI$60,BI$204,FALSE),"-")</f>
        <v>-</v>
      </c>
      <c r="BJ172" s="5" t="str">
        <f>IFERROR(VLOOKUP($A172,'All Running Order Club'!$A$4:$CI$60,BJ$204,FALSE),"-")</f>
        <v>-</v>
      </c>
      <c r="BK172" s="5" t="str">
        <f>IFERROR(VLOOKUP($A172,'All Running Order Club'!$A$4:$CI$60,BK$204,FALSE),"-")</f>
        <v>-</v>
      </c>
      <c r="BL172" s="5" t="str">
        <f>IFERROR(VLOOKUP($A172,'All Running Order Club'!$A$4:$CI$60,BL$204,FALSE),"-")</f>
        <v>-</v>
      </c>
      <c r="BM172" s="5" t="str">
        <f>IFERROR(VLOOKUP($A172,'All Running Order Club'!$A$4:$CI$60,BM$204,FALSE),"-")</f>
        <v>-</v>
      </c>
      <c r="BN172" s="5" t="str">
        <f>IFERROR(VLOOKUP($A172,'All Running Order Club'!$A$4:$CI$60,BN$204,FALSE),"-")</f>
        <v>-</v>
      </c>
      <c r="BO172" s="5" t="str">
        <f>IFERROR(VLOOKUP($A172,'All Running Order Club'!$A$4:$CI$60,BO$204,FALSE),"-")</f>
        <v>-</v>
      </c>
      <c r="BP172" s="3" t="str">
        <f>IFERROR(VLOOKUP($A172,'All Running Order Club'!$A$4:$CI$60,BP$204,FALSE),"-")</f>
        <v>-</v>
      </c>
      <c r="BQ172" s="3" t="str">
        <f>IFERROR(VLOOKUP($A172,'All Running Order Club'!$A$4:$CI$60,BQ$204,FALSE),"-")</f>
        <v>-</v>
      </c>
      <c r="BR172" s="3" t="str">
        <f>IFERROR(VLOOKUP($A172,'All Running Order Club'!$A$4:$CI$60,BR$204,FALSE),"-")</f>
        <v>-</v>
      </c>
      <c r="BS172" s="3" t="str">
        <f>IFERROR(VLOOKUP($A172,'All Running Order Club'!$A$4:$CI$60,BS$204,FALSE),"-")</f>
        <v>-</v>
      </c>
      <c r="BT172" s="3" t="str">
        <f>IFERROR(VLOOKUP($A172,'All Running Order Club'!$A$4:$CI$60,BT$204,FALSE),"-")</f>
        <v>-</v>
      </c>
      <c r="BU172" s="3" t="str">
        <f>IFERROR(VLOOKUP($A172,'All Running Order Club'!$A$4:$CI$60,BU$204,FALSE),"-")</f>
        <v>-</v>
      </c>
      <c r="BV172" s="3" t="str">
        <f>IFERROR(VLOOKUP($A172,'All Running Order Club'!$A$4:$CI$60,BV$204,FALSE),"-")</f>
        <v>-</v>
      </c>
      <c r="BW172" s="3" t="str">
        <f>IFERROR(VLOOKUP($A172,'All Running Order Club'!$A$4:$CI$60,BW$204,FALSE),"-")</f>
        <v>-</v>
      </c>
      <c r="BX172" s="3" t="str">
        <f>IFERROR(VLOOKUP($A172,'All Running Order Club'!$A$4:$CI$60,BX$204,FALSE),"-")</f>
        <v>-</v>
      </c>
      <c r="BY172" s="3" t="str">
        <f>IFERROR(VLOOKUP($A172,'All Running Order Club'!$A$4:$CI$60,BY$204,FALSE),"-")</f>
        <v>-</v>
      </c>
      <c r="BZ172" s="3" t="str">
        <f>IFERROR(VLOOKUP($A172,'All Running Order Club'!$A$4:$CI$60,BZ$204,FALSE),"-")</f>
        <v>-</v>
      </c>
      <c r="CA172" s="3" t="str">
        <f>IFERROR(VLOOKUP($A172,'All Running Order Club'!$A$4:$CI$60,CA$204,FALSE),"-")</f>
        <v>-</v>
      </c>
      <c r="CB172" s="3" t="str">
        <f>IFERROR(VLOOKUP($A172,'All Running Order Club'!$A$4:$CI$60,CB$204,FALSE),"-")</f>
        <v>-</v>
      </c>
      <c r="CC172" s="3" t="str">
        <f>IFERROR(VLOOKUP($A172,'All Running Order Club'!$A$4:$CI$60,CC$204,FALSE),"-")</f>
        <v>-</v>
      </c>
      <c r="CD172" s="3" t="str">
        <f>IFERROR(VLOOKUP($A172,'All Running Order Club'!$A$4:$CI$60,CD$204,FALSE),"-")</f>
        <v>-</v>
      </c>
      <c r="CE172" s="3" t="str">
        <f>IFERROR(VLOOKUP($A172,'All Running Order Club'!$A$4:$CI$60,CE$204,FALSE),"-")</f>
        <v>-</v>
      </c>
      <c r="CF172" s="3"/>
      <c r="CG172" s="3"/>
      <c r="CH172" s="5" t="str">
        <f>IFERROR(VLOOKUP($A172,'All Running Order Club'!$A$4:$CI$60,CH$204,FALSE),"-")</f>
        <v>-</v>
      </c>
      <c r="CI172">
        <v>11</v>
      </c>
    </row>
    <row r="173" spans="1:87" x14ac:dyDescent="0.3">
      <c r="A173" t="s">
        <v>92</v>
      </c>
      <c r="B173" s="37" t="str">
        <f>IFERROR(VLOOKUP($A173,'All Running Order Club'!$A$4:$CI$60,B$204,FALSE),"-")</f>
        <v>-</v>
      </c>
      <c r="C173" s="36" t="str">
        <f>IFERROR(VLOOKUP($A173,'All Running Order Club'!$A$4:$CI$60,C$204,FALSE),"-")</f>
        <v>-</v>
      </c>
      <c r="D173" s="36" t="str">
        <f>IFERROR(VLOOKUP($A173,'All Running Order Club'!$A$4:$CI$60,D$204,FALSE),"-")</f>
        <v>-</v>
      </c>
      <c r="E173" s="36" t="str">
        <f>IFERROR(VLOOKUP($A173,'All Running Order Club'!$A$4:$CI$60,E$204,FALSE),"-")</f>
        <v>-</v>
      </c>
      <c r="F173" s="36" t="str">
        <f>IFERROR(VLOOKUP($A173,'All Running Order Club'!$A$4:$CI$60,F$204,FALSE),"-")</f>
        <v>-</v>
      </c>
      <c r="G173" s="37" t="str">
        <f>IFERROR(VLOOKUP($A173,'All Running Order Club'!$A$4:$CI$60,G$204,FALSE),"-")</f>
        <v>-</v>
      </c>
      <c r="H173" s="36" t="str">
        <f>IFERROR(VLOOKUP($A173,'All Running Order Club'!$A$4:$CI$60,H$204,FALSE),"-")</f>
        <v>-</v>
      </c>
      <c r="I173" s="36" t="str">
        <f>IFERROR(VLOOKUP($A173,'All Running Order Club'!$A$4:$CI$60,I$204,FALSE),"-")</f>
        <v>-</v>
      </c>
      <c r="J173" s="36" t="str">
        <f>IFERROR(VLOOKUP($A173,'All Running Order Club'!$A$4:$CI$60,J$204,FALSE),"-")</f>
        <v>-</v>
      </c>
      <c r="K173" s="36" t="str">
        <f>IFERROR(VLOOKUP($A173,'All Running Order Club'!$A$4:$CI$60,K$204,FALSE),"-")</f>
        <v>-</v>
      </c>
      <c r="L173" s="36" t="str">
        <f>IFERROR(VLOOKUP($A173,'All Running Order Club'!$A$4:$CI$60,L$204,FALSE),"-")</f>
        <v>-</v>
      </c>
      <c r="M173" s="36" t="str">
        <f>IFERROR(VLOOKUP($A173,'All Running Order Club'!$A$4:$CI$60,M$204,FALSE),"-")</f>
        <v>-</v>
      </c>
      <c r="N173" s="36" t="str">
        <f>IFERROR(VLOOKUP($A173,'All Running Order Club'!$A$4:$CI$60,N$204,FALSE),"-")</f>
        <v>-</v>
      </c>
      <c r="O173" s="36" t="str">
        <f>IFERROR(VLOOKUP($A173,'All Running Order Club'!$A$4:$CI$60,O$204,FALSE),"-")</f>
        <v>-</v>
      </c>
      <c r="P173" s="36" t="str">
        <f>IFERROR(VLOOKUP($A173,'All Running Order Club'!$A$4:$CI$60,P$204,FALSE),"-")</f>
        <v>-</v>
      </c>
      <c r="Q173" s="36" t="str">
        <f>IFERROR(VLOOKUP($A173,'All Running Order Club'!$A$4:$CI$60,Q$204,FALSE),"-")</f>
        <v>-</v>
      </c>
      <c r="R173" s="36" t="str">
        <f>IFERROR(VLOOKUP($A173,'All Running Order Club'!$A$4:$CI$60,R$204,FALSE),"-")</f>
        <v>-</v>
      </c>
      <c r="S173" s="36" t="str">
        <f>IFERROR(VLOOKUP($A173,'All Running Order Club'!$A$4:$CI$60,S$204,FALSE),"-")</f>
        <v>-</v>
      </c>
      <c r="T173" s="36" t="str">
        <f>IFERROR(VLOOKUP($A173,'All Running Order Club'!$A$4:$CI$60,T$204,FALSE),"-")</f>
        <v>-</v>
      </c>
      <c r="U173" s="36" t="str">
        <f>IFERROR(VLOOKUP($A173,'All Running Order Club'!$A$4:$CI$60,U$204,FALSE),"-")</f>
        <v>-</v>
      </c>
      <c r="V173" s="36" t="str">
        <f>IFERROR(VLOOKUP($A173,'All Running Order Club'!$A$4:$CI$60,V$204,FALSE),"-")</f>
        <v>-</v>
      </c>
      <c r="W173" s="38" t="str">
        <f>IFERROR(VLOOKUP($A173,'All Running Order Club'!$A$4:$CI$60,W$204,FALSE),"-")</f>
        <v>-</v>
      </c>
      <c r="X173" s="36" t="str">
        <f>IFERROR(VLOOKUP($A173,'All Running Order Club'!$A$4:$CI$60,X$204,FALSE),"-")</f>
        <v>-</v>
      </c>
      <c r="Y173" s="36" t="str">
        <f>IFERROR(VLOOKUP($A173,'All Running Order Club'!$A$4:$CI$60,Y$204,FALSE),"-")</f>
        <v>-</v>
      </c>
      <c r="Z173" s="36" t="str">
        <f>IFERROR(VLOOKUP($A173,'All Running Order Club'!$A$4:$CI$60,Z$204,FALSE),"-")</f>
        <v>-</v>
      </c>
      <c r="AA173" s="36" t="str">
        <f>IFERROR(VLOOKUP($A173,'All Running Order Club'!$A$4:$CI$60,AA$204,FALSE),"-")</f>
        <v>-</v>
      </c>
      <c r="AB173" s="36" t="str">
        <f>IFERROR(VLOOKUP($A173,'All Running Order Club'!$A$4:$CI$60,AB$204,FALSE),"-")</f>
        <v>-</v>
      </c>
      <c r="AC173" s="36" t="str">
        <f>IFERROR(VLOOKUP($A173,'All Running Order Club'!$A$4:$CI$60,AC$204,FALSE),"-")</f>
        <v>-</v>
      </c>
      <c r="AD173" s="36" t="str">
        <f>IFERROR(VLOOKUP($A173,'All Running Order Club'!$A$4:$CI$60,AD$204,FALSE),"-")</f>
        <v>-</v>
      </c>
      <c r="AE173" s="36" t="str">
        <f>IFERROR(VLOOKUP($A173,'All Running Order Club'!$A$4:$CI$60,AE$204,FALSE),"-")</f>
        <v>-</v>
      </c>
      <c r="AF173" s="36" t="str">
        <f>IFERROR(VLOOKUP($A173,'All Running Order Club'!$A$4:$CI$60,AF$204,FALSE),"-")</f>
        <v>-</v>
      </c>
      <c r="AG173" s="36" t="str">
        <f>IFERROR(VLOOKUP($A173,'All Running Order Club'!$A$4:$CI$60,AG$204,FALSE),"-")</f>
        <v>-</v>
      </c>
      <c r="AH173" s="38" t="str">
        <f>IFERROR(VLOOKUP($A173,'All Running Order Club'!$A$4:$CI$60,AH$204,FALSE),"-")</f>
        <v>-</v>
      </c>
      <c r="AI173" s="38" t="str">
        <f>IFERROR(VLOOKUP($A173,'All Running Order Club'!$A$4:$CI$60,AI$204,FALSE),"-")</f>
        <v>-</v>
      </c>
      <c r="AJ173" s="36" t="str">
        <f>IFERROR(VLOOKUP($A173,'All Running Order Club'!$A$4:$CI$60,AJ$204,FALSE),"-")</f>
        <v>-</v>
      </c>
      <c r="AK173" s="36" t="str">
        <f>IFERROR(VLOOKUP($A173,'All Running Order Club'!$A$4:$CI$60,AK$204,FALSE),"-")</f>
        <v>-</v>
      </c>
      <c r="AL173" s="36" t="str">
        <f>IFERROR(VLOOKUP($A173,'All Running Order Club'!$A$4:$CI$60,AL$204,FALSE),"-")</f>
        <v>-</v>
      </c>
      <c r="AM173" s="36" t="str">
        <f>IFERROR(VLOOKUP($A173,'All Running Order Club'!$A$4:$CI$60,AM$204,FALSE),"-")</f>
        <v>-</v>
      </c>
      <c r="AN173" s="36" t="str">
        <f>IFERROR(VLOOKUP($A173,'All Running Order Club'!$A$4:$CI$60,AN$204,FALSE),"-")</f>
        <v>-</v>
      </c>
      <c r="AO173" s="36" t="str">
        <f>IFERROR(VLOOKUP($A173,'All Running Order Club'!$A$4:$CI$60,AO$204,FALSE),"-")</f>
        <v>-</v>
      </c>
      <c r="AP173" s="36" t="str">
        <f>IFERROR(VLOOKUP($A173,'All Running Order Club'!$A$4:$CI$60,AP$204,FALSE),"-")</f>
        <v>-</v>
      </c>
      <c r="AQ173" s="36" t="str">
        <f>IFERROR(VLOOKUP($A173,'All Running Order Club'!$A$4:$CI$60,AQ$204,FALSE),"-")</f>
        <v>-</v>
      </c>
      <c r="AR173" s="36" t="str">
        <f>IFERROR(VLOOKUP($A173,'All Running Order Club'!$A$4:$CI$60,AR$204,FALSE),"-")</f>
        <v>-</v>
      </c>
      <c r="AS173" s="36" t="str">
        <f>IFERROR(VLOOKUP($A173,'All Running Order Club'!$A$4:$CI$60,AS$204,FALSE),"-")</f>
        <v>-</v>
      </c>
      <c r="AT173" s="38" t="str">
        <f>IFERROR(VLOOKUP($A173,'All Running Order Club'!$A$4:$CI$60,AT$204,FALSE),"-")</f>
        <v>-</v>
      </c>
      <c r="AU173" s="38" t="str">
        <f>IFERROR(VLOOKUP($A173,'All Running Order Club'!$A$4:$CI$60,AU$204,FALSE),"-")</f>
        <v>-</v>
      </c>
      <c r="AV173" s="36" t="str">
        <f>IFERROR(VLOOKUP($A173,'All Running Order Club'!$A$4:$CI$60,AV$204,FALSE),"-")</f>
        <v>-</v>
      </c>
      <c r="AW173" s="36" t="str">
        <f>IFERROR(VLOOKUP($A173,'All Running Order Club'!$A$4:$CI$60,AW$204,FALSE),"-")</f>
        <v>-</v>
      </c>
      <c r="AX173" s="36" t="str">
        <f>IFERROR(VLOOKUP($A173,'All Running Order Club'!$A$4:$CI$60,AX$204,FALSE),"-")</f>
        <v>-</v>
      </c>
      <c r="AY173" s="36" t="str">
        <f>IFERROR(VLOOKUP($A173,'All Running Order Club'!$A$4:$CI$60,AY$204,FALSE),"-")</f>
        <v>-</v>
      </c>
      <c r="AZ173" s="36" t="str">
        <f>IFERROR(VLOOKUP($A173,'All Running Order Club'!$A$4:$CI$60,AZ$204,FALSE),"-")</f>
        <v>-</v>
      </c>
      <c r="BA173" s="36" t="str">
        <f>IFERROR(VLOOKUP($A173,'All Running Order Club'!$A$4:$CI$60,BA$204,FALSE),"-")</f>
        <v>-</v>
      </c>
      <c r="BB173" s="36" t="str">
        <f>IFERROR(VLOOKUP($A173,'All Running Order Club'!$A$4:$CI$60,BB$204,FALSE),"-")</f>
        <v>-</v>
      </c>
      <c r="BC173" s="36" t="str">
        <f>IFERROR(VLOOKUP($A173,'All Running Order Club'!$A$4:$CI$60,BC$204,FALSE),"-")</f>
        <v>-</v>
      </c>
      <c r="BD173" s="36" t="str">
        <f>IFERROR(VLOOKUP($A173,'All Running Order Club'!$A$4:$CI$60,BD$204,FALSE),"-")</f>
        <v>-</v>
      </c>
      <c r="BE173" s="36" t="str">
        <f>IFERROR(VLOOKUP($A173,'All Running Order Club'!$A$4:$CI$60,BE$204,FALSE),"-")</f>
        <v>-</v>
      </c>
      <c r="BF173" s="38" t="str">
        <f>IFERROR(VLOOKUP($A173,'All Running Order Club'!$A$4:$CI$60,BF$204,FALSE),"-")</f>
        <v>-</v>
      </c>
      <c r="BG173" s="38" t="str">
        <f>IFERROR(VLOOKUP($A173,'All Running Order Club'!$A$4:$CI$60,BG$204,FALSE),"-")</f>
        <v>-</v>
      </c>
      <c r="BH173" s="5" t="str">
        <f>IFERROR(VLOOKUP($A173,'All Running Order Club'!$A$4:$CI$60,BH$204,FALSE),"-")</f>
        <v>-</v>
      </c>
      <c r="BI173" s="5" t="str">
        <f>IFERROR(VLOOKUP($A173,'All Running Order Club'!$A$4:$CI$60,BI$204,FALSE),"-")</f>
        <v>-</v>
      </c>
      <c r="BJ173" s="5" t="str">
        <f>IFERROR(VLOOKUP($A173,'All Running Order Club'!$A$4:$CI$60,BJ$204,FALSE),"-")</f>
        <v>-</v>
      </c>
      <c r="BK173" s="5" t="str">
        <f>IFERROR(VLOOKUP($A173,'All Running Order Club'!$A$4:$CI$60,BK$204,FALSE),"-")</f>
        <v>-</v>
      </c>
      <c r="BL173" s="5" t="str">
        <f>IFERROR(VLOOKUP($A173,'All Running Order Club'!$A$4:$CI$60,BL$204,FALSE),"-")</f>
        <v>-</v>
      </c>
      <c r="BM173" s="5" t="str">
        <f>IFERROR(VLOOKUP($A173,'All Running Order Club'!$A$4:$CI$60,BM$204,FALSE),"-")</f>
        <v>-</v>
      </c>
      <c r="BN173" s="5" t="str">
        <f>IFERROR(VLOOKUP($A173,'All Running Order Club'!$A$4:$CI$60,BN$204,FALSE),"-")</f>
        <v>-</v>
      </c>
      <c r="BO173" s="5" t="str">
        <f>IFERROR(VLOOKUP($A173,'All Running Order Club'!$A$4:$CI$60,BO$204,FALSE),"-")</f>
        <v>-</v>
      </c>
      <c r="BP173" s="3" t="str">
        <f>IFERROR(VLOOKUP($A173,'All Running Order Club'!$A$4:$CI$60,BP$204,FALSE),"-")</f>
        <v>-</v>
      </c>
      <c r="BQ173" s="3" t="str">
        <f>IFERROR(VLOOKUP($A173,'All Running Order Club'!$A$4:$CI$60,BQ$204,FALSE),"-")</f>
        <v>-</v>
      </c>
      <c r="BR173" s="3" t="str">
        <f>IFERROR(VLOOKUP($A173,'All Running Order Club'!$A$4:$CI$60,BR$204,FALSE),"-")</f>
        <v>-</v>
      </c>
      <c r="BS173" s="3" t="str">
        <f>IFERROR(VLOOKUP($A173,'All Running Order Club'!$A$4:$CI$60,BS$204,FALSE),"-")</f>
        <v>-</v>
      </c>
      <c r="BT173" s="3" t="str">
        <f>IFERROR(VLOOKUP($A173,'All Running Order Club'!$A$4:$CI$60,BT$204,FALSE),"-")</f>
        <v>-</v>
      </c>
      <c r="BU173" s="3" t="str">
        <f>IFERROR(VLOOKUP($A173,'All Running Order Club'!$A$4:$CI$60,BU$204,FALSE),"-")</f>
        <v>-</v>
      </c>
      <c r="BV173" s="3" t="str">
        <f>IFERROR(VLOOKUP($A173,'All Running Order Club'!$A$4:$CI$60,BV$204,FALSE),"-")</f>
        <v>-</v>
      </c>
      <c r="BW173" s="3" t="str">
        <f>IFERROR(VLOOKUP($A173,'All Running Order Club'!$A$4:$CI$60,BW$204,FALSE),"-")</f>
        <v>-</v>
      </c>
      <c r="BX173" s="3" t="str">
        <f>IFERROR(VLOOKUP($A173,'All Running Order Club'!$A$4:$CI$60,BX$204,FALSE),"-")</f>
        <v>-</v>
      </c>
      <c r="BY173" s="3" t="str">
        <f>IFERROR(VLOOKUP($A173,'All Running Order Club'!$A$4:$CI$60,BY$204,FALSE),"-")</f>
        <v>-</v>
      </c>
      <c r="BZ173" s="3" t="str">
        <f>IFERROR(VLOOKUP($A173,'All Running Order Club'!$A$4:$CI$60,BZ$204,FALSE),"-")</f>
        <v>-</v>
      </c>
      <c r="CA173" s="3" t="str">
        <f>IFERROR(VLOOKUP($A173,'All Running Order Club'!$A$4:$CI$60,CA$204,FALSE),"-")</f>
        <v>-</v>
      </c>
      <c r="CB173" s="3" t="str">
        <f>IFERROR(VLOOKUP($A173,'All Running Order Club'!$A$4:$CI$60,CB$204,FALSE),"-")</f>
        <v>-</v>
      </c>
      <c r="CC173" s="3" t="str">
        <f>IFERROR(VLOOKUP($A173,'All Running Order Club'!$A$4:$CI$60,CC$204,FALSE),"-")</f>
        <v>-</v>
      </c>
      <c r="CD173" s="3" t="str">
        <f>IFERROR(VLOOKUP($A173,'All Running Order Club'!$A$4:$CI$60,CD$204,FALSE),"-")</f>
        <v>-</v>
      </c>
      <c r="CE173" s="3" t="str">
        <f>IFERROR(VLOOKUP($A173,'All Running Order Club'!$A$4:$CI$60,CE$204,FALSE),"-")</f>
        <v>-</v>
      </c>
      <c r="CF173" s="3"/>
      <c r="CG173" s="3"/>
      <c r="CH173" s="5" t="str">
        <f>IFERROR(VLOOKUP($A173,'All Running Order Club'!$A$4:$CI$60,CH$204,FALSE),"-")</f>
        <v>-</v>
      </c>
      <c r="CI173">
        <v>12</v>
      </c>
    </row>
    <row r="174" spans="1:87" x14ac:dyDescent="0.3">
      <c r="A174" t="s">
        <v>93</v>
      </c>
      <c r="B174" s="13" t="str">
        <f>IFERROR(VLOOKUP($A174,'All Running Order Club'!$A$4:$CI$60,B$204,FALSE),"-")</f>
        <v>-</v>
      </c>
      <c r="C174" s="35" t="str">
        <f>IFERROR(VLOOKUP($A174,'All Running Order Club'!$A$4:$CI$60,C$204,FALSE),"-")</f>
        <v>-</v>
      </c>
      <c r="D174" s="35" t="str">
        <f>IFERROR(VLOOKUP($A174,'All Running Order Club'!$A$4:$CI$60,D$204,FALSE),"-")</f>
        <v>-</v>
      </c>
      <c r="E174" s="35" t="str">
        <f>IFERROR(VLOOKUP($A174,'All Running Order Club'!$A$4:$CI$60,E$204,FALSE),"-")</f>
        <v>-</v>
      </c>
      <c r="F174" s="35" t="str">
        <f>IFERROR(VLOOKUP($A174,'All Running Order Club'!$A$4:$CI$60,F$204,FALSE),"-")</f>
        <v>-</v>
      </c>
      <c r="G174" s="13" t="str">
        <f>IFERROR(VLOOKUP($A174,'All Running Order Club'!$A$4:$CI$60,G$204,FALSE),"-")</f>
        <v>-</v>
      </c>
      <c r="H174" s="12" t="str">
        <f>IFERROR(VLOOKUP($A174,'All Running Order Club'!$A$4:$CI$60,H$204,FALSE),"-")</f>
        <v>-</v>
      </c>
      <c r="I174" s="12" t="str">
        <f>IFERROR(VLOOKUP($A174,'All Running Order Club'!$A$4:$CI$60,I$204,FALSE),"-")</f>
        <v>-</v>
      </c>
      <c r="J174" s="12" t="str">
        <f>IFERROR(VLOOKUP($A174,'All Running Order Club'!$A$4:$CI$60,J$204,FALSE),"-")</f>
        <v>-</v>
      </c>
      <c r="K174" s="35" t="str">
        <f>IFERROR(VLOOKUP($A174,'All Running Order Club'!$A$4:$CI$60,K$204,FALSE),"-")</f>
        <v>-</v>
      </c>
      <c r="L174" s="12" t="str">
        <f>IFERROR(VLOOKUP($A174,'All Running Order Club'!$A$4:$CI$60,L$204,FALSE),"-")</f>
        <v>-</v>
      </c>
      <c r="M174" s="35" t="str">
        <f>IFERROR(VLOOKUP($A174,'All Running Order Club'!$A$4:$CI$60,M$204,FALSE),"-")</f>
        <v>-</v>
      </c>
      <c r="N174" s="35" t="str">
        <f>IFERROR(VLOOKUP($A174,'All Running Order Club'!$A$4:$CI$60,N$204,FALSE),"-")</f>
        <v>-</v>
      </c>
      <c r="O174" s="35" t="str">
        <f>IFERROR(VLOOKUP($A174,'All Running Order Club'!$A$4:$CI$60,O$204,FALSE),"-")</f>
        <v>-</v>
      </c>
      <c r="P174" s="35" t="str">
        <f>IFERROR(VLOOKUP($A174,'All Running Order Club'!$A$4:$CI$60,P$204,FALSE),"-")</f>
        <v>-</v>
      </c>
      <c r="Q174" s="35" t="str">
        <f>IFERROR(VLOOKUP($A174,'All Running Order Club'!$A$4:$CI$60,Q$204,FALSE),"-")</f>
        <v>-</v>
      </c>
      <c r="R174" s="35" t="str">
        <f>IFERROR(VLOOKUP($A174,'All Running Order Club'!$A$4:$CI$60,R$204,FALSE),"-")</f>
        <v>-</v>
      </c>
      <c r="S174" s="12" t="str">
        <f>IFERROR(VLOOKUP($A174,'All Running Order Club'!$A$4:$CI$60,S$204,FALSE),"-")</f>
        <v>-</v>
      </c>
      <c r="T174" s="35" t="str">
        <f>IFERROR(VLOOKUP($A174,'All Running Order Club'!$A$4:$CI$60,T$204,FALSE),"-")</f>
        <v>-</v>
      </c>
      <c r="U174" s="12" t="str">
        <f>IFERROR(VLOOKUP($A174,'All Running Order Club'!$A$4:$CI$60,U$204,FALSE),"-")</f>
        <v>-</v>
      </c>
      <c r="V174" s="35" t="str">
        <f>IFERROR(VLOOKUP($A174,'All Running Order Club'!$A$4:$CI$60,V$204,FALSE),"-")</f>
        <v>-</v>
      </c>
      <c r="W174" s="5" t="str">
        <f>IFERROR(VLOOKUP($A174,'All Running Order Club'!$A$4:$CI$60,W$204,FALSE),"-")</f>
        <v>-</v>
      </c>
      <c r="X174" s="12" t="str">
        <f>IFERROR(VLOOKUP($A174,'All Running Order Club'!$A$4:$CI$60,X$204,FALSE),"-")</f>
        <v>-</v>
      </c>
      <c r="Y174" s="12" t="str">
        <f>IFERROR(VLOOKUP($A174,'All Running Order Club'!$A$4:$CI$60,Y$204,FALSE),"-")</f>
        <v>-</v>
      </c>
      <c r="Z174" s="12" t="str">
        <f>IFERROR(VLOOKUP($A174,'All Running Order Club'!$A$4:$CI$60,Z$204,FALSE),"-")</f>
        <v>-</v>
      </c>
      <c r="AA174" s="12" t="str">
        <f>IFERROR(VLOOKUP($A174,'All Running Order Club'!$A$4:$CI$60,AA$204,FALSE),"-")</f>
        <v>-</v>
      </c>
      <c r="AB174" s="12" t="str">
        <f>IFERROR(VLOOKUP($A174,'All Running Order Club'!$A$4:$CI$60,AB$204,FALSE),"-")</f>
        <v>-</v>
      </c>
      <c r="AC174" s="12" t="str">
        <f>IFERROR(VLOOKUP($A174,'All Running Order Club'!$A$4:$CI$60,AC$204,FALSE),"-")</f>
        <v>-</v>
      </c>
      <c r="AD174" s="12" t="str">
        <f>IFERROR(VLOOKUP($A174,'All Running Order Club'!$A$4:$CI$60,AD$204,FALSE),"-")</f>
        <v>-</v>
      </c>
      <c r="AE174" s="12" t="str">
        <f>IFERROR(VLOOKUP($A174,'All Running Order Club'!$A$4:$CI$60,AE$204,FALSE),"-")</f>
        <v>-</v>
      </c>
      <c r="AF174" s="12" t="str">
        <f>IFERROR(VLOOKUP($A174,'All Running Order Club'!$A$4:$CI$60,AF$204,FALSE),"-")</f>
        <v>-</v>
      </c>
      <c r="AG174" s="12" t="str">
        <f>IFERROR(VLOOKUP($A174,'All Running Order Club'!$A$4:$CI$60,AG$204,FALSE),"-")</f>
        <v>-</v>
      </c>
      <c r="AH174" s="5" t="str">
        <f>IFERROR(VLOOKUP($A174,'All Running Order Club'!$A$4:$CI$60,AH$204,FALSE),"-")</f>
        <v>-</v>
      </c>
      <c r="AI174" s="5" t="str">
        <f>IFERROR(VLOOKUP($A174,'All Running Order Club'!$A$4:$CI$60,AI$204,FALSE),"-")</f>
        <v>-</v>
      </c>
      <c r="AJ174" s="12" t="str">
        <f>IFERROR(VLOOKUP($A174,'All Running Order Club'!$A$4:$CI$60,AJ$204,FALSE),"-")</f>
        <v>-</v>
      </c>
      <c r="AK174" s="12" t="str">
        <f>IFERROR(VLOOKUP($A174,'All Running Order Club'!$A$4:$CI$60,AK$204,FALSE),"-")</f>
        <v>-</v>
      </c>
      <c r="AL174" s="12" t="str">
        <f>IFERROR(VLOOKUP($A174,'All Running Order Club'!$A$4:$CI$60,AL$204,FALSE),"-")</f>
        <v>-</v>
      </c>
      <c r="AM174" s="12" t="str">
        <f>IFERROR(VLOOKUP($A174,'All Running Order Club'!$A$4:$CI$60,AM$204,FALSE),"-")</f>
        <v>-</v>
      </c>
      <c r="AN174" s="12" t="str">
        <f>IFERROR(VLOOKUP($A174,'All Running Order Club'!$A$4:$CI$60,AN$204,FALSE),"-")</f>
        <v>-</v>
      </c>
      <c r="AO174" s="12" t="str">
        <f>IFERROR(VLOOKUP($A174,'All Running Order Club'!$A$4:$CI$60,AO$204,FALSE),"-")</f>
        <v>-</v>
      </c>
      <c r="AP174" s="12" t="str">
        <f>IFERROR(VLOOKUP($A174,'All Running Order Club'!$A$4:$CI$60,AP$204,FALSE),"-")</f>
        <v>-</v>
      </c>
      <c r="AQ174" s="12" t="str">
        <f>IFERROR(VLOOKUP($A174,'All Running Order Club'!$A$4:$CI$60,AQ$204,FALSE),"-")</f>
        <v>-</v>
      </c>
      <c r="AR174" s="12" t="str">
        <f>IFERROR(VLOOKUP($A174,'All Running Order Club'!$A$4:$CI$60,AR$204,FALSE),"-")</f>
        <v>-</v>
      </c>
      <c r="AS174" s="12" t="str">
        <f>IFERROR(VLOOKUP($A174,'All Running Order Club'!$A$4:$CI$60,AS$204,FALSE),"-")</f>
        <v>-</v>
      </c>
      <c r="AT174" s="5" t="str">
        <f>IFERROR(VLOOKUP($A174,'All Running Order Club'!$A$4:$CI$60,AT$204,FALSE),"-")</f>
        <v>-</v>
      </c>
      <c r="AU174" s="5" t="str">
        <f>IFERROR(VLOOKUP($A174,'All Running Order Club'!$A$4:$CI$60,AU$204,FALSE),"-")</f>
        <v>-</v>
      </c>
      <c r="AV174" s="12" t="str">
        <f>IFERROR(VLOOKUP($A174,'All Running Order Club'!$A$4:$CI$60,AV$204,FALSE),"-")</f>
        <v>-</v>
      </c>
      <c r="AW174" s="12" t="str">
        <f>IFERROR(VLOOKUP($A174,'All Running Order Club'!$A$4:$CI$60,AW$204,FALSE),"-")</f>
        <v>-</v>
      </c>
      <c r="AX174" s="12" t="str">
        <f>IFERROR(VLOOKUP($A174,'All Running Order Club'!$A$4:$CI$60,AX$204,FALSE),"-")</f>
        <v>-</v>
      </c>
      <c r="AY174" s="12" t="str">
        <f>IFERROR(VLOOKUP($A174,'All Running Order Club'!$A$4:$CI$60,AY$204,FALSE),"-")</f>
        <v>-</v>
      </c>
      <c r="AZ174" s="12" t="str">
        <f>IFERROR(VLOOKUP($A174,'All Running Order Club'!$A$4:$CI$60,AZ$204,FALSE),"-")</f>
        <v>-</v>
      </c>
      <c r="BA174" s="12" t="str">
        <f>IFERROR(VLOOKUP($A174,'All Running Order Club'!$A$4:$CI$60,BA$204,FALSE),"-")</f>
        <v>-</v>
      </c>
      <c r="BB174" s="12" t="str">
        <f>IFERROR(VLOOKUP($A174,'All Running Order Club'!$A$4:$CI$60,BB$204,FALSE),"-")</f>
        <v>-</v>
      </c>
      <c r="BC174" s="12" t="str">
        <f>IFERROR(VLOOKUP($A174,'All Running Order Club'!$A$4:$CI$60,BC$204,FALSE),"-")</f>
        <v>-</v>
      </c>
      <c r="BD174" s="12" t="str">
        <f>IFERROR(VLOOKUP($A174,'All Running Order Club'!$A$4:$CI$60,BD$204,FALSE),"-")</f>
        <v>-</v>
      </c>
      <c r="BE174" s="12" t="str">
        <f>IFERROR(VLOOKUP($A174,'All Running Order Club'!$A$4:$CI$60,BE$204,FALSE),"-")</f>
        <v>-</v>
      </c>
      <c r="BF174" s="5" t="str">
        <f>IFERROR(VLOOKUP($A174,'All Running Order Club'!$A$4:$CI$60,BF$204,FALSE),"-")</f>
        <v>-</v>
      </c>
      <c r="BG174" s="5" t="str">
        <f>IFERROR(VLOOKUP($A174,'All Running Order Club'!$A$4:$CI$60,BG$204,FALSE),"-")</f>
        <v>-</v>
      </c>
      <c r="BH174" s="5" t="str">
        <f>IFERROR(VLOOKUP($A174,'All Running Order Club'!$A$4:$CI$60,BH$204,FALSE),"-")</f>
        <v>-</v>
      </c>
      <c r="BI174" s="5" t="str">
        <f>IFERROR(VLOOKUP($A174,'All Running Order Club'!$A$4:$CI$60,BI$204,FALSE),"-")</f>
        <v>-</v>
      </c>
      <c r="BJ174" s="5" t="str">
        <f>IFERROR(VLOOKUP($A174,'All Running Order Club'!$A$4:$CI$60,BJ$204,FALSE),"-")</f>
        <v>-</v>
      </c>
      <c r="BK174" s="5" t="str">
        <f>IFERROR(VLOOKUP($A174,'All Running Order Club'!$A$4:$CI$60,BK$204,FALSE),"-")</f>
        <v>-</v>
      </c>
      <c r="BL174" s="5" t="str">
        <f>IFERROR(VLOOKUP($A174,'All Running Order Club'!$A$4:$CI$60,BL$204,FALSE),"-")</f>
        <v>-</v>
      </c>
      <c r="BM174" s="5" t="str">
        <f>IFERROR(VLOOKUP($A174,'All Running Order Club'!$A$4:$CI$60,BM$204,FALSE),"-")</f>
        <v>-</v>
      </c>
      <c r="BN174" s="5" t="str">
        <f>IFERROR(VLOOKUP($A174,'All Running Order Club'!$A$4:$CI$60,BN$204,FALSE),"-")</f>
        <v>-</v>
      </c>
      <c r="BO174" s="5" t="str">
        <f>IFERROR(VLOOKUP($A174,'All Running Order Club'!$A$4:$CI$60,BO$204,FALSE),"-")</f>
        <v>-</v>
      </c>
      <c r="BP174" s="3" t="str">
        <f>IFERROR(VLOOKUP($A174,'All Running Order Club'!$A$4:$CI$60,BP$204,FALSE),"-")</f>
        <v>-</v>
      </c>
      <c r="BQ174" s="3" t="str">
        <f>IFERROR(VLOOKUP($A174,'All Running Order Club'!$A$4:$CI$60,BQ$204,FALSE),"-")</f>
        <v>-</v>
      </c>
      <c r="BR174" s="3" t="str">
        <f>IFERROR(VLOOKUP($A174,'All Running Order Club'!$A$4:$CI$60,BR$204,FALSE),"-")</f>
        <v>-</v>
      </c>
      <c r="BS174" s="3" t="str">
        <f>IFERROR(VLOOKUP($A174,'All Running Order Club'!$A$4:$CI$60,BS$204,FALSE),"-")</f>
        <v>-</v>
      </c>
      <c r="BT174" s="3" t="str">
        <f>IFERROR(VLOOKUP($A174,'All Running Order Club'!$A$4:$CI$60,BT$204,FALSE),"-")</f>
        <v>-</v>
      </c>
      <c r="BU174" s="3" t="str">
        <f>IFERROR(VLOOKUP($A174,'All Running Order Club'!$A$4:$CI$60,BU$204,FALSE),"-")</f>
        <v>-</v>
      </c>
      <c r="BV174" s="3" t="str">
        <f>IFERROR(VLOOKUP($A174,'All Running Order Club'!$A$4:$CI$60,BV$204,FALSE),"-")</f>
        <v>-</v>
      </c>
      <c r="BW174" s="3" t="str">
        <f>IFERROR(VLOOKUP($A174,'All Running Order Club'!$A$4:$CI$60,BW$204,FALSE),"-")</f>
        <v>-</v>
      </c>
      <c r="BX174" s="3" t="str">
        <f>IFERROR(VLOOKUP($A174,'All Running Order Club'!$A$4:$CI$60,BX$204,FALSE),"-")</f>
        <v>-</v>
      </c>
      <c r="BY174" s="3" t="str">
        <f>IFERROR(VLOOKUP($A174,'All Running Order Club'!$A$4:$CI$60,BY$204,FALSE),"-")</f>
        <v>-</v>
      </c>
      <c r="BZ174" s="3" t="str">
        <f>IFERROR(VLOOKUP($A174,'All Running Order Club'!$A$4:$CI$60,BZ$204,FALSE),"-")</f>
        <v>-</v>
      </c>
      <c r="CA174" s="3" t="str">
        <f>IFERROR(VLOOKUP($A174,'All Running Order Club'!$A$4:$CI$60,CA$204,FALSE),"-")</f>
        <v>-</v>
      </c>
      <c r="CB174" s="3" t="str">
        <f>IFERROR(VLOOKUP($A174,'All Running Order Club'!$A$4:$CI$60,CB$204,FALSE),"-")</f>
        <v>-</v>
      </c>
      <c r="CC174" s="3" t="str">
        <f>IFERROR(VLOOKUP($A174,'All Running Order Club'!$A$4:$CI$60,CC$204,FALSE),"-")</f>
        <v>-</v>
      </c>
      <c r="CD174" s="3" t="str">
        <f>IFERROR(VLOOKUP($A174,'All Running Order Club'!$A$4:$CI$60,CD$204,FALSE),"-")</f>
        <v>-</v>
      </c>
      <c r="CE174" s="3" t="str">
        <f>IFERROR(VLOOKUP($A174,'All Running Order Club'!$A$4:$CI$60,CE$204,FALSE),"-")</f>
        <v>-</v>
      </c>
      <c r="CF174" s="3"/>
      <c r="CG174" s="3"/>
      <c r="CH174" s="5" t="str">
        <f>IFERROR(VLOOKUP($A174,'All Running Order Club'!$A$4:$CI$60,CH$204,FALSE),"-")</f>
        <v>-</v>
      </c>
      <c r="CI174">
        <v>13</v>
      </c>
    </row>
    <row r="175" spans="1:87" x14ac:dyDescent="0.3">
      <c r="A175" t="s">
        <v>94</v>
      </c>
      <c r="B175" s="37" t="str">
        <f>IFERROR(VLOOKUP($A175,'All Running Order Club'!$A$4:$CI$60,B$204,FALSE),"-")</f>
        <v>-</v>
      </c>
      <c r="C175" s="36" t="str">
        <f>IFERROR(VLOOKUP($A175,'All Running Order Club'!$A$4:$CI$60,C$204,FALSE),"-")</f>
        <v>-</v>
      </c>
      <c r="D175" s="36" t="str">
        <f>IFERROR(VLOOKUP($A175,'All Running Order Club'!$A$4:$CI$60,D$204,FALSE),"-")</f>
        <v>-</v>
      </c>
      <c r="E175" s="36" t="str">
        <f>IFERROR(VLOOKUP($A175,'All Running Order Club'!$A$4:$CI$60,E$204,FALSE),"-")</f>
        <v>-</v>
      </c>
      <c r="F175" s="36" t="str">
        <f>IFERROR(VLOOKUP($A175,'All Running Order Club'!$A$4:$CI$60,F$204,FALSE),"-")</f>
        <v>-</v>
      </c>
      <c r="G175" s="37" t="str">
        <f>IFERROR(VLOOKUP($A175,'All Running Order Club'!$A$4:$CI$60,G$204,FALSE),"-")</f>
        <v>-</v>
      </c>
      <c r="H175" s="36" t="str">
        <f>IFERROR(VLOOKUP($A175,'All Running Order Club'!$A$4:$CI$60,H$204,FALSE),"-")</f>
        <v>-</v>
      </c>
      <c r="I175" s="36" t="str">
        <f>IFERROR(VLOOKUP($A175,'All Running Order Club'!$A$4:$CI$60,I$204,FALSE),"-")</f>
        <v>-</v>
      </c>
      <c r="J175" s="36" t="str">
        <f>IFERROR(VLOOKUP($A175,'All Running Order Club'!$A$4:$CI$60,J$204,FALSE),"-")</f>
        <v>-</v>
      </c>
      <c r="K175" s="36" t="str">
        <f>IFERROR(VLOOKUP($A175,'All Running Order Club'!$A$4:$CI$60,K$204,FALSE),"-")</f>
        <v>-</v>
      </c>
      <c r="L175" s="36" t="str">
        <f>IFERROR(VLOOKUP($A175,'All Running Order Club'!$A$4:$CI$60,L$204,FALSE),"-")</f>
        <v>-</v>
      </c>
      <c r="M175" s="36" t="str">
        <f>IFERROR(VLOOKUP($A175,'All Running Order Club'!$A$4:$CI$60,M$204,FALSE),"-")</f>
        <v>-</v>
      </c>
      <c r="N175" s="36" t="str">
        <f>IFERROR(VLOOKUP($A175,'All Running Order Club'!$A$4:$CI$60,N$204,FALSE),"-")</f>
        <v>-</v>
      </c>
      <c r="O175" s="36" t="str">
        <f>IFERROR(VLOOKUP($A175,'All Running Order Club'!$A$4:$CI$60,O$204,FALSE),"-")</f>
        <v>-</v>
      </c>
      <c r="P175" s="36" t="str">
        <f>IFERROR(VLOOKUP($A175,'All Running Order Club'!$A$4:$CI$60,P$204,FALSE),"-")</f>
        <v>-</v>
      </c>
      <c r="Q175" s="36" t="str">
        <f>IFERROR(VLOOKUP($A175,'All Running Order Club'!$A$4:$CI$60,Q$204,FALSE),"-")</f>
        <v>-</v>
      </c>
      <c r="R175" s="36" t="str">
        <f>IFERROR(VLOOKUP($A175,'All Running Order Club'!$A$4:$CI$60,R$204,FALSE),"-")</f>
        <v>-</v>
      </c>
      <c r="S175" s="36" t="str">
        <f>IFERROR(VLOOKUP($A175,'All Running Order Club'!$A$4:$CI$60,S$204,FALSE),"-")</f>
        <v>-</v>
      </c>
      <c r="T175" s="36" t="str">
        <f>IFERROR(VLOOKUP($A175,'All Running Order Club'!$A$4:$CI$60,T$204,FALSE),"-")</f>
        <v>-</v>
      </c>
      <c r="U175" s="36" t="str">
        <f>IFERROR(VLOOKUP($A175,'All Running Order Club'!$A$4:$CI$60,U$204,FALSE),"-")</f>
        <v>-</v>
      </c>
      <c r="V175" s="36" t="str">
        <f>IFERROR(VLOOKUP($A175,'All Running Order Club'!$A$4:$CI$60,V$204,FALSE),"-")</f>
        <v>-</v>
      </c>
      <c r="W175" s="38" t="str">
        <f>IFERROR(VLOOKUP($A175,'All Running Order Club'!$A$4:$CI$60,W$204,FALSE),"-")</f>
        <v>-</v>
      </c>
      <c r="X175" s="36" t="str">
        <f>IFERROR(VLOOKUP($A175,'All Running Order Club'!$A$4:$CI$60,X$204,FALSE),"-")</f>
        <v>-</v>
      </c>
      <c r="Y175" s="36" t="str">
        <f>IFERROR(VLOOKUP($A175,'All Running Order Club'!$A$4:$CI$60,Y$204,FALSE),"-")</f>
        <v>-</v>
      </c>
      <c r="Z175" s="36" t="str">
        <f>IFERROR(VLOOKUP($A175,'All Running Order Club'!$A$4:$CI$60,Z$204,FALSE),"-")</f>
        <v>-</v>
      </c>
      <c r="AA175" s="36" t="str">
        <f>IFERROR(VLOOKUP($A175,'All Running Order Club'!$A$4:$CI$60,AA$204,FALSE),"-")</f>
        <v>-</v>
      </c>
      <c r="AB175" s="36" t="str">
        <f>IFERROR(VLOOKUP($A175,'All Running Order Club'!$A$4:$CI$60,AB$204,FALSE),"-")</f>
        <v>-</v>
      </c>
      <c r="AC175" s="36" t="str">
        <f>IFERROR(VLOOKUP($A175,'All Running Order Club'!$A$4:$CI$60,AC$204,FALSE),"-")</f>
        <v>-</v>
      </c>
      <c r="AD175" s="36" t="str">
        <f>IFERROR(VLOOKUP($A175,'All Running Order Club'!$A$4:$CI$60,AD$204,FALSE),"-")</f>
        <v>-</v>
      </c>
      <c r="AE175" s="36" t="str">
        <f>IFERROR(VLOOKUP($A175,'All Running Order Club'!$A$4:$CI$60,AE$204,FALSE),"-")</f>
        <v>-</v>
      </c>
      <c r="AF175" s="36" t="str">
        <f>IFERROR(VLOOKUP($A175,'All Running Order Club'!$A$4:$CI$60,AF$204,FALSE),"-")</f>
        <v>-</v>
      </c>
      <c r="AG175" s="36" t="str">
        <f>IFERROR(VLOOKUP($A175,'All Running Order Club'!$A$4:$CI$60,AG$204,FALSE),"-")</f>
        <v>-</v>
      </c>
      <c r="AH175" s="38" t="str">
        <f>IFERROR(VLOOKUP($A175,'All Running Order Club'!$A$4:$CI$60,AH$204,FALSE),"-")</f>
        <v>-</v>
      </c>
      <c r="AI175" s="38" t="str">
        <f>IFERROR(VLOOKUP($A175,'All Running Order Club'!$A$4:$CI$60,AI$204,FALSE),"-")</f>
        <v>-</v>
      </c>
      <c r="AJ175" s="36" t="str">
        <f>IFERROR(VLOOKUP($A175,'All Running Order Club'!$A$4:$CI$60,AJ$204,FALSE),"-")</f>
        <v>-</v>
      </c>
      <c r="AK175" s="36" t="str">
        <f>IFERROR(VLOOKUP($A175,'All Running Order Club'!$A$4:$CI$60,AK$204,FALSE),"-")</f>
        <v>-</v>
      </c>
      <c r="AL175" s="36" t="str">
        <f>IFERROR(VLOOKUP($A175,'All Running Order Club'!$A$4:$CI$60,AL$204,FALSE),"-")</f>
        <v>-</v>
      </c>
      <c r="AM175" s="36" t="str">
        <f>IFERROR(VLOOKUP($A175,'All Running Order Club'!$A$4:$CI$60,AM$204,FALSE),"-")</f>
        <v>-</v>
      </c>
      <c r="AN175" s="36" t="str">
        <f>IFERROR(VLOOKUP($A175,'All Running Order Club'!$A$4:$CI$60,AN$204,FALSE),"-")</f>
        <v>-</v>
      </c>
      <c r="AO175" s="36" t="str">
        <f>IFERROR(VLOOKUP($A175,'All Running Order Club'!$A$4:$CI$60,AO$204,FALSE),"-")</f>
        <v>-</v>
      </c>
      <c r="AP175" s="36" t="str">
        <f>IFERROR(VLOOKUP($A175,'All Running Order Club'!$A$4:$CI$60,AP$204,FALSE),"-")</f>
        <v>-</v>
      </c>
      <c r="AQ175" s="36" t="str">
        <f>IFERROR(VLOOKUP($A175,'All Running Order Club'!$A$4:$CI$60,AQ$204,FALSE),"-")</f>
        <v>-</v>
      </c>
      <c r="AR175" s="36" t="str">
        <f>IFERROR(VLOOKUP($A175,'All Running Order Club'!$A$4:$CI$60,AR$204,FALSE),"-")</f>
        <v>-</v>
      </c>
      <c r="AS175" s="36" t="str">
        <f>IFERROR(VLOOKUP($A175,'All Running Order Club'!$A$4:$CI$60,AS$204,FALSE),"-")</f>
        <v>-</v>
      </c>
      <c r="AT175" s="38" t="str">
        <f>IFERROR(VLOOKUP($A175,'All Running Order Club'!$A$4:$CI$60,AT$204,FALSE),"-")</f>
        <v>-</v>
      </c>
      <c r="AU175" s="38" t="str">
        <f>IFERROR(VLOOKUP($A175,'All Running Order Club'!$A$4:$CI$60,AU$204,FALSE),"-")</f>
        <v>-</v>
      </c>
      <c r="AV175" s="36" t="str">
        <f>IFERROR(VLOOKUP($A175,'All Running Order Club'!$A$4:$CI$60,AV$204,FALSE),"-")</f>
        <v>-</v>
      </c>
      <c r="AW175" s="36" t="str">
        <f>IFERROR(VLOOKUP($A175,'All Running Order Club'!$A$4:$CI$60,AW$204,FALSE),"-")</f>
        <v>-</v>
      </c>
      <c r="AX175" s="36" t="str">
        <f>IFERROR(VLOOKUP($A175,'All Running Order Club'!$A$4:$CI$60,AX$204,FALSE),"-")</f>
        <v>-</v>
      </c>
      <c r="AY175" s="36" t="str">
        <f>IFERROR(VLOOKUP($A175,'All Running Order Club'!$A$4:$CI$60,AY$204,FALSE),"-")</f>
        <v>-</v>
      </c>
      <c r="AZ175" s="36" t="str">
        <f>IFERROR(VLOOKUP($A175,'All Running Order Club'!$A$4:$CI$60,AZ$204,FALSE),"-")</f>
        <v>-</v>
      </c>
      <c r="BA175" s="36" t="str">
        <f>IFERROR(VLOOKUP($A175,'All Running Order Club'!$A$4:$CI$60,BA$204,FALSE),"-")</f>
        <v>-</v>
      </c>
      <c r="BB175" s="36" t="str">
        <f>IFERROR(VLOOKUP($A175,'All Running Order Club'!$A$4:$CI$60,BB$204,FALSE),"-")</f>
        <v>-</v>
      </c>
      <c r="BC175" s="36" t="str">
        <f>IFERROR(VLOOKUP($A175,'All Running Order Club'!$A$4:$CI$60,BC$204,FALSE),"-")</f>
        <v>-</v>
      </c>
      <c r="BD175" s="36" t="str">
        <f>IFERROR(VLOOKUP($A175,'All Running Order Club'!$A$4:$CI$60,BD$204,FALSE),"-")</f>
        <v>-</v>
      </c>
      <c r="BE175" s="36" t="str">
        <f>IFERROR(VLOOKUP($A175,'All Running Order Club'!$A$4:$CI$60,BE$204,FALSE),"-")</f>
        <v>-</v>
      </c>
      <c r="BF175" s="38" t="str">
        <f>IFERROR(VLOOKUP($A175,'All Running Order Club'!$A$4:$CI$60,BF$204,FALSE),"-")</f>
        <v>-</v>
      </c>
      <c r="BG175" s="38" t="str">
        <f>IFERROR(VLOOKUP($A175,'All Running Order Club'!$A$4:$CI$60,BG$204,FALSE),"-")</f>
        <v>-</v>
      </c>
      <c r="BH175" s="5" t="str">
        <f>IFERROR(VLOOKUP($A175,'All Running Order Club'!$A$4:$CI$60,BH$204,FALSE),"-")</f>
        <v>-</v>
      </c>
      <c r="BI175" s="5" t="str">
        <f>IFERROR(VLOOKUP($A175,'All Running Order Club'!$A$4:$CI$60,BI$204,FALSE),"-")</f>
        <v>-</v>
      </c>
      <c r="BJ175" s="5" t="str">
        <f>IFERROR(VLOOKUP($A175,'All Running Order Club'!$A$4:$CI$60,BJ$204,FALSE),"-")</f>
        <v>-</v>
      </c>
      <c r="BK175" s="5" t="str">
        <f>IFERROR(VLOOKUP($A175,'All Running Order Club'!$A$4:$CI$60,BK$204,FALSE),"-")</f>
        <v>-</v>
      </c>
      <c r="BL175" s="5" t="str">
        <f>IFERROR(VLOOKUP($A175,'All Running Order Club'!$A$4:$CI$60,BL$204,FALSE),"-")</f>
        <v>-</v>
      </c>
      <c r="BM175" s="5" t="str">
        <f>IFERROR(VLOOKUP($A175,'All Running Order Club'!$A$4:$CI$60,BM$204,FALSE),"-")</f>
        <v>-</v>
      </c>
      <c r="BN175" s="5" t="str">
        <f>IFERROR(VLOOKUP($A175,'All Running Order Club'!$A$4:$CI$60,BN$204,FALSE),"-")</f>
        <v>-</v>
      </c>
      <c r="BO175" s="5" t="str">
        <f>IFERROR(VLOOKUP($A175,'All Running Order Club'!$A$4:$CI$60,BO$204,FALSE),"-")</f>
        <v>-</v>
      </c>
      <c r="BP175" s="3" t="str">
        <f>IFERROR(VLOOKUP($A175,'All Running Order Club'!$A$4:$CI$60,BP$204,FALSE),"-")</f>
        <v>-</v>
      </c>
      <c r="BQ175" s="3" t="str">
        <f>IFERROR(VLOOKUP($A175,'All Running Order Club'!$A$4:$CI$60,BQ$204,FALSE),"-")</f>
        <v>-</v>
      </c>
      <c r="BR175" s="3" t="str">
        <f>IFERROR(VLOOKUP($A175,'All Running Order Club'!$A$4:$CI$60,BR$204,FALSE),"-")</f>
        <v>-</v>
      </c>
      <c r="BS175" s="3" t="str">
        <f>IFERROR(VLOOKUP($A175,'All Running Order Club'!$A$4:$CI$60,BS$204,FALSE),"-")</f>
        <v>-</v>
      </c>
      <c r="BT175" s="3" t="str">
        <f>IFERROR(VLOOKUP($A175,'All Running Order Club'!$A$4:$CI$60,BT$204,FALSE),"-")</f>
        <v>-</v>
      </c>
      <c r="BU175" s="3" t="str">
        <f>IFERROR(VLOOKUP($A175,'All Running Order Club'!$A$4:$CI$60,BU$204,FALSE),"-")</f>
        <v>-</v>
      </c>
      <c r="BV175" s="3" t="str">
        <f>IFERROR(VLOOKUP($A175,'All Running Order Club'!$A$4:$CI$60,BV$204,FALSE),"-")</f>
        <v>-</v>
      </c>
      <c r="BW175" s="3" t="str">
        <f>IFERROR(VLOOKUP($A175,'All Running Order Club'!$A$4:$CI$60,BW$204,FALSE),"-")</f>
        <v>-</v>
      </c>
      <c r="BX175" s="3" t="str">
        <f>IFERROR(VLOOKUP($A175,'All Running Order Club'!$A$4:$CI$60,BX$204,FALSE),"-")</f>
        <v>-</v>
      </c>
      <c r="BY175" s="3" t="str">
        <f>IFERROR(VLOOKUP($A175,'All Running Order Club'!$A$4:$CI$60,BY$204,FALSE),"-")</f>
        <v>-</v>
      </c>
      <c r="BZ175" s="3" t="str">
        <f>IFERROR(VLOOKUP($A175,'All Running Order Club'!$A$4:$CI$60,BZ$204,FALSE),"-")</f>
        <v>-</v>
      </c>
      <c r="CA175" s="3" t="str">
        <f>IFERROR(VLOOKUP($A175,'All Running Order Club'!$A$4:$CI$60,CA$204,FALSE),"-")</f>
        <v>-</v>
      </c>
      <c r="CB175" s="3" t="str">
        <f>IFERROR(VLOOKUP($A175,'All Running Order Club'!$A$4:$CI$60,CB$204,FALSE),"-")</f>
        <v>-</v>
      </c>
      <c r="CC175" s="3" t="str">
        <f>IFERROR(VLOOKUP($A175,'All Running Order Club'!$A$4:$CI$60,CC$204,FALSE),"-")</f>
        <v>-</v>
      </c>
      <c r="CD175" s="3" t="str">
        <f>IFERROR(VLOOKUP($A175,'All Running Order Club'!$A$4:$CI$60,CD$204,FALSE),"-")</f>
        <v>-</v>
      </c>
      <c r="CE175" s="3" t="str">
        <f>IFERROR(VLOOKUP($A175,'All Running Order Club'!$A$4:$CI$60,CE$204,FALSE),"-")</f>
        <v>-</v>
      </c>
      <c r="CF175" s="3"/>
      <c r="CG175" s="3"/>
      <c r="CH175" s="5" t="str">
        <f>IFERROR(VLOOKUP($A175,'All Running Order Club'!$A$4:$CI$60,CH$204,FALSE),"-")</f>
        <v>-</v>
      </c>
      <c r="CI175">
        <v>14</v>
      </c>
    </row>
    <row r="176" spans="1:87" x14ac:dyDescent="0.3">
      <c r="A176" t="s">
        <v>95</v>
      </c>
      <c r="B176" s="13" t="str">
        <f>IFERROR(VLOOKUP($A176,'All Running Order Club'!$A$4:$CI$60,B$204,FALSE),"-")</f>
        <v>-</v>
      </c>
      <c r="C176" s="35" t="str">
        <f>IFERROR(VLOOKUP($A176,'All Running Order Club'!$A$4:$CI$60,C$204,FALSE),"-")</f>
        <v>-</v>
      </c>
      <c r="D176" s="35" t="str">
        <f>IFERROR(VLOOKUP($A176,'All Running Order Club'!$A$4:$CI$60,D$204,FALSE),"-")</f>
        <v>-</v>
      </c>
      <c r="E176" s="35" t="str">
        <f>IFERROR(VLOOKUP($A176,'All Running Order Club'!$A$4:$CI$60,E$204,FALSE),"-")</f>
        <v>-</v>
      </c>
      <c r="F176" s="35" t="str">
        <f>IFERROR(VLOOKUP($A176,'All Running Order Club'!$A$4:$CI$60,F$204,FALSE),"-")</f>
        <v>-</v>
      </c>
      <c r="G176" s="13" t="str">
        <f>IFERROR(VLOOKUP($A176,'All Running Order Club'!$A$4:$CI$60,G$204,FALSE),"-")</f>
        <v>-</v>
      </c>
      <c r="H176" s="12" t="str">
        <f>IFERROR(VLOOKUP($A176,'All Running Order Club'!$A$4:$CI$60,H$204,FALSE),"-")</f>
        <v>-</v>
      </c>
      <c r="I176" s="12" t="str">
        <f>IFERROR(VLOOKUP($A176,'All Running Order Club'!$A$4:$CI$60,I$204,FALSE),"-")</f>
        <v>-</v>
      </c>
      <c r="J176" s="12" t="str">
        <f>IFERROR(VLOOKUP($A176,'All Running Order Club'!$A$4:$CI$60,J$204,FALSE),"-")</f>
        <v>-</v>
      </c>
      <c r="K176" s="35" t="str">
        <f>IFERROR(VLOOKUP($A176,'All Running Order Club'!$A$4:$CI$60,K$204,FALSE),"-")</f>
        <v>-</v>
      </c>
      <c r="L176" s="12" t="str">
        <f>IFERROR(VLOOKUP($A176,'All Running Order Club'!$A$4:$CI$60,L$204,FALSE),"-")</f>
        <v>-</v>
      </c>
      <c r="M176" s="35" t="str">
        <f>IFERROR(VLOOKUP($A176,'All Running Order Club'!$A$4:$CI$60,M$204,FALSE),"-")</f>
        <v>-</v>
      </c>
      <c r="N176" s="35" t="str">
        <f>IFERROR(VLOOKUP($A176,'All Running Order Club'!$A$4:$CI$60,N$204,FALSE),"-")</f>
        <v>-</v>
      </c>
      <c r="O176" s="35" t="str">
        <f>IFERROR(VLOOKUP($A176,'All Running Order Club'!$A$4:$CI$60,O$204,FALSE),"-")</f>
        <v>-</v>
      </c>
      <c r="P176" s="35" t="str">
        <f>IFERROR(VLOOKUP($A176,'All Running Order Club'!$A$4:$CI$60,P$204,FALSE),"-")</f>
        <v>-</v>
      </c>
      <c r="Q176" s="35" t="str">
        <f>IFERROR(VLOOKUP($A176,'All Running Order Club'!$A$4:$CI$60,Q$204,FALSE),"-")</f>
        <v>-</v>
      </c>
      <c r="R176" s="35" t="str">
        <f>IFERROR(VLOOKUP($A176,'All Running Order Club'!$A$4:$CI$60,R$204,FALSE),"-")</f>
        <v>-</v>
      </c>
      <c r="S176" s="12" t="str">
        <f>IFERROR(VLOOKUP($A176,'All Running Order Club'!$A$4:$CI$60,S$204,FALSE),"-")</f>
        <v>-</v>
      </c>
      <c r="T176" s="35" t="str">
        <f>IFERROR(VLOOKUP($A176,'All Running Order Club'!$A$4:$CI$60,T$204,FALSE),"-")</f>
        <v>-</v>
      </c>
      <c r="U176" s="12" t="str">
        <f>IFERROR(VLOOKUP($A176,'All Running Order Club'!$A$4:$CI$60,U$204,FALSE),"-")</f>
        <v>-</v>
      </c>
      <c r="V176" s="35" t="str">
        <f>IFERROR(VLOOKUP($A176,'All Running Order Club'!$A$4:$CI$60,V$204,FALSE),"-")</f>
        <v>-</v>
      </c>
      <c r="W176" s="5" t="str">
        <f>IFERROR(VLOOKUP($A176,'All Running Order Club'!$A$4:$CI$60,W$204,FALSE),"-")</f>
        <v>-</v>
      </c>
      <c r="X176" s="12" t="str">
        <f>IFERROR(VLOOKUP($A176,'All Running Order Club'!$A$4:$CI$60,X$204,FALSE),"-")</f>
        <v>-</v>
      </c>
      <c r="Y176" s="12" t="str">
        <f>IFERROR(VLOOKUP($A176,'All Running Order Club'!$A$4:$CI$60,Y$204,FALSE),"-")</f>
        <v>-</v>
      </c>
      <c r="Z176" s="12" t="str">
        <f>IFERROR(VLOOKUP($A176,'All Running Order Club'!$A$4:$CI$60,Z$204,FALSE),"-")</f>
        <v>-</v>
      </c>
      <c r="AA176" s="12" t="str">
        <f>IFERROR(VLOOKUP($A176,'All Running Order Club'!$A$4:$CI$60,AA$204,FALSE),"-")</f>
        <v>-</v>
      </c>
      <c r="AB176" s="12" t="str">
        <f>IFERROR(VLOOKUP($A176,'All Running Order Club'!$A$4:$CI$60,AB$204,FALSE),"-")</f>
        <v>-</v>
      </c>
      <c r="AC176" s="12" t="str">
        <f>IFERROR(VLOOKUP($A176,'All Running Order Club'!$A$4:$CI$60,AC$204,FALSE),"-")</f>
        <v>-</v>
      </c>
      <c r="AD176" s="12" t="str">
        <f>IFERROR(VLOOKUP($A176,'All Running Order Club'!$A$4:$CI$60,AD$204,FALSE),"-")</f>
        <v>-</v>
      </c>
      <c r="AE176" s="12" t="str">
        <f>IFERROR(VLOOKUP($A176,'All Running Order Club'!$A$4:$CI$60,AE$204,FALSE),"-")</f>
        <v>-</v>
      </c>
      <c r="AF176" s="12" t="str">
        <f>IFERROR(VLOOKUP($A176,'All Running Order Club'!$A$4:$CI$60,AF$204,FALSE),"-")</f>
        <v>-</v>
      </c>
      <c r="AG176" s="12" t="str">
        <f>IFERROR(VLOOKUP($A176,'All Running Order Club'!$A$4:$CI$60,AG$204,FALSE),"-")</f>
        <v>-</v>
      </c>
      <c r="AH176" s="5" t="str">
        <f>IFERROR(VLOOKUP($A176,'All Running Order Club'!$A$4:$CI$60,AH$204,FALSE),"-")</f>
        <v>-</v>
      </c>
      <c r="AI176" s="5" t="str">
        <f>IFERROR(VLOOKUP($A176,'All Running Order Club'!$A$4:$CI$60,AI$204,FALSE),"-")</f>
        <v>-</v>
      </c>
      <c r="AJ176" s="12" t="str">
        <f>IFERROR(VLOOKUP($A176,'All Running Order Club'!$A$4:$CI$60,AJ$204,FALSE),"-")</f>
        <v>-</v>
      </c>
      <c r="AK176" s="12" t="str">
        <f>IFERROR(VLOOKUP($A176,'All Running Order Club'!$A$4:$CI$60,AK$204,FALSE),"-")</f>
        <v>-</v>
      </c>
      <c r="AL176" s="12" t="str">
        <f>IFERROR(VLOOKUP($A176,'All Running Order Club'!$A$4:$CI$60,AL$204,FALSE),"-")</f>
        <v>-</v>
      </c>
      <c r="AM176" s="12" t="str">
        <f>IFERROR(VLOOKUP($A176,'All Running Order Club'!$A$4:$CI$60,AM$204,FALSE),"-")</f>
        <v>-</v>
      </c>
      <c r="AN176" s="12" t="str">
        <f>IFERROR(VLOOKUP($A176,'All Running Order Club'!$A$4:$CI$60,AN$204,FALSE),"-")</f>
        <v>-</v>
      </c>
      <c r="AO176" s="12" t="str">
        <f>IFERROR(VLOOKUP($A176,'All Running Order Club'!$A$4:$CI$60,AO$204,FALSE),"-")</f>
        <v>-</v>
      </c>
      <c r="AP176" s="12" t="str">
        <f>IFERROR(VLOOKUP($A176,'All Running Order Club'!$A$4:$CI$60,AP$204,FALSE),"-")</f>
        <v>-</v>
      </c>
      <c r="AQ176" s="12" t="str">
        <f>IFERROR(VLOOKUP($A176,'All Running Order Club'!$A$4:$CI$60,AQ$204,FALSE),"-")</f>
        <v>-</v>
      </c>
      <c r="AR176" s="12" t="str">
        <f>IFERROR(VLOOKUP($A176,'All Running Order Club'!$A$4:$CI$60,AR$204,FALSE),"-")</f>
        <v>-</v>
      </c>
      <c r="AS176" s="12" t="str">
        <f>IFERROR(VLOOKUP($A176,'All Running Order Club'!$A$4:$CI$60,AS$204,FALSE),"-")</f>
        <v>-</v>
      </c>
      <c r="AT176" s="5" t="str">
        <f>IFERROR(VLOOKUP($A176,'All Running Order Club'!$A$4:$CI$60,AT$204,FALSE),"-")</f>
        <v>-</v>
      </c>
      <c r="AU176" s="5" t="str">
        <f>IFERROR(VLOOKUP($A176,'All Running Order Club'!$A$4:$CI$60,AU$204,FALSE),"-")</f>
        <v>-</v>
      </c>
      <c r="AV176" s="12" t="str">
        <f>IFERROR(VLOOKUP($A176,'All Running Order Club'!$A$4:$CI$60,AV$204,FALSE),"-")</f>
        <v>-</v>
      </c>
      <c r="AW176" s="12" t="str">
        <f>IFERROR(VLOOKUP($A176,'All Running Order Club'!$A$4:$CI$60,AW$204,FALSE),"-")</f>
        <v>-</v>
      </c>
      <c r="AX176" s="12" t="str">
        <f>IFERROR(VLOOKUP($A176,'All Running Order Club'!$A$4:$CI$60,AX$204,FALSE),"-")</f>
        <v>-</v>
      </c>
      <c r="AY176" s="12" t="str">
        <f>IFERROR(VLOOKUP($A176,'All Running Order Club'!$A$4:$CI$60,AY$204,FALSE),"-")</f>
        <v>-</v>
      </c>
      <c r="AZ176" s="12" t="str">
        <f>IFERROR(VLOOKUP($A176,'All Running Order Club'!$A$4:$CI$60,AZ$204,FALSE),"-")</f>
        <v>-</v>
      </c>
      <c r="BA176" s="12" t="str">
        <f>IFERROR(VLOOKUP($A176,'All Running Order Club'!$A$4:$CI$60,BA$204,FALSE),"-")</f>
        <v>-</v>
      </c>
      <c r="BB176" s="12" t="str">
        <f>IFERROR(VLOOKUP($A176,'All Running Order Club'!$A$4:$CI$60,BB$204,FALSE),"-")</f>
        <v>-</v>
      </c>
      <c r="BC176" s="12" t="str">
        <f>IFERROR(VLOOKUP($A176,'All Running Order Club'!$A$4:$CI$60,BC$204,FALSE),"-")</f>
        <v>-</v>
      </c>
      <c r="BD176" s="12" t="str">
        <f>IFERROR(VLOOKUP($A176,'All Running Order Club'!$A$4:$CI$60,BD$204,FALSE),"-")</f>
        <v>-</v>
      </c>
      <c r="BE176" s="12" t="str">
        <f>IFERROR(VLOOKUP($A176,'All Running Order Club'!$A$4:$CI$60,BE$204,FALSE),"-")</f>
        <v>-</v>
      </c>
      <c r="BF176" s="5" t="str">
        <f>IFERROR(VLOOKUP($A176,'All Running Order Club'!$A$4:$CI$60,BF$204,FALSE),"-")</f>
        <v>-</v>
      </c>
      <c r="BG176" s="5" t="str">
        <f>IFERROR(VLOOKUP($A176,'All Running Order Club'!$A$4:$CI$60,BG$204,FALSE),"-")</f>
        <v>-</v>
      </c>
      <c r="BH176" s="5" t="str">
        <f>IFERROR(VLOOKUP($A176,'All Running Order Club'!$A$4:$CI$60,BH$204,FALSE),"-")</f>
        <v>-</v>
      </c>
      <c r="BI176" s="5" t="str">
        <f>IFERROR(VLOOKUP($A176,'All Running Order Club'!$A$4:$CI$60,BI$204,FALSE),"-")</f>
        <v>-</v>
      </c>
      <c r="BJ176" s="5" t="str">
        <f>IFERROR(VLOOKUP($A176,'All Running Order Club'!$A$4:$CI$60,BJ$204,FALSE),"-")</f>
        <v>-</v>
      </c>
      <c r="BK176" s="5" t="str">
        <f>IFERROR(VLOOKUP($A176,'All Running Order Club'!$A$4:$CI$60,BK$204,FALSE),"-")</f>
        <v>-</v>
      </c>
      <c r="BL176" s="5" t="str">
        <f>IFERROR(VLOOKUP($A176,'All Running Order Club'!$A$4:$CI$60,BL$204,FALSE),"-")</f>
        <v>-</v>
      </c>
      <c r="BM176" s="5" t="str">
        <f>IFERROR(VLOOKUP($A176,'All Running Order Club'!$A$4:$CI$60,BM$204,FALSE),"-")</f>
        <v>-</v>
      </c>
      <c r="BN176" s="5" t="str">
        <f>IFERROR(VLOOKUP($A176,'All Running Order Club'!$A$4:$CI$60,BN$204,FALSE),"-")</f>
        <v>-</v>
      </c>
      <c r="BO176" s="5" t="str">
        <f>IFERROR(VLOOKUP($A176,'All Running Order Club'!$A$4:$CI$60,BO$204,FALSE),"-")</f>
        <v>-</v>
      </c>
      <c r="BP176" s="3" t="str">
        <f>IFERROR(VLOOKUP($A176,'All Running Order Club'!$A$4:$CI$60,BP$204,FALSE),"-")</f>
        <v>-</v>
      </c>
      <c r="BQ176" s="3" t="str">
        <f>IFERROR(VLOOKUP($A176,'All Running Order Club'!$A$4:$CI$60,BQ$204,FALSE),"-")</f>
        <v>-</v>
      </c>
      <c r="BR176" s="3" t="str">
        <f>IFERROR(VLOOKUP($A176,'All Running Order Club'!$A$4:$CI$60,BR$204,FALSE),"-")</f>
        <v>-</v>
      </c>
      <c r="BS176" s="3" t="str">
        <f>IFERROR(VLOOKUP($A176,'All Running Order Club'!$A$4:$CI$60,BS$204,FALSE),"-")</f>
        <v>-</v>
      </c>
      <c r="BT176" s="3" t="str">
        <f>IFERROR(VLOOKUP($A176,'All Running Order Club'!$A$4:$CI$60,BT$204,FALSE),"-")</f>
        <v>-</v>
      </c>
      <c r="BU176" s="3" t="str">
        <f>IFERROR(VLOOKUP($A176,'All Running Order Club'!$A$4:$CI$60,BU$204,FALSE),"-")</f>
        <v>-</v>
      </c>
      <c r="BV176" s="3" t="str">
        <f>IFERROR(VLOOKUP($A176,'All Running Order Club'!$A$4:$CI$60,BV$204,FALSE),"-")</f>
        <v>-</v>
      </c>
      <c r="BW176" s="3" t="str">
        <f>IFERROR(VLOOKUP($A176,'All Running Order Club'!$A$4:$CI$60,BW$204,FALSE),"-")</f>
        <v>-</v>
      </c>
      <c r="BX176" s="3" t="str">
        <f>IFERROR(VLOOKUP($A176,'All Running Order Club'!$A$4:$CI$60,BX$204,FALSE),"-")</f>
        <v>-</v>
      </c>
      <c r="BY176" s="3" t="str">
        <f>IFERROR(VLOOKUP($A176,'All Running Order Club'!$A$4:$CI$60,BY$204,FALSE),"-")</f>
        <v>-</v>
      </c>
      <c r="BZ176" s="3" t="str">
        <f>IFERROR(VLOOKUP($A176,'All Running Order Club'!$A$4:$CI$60,BZ$204,FALSE),"-")</f>
        <v>-</v>
      </c>
      <c r="CA176" s="3" t="str">
        <f>IFERROR(VLOOKUP($A176,'All Running Order Club'!$A$4:$CI$60,CA$204,FALSE),"-")</f>
        <v>-</v>
      </c>
      <c r="CB176" s="3" t="str">
        <f>IFERROR(VLOOKUP($A176,'All Running Order Club'!$A$4:$CI$60,CB$204,FALSE),"-")</f>
        <v>-</v>
      </c>
      <c r="CC176" s="3" t="str">
        <f>IFERROR(VLOOKUP($A176,'All Running Order Club'!$A$4:$CI$60,CC$204,FALSE),"-")</f>
        <v>-</v>
      </c>
      <c r="CD176" s="3" t="str">
        <f>IFERROR(VLOOKUP($A176,'All Running Order Club'!$A$4:$CI$60,CD$204,FALSE),"-")</f>
        <v>-</v>
      </c>
      <c r="CE176" s="3" t="str">
        <f>IFERROR(VLOOKUP($A176,'All Running Order Club'!$A$4:$CI$60,CE$204,FALSE),"-")</f>
        <v>-</v>
      </c>
      <c r="CF176" s="3"/>
      <c r="CG176" s="3"/>
      <c r="CH176" s="5" t="str">
        <f>IFERROR(VLOOKUP($A176,'All Running Order Club'!$A$4:$CI$60,CH$204,FALSE),"-")</f>
        <v>-</v>
      </c>
      <c r="CI176">
        <v>15</v>
      </c>
    </row>
    <row r="177" spans="1:87" x14ac:dyDescent="0.3">
      <c r="A177" t="s">
        <v>96</v>
      </c>
      <c r="B177" s="37" t="str">
        <f>IFERROR(VLOOKUP($A177,'All Running Order Club'!$A$4:$CI$60,B$204,FALSE),"-")</f>
        <v>-</v>
      </c>
      <c r="C177" s="36" t="str">
        <f>IFERROR(VLOOKUP($A177,'All Running Order Club'!$A$4:$CI$60,C$204,FALSE),"-")</f>
        <v>-</v>
      </c>
      <c r="D177" s="36" t="str">
        <f>IFERROR(VLOOKUP($A177,'All Running Order Club'!$A$4:$CI$60,D$204,FALSE),"-")</f>
        <v>-</v>
      </c>
      <c r="E177" s="36" t="str">
        <f>IFERROR(VLOOKUP($A177,'All Running Order Club'!$A$4:$CI$60,E$204,FALSE),"-")</f>
        <v>-</v>
      </c>
      <c r="F177" s="36" t="str">
        <f>IFERROR(VLOOKUP($A177,'All Running Order Club'!$A$4:$CI$60,F$204,FALSE),"-")</f>
        <v>-</v>
      </c>
      <c r="G177" s="37" t="str">
        <f>IFERROR(VLOOKUP($A177,'All Running Order Club'!$A$4:$CI$60,G$204,FALSE),"-")</f>
        <v>-</v>
      </c>
      <c r="H177" s="36" t="str">
        <f>IFERROR(VLOOKUP($A177,'All Running Order Club'!$A$4:$CI$60,H$204,FALSE),"-")</f>
        <v>-</v>
      </c>
      <c r="I177" s="36" t="str">
        <f>IFERROR(VLOOKUP($A177,'All Running Order Club'!$A$4:$CI$60,I$204,FALSE),"-")</f>
        <v>-</v>
      </c>
      <c r="J177" s="36" t="str">
        <f>IFERROR(VLOOKUP($A177,'All Running Order Club'!$A$4:$CI$60,J$204,FALSE),"-")</f>
        <v>-</v>
      </c>
      <c r="K177" s="36" t="str">
        <f>IFERROR(VLOOKUP($A177,'All Running Order Club'!$A$4:$CI$60,K$204,FALSE),"-")</f>
        <v>-</v>
      </c>
      <c r="L177" s="36" t="str">
        <f>IFERROR(VLOOKUP($A177,'All Running Order Club'!$A$4:$CI$60,L$204,FALSE),"-")</f>
        <v>-</v>
      </c>
      <c r="M177" s="36" t="str">
        <f>IFERROR(VLOOKUP($A177,'All Running Order Club'!$A$4:$CI$60,M$204,FALSE),"-")</f>
        <v>-</v>
      </c>
      <c r="N177" s="36" t="str">
        <f>IFERROR(VLOOKUP($A177,'All Running Order Club'!$A$4:$CI$60,N$204,FALSE),"-")</f>
        <v>-</v>
      </c>
      <c r="O177" s="36" t="str">
        <f>IFERROR(VLOOKUP($A177,'All Running Order Club'!$A$4:$CI$60,O$204,FALSE),"-")</f>
        <v>-</v>
      </c>
      <c r="P177" s="36" t="str">
        <f>IFERROR(VLOOKUP($A177,'All Running Order Club'!$A$4:$CI$60,P$204,FALSE),"-")</f>
        <v>-</v>
      </c>
      <c r="Q177" s="36" t="str">
        <f>IFERROR(VLOOKUP($A177,'All Running Order Club'!$A$4:$CI$60,Q$204,FALSE),"-")</f>
        <v>-</v>
      </c>
      <c r="R177" s="36" t="str">
        <f>IFERROR(VLOOKUP($A177,'All Running Order Club'!$A$4:$CI$60,R$204,FALSE),"-")</f>
        <v>-</v>
      </c>
      <c r="S177" s="36" t="str">
        <f>IFERROR(VLOOKUP($A177,'All Running Order Club'!$A$4:$CI$60,S$204,FALSE),"-")</f>
        <v>-</v>
      </c>
      <c r="T177" s="36" t="str">
        <f>IFERROR(VLOOKUP($A177,'All Running Order Club'!$A$4:$CI$60,T$204,FALSE),"-")</f>
        <v>-</v>
      </c>
      <c r="U177" s="36" t="str">
        <f>IFERROR(VLOOKUP($A177,'All Running Order Club'!$A$4:$CI$60,U$204,FALSE),"-")</f>
        <v>-</v>
      </c>
      <c r="V177" s="36" t="str">
        <f>IFERROR(VLOOKUP($A177,'All Running Order Club'!$A$4:$CI$60,V$204,FALSE),"-")</f>
        <v>-</v>
      </c>
      <c r="W177" s="38" t="str">
        <f>IFERROR(VLOOKUP($A177,'All Running Order Club'!$A$4:$CI$60,W$204,FALSE),"-")</f>
        <v>-</v>
      </c>
      <c r="X177" s="36" t="str">
        <f>IFERROR(VLOOKUP($A177,'All Running Order Club'!$A$4:$CI$60,X$204,FALSE),"-")</f>
        <v>-</v>
      </c>
      <c r="Y177" s="36" t="str">
        <f>IFERROR(VLOOKUP($A177,'All Running Order Club'!$A$4:$CI$60,Y$204,FALSE),"-")</f>
        <v>-</v>
      </c>
      <c r="Z177" s="36" t="str">
        <f>IFERROR(VLOOKUP($A177,'All Running Order Club'!$A$4:$CI$60,Z$204,FALSE),"-")</f>
        <v>-</v>
      </c>
      <c r="AA177" s="36" t="str">
        <f>IFERROR(VLOOKUP($A177,'All Running Order Club'!$A$4:$CI$60,AA$204,FALSE),"-")</f>
        <v>-</v>
      </c>
      <c r="AB177" s="36" t="str">
        <f>IFERROR(VLOOKUP($A177,'All Running Order Club'!$A$4:$CI$60,AB$204,FALSE),"-")</f>
        <v>-</v>
      </c>
      <c r="AC177" s="36" t="str">
        <f>IFERROR(VLOOKUP($A177,'All Running Order Club'!$A$4:$CI$60,AC$204,FALSE),"-")</f>
        <v>-</v>
      </c>
      <c r="AD177" s="36" t="str">
        <f>IFERROR(VLOOKUP($A177,'All Running Order Club'!$A$4:$CI$60,AD$204,FALSE),"-")</f>
        <v>-</v>
      </c>
      <c r="AE177" s="36" t="str">
        <f>IFERROR(VLOOKUP($A177,'All Running Order Club'!$A$4:$CI$60,AE$204,FALSE),"-")</f>
        <v>-</v>
      </c>
      <c r="AF177" s="36" t="str">
        <f>IFERROR(VLOOKUP($A177,'All Running Order Club'!$A$4:$CI$60,AF$204,FALSE),"-")</f>
        <v>-</v>
      </c>
      <c r="AG177" s="36" t="str">
        <f>IFERROR(VLOOKUP($A177,'All Running Order Club'!$A$4:$CI$60,AG$204,FALSE),"-")</f>
        <v>-</v>
      </c>
      <c r="AH177" s="38" t="str">
        <f>IFERROR(VLOOKUP($A177,'All Running Order Club'!$A$4:$CI$60,AH$204,FALSE),"-")</f>
        <v>-</v>
      </c>
      <c r="AI177" s="38" t="str">
        <f>IFERROR(VLOOKUP($A177,'All Running Order Club'!$A$4:$CI$60,AI$204,FALSE),"-")</f>
        <v>-</v>
      </c>
      <c r="AJ177" s="36" t="str">
        <f>IFERROR(VLOOKUP($A177,'All Running Order Club'!$A$4:$CI$60,AJ$204,FALSE),"-")</f>
        <v>-</v>
      </c>
      <c r="AK177" s="36" t="str">
        <f>IFERROR(VLOOKUP($A177,'All Running Order Club'!$A$4:$CI$60,AK$204,FALSE),"-")</f>
        <v>-</v>
      </c>
      <c r="AL177" s="36" t="str">
        <f>IFERROR(VLOOKUP($A177,'All Running Order Club'!$A$4:$CI$60,AL$204,FALSE),"-")</f>
        <v>-</v>
      </c>
      <c r="AM177" s="36" t="str">
        <f>IFERROR(VLOOKUP($A177,'All Running Order Club'!$A$4:$CI$60,AM$204,FALSE),"-")</f>
        <v>-</v>
      </c>
      <c r="AN177" s="36" t="str">
        <f>IFERROR(VLOOKUP($A177,'All Running Order Club'!$A$4:$CI$60,AN$204,FALSE),"-")</f>
        <v>-</v>
      </c>
      <c r="AO177" s="36" t="str">
        <f>IFERROR(VLOOKUP($A177,'All Running Order Club'!$A$4:$CI$60,AO$204,FALSE),"-")</f>
        <v>-</v>
      </c>
      <c r="AP177" s="36" t="str">
        <f>IFERROR(VLOOKUP($A177,'All Running Order Club'!$A$4:$CI$60,AP$204,FALSE),"-")</f>
        <v>-</v>
      </c>
      <c r="AQ177" s="36" t="str">
        <f>IFERROR(VLOOKUP($A177,'All Running Order Club'!$A$4:$CI$60,AQ$204,FALSE),"-")</f>
        <v>-</v>
      </c>
      <c r="AR177" s="36" t="str">
        <f>IFERROR(VLOOKUP($A177,'All Running Order Club'!$A$4:$CI$60,AR$204,FALSE),"-")</f>
        <v>-</v>
      </c>
      <c r="AS177" s="36" t="str">
        <f>IFERROR(VLOOKUP($A177,'All Running Order Club'!$A$4:$CI$60,AS$204,FALSE),"-")</f>
        <v>-</v>
      </c>
      <c r="AT177" s="38" t="str">
        <f>IFERROR(VLOOKUP($A177,'All Running Order Club'!$A$4:$CI$60,AT$204,FALSE),"-")</f>
        <v>-</v>
      </c>
      <c r="AU177" s="38" t="str">
        <f>IFERROR(VLOOKUP($A177,'All Running Order Club'!$A$4:$CI$60,AU$204,FALSE),"-")</f>
        <v>-</v>
      </c>
      <c r="AV177" s="36" t="str">
        <f>IFERROR(VLOOKUP($A177,'All Running Order Club'!$A$4:$CI$60,AV$204,FALSE),"-")</f>
        <v>-</v>
      </c>
      <c r="AW177" s="36" t="str">
        <f>IFERROR(VLOOKUP($A177,'All Running Order Club'!$A$4:$CI$60,AW$204,FALSE),"-")</f>
        <v>-</v>
      </c>
      <c r="AX177" s="36" t="str">
        <f>IFERROR(VLOOKUP($A177,'All Running Order Club'!$A$4:$CI$60,AX$204,FALSE),"-")</f>
        <v>-</v>
      </c>
      <c r="AY177" s="36" t="str">
        <f>IFERROR(VLOOKUP($A177,'All Running Order Club'!$A$4:$CI$60,AY$204,FALSE),"-")</f>
        <v>-</v>
      </c>
      <c r="AZ177" s="36" t="str">
        <f>IFERROR(VLOOKUP($A177,'All Running Order Club'!$A$4:$CI$60,AZ$204,FALSE),"-")</f>
        <v>-</v>
      </c>
      <c r="BA177" s="36" t="str">
        <f>IFERROR(VLOOKUP($A177,'All Running Order Club'!$A$4:$CI$60,BA$204,FALSE),"-")</f>
        <v>-</v>
      </c>
      <c r="BB177" s="36" t="str">
        <f>IFERROR(VLOOKUP($A177,'All Running Order Club'!$A$4:$CI$60,BB$204,FALSE),"-")</f>
        <v>-</v>
      </c>
      <c r="BC177" s="36" t="str">
        <f>IFERROR(VLOOKUP($A177,'All Running Order Club'!$A$4:$CI$60,BC$204,FALSE),"-")</f>
        <v>-</v>
      </c>
      <c r="BD177" s="36" t="str">
        <f>IFERROR(VLOOKUP($A177,'All Running Order Club'!$A$4:$CI$60,BD$204,FALSE),"-")</f>
        <v>-</v>
      </c>
      <c r="BE177" s="36" t="str">
        <f>IFERROR(VLOOKUP($A177,'All Running Order Club'!$A$4:$CI$60,BE$204,FALSE),"-")</f>
        <v>-</v>
      </c>
      <c r="BF177" s="38" t="str">
        <f>IFERROR(VLOOKUP($A177,'All Running Order Club'!$A$4:$CI$60,BF$204,FALSE),"-")</f>
        <v>-</v>
      </c>
      <c r="BG177" s="38" t="str">
        <f>IFERROR(VLOOKUP($A177,'All Running Order Club'!$A$4:$CI$60,BG$204,FALSE),"-")</f>
        <v>-</v>
      </c>
      <c r="BH177" s="5" t="str">
        <f>IFERROR(VLOOKUP($A177,'All Running Order Club'!$A$4:$CI$60,BH$204,FALSE),"-")</f>
        <v>-</v>
      </c>
      <c r="BI177" s="5" t="str">
        <f>IFERROR(VLOOKUP($A177,'All Running Order Club'!$A$4:$CI$60,BI$204,FALSE),"-")</f>
        <v>-</v>
      </c>
      <c r="BJ177" s="5" t="str">
        <f>IFERROR(VLOOKUP($A177,'All Running Order Club'!$A$4:$CI$60,BJ$204,FALSE),"-")</f>
        <v>-</v>
      </c>
      <c r="BK177" s="5" t="str">
        <f>IFERROR(VLOOKUP($A177,'All Running Order Club'!$A$4:$CI$60,BK$204,FALSE),"-")</f>
        <v>-</v>
      </c>
      <c r="BL177" s="5" t="str">
        <f>IFERROR(VLOOKUP($A177,'All Running Order Club'!$A$4:$CI$60,BL$204,FALSE),"-")</f>
        <v>-</v>
      </c>
      <c r="BM177" s="5" t="str">
        <f>IFERROR(VLOOKUP($A177,'All Running Order Club'!$A$4:$CI$60,BM$204,FALSE),"-")</f>
        <v>-</v>
      </c>
      <c r="BN177" s="5" t="str">
        <f>IFERROR(VLOOKUP($A177,'All Running Order Club'!$A$4:$CI$60,BN$204,FALSE),"-")</f>
        <v>-</v>
      </c>
      <c r="BO177" s="5" t="str">
        <f>IFERROR(VLOOKUP($A177,'All Running Order Club'!$A$4:$CI$60,BO$204,FALSE),"-")</f>
        <v>-</v>
      </c>
      <c r="BP177" s="3" t="str">
        <f>IFERROR(VLOOKUP($A177,'All Running Order Club'!$A$4:$CI$60,BP$204,FALSE),"-")</f>
        <v>-</v>
      </c>
      <c r="BQ177" s="3" t="str">
        <f>IFERROR(VLOOKUP($A177,'All Running Order Club'!$A$4:$CI$60,BQ$204,FALSE),"-")</f>
        <v>-</v>
      </c>
      <c r="BR177" s="3" t="str">
        <f>IFERROR(VLOOKUP($A177,'All Running Order Club'!$A$4:$CI$60,BR$204,FALSE),"-")</f>
        <v>-</v>
      </c>
      <c r="BS177" s="3" t="str">
        <f>IFERROR(VLOOKUP($A177,'All Running Order Club'!$A$4:$CI$60,BS$204,FALSE),"-")</f>
        <v>-</v>
      </c>
      <c r="BT177" s="3" t="str">
        <f>IFERROR(VLOOKUP($A177,'All Running Order Club'!$A$4:$CI$60,BT$204,FALSE),"-")</f>
        <v>-</v>
      </c>
      <c r="BU177" s="3" t="str">
        <f>IFERROR(VLOOKUP($A177,'All Running Order Club'!$A$4:$CI$60,BU$204,FALSE),"-")</f>
        <v>-</v>
      </c>
      <c r="BV177" s="3" t="str">
        <f>IFERROR(VLOOKUP($A177,'All Running Order Club'!$A$4:$CI$60,BV$204,FALSE),"-")</f>
        <v>-</v>
      </c>
      <c r="BW177" s="3" t="str">
        <f>IFERROR(VLOOKUP($A177,'All Running Order Club'!$A$4:$CI$60,BW$204,FALSE),"-")</f>
        <v>-</v>
      </c>
      <c r="BX177" s="3" t="str">
        <f>IFERROR(VLOOKUP($A177,'All Running Order Club'!$A$4:$CI$60,BX$204,FALSE),"-")</f>
        <v>-</v>
      </c>
      <c r="BY177" s="3" t="str">
        <f>IFERROR(VLOOKUP($A177,'All Running Order Club'!$A$4:$CI$60,BY$204,FALSE),"-")</f>
        <v>-</v>
      </c>
      <c r="BZ177" s="3" t="str">
        <f>IFERROR(VLOOKUP($A177,'All Running Order Club'!$A$4:$CI$60,BZ$204,FALSE),"-")</f>
        <v>-</v>
      </c>
      <c r="CA177" s="3" t="str">
        <f>IFERROR(VLOOKUP($A177,'All Running Order Club'!$A$4:$CI$60,CA$204,FALSE),"-")</f>
        <v>-</v>
      </c>
      <c r="CB177" s="3" t="str">
        <f>IFERROR(VLOOKUP($A177,'All Running Order Club'!$A$4:$CI$60,CB$204,FALSE),"-")</f>
        <v>-</v>
      </c>
      <c r="CC177" s="3" t="str">
        <f>IFERROR(VLOOKUP($A177,'All Running Order Club'!$A$4:$CI$60,CC$204,FALSE),"-")</f>
        <v>-</v>
      </c>
      <c r="CD177" s="3" t="str">
        <f>IFERROR(VLOOKUP($A177,'All Running Order Club'!$A$4:$CI$60,CD$204,FALSE),"-")</f>
        <v>-</v>
      </c>
      <c r="CE177" s="3" t="str">
        <f>IFERROR(VLOOKUP($A177,'All Running Order Club'!$A$4:$CI$60,CE$204,FALSE),"-")</f>
        <v>-</v>
      </c>
      <c r="CF177" s="3"/>
      <c r="CG177" s="3"/>
      <c r="CH177" s="5" t="str">
        <f>IFERROR(VLOOKUP($A177,'All Running Order Club'!$A$4:$CI$60,CH$204,FALSE),"-")</f>
        <v>-</v>
      </c>
      <c r="CI177">
        <v>16</v>
      </c>
    </row>
    <row r="178" spans="1:87" x14ac:dyDescent="0.3">
      <c r="A178" t="s">
        <v>97</v>
      </c>
      <c r="B178" s="13" t="str">
        <f>IFERROR(VLOOKUP($A178,'All Running Order Club'!$A$4:$CI$60,B$204,FALSE),"-")</f>
        <v>-</v>
      </c>
      <c r="C178" s="35" t="str">
        <f>IFERROR(VLOOKUP($A178,'All Running Order Club'!$A$4:$CI$60,C$204,FALSE),"-")</f>
        <v>-</v>
      </c>
      <c r="D178" s="35" t="str">
        <f>IFERROR(VLOOKUP($A178,'All Running Order Club'!$A$4:$CI$60,D$204,FALSE),"-")</f>
        <v>-</v>
      </c>
      <c r="E178" s="35" t="str">
        <f>IFERROR(VLOOKUP($A178,'All Running Order Club'!$A$4:$CI$60,E$204,FALSE),"-")</f>
        <v>-</v>
      </c>
      <c r="F178" s="35" t="str">
        <f>IFERROR(VLOOKUP($A178,'All Running Order Club'!$A$4:$CI$60,F$204,FALSE),"-")</f>
        <v>-</v>
      </c>
      <c r="G178" s="13" t="str">
        <f>IFERROR(VLOOKUP($A178,'All Running Order Club'!$A$4:$CI$60,G$204,FALSE),"-")</f>
        <v>-</v>
      </c>
      <c r="H178" s="12" t="str">
        <f>IFERROR(VLOOKUP($A178,'All Running Order Club'!$A$4:$CI$60,H$204,FALSE),"-")</f>
        <v>-</v>
      </c>
      <c r="I178" s="12" t="str">
        <f>IFERROR(VLOOKUP($A178,'All Running Order Club'!$A$4:$CI$60,I$204,FALSE),"-")</f>
        <v>-</v>
      </c>
      <c r="J178" s="12" t="str">
        <f>IFERROR(VLOOKUP($A178,'All Running Order Club'!$A$4:$CI$60,J$204,FALSE),"-")</f>
        <v>-</v>
      </c>
      <c r="K178" s="35" t="str">
        <f>IFERROR(VLOOKUP($A178,'All Running Order Club'!$A$4:$CI$60,K$204,FALSE),"-")</f>
        <v>-</v>
      </c>
      <c r="L178" s="12" t="str">
        <f>IFERROR(VLOOKUP($A178,'All Running Order Club'!$A$4:$CI$60,L$204,FALSE),"-")</f>
        <v>-</v>
      </c>
      <c r="M178" s="35" t="str">
        <f>IFERROR(VLOOKUP($A178,'All Running Order Club'!$A$4:$CI$60,M$204,FALSE),"-")</f>
        <v>-</v>
      </c>
      <c r="N178" s="35" t="str">
        <f>IFERROR(VLOOKUP($A178,'All Running Order Club'!$A$4:$CI$60,N$204,FALSE),"-")</f>
        <v>-</v>
      </c>
      <c r="O178" s="35" t="str">
        <f>IFERROR(VLOOKUP($A178,'All Running Order Club'!$A$4:$CI$60,O$204,FALSE),"-")</f>
        <v>-</v>
      </c>
      <c r="P178" s="35" t="str">
        <f>IFERROR(VLOOKUP($A178,'All Running Order Club'!$A$4:$CI$60,P$204,FALSE),"-")</f>
        <v>-</v>
      </c>
      <c r="Q178" s="35" t="str">
        <f>IFERROR(VLOOKUP($A178,'All Running Order Club'!$A$4:$CI$60,Q$204,FALSE),"-")</f>
        <v>-</v>
      </c>
      <c r="R178" s="35" t="str">
        <f>IFERROR(VLOOKUP($A178,'All Running Order Club'!$A$4:$CI$60,R$204,FALSE),"-")</f>
        <v>-</v>
      </c>
      <c r="S178" s="12" t="str">
        <f>IFERROR(VLOOKUP($A178,'All Running Order Club'!$A$4:$CI$60,S$204,FALSE),"-")</f>
        <v>-</v>
      </c>
      <c r="T178" s="35" t="str">
        <f>IFERROR(VLOOKUP($A178,'All Running Order Club'!$A$4:$CI$60,T$204,FALSE),"-")</f>
        <v>-</v>
      </c>
      <c r="U178" s="12" t="str">
        <f>IFERROR(VLOOKUP($A178,'All Running Order Club'!$A$4:$CI$60,U$204,FALSE),"-")</f>
        <v>-</v>
      </c>
      <c r="V178" s="35" t="str">
        <f>IFERROR(VLOOKUP($A178,'All Running Order Club'!$A$4:$CI$60,V$204,FALSE),"-")</f>
        <v>-</v>
      </c>
      <c r="W178" s="5" t="str">
        <f>IFERROR(VLOOKUP($A178,'All Running Order Club'!$A$4:$CI$60,W$204,FALSE),"-")</f>
        <v>-</v>
      </c>
      <c r="X178" s="12" t="str">
        <f>IFERROR(VLOOKUP($A178,'All Running Order Club'!$A$4:$CI$60,X$204,FALSE),"-")</f>
        <v>-</v>
      </c>
      <c r="Y178" s="12" t="str">
        <f>IFERROR(VLOOKUP($A178,'All Running Order Club'!$A$4:$CI$60,Y$204,FALSE),"-")</f>
        <v>-</v>
      </c>
      <c r="Z178" s="12" t="str">
        <f>IFERROR(VLOOKUP($A178,'All Running Order Club'!$A$4:$CI$60,Z$204,FALSE),"-")</f>
        <v>-</v>
      </c>
      <c r="AA178" s="12" t="str">
        <f>IFERROR(VLOOKUP($A178,'All Running Order Club'!$A$4:$CI$60,AA$204,FALSE),"-")</f>
        <v>-</v>
      </c>
      <c r="AB178" s="12" t="str">
        <f>IFERROR(VLOOKUP($A178,'All Running Order Club'!$A$4:$CI$60,AB$204,FALSE),"-")</f>
        <v>-</v>
      </c>
      <c r="AC178" s="12" t="str">
        <f>IFERROR(VLOOKUP($A178,'All Running Order Club'!$A$4:$CI$60,AC$204,FALSE),"-")</f>
        <v>-</v>
      </c>
      <c r="AD178" s="12" t="str">
        <f>IFERROR(VLOOKUP($A178,'All Running Order Club'!$A$4:$CI$60,AD$204,FALSE),"-")</f>
        <v>-</v>
      </c>
      <c r="AE178" s="12" t="str">
        <f>IFERROR(VLOOKUP($A178,'All Running Order Club'!$A$4:$CI$60,AE$204,FALSE),"-")</f>
        <v>-</v>
      </c>
      <c r="AF178" s="12" t="str">
        <f>IFERROR(VLOOKUP($A178,'All Running Order Club'!$A$4:$CI$60,AF$204,FALSE),"-")</f>
        <v>-</v>
      </c>
      <c r="AG178" s="12" t="str">
        <f>IFERROR(VLOOKUP($A178,'All Running Order Club'!$A$4:$CI$60,AG$204,FALSE),"-")</f>
        <v>-</v>
      </c>
      <c r="AH178" s="5" t="str">
        <f>IFERROR(VLOOKUP($A178,'All Running Order Club'!$A$4:$CI$60,AH$204,FALSE),"-")</f>
        <v>-</v>
      </c>
      <c r="AI178" s="5" t="str">
        <f>IFERROR(VLOOKUP($A178,'All Running Order Club'!$A$4:$CI$60,AI$204,FALSE),"-")</f>
        <v>-</v>
      </c>
      <c r="AJ178" s="12" t="str">
        <f>IFERROR(VLOOKUP($A178,'All Running Order Club'!$A$4:$CI$60,AJ$204,FALSE),"-")</f>
        <v>-</v>
      </c>
      <c r="AK178" s="12" t="str">
        <f>IFERROR(VLOOKUP($A178,'All Running Order Club'!$A$4:$CI$60,AK$204,FALSE),"-")</f>
        <v>-</v>
      </c>
      <c r="AL178" s="12" t="str">
        <f>IFERROR(VLOOKUP($A178,'All Running Order Club'!$A$4:$CI$60,AL$204,FALSE),"-")</f>
        <v>-</v>
      </c>
      <c r="AM178" s="12" t="str">
        <f>IFERROR(VLOOKUP($A178,'All Running Order Club'!$A$4:$CI$60,AM$204,FALSE),"-")</f>
        <v>-</v>
      </c>
      <c r="AN178" s="12" t="str">
        <f>IFERROR(VLOOKUP($A178,'All Running Order Club'!$A$4:$CI$60,AN$204,FALSE),"-")</f>
        <v>-</v>
      </c>
      <c r="AO178" s="12" t="str">
        <f>IFERROR(VLOOKUP($A178,'All Running Order Club'!$A$4:$CI$60,AO$204,FALSE),"-")</f>
        <v>-</v>
      </c>
      <c r="AP178" s="12" t="str">
        <f>IFERROR(VLOOKUP($A178,'All Running Order Club'!$A$4:$CI$60,AP$204,FALSE),"-")</f>
        <v>-</v>
      </c>
      <c r="AQ178" s="12" t="str">
        <f>IFERROR(VLOOKUP($A178,'All Running Order Club'!$A$4:$CI$60,AQ$204,FALSE),"-")</f>
        <v>-</v>
      </c>
      <c r="AR178" s="12" t="str">
        <f>IFERROR(VLOOKUP($A178,'All Running Order Club'!$A$4:$CI$60,AR$204,FALSE),"-")</f>
        <v>-</v>
      </c>
      <c r="AS178" s="12" t="str">
        <f>IFERROR(VLOOKUP($A178,'All Running Order Club'!$A$4:$CI$60,AS$204,FALSE),"-")</f>
        <v>-</v>
      </c>
      <c r="AT178" s="5" t="str">
        <f>IFERROR(VLOOKUP($A178,'All Running Order Club'!$A$4:$CI$60,AT$204,FALSE),"-")</f>
        <v>-</v>
      </c>
      <c r="AU178" s="5" t="str">
        <f>IFERROR(VLOOKUP($A178,'All Running Order Club'!$A$4:$CI$60,AU$204,FALSE),"-")</f>
        <v>-</v>
      </c>
      <c r="AV178" s="12" t="str">
        <f>IFERROR(VLOOKUP($A178,'All Running Order Club'!$A$4:$CI$60,AV$204,FALSE),"-")</f>
        <v>-</v>
      </c>
      <c r="AW178" s="12" t="str">
        <f>IFERROR(VLOOKUP($A178,'All Running Order Club'!$A$4:$CI$60,AW$204,FALSE),"-")</f>
        <v>-</v>
      </c>
      <c r="AX178" s="12" t="str">
        <f>IFERROR(VLOOKUP($A178,'All Running Order Club'!$A$4:$CI$60,AX$204,FALSE),"-")</f>
        <v>-</v>
      </c>
      <c r="AY178" s="12" t="str">
        <f>IFERROR(VLOOKUP($A178,'All Running Order Club'!$A$4:$CI$60,AY$204,FALSE),"-")</f>
        <v>-</v>
      </c>
      <c r="AZ178" s="12" t="str">
        <f>IFERROR(VLOOKUP($A178,'All Running Order Club'!$A$4:$CI$60,AZ$204,FALSE),"-")</f>
        <v>-</v>
      </c>
      <c r="BA178" s="12" t="str">
        <f>IFERROR(VLOOKUP($A178,'All Running Order Club'!$A$4:$CI$60,BA$204,FALSE),"-")</f>
        <v>-</v>
      </c>
      <c r="BB178" s="12" t="str">
        <f>IFERROR(VLOOKUP($A178,'All Running Order Club'!$A$4:$CI$60,BB$204,FALSE),"-")</f>
        <v>-</v>
      </c>
      <c r="BC178" s="12" t="str">
        <f>IFERROR(VLOOKUP($A178,'All Running Order Club'!$A$4:$CI$60,BC$204,FALSE),"-")</f>
        <v>-</v>
      </c>
      <c r="BD178" s="12" t="str">
        <f>IFERROR(VLOOKUP($A178,'All Running Order Club'!$A$4:$CI$60,BD$204,FALSE),"-")</f>
        <v>-</v>
      </c>
      <c r="BE178" s="12" t="str">
        <f>IFERROR(VLOOKUP($A178,'All Running Order Club'!$A$4:$CI$60,BE$204,FALSE),"-")</f>
        <v>-</v>
      </c>
      <c r="BF178" s="5" t="str">
        <f>IFERROR(VLOOKUP($A178,'All Running Order Club'!$A$4:$CI$60,BF$204,FALSE),"-")</f>
        <v>-</v>
      </c>
      <c r="BG178" s="5" t="str">
        <f>IFERROR(VLOOKUP($A178,'All Running Order Club'!$A$4:$CI$60,BG$204,FALSE),"-")</f>
        <v>-</v>
      </c>
      <c r="BH178" s="5" t="str">
        <f>IFERROR(VLOOKUP($A178,'All Running Order Club'!$A$4:$CI$60,BH$204,FALSE),"-")</f>
        <v>-</v>
      </c>
      <c r="BI178" s="5" t="str">
        <f>IFERROR(VLOOKUP($A178,'All Running Order Club'!$A$4:$CI$60,BI$204,FALSE),"-")</f>
        <v>-</v>
      </c>
      <c r="BJ178" s="5" t="str">
        <f>IFERROR(VLOOKUP($A178,'All Running Order Club'!$A$4:$CI$60,BJ$204,FALSE),"-")</f>
        <v>-</v>
      </c>
      <c r="BK178" s="5" t="str">
        <f>IFERROR(VLOOKUP($A178,'All Running Order Club'!$A$4:$CI$60,BK$204,FALSE),"-")</f>
        <v>-</v>
      </c>
      <c r="BL178" s="5" t="str">
        <f>IFERROR(VLOOKUP($A178,'All Running Order Club'!$A$4:$CI$60,BL$204,FALSE),"-")</f>
        <v>-</v>
      </c>
      <c r="BM178" s="5" t="str">
        <f>IFERROR(VLOOKUP($A178,'All Running Order Club'!$A$4:$CI$60,BM$204,FALSE),"-")</f>
        <v>-</v>
      </c>
      <c r="BN178" s="5" t="str">
        <f>IFERROR(VLOOKUP($A178,'All Running Order Club'!$A$4:$CI$60,BN$204,FALSE),"-")</f>
        <v>-</v>
      </c>
      <c r="BO178" s="5" t="str">
        <f>IFERROR(VLOOKUP($A178,'All Running Order Club'!$A$4:$CI$60,BO$204,FALSE),"-")</f>
        <v>-</v>
      </c>
      <c r="BP178" s="3" t="str">
        <f>IFERROR(VLOOKUP($A178,'All Running Order Club'!$A$4:$CI$60,BP$204,FALSE),"-")</f>
        <v>-</v>
      </c>
      <c r="BQ178" s="3" t="str">
        <f>IFERROR(VLOOKUP($A178,'All Running Order Club'!$A$4:$CI$60,BQ$204,FALSE),"-")</f>
        <v>-</v>
      </c>
      <c r="BR178" s="3" t="str">
        <f>IFERROR(VLOOKUP($A178,'All Running Order Club'!$A$4:$CI$60,BR$204,FALSE),"-")</f>
        <v>-</v>
      </c>
      <c r="BS178" s="3" t="str">
        <f>IFERROR(VLOOKUP($A178,'All Running Order Club'!$A$4:$CI$60,BS$204,FALSE),"-")</f>
        <v>-</v>
      </c>
      <c r="BT178" s="3" t="str">
        <f>IFERROR(VLOOKUP($A178,'All Running Order Club'!$A$4:$CI$60,BT$204,FALSE),"-")</f>
        <v>-</v>
      </c>
      <c r="BU178" s="3" t="str">
        <f>IFERROR(VLOOKUP($A178,'All Running Order Club'!$A$4:$CI$60,BU$204,FALSE),"-")</f>
        <v>-</v>
      </c>
      <c r="BV178" s="3" t="str">
        <f>IFERROR(VLOOKUP($A178,'All Running Order Club'!$A$4:$CI$60,BV$204,FALSE),"-")</f>
        <v>-</v>
      </c>
      <c r="BW178" s="3" t="str">
        <f>IFERROR(VLOOKUP($A178,'All Running Order Club'!$A$4:$CI$60,BW$204,FALSE),"-")</f>
        <v>-</v>
      </c>
      <c r="BX178" s="3" t="str">
        <f>IFERROR(VLOOKUP($A178,'All Running Order Club'!$A$4:$CI$60,BX$204,FALSE),"-")</f>
        <v>-</v>
      </c>
      <c r="BY178" s="3" t="str">
        <f>IFERROR(VLOOKUP($A178,'All Running Order Club'!$A$4:$CI$60,BY$204,FALSE),"-")</f>
        <v>-</v>
      </c>
      <c r="BZ178" s="3" t="str">
        <f>IFERROR(VLOOKUP($A178,'All Running Order Club'!$A$4:$CI$60,BZ$204,FALSE),"-")</f>
        <v>-</v>
      </c>
      <c r="CA178" s="3" t="str">
        <f>IFERROR(VLOOKUP($A178,'All Running Order Club'!$A$4:$CI$60,CA$204,FALSE),"-")</f>
        <v>-</v>
      </c>
      <c r="CB178" s="3" t="str">
        <f>IFERROR(VLOOKUP($A178,'All Running Order Club'!$A$4:$CI$60,CB$204,FALSE),"-")</f>
        <v>-</v>
      </c>
      <c r="CC178" s="3" t="str">
        <f>IFERROR(VLOOKUP($A178,'All Running Order Club'!$A$4:$CI$60,CC$204,FALSE),"-")</f>
        <v>-</v>
      </c>
      <c r="CD178" s="3" t="str">
        <f>IFERROR(VLOOKUP($A178,'All Running Order Club'!$A$4:$CI$60,CD$204,FALSE),"-")</f>
        <v>-</v>
      </c>
      <c r="CE178" s="3" t="str">
        <f>IFERROR(VLOOKUP($A178,'All Running Order Club'!$A$4:$CI$60,CE$204,FALSE),"-")</f>
        <v>-</v>
      </c>
      <c r="CF178" s="3"/>
      <c r="CG178" s="3"/>
      <c r="CH178" s="5" t="str">
        <f>IFERROR(VLOOKUP($A178,'All Running Order Club'!$A$4:$CI$60,CH$204,FALSE),"-")</f>
        <v>-</v>
      </c>
      <c r="CI178">
        <v>17</v>
      </c>
    </row>
    <row r="179" spans="1:87" x14ac:dyDescent="0.3">
      <c r="A179" t="s">
        <v>98</v>
      </c>
      <c r="B179" s="37" t="str">
        <f>IFERROR(VLOOKUP($A179,'All Running Order Club'!$A$4:$CI$60,B$204,FALSE),"-")</f>
        <v>-</v>
      </c>
      <c r="C179" s="36" t="str">
        <f>IFERROR(VLOOKUP($A179,'All Running Order Club'!$A$4:$CI$60,C$204,FALSE),"-")</f>
        <v>-</v>
      </c>
      <c r="D179" s="36" t="str">
        <f>IFERROR(VLOOKUP($A179,'All Running Order Club'!$A$4:$CI$60,D$204,FALSE),"-")</f>
        <v>-</v>
      </c>
      <c r="E179" s="36" t="str">
        <f>IFERROR(VLOOKUP($A179,'All Running Order Club'!$A$4:$CI$60,E$204,FALSE),"-")</f>
        <v>-</v>
      </c>
      <c r="F179" s="36" t="str">
        <f>IFERROR(VLOOKUP($A179,'All Running Order Club'!$A$4:$CI$60,F$204,FALSE),"-")</f>
        <v>-</v>
      </c>
      <c r="G179" s="37" t="str">
        <f>IFERROR(VLOOKUP($A179,'All Running Order Club'!$A$4:$CI$60,G$204,FALSE),"-")</f>
        <v>-</v>
      </c>
      <c r="H179" s="36" t="str">
        <f>IFERROR(VLOOKUP($A179,'All Running Order Club'!$A$4:$CI$60,H$204,FALSE),"-")</f>
        <v>-</v>
      </c>
      <c r="I179" s="36" t="str">
        <f>IFERROR(VLOOKUP($A179,'All Running Order Club'!$A$4:$CI$60,I$204,FALSE),"-")</f>
        <v>-</v>
      </c>
      <c r="J179" s="36" t="str">
        <f>IFERROR(VLOOKUP($A179,'All Running Order Club'!$A$4:$CI$60,J$204,FALSE),"-")</f>
        <v>-</v>
      </c>
      <c r="K179" s="36" t="str">
        <f>IFERROR(VLOOKUP($A179,'All Running Order Club'!$A$4:$CI$60,K$204,FALSE),"-")</f>
        <v>-</v>
      </c>
      <c r="L179" s="36" t="str">
        <f>IFERROR(VLOOKUP($A179,'All Running Order Club'!$A$4:$CI$60,L$204,FALSE),"-")</f>
        <v>-</v>
      </c>
      <c r="M179" s="36" t="str">
        <f>IFERROR(VLOOKUP($A179,'All Running Order Club'!$A$4:$CI$60,M$204,FALSE),"-")</f>
        <v>-</v>
      </c>
      <c r="N179" s="36" t="str">
        <f>IFERROR(VLOOKUP($A179,'All Running Order Club'!$A$4:$CI$60,N$204,FALSE),"-")</f>
        <v>-</v>
      </c>
      <c r="O179" s="36" t="str">
        <f>IFERROR(VLOOKUP($A179,'All Running Order Club'!$A$4:$CI$60,O$204,FALSE),"-")</f>
        <v>-</v>
      </c>
      <c r="P179" s="36" t="str">
        <f>IFERROR(VLOOKUP($A179,'All Running Order Club'!$A$4:$CI$60,P$204,FALSE),"-")</f>
        <v>-</v>
      </c>
      <c r="Q179" s="36" t="str">
        <f>IFERROR(VLOOKUP($A179,'All Running Order Club'!$A$4:$CI$60,Q$204,FALSE),"-")</f>
        <v>-</v>
      </c>
      <c r="R179" s="36" t="str">
        <f>IFERROR(VLOOKUP($A179,'All Running Order Club'!$A$4:$CI$60,R$204,FALSE),"-")</f>
        <v>-</v>
      </c>
      <c r="S179" s="36" t="str">
        <f>IFERROR(VLOOKUP($A179,'All Running Order Club'!$A$4:$CI$60,S$204,FALSE),"-")</f>
        <v>-</v>
      </c>
      <c r="T179" s="36" t="str">
        <f>IFERROR(VLOOKUP($A179,'All Running Order Club'!$A$4:$CI$60,T$204,FALSE),"-")</f>
        <v>-</v>
      </c>
      <c r="U179" s="36" t="str">
        <f>IFERROR(VLOOKUP($A179,'All Running Order Club'!$A$4:$CI$60,U$204,FALSE),"-")</f>
        <v>-</v>
      </c>
      <c r="V179" s="36" t="str">
        <f>IFERROR(VLOOKUP($A179,'All Running Order Club'!$A$4:$CI$60,V$204,FALSE),"-")</f>
        <v>-</v>
      </c>
      <c r="W179" s="38" t="str">
        <f>IFERROR(VLOOKUP($A179,'All Running Order Club'!$A$4:$CI$60,W$204,FALSE),"-")</f>
        <v>-</v>
      </c>
      <c r="X179" s="36" t="str">
        <f>IFERROR(VLOOKUP($A179,'All Running Order Club'!$A$4:$CI$60,X$204,FALSE),"-")</f>
        <v>-</v>
      </c>
      <c r="Y179" s="36" t="str">
        <f>IFERROR(VLOOKUP($A179,'All Running Order Club'!$A$4:$CI$60,Y$204,FALSE),"-")</f>
        <v>-</v>
      </c>
      <c r="Z179" s="36" t="str">
        <f>IFERROR(VLOOKUP($A179,'All Running Order Club'!$A$4:$CI$60,Z$204,FALSE),"-")</f>
        <v>-</v>
      </c>
      <c r="AA179" s="36" t="str">
        <f>IFERROR(VLOOKUP($A179,'All Running Order Club'!$A$4:$CI$60,AA$204,FALSE),"-")</f>
        <v>-</v>
      </c>
      <c r="AB179" s="36" t="str">
        <f>IFERROR(VLOOKUP($A179,'All Running Order Club'!$A$4:$CI$60,AB$204,FALSE),"-")</f>
        <v>-</v>
      </c>
      <c r="AC179" s="36" t="str">
        <f>IFERROR(VLOOKUP($A179,'All Running Order Club'!$A$4:$CI$60,AC$204,FALSE),"-")</f>
        <v>-</v>
      </c>
      <c r="AD179" s="36" t="str">
        <f>IFERROR(VLOOKUP($A179,'All Running Order Club'!$A$4:$CI$60,AD$204,FALSE),"-")</f>
        <v>-</v>
      </c>
      <c r="AE179" s="36" t="str">
        <f>IFERROR(VLOOKUP($A179,'All Running Order Club'!$A$4:$CI$60,AE$204,FALSE),"-")</f>
        <v>-</v>
      </c>
      <c r="AF179" s="36" t="str">
        <f>IFERROR(VLOOKUP($A179,'All Running Order Club'!$A$4:$CI$60,AF$204,FALSE),"-")</f>
        <v>-</v>
      </c>
      <c r="AG179" s="36" t="str">
        <f>IFERROR(VLOOKUP($A179,'All Running Order Club'!$A$4:$CI$60,AG$204,FALSE),"-")</f>
        <v>-</v>
      </c>
      <c r="AH179" s="38" t="str">
        <f>IFERROR(VLOOKUP($A179,'All Running Order Club'!$A$4:$CI$60,AH$204,FALSE),"-")</f>
        <v>-</v>
      </c>
      <c r="AI179" s="38" t="str">
        <f>IFERROR(VLOOKUP($A179,'All Running Order Club'!$A$4:$CI$60,AI$204,FALSE),"-")</f>
        <v>-</v>
      </c>
      <c r="AJ179" s="36" t="str">
        <f>IFERROR(VLOOKUP($A179,'All Running Order Club'!$A$4:$CI$60,AJ$204,FALSE),"-")</f>
        <v>-</v>
      </c>
      <c r="AK179" s="36" t="str">
        <f>IFERROR(VLOOKUP($A179,'All Running Order Club'!$A$4:$CI$60,AK$204,FALSE),"-")</f>
        <v>-</v>
      </c>
      <c r="AL179" s="36" t="str">
        <f>IFERROR(VLOOKUP($A179,'All Running Order Club'!$A$4:$CI$60,AL$204,FALSE),"-")</f>
        <v>-</v>
      </c>
      <c r="AM179" s="36" t="str">
        <f>IFERROR(VLOOKUP($A179,'All Running Order Club'!$A$4:$CI$60,AM$204,FALSE),"-")</f>
        <v>-</v>
      </c>
      <c r="AN179" s="36" t="str">
        <f>IFERROR(VLOOKUP($A179,'All Running Order Club'!$A$4:$CI$60,AN$204,FALSE),"-")</f>
        <v>-</v>
      </c>
      <c r="AO179" s="36" t="str">
        <f>IFERROR(VLOOKUP($A179,'All Running Order Club'!$A$4:$CI$60,AO$204,FALSE),"-")</f>
        <v>-</v>
      </c>
      <c r="AP179" s="36" t="str">
        <f>IFERROR(VLOOKUP($A179,'All Running Order Club'!$A$4:$CI$60,AP$204,FALSE),"-")</f>
        <v>-</v>
      </c>
      <c r="AQ179" s="36" t="str">
        <f>IFERROR(VLOOKUP($A179,'All Running Order Club'!$A$4:$CI$60,AQ$204,FALSE),"-")</f>
        <v>-</v>
      </c>
      <c r="AR179" s="36" t="str">
        <f>IFERROR(VLOOKUP($A179,'All Running Order Club'!$A$4:$CI$60,AR$204,FALSE),"-")</f>
        <v>-</v>
      </c>
      <c r="AS179" s="36" t="str">
        <f>IFERROR(VLOOKUP($A179,'All Running Order Club'!$A$4:$CI$60,AS$204,FALSE),"-")</f>
        <v>-</v>
      </c>
      <c r="AT179" s="38" t="str">
        <f>IFERROR(VLOOKUP($A179,'All Running Order Club'!$A$4:$CI$60,AT$204,FALSE),"-")</f>
        <v>-</v>
      </c>
      <c r="AU179" s="38" t="str">
        <f>IFERROR(VLOOKUP($A179,'All Running Order Club'!$A$4:$CI$60,AU$204,FALSE),"-")</f>
        <v>-</v>
      </c>
      <c r="AV179" s="36" t="str">
        <f>IFERROR(VLOOKUP($A179,'All Running Order Club'!$A$4:$CI$60,AV$204,FALSE),"-")</f>
        <v>-</v>
      </c>
      <c r="AW179" s="36" t="str">
        <f>IFERROR(VLOOKUP($A179,'All Running Order Club'!$A$4:$CI$60,AW$204,FALSE),"-")</f>
        <v>-</v>
      </c>
      <c r="AX179" s="36" t="str">
        <f>IFERROR(VLOOKUP($A179,'All Running Order Club'!$A$4:$CI$60,AX$204,FALSE),"-")</f>
        <v>-</v>
      </c>
      <c r="AY179" s="36" t="str">
        <f>IFERROR(VLOOKUP($A179,'All Running Order Club'!$A$4:$CI$60,AY$204,FALSE),"-")</f>
        <v>-</v>
      </c>
      <c r="AZ179" s="36" t="str">
        <f>IFERROR(VLOOKUP($A179,'All Running Order Club'!$A$4:$CI$60,AZ$204,FALSE),"-")</f>
        <v>-</v>
      </c>
      <c r="BA179" s="36" t="str">
        <f>IFERROR(VLOOKUP($A179,'All Running Order Club'!$A$4:$CI$60,BA$204,FALSE),"-")</f>
        <v>-</v>
      </c>
      <c r="BB179" s="36" t="str">
        <f>IFERROR(VLOOKUP($A179,'All Running Order Club'!$A$4:$CI$60,BB$204,FALSE),"-")</f>
        <v>-</v>
      </c>
      <c r="BC179" s="36" t="str">
        <f>IFERROR(VLOOKUP($A179,'All Running Order Club'!$A$4:$CI$60,BC$204,FALSE),"-")</f>
        <v>-</v>
      </c>
      <c r="BD179" s="36" t="str">
        <f>IFERROR(VLOOKUP($A179,'All Running Order Club'!$A$4:$CI$60,BD$204,FALSE),"-")</f>
        <v>-</v>
      </c>
      <c r="BE179" s="36" t="str">
        <f>IFERROR(VLOOKUP($A179,'All Running Order Club'!$A$4:$CI$60,BE$204,FALSE),"-")</f>
        <v>-</v>
      </c>
      <c r="BF179" s="38" t="str">
        <f>IFERROR(VLOOKUP($A179,'All Running Order Club'!$A$4:$CI$60,BF$204,FALSE),"-")</f>
        <v>-</v>
      </c>
      <c r="BG179" s="38" t="str">
        <f>IFERROR(VLOOKUP($A179,'All Running Order Club'!$A$4:$CI$60,BG$204,FALSE),"-")</f>
        <v>-</v>
      </c>
      <c r="BH179" s="5" t="str">
        <f>IFERROR(VLOOKUP($A179,'All Running Order Club'!$A$4:$CI$60,BH$204,FALSE),"-")</f>
        <v>-</v>
      </c>
      <c r="BI179" s="5" t="str">
        <f>IFERROR(VLOOKUP($A179,'All Running Order Club'!$A$4:$CI$60,BI$204,FALSE),"-")</f>
        <v>-</v>
      </c>
      <c r="BJ179" s="5" t="str">
        <f>IFERROR(VLOOKUP($A179,'All Running Order Club'!$A$4:$CI$60,BJ$204,FALSE),"-")</f>
        <v>-</v>
      </c>
      <c r="BK179" s="5" t="str">
        <f>IFERROR(VLOOKUP($A179,'All Running Order Club'!$A$4:$CI$60,BK$204,FALSE),"-")</f>
        <v>-</v>
      </c>
      <c r="BL179" s="5" t="str">
        <f>IFERROR(VLOOKUP($A179,'All Running Order Club'!$A$4:$CI$60,BL$204,FALSE),"-")</f>
        <v>-</v>
      </c>
      <c r="BM179" s="5" t="str">
        <f>IFERROR(VLOOKUP($A179,'All Running Order Club'!$A$4:$CI$60,BM$204,FALSE),"-")</f>
        <v>-</v>
      </c>
      <c r="BN179" s="5" t="str">
        <f>IFERROR(VLOOKUP($A179,'All Running Order Club'!$A$4:$CI$60,BN$204,FALSE),"-")</f>
        <v>-</v>
      </c>
      <c r="BO179" s="5" t="str">
        <f>IFERROR(VLOOKUP($A179,'All Running Order Club'!$A$4:$CI$60,BO$204,FALSE),"-")</f>
        <v>-</v>
      </c>
      <c r="BP179" s="3" t="str">
        <f>IFERROR(VLOOKUP($A179,'All Running Order Club'!$A$4:$CI$60,BP$204,FALSE),"-")</f>
        <v>-</v>
      </c>
      <c r="BQ179" s="3" t="str">
        <f>IFERROR(VLOOKUP($A179,'All Running Order Club'!$A$4:$CI$60,BQ$204,FALSE),"-")</f>
        <v>-</v>
      </c>
      <c r="BR179" s="3" t="str">
        <f>IFERROR(VLOOKUP($A179,'All Running Order Club'!$A$4:$CI$60,BR$204,FALSE),"-")</f>
        <v>-</v>
      </c>
      <c r="BS179" s="3" t="str">
        <f>IFERROR(VLOOKUP($A179,'All Running Order Club'!$A$4:$CI$60,BS$204,FALSE),"-")</f>
        <v>-</v>
      </c>
      <c r="BT179" s="3" t="str">
        <f>IFERROR(VLOOKUP($A179,'All Running Order Club'!$A$4:$CI$60,BT$204,FALSE),"-")</f>
        <v>-</v>
      </c>
      <c r="BU179" s="3" t="str">
        <f>IFERROR(VLOOKUP($A179,'All Running Order Club'!$A$4:$CI$60,BU$204,FALSE),"-")</f>
        <v>-</v>
      </c>
      <c r="BV179" s="3" t="str">
        <f>IFERROR(VLOOKUP($A179,'All Running Order Club'!$A$4:$CI$60,BV$204,FALSE),"-")</f>
        <v>-</v>
      </c>
      <c r="BW179" s="3" t="str">
        <f>IFERROR(VLOOKUP($A179,'All Running Order Club'!$A$4:$CI$60,BW$204,FALSE),"-")</f>
        <v>-</v>
      </c>
      <c r="BX179" s="3" t="str">
        <f>IFERROR(VLOOKUP($A179,'All Running Order Club'!$A$4:$CI$60,BX$204,FALSE),"-")</f>
        <v>-</v>
      </c>
      <c r="BY179" s="3" t="str">
        <f>IFERROR(VLOOKUP($A179,'All Running Order Club'!$A$4:$CI$60,BY$204,FALSE),"-")</f>
        <v>-</v>
      </c>
      <c r="BZ179" s="3" t="str">
        <f>IFERROR(VLOOKUP($A179,'All Running Order Club'!$A$4:$CI$60,BZ$204,FALSE),"-")</f>
        <v>-</v>
      </c>
      <c r="CA179" s="3" t="str">
        <f>IFERROR(VLOOKUP($A179,'All Running Order Club'!$A$4:$CI$60,CA$204,FALSE),"-")</f>
        <v>-</v>
      </c>
      <c r="CB179" s="3" t="str">
        <f>IFERROR(VLOOKUP($A179,'All Running Order Club'!$A$4:$CI$60,CB$204,FALSE),"-")</f>
        <v>-</v>
      </c>
      <c r="CC179" s="3" t="str">
        <f>IFERROR(VLOOKUP($A179,'All Running Order Club'!$A$4:$CI$60,CC$204,FALSE),"-")</f>
        <v>-</v>
      </c>
      <c r="CD179" s="3" t="str">
        <f>IFERROR(VLOOKUP($A179,'All Running Order Club'!$A$4:$CI$60,CD$204,FALSE),"-")</f>
        <v>-</v>
      </c>
      <c r="CE179" s="3" t="str">
        <f>IFERROR(VLOOKUP($A179,'All Running Order Club'!$A$4:$CI$60,CE$204,FALSE),"-")</f>
        <v>-</v>
      </c>
      <c r="CF179" s="3"/>
      <c r="CG179" s="3"/>
      <c r="CH179" s="5" t="str">
        <f>IFERROR(VLOOKUP($A179,'All Running Order Club'!$A$4:$CI$60,CH$204,FALSE),"-")</f>
        <v>-</v>
      </c>
      <c r="CI179">
        <v>18</v>
      </c>
    </row>
    <row r="180" spans="1:87" x14ac:dyDescent="0.3">
      <c r="A180" t="s">
        <v>99</v>
      </c>
      <c r="B180" s="13" t="str">
        <f>IFERROR(VLOOKUP($A180,'All Running Order Club'!$A$4:$CI$60,B$204,FALSE),"-")</f>
        <v>-</v>
      </c>
      <c r="C180" s="35" t="str">
        <f>IFERROR(VLOOKUP($A180,'All Running Order Club'!$A$4:$CI$60,C$204,FALSE),"-")</f>
        <v>-</v>
      </c>
      <c r="D180" s="35" t="str">
        <f>IFERROR(VLOOKUP($A180,'All Running Order Club'!$A$4:$CI$60,D$204,FALSE),"-")</f>
        <v>-</v>
      </c>
      <c r="E180" s="35" t="str">
        <f>IFERROR(VLOOKUP($A180,'All Running Order Club'!$A$4:$CI$60,E$204,FALSE),"-")</f>
        <v>-</v>
      </c>
      <c r="F180" s="35" t="str">
        <f>IFERROR(VLOOKUP($A180,'All Running Order Club'!$A$4:$CI$60,F$204,FALSE),"-")</f>
        <v>-</v>
      </c>
      <c r="G180" s="13" t="str">
        <f>IFERROR(VLOOKUP($A180,'All Running Order Club'!$A$4:$CI$60,G$204,FALSE),"-")</f>
        <v>-</v>
      </c>
      <c r="H180" s="12" t="str">
        <f>IFERROR(VLOOKUP($A180,'All Running Order Club'!$A$4:$CI$60,H$204,FALSE),"-")</f>
        <v>-</v>
      </c>
      <c r="I180" s="12" t="str">
        <f>IFERROR(VLOOKUP($A180,'All Running Order Club'!$A$4:$CI$60,I$204,FALSE),"-")</f>
        <v>-</v>
      </c>
      <c r="J180" s="12" t="str">
        <f>IFERROR(VLOOKUP($A180,'All Running Order Club'!$A$4:$CI$60,J$204,FALSE),"-")</f>
        <v>-</v>
      </c>
      <c r="K180" s="35" t="str">
        <f>IFERROR(VLOOKUP($A180,'All Running Order Club'!$A$4:$CI$60,K$204,FALSE),"-")</f>
        <v>-</v>
      </c>
      <c r="L180" s="12" t="str">
        <f>IFERROR(VLOOKUP($A180,'All Running Order Club'!$A$4:$CI$60,L$204,FALSE),"-")</f>
        <v>-</v>
      </c>
      <c r="M180" s="35" t="str">
        <f>IFERROR(VLOOKUP($A180,'All Running Order Club'!$A$4:$CI$60,M$204,FALSE),"-")</f>
        <v>-</v>
      </c>
      <c r="N180" s="35" t="str">
        <f>IFERROR(VLOOKUP($A180,'All Running Order Club'!$A$4:$CI$60,N$204,FALSE),"-")</f>
        <v>-</v>
      </c>
      <c r="O180" s="35" t="str">
        <f>IFERROR(VLOOKUP($A180,'All Running Order Club'!$A$4:$CI$60,O$204,FALSE),"-")</f>
        <v>-</v>
      </c>
      <c r="P180" s="35" t="str">
        <f>IFERROR(VLOOKUP($A180,'All Running Order Club'!$A$4:$CI$60,P$204,FALSE),"-")</f>
        <v>-</v>
      </c>
      <c r="Q180" s="35" t="str">
        <f>IFERROR(VLOOKUP($A180,'All Running Order Club'!$A$4:$CI$60,Q$204,FALSE),"-")</f>
        <v>-</v>
      </c>
      <c r="R180" s="35" t="str">
        <f>IFERROR(VLOOKUP($A180,'All Running Order Club'!$A$4:$CI$60,R$204,FALSE),"-")</f>
        <v>-</v>
      </c>
      <c r="S180" s="12" t="str">
        <f>IFERROR(VLOOKUP($A180,'All Running Order Club'!$A$4:$CI$60,S$204,FALSE),"-")</f>
        <v>-</v>
      </c>
      <c r="T180" s="35" t="str">
        <f>IFERROR(VLOOKUP($A180,'All Running Order Club'!$A$4:$CI$60,T$204,FALSE),"-")</f>
        <v>-</v>
      </c>
      <c r="U180" s="12" t="str">
        <f>IFERROR(VLOOKUP($A180,'All Running Order Club'!$A$4:$CI$60,U$204,FALSE),"-")</f>
        <v>-</v>
      </c>
      <c r="V180" s="35" t="str">
        <f>IFERROR(VLOOKUP($A180,'All Running Order Club'!$A$4:$CI$60,V$204,FALSE),"-")</f>
        <v>-</v>
      </c>
      <c r="W180" s="5" t="str">
        <f>IFERROR(VLOOKUP($A180,'All Running Order Club'!$A$4:$CI$60,W$204,FALSE),"-")</f>
        <v>-</v>
      </c>
      <c r="X180" s="12" t="str">
        <f>IFERROR(VLOOKUP($A180,'All Running Order Club'!$A$4:$CI$60,X$204,FALSE),"-")</f>
        <v>-</v>
      </c>
      <c r="Y180" s="12" t="str">
        <f>IFERROR(VLOOKUP($A180,'All Running Order Club'!$A$4:$CI$60,Y$204,FALSE),"-")</f>
        <v>-</v>
      </c>
      <c r="Z180" s="12" t="str">
        <f>IFERROR(VLOOKUP($A180,'All Running Order Club'!$A$4:$CI$60,Z$204,FALSE),"-")</f>
        <v>-</v>
      </c>
      <c r="AA180" s="12" t="str">
        <f>IFERROR(VLOOKUP($A180,'All Running Order Club'!$A$4:$CI$60,AA$204,FALSE),"-")</f>
        <v>-</v>
      </c>
      <c r="AB180" s="12" t="str">
        <f>IFERROR(VLOOKUP($A180,'All Running Order Club'!$A$4:$CI$60,AB$204,FALSE),"-")</f>
        <v>-</v>
      </c>
      <c r="AC180" s="12" t="str">
        <f>IFERROR(VLOOKUP($A180,'All Running Order Club'!$A$4:$CI$60,AC$204,FALSE),"-")</f>
        <v>-</v>
      </c>
      <c r="AD180" s="12" t="str">
        <f>IFERROR(VLOOKUP($A180,'All Running Order Club'!$A$4:$CI$60,AD$204,FALSE),"-")</f>
        <v>-</v>
      </c>
      <c r="AE180" s="12" t="str">
        <f>IFERROR(VLOOKUP($A180,'All Running Order Club'!$A$4:$CI$60,AE$204,FALSE),"-")</f>
        <v>-</v>
      </c>
      <c r="AF180" s="12" t="str">
        <f>IFERROR(VLOOKUP($A180,'All Running Order Club'!$A$4:$CI$60,AF$204,FALSE),"-")</f>
        <v>-</v>
      </c>
      <c r="AG180" s="12" t="str">
        <f>IFERROR(VLOOKUP($A180,'All Running Order Club'!$A$4:$CI$60,AG$204,FALSE),"-")</f>
        <v>-</v>
      </c>
      <c r="AH180" s="5" t="str">
        <f>IFERROR(VLOOKUP($A180,'All Running Order Club'!$A$4:$CI$60,AH$204,FALSE),"-")</f>
        <v>-</v>
      </c>
      <c r="AI180" s="5" t="str">
        <f>IFERROR(VLOOKUP($A180,'All Running Order Club'!$A$4:$CI$60,AI$204,FALSE),"-")</f>
        <v>-</v>
      </c>
      <c r="AJ180" s="12" t="str">
        <f>IFERROR(VLOOKUP($A180,'All Running Order Club'!$A$4:$CI$60,AJ$204,FALSE),"-")</f>
        <v>-</v>
      </c>
      <c r="AK180" s="12" t="str">
        <f>IFERROR(VLOOKUP($A180,'All Running Order Club'!$A$4:$CI$60,AK$204,FALSE),"-")</f>
        <v>-</v>
      </c>
      <c r="AL180" s="12" t="str">
        <f>IFERROR(VLOOKUP($A180,'All Running Order Club'!$A$4:$CI$60,AL$204,FALSE),"-")</f>
        <v>-</v>
      </c>
      <c r="AM180" s="12" t="str">
        <f>IFERROR(VLOOKUP($A180,'All Running Order Club'!$A$4:$CI$60,AM$204,FALSE),"-")</f>
        <v>-</v>
      </c>
      <c r="AN180" s="12" t="str">
        <f>IFERROR(VLOOKUP($A180,'All Running Order Club'!$A$4:$CI$60,AN$204,FALSE),"-")</f>
        <v>-</v>
      </c>
      <c r="AO180" s="12" t="str">
        <f>IFERROR(VLOOKUP($A180,'All Running Order Club'!$A$4:$CI$60,AO$204,FALSE),"-")</f>
        <v>-</v>
      </c>
      <c r="AP180" s="12" t="str">
        <f>IFERROR(VLOOKUP($A180,'All Running Order Club'!$A$4:$CI$60,AP$204,FALSE),"-")</f>
        <v>-</v>
      </c>
      <c r="AQ180" s="12" t="str">
        <f>IFERROR(VLOOKUP($A180,'All Running Order Club'!$A$4:$CI$60,AQ$204,FALSE),"-")</f>
        <v>-</v>
      </c>
      <c r="AR180" s="12" t="str">
        <f>IFERROR(VLOOKUP($A180,'All Running Order Club'!$A$4:$CI$60,AR$204,FALSE),"-")</f>
        <v>-</v>
      </c>
      <c r="AS180" s="12" t="str">
        <f>IFERROR(VLOOKUP($A180,'All Running Order Club'!$A$4:$CI$60,AS$204,FALSE),"-")</f>
        <v>-</v>
      </c>
      <c r="AT180" s="5" t="str">
        <f>IFERROR(VLOOKUP($A180,'All Running Order Club'!$A$4:$CI$60,AT$204,FALSE),"-")</f>
        <v>-</v>
      </c>
      <c r="AU180" s="5" t="str">
        <f>IFERROR(VLOOKUP($A180,'All Running Order Club'!$A$4:$CI$60,AU$204,FALSE),"-")</f>
        <v>-</v>
      </c>
      <c r="AV180" s="12" t="str">
        <f>IFERROR(VLOOKUP($A180,'All Running Order Club'!$A$4:$CI$60,AV$204,FALSE),"-")</f>
        <v>-</v>
      </c>
      <c r="AW180" s="12" t="str">
        <f>IFERROR(VLOOKUP($A180,'All Running Order Club'!$A$4:$CI$60,AW$204,FALSE),"-")</f>
        <v>-</v>
      </c>
      <c r="AX180" s="12" t="str">
        <f>IFERROR(VLOOKUP($A180,'All Running Order Club'!$A$4:$CI$60,AX$204,FALSE),"-")</f>
        <v>-</v>
      </c>
      <c r="AY180" s="12" t="str">
        <f>IFERROR(VLOOKUP($A180,'All Running Order Club'!$A$4:$CI$60,AY$204,FALSE),"-")</f>
        <v>-</v>
      </c>
      <c r="AZ180" s="12" t="str">
        <f>IFERROR(VLOOKUP($A180,'All Running Order Club'!$A$4:$CI$60,AZ$204,FALSE),"-")</f>
        <v>-</v>
      </c>
      <c r="BA180" s="12" t="str">
        <f>IFERROR(VLOOKUP($A180,'All Running Order Club'!$A$4:$CI$60,BA$204,FALSE),"-")</f>
        <v>-</v>
      </c>
      <c r="BB180" s="12" t="str">
        <f>IFERROR(VLOOKUP($A180,'All Running Order Club'!$A$4:$CI$60,BB$204,FALSE),"-")</f>
        <v>-</v>
      </c>
      <c r="BC180" s="12" t="str">
        <f>IFERROR(VLOOKUP($A180,'All Running Order Club'!$A$4:$CI$60,BC$204,FALSE),"-")</f>
        <v>-</v>
      </c>
      <c r="BD180" s="12" t="str">
        <f>IFERROR(VLOOKUP($A180,'All Running Order Club'!$A$4:$CI$60,BD$204,FALSE),"-")</f>
        <v>-</v>
      </c>
      <c r="BE180" s="12" t="str">
        <f>IFERROR(VLOOKUP($A180,'All Running Order Club'!$A$4:$CI$60,BE$204,FALSE),"-")</f>
        <v>-</v>
      </c>
      <c r="BF180" s="5" t="str">
        <f>IFERROR(VLOOKUP($A180,'All Running Order Club'!$A$4:$CI$60,BF$204,FALSE),"-")</f>
        <v>-</v>
      </c>
      <c r="BG180" s="5" t="str">
        <f>IFERROR(VLOOKUP($A180,'All Running Order Club'!$A$4:$CI$60,BG$204,FALSE),"-")</f>
        <v>-</v>
      </c>
      <c r="BH180" s="5" t="str">
        <f>IFERROR(VLOOKUP($A180,'All Running Order Club'!$A$4:$CI$60,BH$204,FALSE),"-")</f>
        <v>-</v>
      </c>
      <c r="BI180" s="5" t="str">
        <f>IFERROR(VLOOKUP($A180,'All Running Order Club'!$A$4:$CI$60,BI$204,FALSE),"-")</f>
        <v>-</v>
      </c>
      <c r="BJ180" s="5" t="str">
        <f>IFERROR(VLOOKUP($A180,'All Running Order Club'!$A$4:$CI$60,BJ$204,FALSE),"-")</f>
        <v>-</v>
      </c>
      <c r="BK180" s="5" t="str">
        <f>IFERROR(VLOOKUP($A180,'All Running Order Club'!$A$4:$CI$60,BK$204,FALSE),"-")</f>
        <v>-</v>
      </c>
      <c r="BL180" s="5" t="str">
        <f>IFERROR(VLOOKUP($A180,'All Running Order Club'!$A$4:$CI$60,BL$204,FALSE),"-")</f>
        <v>-</v>
      </c>
      <c r="BM180" s="5" t="str">
        <f>IFERROR(VLOOKUP($A180,'All Running Order Club'!$A$4:$CI$60,BM$204,FALSE),"-")</f>
        <v>-</v>
      </c>
      <c r="BN180" s="5" t="str">
        <f>IFERROR(VLOOKUP($A180,'All Running Order Club'!$A$4:$CI$60,BN$204,FALSE),"-")</f>
        <v>-</v>
      </c>
      <c r="BO180" s="5" t="str">
        <f>IFERROR(VLOOKUP($A180,'All Running Order Club'!$A$4:$CI$60,BO$204,FALSE),"-")</f>
        <v>-</v>
      </c>
      <c r="BP180" s="3" t="str">
        <f>IFERROR(VLOOKUP($A180,'All Running Order Club'!$A$4:$CI$60,BP$204,FALSE),"-")</f>
        <v>-</v>
      </c>
      <c r="BQ180" s="3" t="str">
        <f>IFERROR(VLOOKUP($A180,'All Running Order Club'!$A$4:$CI$60,BQ$204,FALSE),"-")</f>
        <v>-</v>
      </c>
      <c r="BR180" s="3" t="str">
        <f>IFERROR(VLOOKUP($A180,'All Running Order Club'!$A$4:$CI$60,BR$204,FALSE),"-")</f>
        <v>-</v>
      </c>
      <c r="BS180" s="3" t="str">
        <f>IFERROR(VLOOKUP($A180,'All Running Order Club'!$A$4:$CI$60,BS$204,FALSE),"-")</f>
        <v>-</v>
      </c>
      <c r="BT180" s="3" t="str">
        <f>IFERROR(VLOOKUP($A180,'All Running Order Club'!$A$4:$CI$60,BT$204,FALSE),"-")</f>
        <v>-</v>
      </c>
      <c r="BU180" s="3" t="str">
        <f>IFERROR(VLOOKUP($A180,'All Running Order Club'!$A$4:$CI$60,BU$204,FALSE),"-")</f>
        <v>-</v>
      </c>
      <c r="BV180" s="3" t="str">
        <f>IFERROR(VLOOKUP($A180,'All Running Order Club'!$A$4:$CI$60,BV$204,FALSE),"-")</f>
        <v>-</v>
      </c>
      <c r="BW180" s="3" t="str">
        <f>IFERROR(VLOOKUP($A180,'All Running Order Club'!$A$4:$CI$60,BW$204,FALSE),"-")</f>
        <v>-</v>
      </c>
      <c r="BX180" s="3" t="str">
        <f>IFERROR(VLOOKUP($A180,'All Running Order Club'!$A$4:$CI$60,BX$204,FALSE),"-")</f>
        <v>-</v>
      </c>
      <c r="BY180" s="3" t="str">
        <f>IFERROR(VLOOKUP($A180,'All Running Order Club'!$A$4:$CI$60,BY$204,FALSE),"-")</f>
        <v>-</v>
      </c>
      <c r="BZ180" s="3" t="str">
        <f>IFERROR(VLOOKUP($A180,'All Running Order Club'!$A$4:$CI$60,BZ$204,FALSE),"-")</f>
        <v>-</v>
      </c>
      <c r="CA180" s="3" t="str">
        <f>IFERROR(VLOOKUP($A180,'All Running Order Club'!$A$4:$CI$60,CA$204,FALSE),"-")</f>
        <v>-</v>
      </c>
      <c r="CB180" s="3" t="str">
        <f>IFERROR(VLOOKUP($A180,'All Running Order Club'!$A$4:$CI$60,CB$204,FALSE),"-")</f>
        <v>-</v>
      </c>
      <c r="CC180" s="3" t="str">
        <f>IFERROR(VLOOKUP($A180,'All Running Order Club'!$A$4:$CI$60,CC$204,FALSE),"-")</f>
        <v>-</v>
      </c>
      <c r="CD180" s="3" t="str">
        <f>IFERROR(VLOOKUP($A180,'All Running Order Club'!$A$4:$CI$60,CD$204,FALSE),"-")</f>
        <v>-</v>
      </c>
      <c r="CE180" s="3" t="str">
        <f>IFERROR(VLOOKUP($A180,'All Running Order Club'!$A$4:$CI$60,CE$204,FALSE),"-")</f>
        <v>-</v>
      </c>
      <c r="CF180" s="3"/>
      <c r="CG180" s="3"/>
      <c r="CH180" s="5" t="str">
        <f>IFERROR(VLOOKUP($A180,'All Running Order Club'!$A$4:$CI$60,CH$204,FALSE),"-")</f>
        <v>-</v>
      </c>
      <c r="CI180">
        <v>19</v>
      </c>
    </row>
    <row r="181" spans="1:87" x14ac:dyDescent="0.3">
      <c r="A181" t="s">
        <v>100</v>
      </c>
      <c r="B181" s="37" t="str">
        <f>IFERROR(VLOOKUP($A181,'All Running Order Club'!$A$4:$CI$60,B$204,FALSE),"-")</f>
        <v>-</v>
      </c>
      <c r="C181" s="36" t="str">
        <f>IFERROR(VLOOKUP($A181,'All Running Order Club'!$A$4:$CI$60,C$204,FALSE),"-")</f>
        <v>-</v>
      </c>
      <c r="D181" s="36" t="str">
        <f>IFERROR(VLOOKUP($A181,'All Running Order Club'!$A$4:$CI$60,D$204,FALSE),"-")</f>
        <v>-</v>
      </c>
      <c r="E181" s="36" t="str">
        <f>IFERROR(VLOOKUP($A181,'All Running Order Club'!$A$4:$CI$60,E$204,FALSE),"-")</f>
        <v>-</v>
      </c>
      <c r="F181" s="36" t="str">
        <f>IFERROR(VLOOKUP($A181,'All Running Order Club'!$A$4:$CI$60,F$204,FALSE),"-")</f>
        <v>-</v>
      </c>
      <c r="G181" s="37" t="str">
        <f>IFERROR(VLOOKUP($A181,'All Running Order Club'!$A$4:$CI$60,G$204,FALSE),"-")</f>
        <v>-</v>
      </c>
      <c r="H181" s="36" t="str">
        <f>IFERROR(VLOOKUP($A181,'All Running Order Club'!$A$4:$CI$60,H$204,FALSE),"-")</f>
        <v>-</v>
      </c>
      <c r="I181" s="36" t="str">
        <f>IFERROR(VLOOKUP($A181,'All Running Order Club'!$A$4:$CI$60,I$204,FALSE),"-")</f>
        <v>-</v>
      </c>
      <c r="J181" s="36" t="str">
        <f>IFERROR(VLOOKUP($A181,'All Running Order Club'!$A$4:$CI$60,J$204,FALSE),"-")</f>
        <v>-</v>
      </c>
      <c r="K181" s="36" t="str">
        <f>IFERROR(VLOOKUP($A181,'All Running Order Club'!$A$4:$CI$60,K$204,FALSE),"-")</f>
        <v>-</v>
      </c>
      <c r="L181" s="36" t="str">
        <f>IFERROR(VLOOKUP($A181,'All Running Order Club'!$A$4:$CI$60,L$204,FALSE),"-")</f>
        <v>-</v>
      </c>
      <c r="M181" s="36" t="str">
        <f>IFERROR(VLOOKUP($A181,'All Running Order Club'!$A$4:$CI$60,M$204,FALSE),"-")</f>
        <v>-</v>
      </c>
      <c r="N181" s="36" t="str">
        <f>IFERROR(VLOOKUP($A181,'All Running Order Club'!$A$4:$CI$60,N$204,FALSE),"-")</f>
        <v>-</v>
      </c>
      <c r="O181" s="36" t="str">
        <f>IFERROR(VLOOKUP($A181,'All Running Order Club'!$A$4:$CI$60,O$204,FALSE),"-")</f>
        <v>-</v>
      </c>
      <c r="P181" s="36" t="str">
        <f>IFERROR(VLOOKUP($A181,'All Running Order Club'!$A$4:$CI$60,P$204,FALSE),"-")</f>
        <v>-</v>
      </c>
      <c r="Q181" s="36" t="str">
        <f>IFERROR(VLOOKUP($A181,'All Running Order Club'!$A$4:$CI$60,Q$204,FALSE),"-")</f>
        <v>-</v>
      </c>
      <c r="R181" s="36" t="str">
        <f>IFERROR(VLOOKUP($A181,'All Running Order Club'!$A$4:$CI$60,R$204,FALSE),"-")</f>
        <v>-</v>
      </c>
      <c r="S181" s="36" t="str">
        <f>IFERROR(VLOOKUP($A181,'All Running Order Club'!$A$4:$CI$60,S$204,FALSE),"-")</f>
        <v>-</v>
      </c>
      <c r="T181" s="36" t="str">
        <f>IFERROR(VLOOKUP($A181,'All Running Order Club'!$A$4:$CI$60,T$204,FALSE),"-")</f>
        <v>-</v>
      </c>
      <c r="U181" s="36" t="str">
        <f>IFERROR(VLOOKUP($A181,'All Running Order Club'!$A$4:$CI$60,U$204,FALSE),"-")</f>
        <v>-</v>
      </c>
      <c r="V181" s="36" t="str">
        <f>IFERROR(VLOOKUP($A181,'All Running Order Club'!$A$4:$CI$60,V$204,FALSE),"-")</f>
        <v>-</v>
      </c>
      <c r="W181" s="38" t="str">
        <f>IFERROR(VLOOKUP($A181,'All Running Order Club'!$A$4:$CI$60,W$204,FALSE),"-")</f>
        <v>-</v>
      </c>
      <c r="X181" s="36" t="str">
        <f>IFERROR(VLOOKUP($A181,'All Running Order Club'!$A$4:$CI$60,X$204,FALSE),"-")</f>
        <v>-</v>
      </c>
      <c r="Y181" s="36" t="str">
        <f>IFERROR(VLOOKUP($A181,'All Running Order Club'!$A$4:$CI$60,Y$204,FALSE),"-")</f>
        <v>-</v>
      </c>
      <c r="Z181" s="36" t="str">
        <f>IFERROR(VLOOKUP($A181,'All Running Order Club'!$A$4:$CI$60,Z$204,FALSE),"-")</f>
        <v>-</v>
      </c>
      <c r="AA181" s="36" t="str">
        <f>IFERROR(VLOOKUP($A181,'All Running Order Club'!$A$4:$CI$60,AA$204,FALSE),"-")</f>
        <v>-</v>
      </c>
      <c r="AB181" s="36" t="str">
        <f>IFERROR(VLOOKUP($A181,'All Running Order Club'!$A$4:$CI$60,AB$204,FALSE),"-")</f>
        <v>-</v>
      </c>
      <c r="AC181" s="36" t="str">
        <f>IFERROR(VLOOKUP($A181,'All Running Order Club'!$A$4:$CI$60,AC$204,FALSE),"-")</f>
        <v>-</v>
      </c>
      <c r="AD181" s="36" t="str">
        <f>IFERROR(VLOOKUP($A181,'All Running Order Club'!$A$4:$CI$60,AD$204,FALSE),"-")</f>
        <v>-</v>
      </c>
      <c r="AE181" s="36" t="str">
        <f>IFERROR(VLOOKUP($A181,'All Running Order Club'!$A$4:$CI$60,AE$204,FALSE),"-")</f>
        <v>-</v>
      </c>
      <c r="AF181" s="36" t="str">
        <f>IFERROR(VLOOKUP($A181,'All Running Order Club'!$A$4:$CI$60,AF$204,FALSE),"-")</f>
        <v>-</v>
      </c>
      <c r="AG181" s="36" t="str">
        <f>IFERROR(VLOOKUP($A181,'All Running Order Club'!$A$4:$CI$60,AG$204,FALSE),"-")</f>
        <v>-</v>
      </c>
      <c r="AH181" s="38" t="str">
        <f>IFERROR(VLOOKUP($A181,'All Running Order Club'!$A$4:$CI$60,AH$204,FALSE),"-")</f>
        <v>-</v>
      </c>
      <c r="AI181" s="38" t="str">
        <f>IFERROR(VLOOKUP($A181,'All Running Order Club'!$A$4:$CI$60,AI$204,FALSE),"-")</f>
        <v>-</v>
      </c>
      <c r="AJ181" s="36" t="str">
        <f>IFERROR(VLOOKUP($A181,'All Running Order Club'!$A$4:$CI$60,AJ$204,FALSE),"-")</f>
        <v>-</v>
      </c>
      <c r="AK181" s="36" t="str">
        <f>IFERROR(VLOOKUP($A181,'All Running Order Club'!$A$4:$CI$60,AK$204,FALSE),"-")</f>
        <v>-</v>
      </c>
      <c r="AL181" s="36" t="str">
        <f>IFERROR(VLOOKUP($A181,'All Running Order Club'!$A$4:$CI$60,AL$204,FALSE),"-")</f>
        <v>-</v>
      </c>
      <c r="AM181" s="36" t="str">
        <f>IFERROR(VLOOKUP($A181,'All Running Order Club'!$A$4:$CI$60,AM$204,FALSE),"-")</f>
        <v>-</v>
      </c>
      <c r="AN181" s="36" t="str">
        <f>IFERROR(VLOOKUP($A181,'All Running Order Club'!$A$4:$CI$60,AN$204,FALSE),"-")</f>
        <v>-</v>
      </c>
      <c r="AO181" s="36" t="str">
        <f>IFERROR(VLOOKUP($A181,'All Running Order Club'!$A$4:$CI$60,AO$204,FALSE),"-")</f>
        <v>-</v>
      </c>
      <c r="AP181" s="36" t="str">
        <f>IFERROR(VLOOKUP($A181,'All Running Order Club'!$A$4:$CI$60,AP$204,FALSE),"-")</f>
        <v>-</v>
      </c>
      <c r="AQ181" s="36" t="str">
        <f>IFERROR(VLOOKUP($A181,'All Running Order Club'!$A$4:$CI$60,AQ$204,FALSE),"-")</f>
        <v>-</v>
      </c>
      <c r="AR181" s="36" t="str">
        <f>IFERROR(VLOOKUP($A181,'All Running Order Club'!$A$4:$CI$60,AR$204,FALSE),"-")</f>
        <v>-</v>
      </c>
      <c r="AS181" s="36" t="str">
        <f>IFERROR(VLOOKUP($A181,'All Running Order Club'!$A$4:$CI$60,AS$204,FALSE),"-")</f>
        <v>-</v>
      </c>
      <c r="AT181" s="38" t="str">
        <f>IFERROR(VLOOKUP($A181,'All Running Order Club'!$A$4:$CI$60,AT$204,FALSE),"-")</f>
        <v>-</v>
      </c>
      <c r="AU181" s="38" t="str">
        <f>IFERROR(VLOOKUP($A181,'All Running Order Club'!$A$4:$CI$60,AU$204,FALSE),"-")</f>
        <v>-</v>
      </c>
      <c r="AV181" s="36" t="str">
        <f>IFERROR(VLOOKUP($A181,'All Running Order Club'!$A$4:$CI$60,AV$204,FALSE),"-")</f>
        <v>-</v>
      </c>
      <c r="AW181" s="36" t="str">
        <f>IFERROR(VLOOKUP($A181,'All Running Order Club'!$A$4:$CI$60,AW$204,FALSE),"-")</f>
        <v>-</v>
      </c>
      <c r="AX181" s="36" t="str">
        <f>IFERROR(VLOOKUP($A181,'All Running Order Club'!$A$4:$CI$60,AX$204,FALSE),"-")</f>
        <v>-</v>
      </c>
      <c r="AY181" s="36" t="str">
        <f>IFERROR(VLOOKUP($A181,'All Running Order Club'!$A$4:$CI$60,AY$204,FALSE),"-")</f>
        <v>-</v>
      </c>
      <c r="AZ181" s="36" t="str">
        <f>IFERROR(VLOOKUP($A181,'All Running Order Club'!$A$4:$CI$60,AZ$204,FALSE),"-")</f>
        <v>-</v>
      </c>
      <c r="BA181" s="36" t="str">
        <f>IFERROR(VLOOKUP($A181,'All Running Order Club'!$A$4:$CI$60,BA$204,FALSE),"-")</f>
        <v>-</v>
      </c>
      <c r="BB181" s="36" t="str">
        <f>IFERROR(VLOOKUP($A181,'All Running Order Club'!$A$4:$CI$60,BB$204,FALSE),"-")</f>
        <v>-</v>
      </c>
      <c r="BC181" s="36" t="str">
        <f>IFERROR(VLOOKUP($A181,'All Running Order Club'!$A$4:$CI$60,BC$204,FALSE),"-")</f>
        <v>-</v>
      </c>
      <c r="BD181" s="36" t="str">
        <f>IFERROR(VLOOKUP($A181,'All Running Order Club'!$A$4:$CI$60,BD$204,FALSE),"-")</f>
        <v>-</v>
      </c>
      <c r="BE181" s="36" t="str">
        <f>IFERROR(VLOOKUP($A181,'All Running Order Club'!$A$4:$CI$60,BE$204,FALSE),"-")</f>
        <v>-</v>
      </c>
      <c r="BF181" s="38" t="str">
        <f>IFERROR(VLOOKUP($A181,'All Running Order Club'!$A$4:$CI$60,BF$204,FALSE),"-")</f>
        <v>-</v>
      </c>
      <c r="BG181" s="38" t="str">
        <f>IFERROR(VLOOKUP($A181,'All Running Order Club'!$A$4:$CI$60,BG$204,FALSE),"-")</f>
        <v>-</v>
      </c>
      <c r="BH181" s="5" t="str">
        <f>IFERROR(VLOOKUP($A181,'All Running Order Club'!$A$4:$CI$60,BH$204,FALSE),"-")</f>
        <v>-</v>
      </c>
      <c r="BI181" s="5" t="str">
        <f>IFERROR(VLOOKUP($A181,'All Running Order Club'!$A$4:$CI$60,BI$204,FALSE),"-")</f>
        <v>-</v>
      </c>
      <c r="BJ181" s="5" t="str">
        <f>IFERROR(VLOOKUP($A181,'All Running Order Club'!$A$4:$CI$60,BJ$204,FALSE),"-")</f>
        <v>-</v>
      </c>
      <c r="BK181" s="5" t="str">
        <f>IFERROR(VLOOKUP($A181,'All Running Order Club'!$A$4:$CI$60,BK$204,FALSE),"-")</f>
        <v>-</v>
      </c>
      <c r="BL181" s="5" t="str">
        <f>IFERROR(VLOOKUP($A181,'All Running Order Club'!$A$4:$CI$60,BL$204,FALSE),"-")</f>
        <v>-</v>
      </c>
      <c r="BM181" s="5" t="str">
        <f>IFERROR(VLOOKUP($A181,'All Running Order Club'!$A$4:$CI$60,BM$204,FALSE),"-")</f>
        <v>-</v>
      </c>
      <c r="BN181" s="5" t="str">
        <f>IFERROR(VLOOKUP($A181,'All Running Order Club'!$A$4:$CI$60,BN$204,FALSE),"-")</f>
        <v>-</v>
      </c>
      <c r="BO181" s="5" t="str">
        <f>IFERROR(VLOOKUP($A181,'All Running Order Club'!$A$4:$CI$60,BO$204,FALSE),"-")</f>
        <v>-</v>
      </c>
      <c r="BP181" s="3" t="str">
        <f>IFERROR(VLOOKUP($A181,'All Running Order Club'!$A$4:$CI$60,BP$204,FALSE),"-")</f>
        <v>-</v>
      </c>
      <c r="BQ181" s="3" t="str">
        <f>IFERROR(VLOOKUP($A181,'All Running Order Club'!$A$4:$CI$60,BQ$204,FALSE),"-")</f>
        <v>-</v>
      </c>
      <c r="BR181" s="3" t="str">
        <f>IFERROR(VLOOKUP($A181,'All Running Order Club'!$A$4:$CI$60,BR$204,FALSE),"-")</f>
        <v>-</v>
      </c>
      <c r="BS181" s="3" t="str">
        <f>IFERROR(VLOOKUP($A181,'All Running Order Club'!$A$4:$CI$60,BS$204,FALSE),"-")</f>
        <v>-</v>
      </c>
      <c r="BT181" s="3" t="str">
        <f>IFERROR(VLOOKUP($A181,'All Running Order Club'!$A$4:$CI$60,BT$204,FALSE),"-")</f>
        <v>-</v>
      </c>
      <c r="BU181" s="3" t="str">
        <f>IFERROR(VLOOKUP($A181,'All Running Order Club'!$A$4:$CI$60,BU$204,FALSE),"-")</f>
        <v>-</v>
      </c>
      <c r="BV181" s="3" t="str">
        <f>IFERROR(VLOOKUP($A181,'All Running Order Club'!$A$4:$CI$60,BV$204,FALSE),"-")</f>
        <v>-</v>
      </c>
      <c r="BW181" s="3" t="str">
        <f>IFERROR(VLOOKUP($A181,'All Running Order Club'!$A$4:$CI$60,BW$204,FALSE),"-")</f>
        <v>-</v>
      </c>
      <c r="BX181" s="3" t="str">
        <f>IFERROR(VLOOKUP($A181,'All Running Order Club'!$A$4:$CI$60,BX$204,FALSE),"-")</f>
        <v>-</v>
      </c>
      <c r="BY181" s="3" t="str">
        <f>IFERROR(VLOOKUP($A181,'All Running Order Club'!$A$4:$CI$60,BY$204,FALSE),"-")</f>
        <v>-</v>
      </c>
      <c r="BZ181" s="3" t="str">
        <f>IFERROR(VLOOKUP($A181,'All Running Order Club'!$A$4:$CI$60,BZ$204,FALSE),"-")</f>
        <v>-</v>
      </c>
      <c r="CA181" s="3" t="str">
        <f>IFERROR(VLOOKUP($A181,'All Running Order Club'!$A$4:$CI$60,CA$204,FALSE),"-")</f>
        <v>-</v>
      </c>
      <c r="CB181" s="3" t="str">
        <f>IFERROR(VLOOKUP($A181,'All Running Order Club'!$A$4:$CI$60,CB$204,FALSE),"-")</f>
        <v>-</v>
      </c>
      <c r="CC181" s="3" t="str">
        <f>IFERROR(VLOOKUP($A181,'All Running Order Club'!$A$4:$CI$60,CC$204,FALSE),"-")</f>
        <v>-</v>
      </c>
      <c r="CD181" s="3" t="str">
        <f>IFERROR(VLOOKUP($A181,'All Running Order Club'!$A$4:$CI$60,CD$204,FALSE),"-")</f>
        <v>-</v>
      </c>
      <c r="CE181" s="3" t="str">
        <f>IFERROR(VLOOKUP($A181,'All Running Order Club'!$A$4:$CI$60,CE$204,FALSE),"-")</f>
        <v>-</v>
      </c>
      <c r="CF181" s="3"/>
      <c r="CG181" s="3"/>
      <c r="CH181" s="5" t="str">
        <f>IFERROR(VLOOKUP($A181,'All Running Order Club'!$A$4:$CI$60,CH$204,FALSE),"-")</f>
        <v>-</v>
      </c>
      <c r="CI181">
        <v>20</v>
      </c>
    </row>
    <row r="182" spans="1:87" x14ac:dyDescent="0.3">
      <c r="A182" t="s">
        <v>101</v>
      </c>
      <c r="B182" s="13" t="str">
        <f>IFERROR(VLOOKUP($A182,'All Running Order Club'!$A$4:$CI$60,B$204,FALSE),"-")</f>
        <v>-</v>
      </c>
      <c r="C182" s="35" t="str">
        <f>IFERROR(VLOOKUP($A182,'All Running Order Club'!$A$4:$CI$60,C$204,FALSE),"-")</f>
        <v>-</v>
      </c>
      <c r="D182" s="35" t="str">
        <f>IFERROR(VLOOKUP($A182,'All Running Order Club'!$A$4:$CI$60,D$204,FALSE),"-")</f>
        <v>-</v>
      </c>
      <c r="E182" s="35" t="str">
        <f>IFERROR(VLOOKUP($A182,'All Running Order Club'!$A$4:$CI$60,E$204,FALSE),"-")</f>
        <v>-</v>
      </c>
      <c r="F182" s="35" t="str">
        <f>IFERROR(VLOOKUP($A182,'All Running Order Club'!$A$4:$CI$60,F$204,FALSE),"-")</f>
        <v>-</v>
      </c>
      <c r="G182" s="13" t="str">
        <f>IFERROR(VLOOKUP($A182,'All Running Order Club'!$A$4:$CI$60,G$204,FALSE),"-")</f>
        <v>-</v>
      </c>
      <c r="H182" s="12" t="str">
        <f>IFERROR(VLOOKUP($A182,'All Running Order Club'!$A$4:$CI$60,H$204,FALSE),"-")</f>
        <v>-</v>
      </c>
      <c r="I182" s="12" t="str">
        <f>IFERROR(VLOOKUP($A182,'All Running Order Club'!$A$4:$CI$60,I$204,FALSE),"-")</f>
        <v>-</v>
      </c>
      <c r="J182" s="12" t="str">
        <f>IFERROR(VLOOKUP($A182,'All Running Order Club'!$A$4:$CI$60,J$204,FALSE),"-")</f>
        <v>-</v>
      </c>
      <c r="K182" s="35" t="str">
        <f>IFERROR(VLOOKUP($A182,'All Running Order Club'!$A$4:$CI$60,K$204,FALSE),"-")</f>
        <v>-</v>
      </c>
      <c r="L182" s="12" t="str">
        <f>IFERROR(VLOOKUP($A182,'All Running Order Club'!$A$4:$CI$60,L$204,FALSE),"-")</f>
        <v>-</v>
      </c>
      <c r="M182" s="35" t="str">
        <f>IFERROR(VLOOKUP($A182,'All Running Order Club'!$A$4:$CI$60,M$204,FALSE),"-")</f>
        <v>-</v>
      </c>
      <c r="N182" s="35" t="str">
        <f>IFERROR(VLOOKUP($A182,'All Running Order Club'!$A$4:$CI$60,N$204,FALSE),"-")</f>
        <v>-</v>
      </c>
      <c r="O182" s="35" t="str">
        <f>IFERROR(VLOOKUP($A182,'All Running Order Club'!$A$4:$CI$60,O$204,FALSE),"-")</f>
        <v>-</v>
      </c>
      <c r="P182" s="35" t="str">
        <f>IFERROR(VLOOKUP($A182,'All Running Order Club'!$A$4:$CI$60,P$204,FALSE),"-")</f>
        <v>-</v>
      </c>
      <c r="Q182" s="35" t="str">
        <f>IFERROR(VLOOKUP($A182,'All Running Order Club'!$A$4:$CI$60,Q$204,FALSE),"-")</f>
        <v>-</v>
      </c>
      <c r="R182" s="35" t="str">
        <f>IFERROR(VLOOKUP($A182,'All Running Order Club'!$A$4:$CI$60,R$204,FALSE),"-")</f>
        <v>-</v>
      </c>
      <c r="S182" s="12" t="str">
        <f>IFERROR(VLOOKUP($A182,'All Running Order Club'!$A$4:$CI$60,S$204,FALSE),"-")</f>
        <v>-</v>
      </c>
      <c r="T182" s="35" t="str">
        <f>IFERROR(VLOOKUP($A182,'All Running Order Club'!$A$4:$CI$60,T$204,FALSE),"-")</f>
        <v>-</v>
      </c>
      <c r="U182" s="12" t="str">
        <f>IFERROR(VLOOKUP($A182,'All Running Order Club'!$A$4:$CI$60,U$204,FALSE),"-")</f>
        <v>-</v>
      </c>
      <c r="V182" s="35" t="str">
        <f>IFERROR(VLOOKUP($A182,'All Running Order Club'!$A$4:$CI$60,V$204,FALSE),"-")</f>
        <v>-</v>
      </c>
      <c r="W182" s="5" t="str">
        <f>IFERROR(VLOOKUP($A182,'All Running Order Club'!$A$4:$CI$60,W$204,FALSE),"-")</f>
        <v>-</v>
      </c>
      <c r="X182" s="12" t="str">
        <f>IFERROR(VLOOKUP($A182,'All Running Order Club'!$A$4:$CI$60,X$204,FALSE),"-")</f>
        <v>-</v>
      </c>
      <c r="Y182" s="12" t="str">
        <f>IFERROR(VLOOKUP($A182,'All Running Order Club'!$A$4:$CI$60,Y$204,FALSE),"-")</f>
        <v>-</v>
      </c>
      <c r="Z182" s="12" t="str">
        <f>IFERROR(VLOOKUP($A182,'All Running Order Club'!$A$4:$CI$60,Z$204,FALSE),"-")</f>
        <v>-</v>
      </c>
      <c r="AA182" s="12" t="str">
        <f>IFERROR(VLOOKUP($A182,'All Running Order Club'!$A$4:$CI$60,AA$204,FALSE),"-")</f>
        <v>-</v>
      </c>
      <c r="AB182" s="12" t="str">
        <f>IFERROR(VLOOKUP($A182,'All Running Order Club'!$A$4:$CI$60,AB$204,FALSE),"-")</f>
        <v>-</v>
      </c>
      <c r="AC182" s="12" t="str">
        <f>IFERROR(VLOOKUP($A182,'All Running Order Club'!$A$4:$CI$60,AC$204,FALSE),"-")</f>
        <v>-</v>
      </c>
      <c r="AD182" s="12" t="str">
        <f>IFERROR(VLOOKUP($A182,'All Running Order Club'!$A$4:$CI$60,AD$204,FALSE),"-")</f>
        <v>-</v>
      </c>
      <c r="AE182" s="12" t="str">
        <f>IFERROR(VLOOKUP($A182,'All Running Order Club'!$A$4:$CI$60,AE$204,FALSE),"-")</f>
        <v>-</v>
      </c>
      <c r="AF182" s="12" t="str">
        <f>IFERROR(VLOOKUP($A182,'All Running Order Club'!$A$4:$CI$60,AF$204,FALSE),"-")</f>
        <v>-</v>
      </c>
      <c r="AG182" s="12" t="str">
        <f>IFERROR(VLOOKUP($A182,'All Running Order Club'!$A$4:$CI$60,AG$204,FALSE),"-")</f>
        <v>-</v>
      </c>
      <c r="AH182" s="5" t="str">
        <f>IFERROR(VLOOKUP($A182,'All Running Order Club'!$A$4:$CI$60,AH$204,FALSE),"-")</f>
        <v>-</v>
      </c>
      <c r="AI182" s="5" t="str">
        <f>IFERROR(VLOOKUP($A182,'All Running Order Club'!$A$4:$CI$60,AI$204,FALSE),"-")</f>
        <v>-</v>
      </c>
      <c r="AJ182" s="12" t="str">
        <f>IFERROR(VLOOKUP($A182,'All Running Order Club'!$A$4:$CI$60,AJ$204,FALSE),"-")</f>
        <v>-</v>
      </c>
      <c r="AK182" s="12" t="str">
        <f>IFERROR(VLOOKUP($A182,'All Running Order Club'!$A$4:$CI$60,AK$204,FALSE),"-")</f>
        <v>-</v>
      </c>
      <c r="AL182" s="12" t="str">
        <f>IFERROR(VLOOKUP($A182,'All Running Order Club'!$A$4:$CI$60,AL$204,FALSE),"-")</f>
        <v>-</v>
      </c>
      <c r="AM182" s="12" t="str">
        <f>IFERROR(VLOOKUP($A182,'All Running Order Club'!$A$4:$CI$60,AM$204,FALSE),"-")</f>
        <v>-</v>
      </c>
      <c r="AN182" s="12" t="str">
        <f>IFERROR(VLOOKUP($A182,'All Running Order Club'!$A$4:$CI$60,AN$204,FALSE),"-")</f>
        <v>-</v>
      </c>
      <c r="AO182" s="12" t="str">
        <f>IFERROR(VLOOKUP($A182,'All Running Order Club'!$A$4:$CI$60,AO$204,FALSE),"-")</f>
        <v>-</v>
      </c>
      <c r="AP182" s="12" t="str">
        <f>IFERROR(VLOOKUP($A182,'All Running Order Club'!$A$4:$CI$60,AP$204,FALSE),"-")</f>
        <v>-</v>
      </c>
      <c r="AQ182" s="12" t="str">
        <f>IFERROR(VLOOKUP($A182,'All Running Order Club'!$A$4:$CI$60,AQ$204,FALSE),"-")</f>
        <v>-</v>
      </c>
      <c r="AR182" s="12" t="str">
        <f>IFERROR(VLOOKUP($A182,'All Running Order Club'!$A$4:$CI$60,AR$204,FALSE),"-")</f>
        <v>-</v>
      </c>
      <c r="AS182" s="12" t="str">
        <f>IFERROR(VLOOKUP($A182,'All Running Order Club'!$A$4:$CI$60,AS$204,FALSE),"-")</f>
        <v>-</v>
      </c>
      <c r="AT182" s="5" t="str">
        <f>IFERROR(VLOOKUP($A182,'All Running Order Club'!$A$4:$CI$60,AT$204,FALSE),"-")</f>
        <v>-</v>
      </c>
      <c r="AU182" s="5" t="str">
        <f>IFERROR(VLOOKUP($A182,'All Running Order Club'!$A$4:$CI$60,AU$204,FALSE),"-")</f>
        <v>-</v>
      </c>
      <c r="AV182" s="12" t="str">
        <f>IFERROR(VLOOKUP($A182,'All Running Order Club'!$A$4:$CI$60,AV$204,FALSE),"-")</f>
        <v>-</v>
      </c>
      <c r="AW182" s="12" t="str">
        <f>IFERROR(VLOOKUP($A182,'All Running Order Club'!$A$4:$CI$60,AW$204,FALSE),"-")</f>
        <v>-</v>
      </c>
      <c r="AX182" s="12" t="str">
        <f>IFERROR(VLOOKUP($A182,'All Running Order Club'!$A$4:$CI$60,AX$204,FALSE),"-")</f>
        <v>-</v>
      </c>
      <c r="AY182" s="12" t="str">
        <f>IFERROR(VLOOKUP($A182,'All Running Order Club'!$A$4:$CI$60,AY$204,FALSE),"-")</f>
        <v>-</v>
      </c>
      <c r="AZ182" s="12" t="str">
        <f>IFERROR(VLOOKUP($A182,'All Running Order Club'!$A$4:$CI$60,AZ$204,FALSE),"-")</f>
        <v>-</v>
      </c>
      <c r="BA182" s="12" t="str">
        <f>IFERROR(VLOOKUP($A182,'All Running Order Club'!$A$4:$CI$60,BA$204,FALSE),"-")</f>
        <v>-</v>
      </c>
      <c r="BB182" s="12" t="str">
        <f>IFERROR(VLOOKUP($A182,'All Running Order Club'!$A$4:$CI$60,BB$204,FALSE),"-")</f>
        <v>-</v>
      </c>
      <c r="BC182" s="12" t="str">
        <f>IFERROR(VLOOKUP($A182,'All Running Order Club'!$A$4:$CI$60,BC$204,FALSE),"-")</f>
        <v>-</v>
      </c>
      <c r="BD182" s="12" t="str">
        <f>IFERROR(VLOOKUP($A182,'All Running Order Club'!$A$4:$CI$60,BD$204,FALSE),"-")</f>
        <v>-</v>
      </c>
      <c r="BE182" s="12" t="str">
        <f>IFERROR(VLOOKUP($A182,'All Running Order Club'!$A$4:$CI$60,BE$204,FALSE),"-")</f>
        <v>-</v>
      </c>
      <c r="BF182" s="5" t="str">
        <f>IFERROR(VLOOKUP($A182,'All Running Order Club'!$A$4:$CI$60,BF$204,FALSE),"-")</f>
        <v>-</v>
      </c>
      <c r="BG182" s="5" t="str">
        <f>IFERROR(VLOOKUP($A182,'All Running Order Club'!$A$4:$CI$60,BG$204,FALSE),"-")</f>
        <v>-</v>
      </c>
      <c r="BH182" s="5" t="str">
        <f>IFERROR(VLOOKUP($A182,'All Running Order Club'!$A$4:$CI$60,BH$204,FALSE),"-")</f>
        <v>-</v>
      </c>
      <c r="BI182" s="5" t="str">
        <f>IFERROR(VLOOKUP($A182,'All Running Order Club'!$A$4:$CI$60,BI$204,FALSE),"-")</f>
        <v>-</v>
      </c>
      <c r="BJ182" s="5" t="str">
        <f>IFERROR(VLOOKUP($A182,'All Running Order Club'!$A$4:$CI$60,BJ$204,FALSE),"-")</f>
        <v>-</v>
      </c>
      <c r="BK182" s="5" t="str">
        <f>IFERROR(VLOOKUP($A182,'All Running Order Club'!$A$4:$CI$60,BK$204,FALSE),"-")</f>
        <v>-</v>
      </c>
      <c r="BL182" s="5" t="str">
        <f>IFERROR(VLOOKUP($A182,'All Running Order Club'!$A$4:$CI$60,BL$204,FALSE),"-")</f>
        <v>-</v>
      </c>
      <c r="BM182" s="5" t="str">
        <f>IFERROR(VLOOKUP($A182,'All Running Order Club'!$A$4:$CI$60,BM$204,FALSE),"-")</f>
        <v>-</v>
      </c>
      <c r="BN182" s="5" t="str">
        <f>IFERROR(VLOOKUP($A182,'All Running Order Club'!$A$4:$CI$60,BN$204,FALSE),"-")</f>
        <v>-</v>
      </c>
      <c r="BO182" s="5" t="str">
        <f>IFERROR(VLOOKUP($A182,'All Running Order Club'!$A$4:$CI$60,BO$204,FALSE),"-")</f>
        <v>-</v>
      </c>
      <c r="BP182" s="3" t="str">
        <f>IFERROR(VLOOKUP($A182,'All Running Order Club'!$A$4:$CI$60,BP$204,FALSE),"-")</f>
        <v>-</v>
      </c>
      <c r="BQ182" s="3" t="str">
        <f>IFERROR(VLOOKUP($A182,'All Running Order Club'!$A$4:$CI$60,BQ$204,FALSE),"-")</f>
        <v>-</v>
      </c>
      <c r="BR182" s="3" t="str">
        <f>IFERROR(VLOOKUP($A182,'All Running Order Club'!$A$4:$CI$60,BR$204,FALSE),"-")</f>
        <v>-</v>
      </c>
      <c r="BS182" s="3" t="str">
        <f>IFERROR(VLOOKUP($A182,'All Running Order Club'!$A$4:$CI$60,BS$204,FALSE),"-")</f>
        <v>-</v>
      </c>
      <c r="BT182" s="3" t="str">
        <f>IFERROR(VLOOKUP($A182,'All Running Order Club'!$A$4:$CI$60,BT$204,FALSE),"-")</f>
        <v>-</v>
      </c>
      <c r="BU182" s="3" t="str">
        <f>IFERROR(VLOOKUP($A182,'All Running Order Club'!$A$4:$CI$60,BU$204,FALSE),"-")</f>
        <v>-</v>
      </c>
      <c r="BV182" s="3" t="str">
        <f>IFERROR(VLOOKUP($A182,'All Running Order Club'!$A$4:$CI$60,BV$204,FALSE),"-")</f>
        <v>-</v>
      </c>
      <c r="BW182" s="3" t="str">
        <f>IFERROR(VLOOKUP($A182,'All Running Order Club'!$A$4:$CI$60,BW$204,FALSE),"-")</f>
        <v>-</v>
      </c>
      <c r="BX182" s="3" t="str">
        <f>IFERROR(VLOOKUP($A182,'All Running Order Club'!$A$4:$CI$60,BX$204,FALSE),"-")</f>
        <v>-</v>
      </c>
      <c r="BY182" s="3" t="str">
        <f>IFERROR(VLOOKUP($A182,'All Running Order Club'!$A$4:$CI$60,BY$204,FALSE),"-")</f>
        <v>-</v>
      </c>
      <c r="BZ182" s="3" t="str">
        <f>IFERROR(VLOOKUP($A182,'All Running Order Club'!$A$4:$CI$60,BZ$204,FALSE),"-")</f>
        <v>-</v>
      </c>
      <c r="CA182" s="3" t="str">
        <f>IFERROR(VLOOKUP($A182,'All Running Order Club'!$A$4:$CI$60,CA$204,FALSE),"-")</f>
        <v>-</v>
      </c>
      <c r="CB182" s="3" t="str">
        <f>IFERROR(VLOOKUP($A182,'All Running Order Club'!$A$4:$CI$60,CB$204,FALSE),"-")</f>
        <v>-</v>
      </c>
      <c r="CC182" s="3" t="str">
        <f>IFERROR(VLOOKUP($A182,'All Running Order Club'!$A$4:$CI$60,CC$204,FALSE),"-")</f>
        <v>-</v>
      </c>
      <c r="CD182" s="3" t="str">
        <f>IFERROR(VLOOKUP($A182,'All Running Order Club'!$A$4:$CI$60,CD$204,FALSE),"-")</f>
        <v>-</v>
      </c>
      <c r="CE182" s="3" t="str">
        <f>IFERROR(VLOOKUP($A182,'All Running Order Club'!$A$4:$CI$60,CE$204,FALSE),"-")</f>
        <v>-</v>
      </c>
      <c r="CF182" s="3"/>
      <c r="CG182" s="3"/>
      <c r="CH182" s="5" t="str">
        <f>IFERROR(VLOOKUP($A182,'All Running Order Club'!$A$4:$CI$60,CH$204,FALSE),"-")</f>
        <v>-</v>
      </c>
      <c r="CI182">
        <v>21</v>
      </c>
    </row>
    <row r="183" spans="1:87" x14ac:dyDescent="0.3">
      <c r="A183" t="s">
        <v>102</v>
      </c>
      <c r="B183" s="37" t="str">
        <f>IFERROR(VLOOKUP($A183,'All Running Order Club'!$A$4:$CI$60,B$204,FALSE),"-")</f>
        <v>-</v>
      </c>
      <c r="C183" s="36" t="str">
        <f>IFERROR(VLOOKUP($A183,'All Running Order Club'!$A$4:$CI$60,C$204,FALSE),"-")</f>
        <v>-</v>
      </c>
      <c r="D183" s="36" t="str">
        <f>IFERROR(VLOOKUP($A183,'All Running Order Club'!$A$4:$CI$60,D$204,FALSE),"-")</f>
        <v>-</v>
      </c>
      <c r="E183" s="36" t="str">
        <f>IFERROR(VLOOKUP($A183,'All Running Order Club'!$A$4:$CI$60,E$204,FALSE),"-")</f>
        <v>-</v>
      </c>
      <c r="F183" s="36" t="str">
        <f>IFERROR(VLOOKUP($A183,'All Running Order Club'!$A$4:$CI$60,F$204,FALSE),"-")</f>
        <v>-</v>
      </c>
      <c r="G183" s="37" t="str">
        <f>IFERROR(VLOOKUP($A183,'All Running Order Club'!$A$4:$CI$60,G$204,FALSE),"-")</f>
        <v>-</v>
      </c>
      <c r="H183" s="36" t="str">
        <f>IFERROR(VLOOKUP($A183,'All Running Order Club'!$A$4:$CI$60,H$204,FALSE),"-")</f>
        <v>-</v>
      </c>
      <c r="I183" s="36" t="str">
        <f>IFERROR(VLOOKUP($A183,'All Running Order Club'!$A$4:$CI$60,I$204,FALSE),"-")</f>
        <v>-</v>
      </c>
      <c r="J183" s="36" t="str">
        <f>IFERROR(VLOOKUP($A183,'All Running Order Club'!$A$4:$CI$60,J$204,FALSE),"-")</f>
        <v>-</v>
      </c>
      <c r="K183" s="36" t="str">
        <f>IFERROR(VLOOKUP($A183,'All Running Order Club'!$A$4:$CI$60,K$204,FALSE),"-")</f>
        <v>-</v>
      </c>
      <c r="L183" s="36" t="str">
        <f>IFERROR(VLOOKUP($A183,'All Running Order Club'!$A$4:$CI$60,L$204,FALSE),"-")</f>
        <v>-</v>
      </c>
      <c r="M183" s="36" t="str">
        <f>IFERROR(VLOOKUP($A183,'All Running Order Club'!$A$4:$CI$60,M$204,FALSE),"-")</f>
        <v>-</v>
      </c>
      <c r="N183" s="36" t="str">
        <f>IFERROR(VLOOKUP($A183,'All Running Order Club'!$A$4:$CI$60,N$204,FALSE),"-")</f>
        <v>-</v>
      </c>
      <c r="O183" s="36" t="str">
        <f>IFERROR(VLOOKUP($A183,'All Running Order Club'!$A$4:$CI$60,O$204,FALSE),"-")</f>
        <v>-</v>
      </c>
      <c r="P183" s="36" t="str">
        <f>IFERROR(VLOOKUP($A183,'All Running Order Club'!$A$4:$CI$60,P$204,FALSE),"-")</f>
        <v>-</v>
      </c>
      <c r="Q183" s="36" t="str">
        <f>IFERROR(VLOOKUP($A183,'All Running Order Club'!$A$4:$CI$60,Q$204,FALSE),"-")</f>
        <v>-</v>
      </c>
      <c r="R183" s="36" t="str">
        <f>IFERROR(VLOOKUP($A183,'All Running Order Club'!$A$4:$CI$60,R$204,FALSE),"-")</f>
        <v>-</v>
      </c>
      <c r="S183" s="36" t="str">
        <f>IFERROR(VLOOKUP($A183,'All Running Order Club'!$A$4:$CI$60,S$204,FALSE),"-")</f>
        <v>-</v>
      </c>
      <c r="T183" s="36" t="str">
        <f>IFERROR(VLOOKUP($A183,'All Running Order Club'!$A$4:$CI$60,T$204,FALSE),"-")</f>
        <v>-</v>
      </c>
      <c r="U183" s="36" t="str">
        <f>IFERROR(VLOOKUP($A183,'All Running Order Club'!$A$4:$CI$60,U$204,FALSE),"-")</f>
        <v>-</v>
      </c>
      <c r="V183" s="36" t="str">
        <f>IFERROR(VLOOKUP($A183,'All Running Order Club'!$A$4:$CI$60,V$204,FALSE),"-")</f>
        <v>-</v>
      </c>
      <c r="W183" s="38" t="str">
        <f>IFERROR(VLOOKUP($A183,'All Running Order Club'!$A$4:$CI$60,W$204,FALSE),"-")</f>
        <v>-</v>
      </c>
      <c r="X183" s="36" t="str">
        <f>IFERROR(VLOOKUP($A183,'All Running Order Club'!$A$4:$CI$60,X$204,FALSE),"-")</f>
        <v>-</v>
      </c>
      <c r="Y183" s="36" t="str">
        <f>IFERROR(VLOOKUP($A183,'All Running Order Club'!$A$4:$CI$60,Y$204,FALSE),"-")</f>
        <v>-</v>
      </c>
      <c r="Z183" s="36" t="str">
        <f>IFERROR(VLOOKUP($A183,'All Running Order Club'!$A$4:$CI$60,Z$204,FALSE),"-")</f>
        <v>-</v>
      </c>
      <c r="AA183" s="36" t="str">
        <f>IFERROR(VLOOKUP($A183,'All Running Order Club'!$A$4:$CI$60,AA$204,FALSE),"-")</f>
        <v>-</v>
      </c>
      <c r="AB183" s="36" t="str">
        <f>IFERROR(VLOOKUP($A183,'All Running Order Club'!$A$4:$CI$60,AB$204,FALSE),"-")</f>
        <v>-</v>
      </c>
      <c r="AC183" s="36" t="str">
        <f>IFERROR(VLOOKUP($A183,'All Running Order Club'!$A$4:$CI$60,AC$204,FALSE),"-")</f>
        <v>-</v>
      </c>
      <c r="AD183" s="36" t="str">
        <f>IFERROR(VLOOKUP($A183,'All Running Order Club'!$A$4:$CI$60,AD$204,FALSE),"-")</f>
        <v>-</v>
      </c>
      <c r="AE183" s="36" t="str">
        <f>IFERROR(VLOOKUP($A183,'All Running Order Club'!$A$4:$CI$60,AE$204,FALSE),"-")</f>
        <v>-</v>
      </c>
      <c r="AF183" s="36" t="str">
        <f>IFERROR(VLOOKUP($A183,'All Running Order Club'!$A$4:$CI$60,AF$204,FALSE),"-")</f>
        <v>-</v>
      </c>
      <c r="AG183" s="36" t="str">
        <f>IFERROR(VLOOKUP($A183,'All Running Order Club'!$A$4:$CI$60,AG$204,FALSE),"-")</f>
        <v>-</v>
      </c>
      <c r="AH183" s="38" t="str">
        <f>IFERROR(VLOOKUP($A183,'All Running Order Club'!$A$4:$CI$60,AH$204,FALSE),"-")</f>
        <v>-</v>
      </c>
      <c r="AI183" s="38" t="str">
        <f>IFERROR(VLOOKUP($A183,'All Running Order Club'!$A$4:$CI$60,AI$204,FALSE),"-")</f>
        <v>-</v>
      </c>
      <c r="AJ183" s="36" t="str">
        <f>IFERROR(VLOOKUP($A183,'All Running Order Club'!$A$4:$CI$60,AJ$204,FALSE),"-")</f>
        <v>-</v>
      </c>
      <c r="AK183" s="36" t="str">
        <f>IFERROR(VLOOKUP($A183,'All Running Order Club'!$A$4:$CI$60,AK$204,FALSE),"-")</f>
        <v>-</v>
      </c>
      <c r="AL183" s="36" t="str">
        <f>IFERROR(VLOOKUP($A183,'All Running Order Club'!$A$4:$CI$60,AL$204,FALSE),"-")</f>
        <v>-</v>
      </c>
      <c r="AM183" s="36" t="str">
        <f>IFERROR(VLOOKUP($A183,'All Running Order Club'!$A$4:$CI$60,AM$204,FALSE),"-")</f>
        <v>-</v>
      </c>
      <c r="AN183" s="36" t="str">
        <f>IFERROR(VLOOKUP($A183,'All Running Order Club'!$A$4:$CI$60,AN$204,FALSE),"-")</f>
        <v>-</v>
      </c>
      <c r="AO183" s="36" t="str">
        <f>IFERROR(VLOOKUP($A183,'All Running Order Club'!$A$4:$CI$60,AO$204,FALSE),"-")</f>
        <v>-</v>
      </c>
      <c r="AP183" s="36" t="str">
        <f>IFERROR(VLOOKUP($A183,'All Running Order Club'!$A$4:$CI$60,AP$204,FALSE),"-")</f>
        <v>-</v>
      </c>
      <c r="AQ183" s="36" t="str">
        <f>IFERROR(VLOOKUP($A183,'All Running Order Club'!$A$4:$CI$60,AQ$204,FALSE),"-")</f>
        <v>-</v>
      </c>
      <c r="AR183" s="36" t="str">
        <f>IFERROR(VLOOKUP($A183,'All Running Order Club'!$A$4:$CI$60,AR$204,FALSE),"-")</f>
        <v>-</v>
      </c>
      <c r="AS183" s="36" t="str">
        <f>IFERROR(VLOOKUP($A183,'All Running Order Club'!$A$4:$CI$60,AS$204,FALSE),"-")</f>
        <v>-</v>
      </c>
      <c r="AT183" s="38" t="str">
        <f>IFERROR(VLOOKUP($A183,'All Running Order Club'!$A$4:$CI$60,AT$204,FALSE),"-")</f>
        <v>-</v>
      </c>
      <c r="AU183" s="38" t="str">
        <f>IFERROR(VLOOKUP($A183,'All Running Order Club'!$A$4:$CI$60,AU$204,FALSE),"-")</f>
        <v>-</v>
      </c>
      <c r="AV183" s="36" t="str">
        <f>IFERROR(VLOOKUP($A183,'All Running Order Club'!$A$4:$CI$60,AV$204,FALSE),"-")</f>
        <v>-</v>
      </c>
      <c r="AW183" s="36" t="str">
        <f>IFERROR(VLOOKUP($A183,'All Running Order Club'!$A$4:$CI$60,AW$204,FALSE),"-")</f>
        <v>-</v>
      </c>
      <c r="AX183" s="36" t="str">
        <f>IFERROR(VLOOKUP($A183,'All Running Order Club'!$A$4:$CI$60,AX$204,FALSE),"-")</f>
        <v>-</v>
      </c>
      <c r="AY183" s="36" t="str">
        <f>IFERROR(VLOOKUP($A183,'All Running Order Club'!$A$4:$CI$60,AY$204,FALSE),"-")</f>
        <v>-</v>
      </c>
      <c r="AZ183" s="36" t="str">
        <f>IFERROR(VLOOKUP($A183,'All Running Order Club'!$A$4:$CI$60,AZ$204,FALSE),"-")</f>
        <v>-</v>
      </c>
      <c r="BA183" s="36" t="str">
        <f>IFERROR(VLOOKUP($A183,'All Running Order Club'!$A$4:$CI$60,BA$204,FALSE),"-")</f>
        <v>-</v>
      </c>
      <c r="BB183" s="36" t="str">
        <f>IFERROR(VLOOKUP($A183,'All Running Order Club'!$A$4:$CI$60,BB$204,FALSE),"-")</f>
        <v>-</v>
      </c>
      <c r="BC183" s="36" t="str">
        <f>IFERROR(VLOOKUP($A183,'All Running Order Club'!$A$4:$CI$60,BC$204,FALSE),"-")</f>
        <v>-</v>
      </c>
      <c r="BD183" s="36" t="str">
        <f>IFERROR(VLOOKUP($A183,'All Running Order Club'!$A$4:$CI$60,BD$204,FALSE),"-")</f>
        <v>-</v>
      </c>
      <c r="BE183" s="36" t="str">
        <f>IFERROR(VLOOKUP($A183,'All Running Order Club'!$A$4:$CI$60,BE$204,FALSE),"-")</f>
        <v>-</v>
      </c>
      <c r="BF183" s="38" t="str">
        <f>IFERROR(VLOOKUP($A183,'All Running Order Club'!$A$4:$CI$60,BF$204,FALSE),"-")</f>
        <v>-</v>
      </c>
      <c r="BG183" s="38" t="str">
        <f>IFERROR(VLOOKUP($A183,'All Running Order Club'!$A$4:$CI$60,BG$204,FALSE),"-")</f>
        <v>-</v>
      </c>
      <c r="BH183" s="5" t="str">
        <f>IFERROR(VLOOKUP($A183,'All Running Order Club'!$A$4:$CI$60,BH$204,FALSE),"-")</f>
        <v>-</v>
      </c>
      <c r="BI183" s="5" t="str">
        <f>IFERROR(VLOOKUP($A183,'All Running Order Club'!$A$4:$CI$60,BI$204,FALSE),"-")</f>
        <v>-</v>
      </c>
      <c r="BJ183" s="5" t="str">
        <f>IFERROR(VLOOKUP($A183,'All Running Order Club'!$A$4:$CI$60,BJ$204,FALSE),"-")</f>
        <v>-</v>
      </c>
      <c r="BK183" s="5" t="str">
        <f>IFERROR(VLOOKUP($A183,'All Running Order Club'!$A$4:$CI$60,BK$204,FALSE),"-")</f>
        <v>-</v>
      </c>
      <c r="BL183" s="5" t="str">
        <f>IFERROR(VLOOKUP($A183,'All Running Order Club'!$A$4:$CI$60,BL$204,FALSE),"-")</f>
        <v>-</v>
      </c>
      <c r="BM183" s="5" t="str">
        <f>IFERROR(VLOOKUP($A183,'All Running Order Club'!$A$4:$CI$60,BM$204,FALSE),"-")</f>
        <v>-</v>
      </c>
      <c r="BN183" s="5" t="str">
        <f>IFERROR(VLOOKUP($A183,'All Running Order Club'!$A$4:$CI$60,BN$204,FALSE),"-")</f>
        <v>-</v>
      </c>
      <c r="BO183" s="5" t="str">
        <f>IFERROR(VLOOKUP($A183,'All Running Order Club'!$A$4:$CI$60,BO$204,FALSE),"-")</f>
        <v>-</v>
      </c>
      <c r="BP183" s="3" t="str">
        <f>IFERROR(VLOOKUP($A183,'All Running Order Club'!$A$4:$CI$60,BP$204,FALSE),"-")</f>
        <v>-</v>
      </c>
      <c r="BQ183" s="3" t="str">
        <f>IFERROR(VLOOKUP($A183,'All Running Order Club'!$A$4:$CI$60,BQ$204,FALSE),"-")</f>
        <v>-</v>
      </c>
      <c r="BR183" s="3" t="str">
        <f>IFERROR(VLOOKUP($A183,'All Running Order Club'!$A$4:$CI$60,BR$204,FALSE),"-")</f>
        <v>-</v>
      </c>
      <c r="BS183" s="3" t="str">
        <f>IFERROR(VLOOKUP($A183,'All Running Order Club'!$A$4:$CI$60,BS$204,FALSE),"-")</f>
        <v>-</v>
      </c>
      <c r="BT183" s="3" t="str">
        <f>IFERROR(VLOOKUP($A183,'All Running Order Club'!$A$4:$CI$60,BT$204,FALSE),"-")</f>
        <v>-</v>
      </c>
      <c r="BU183" s="3" t="str">
        <f>IFERROR(VLOOKUP($A183,'All Running Order Club'!$A$4:$CI$60,BU$204,FALSE),"-")</f>
        <v>-</v>
      </c>
      <c r="BV183" s="3" t="str">
        <f>IFERROR(VLOOKUP($A183,'All Running Order Club'!$A$4:$CI$60,BV$204,FALSE),"-")</f>
        <v>-</v>
      </c>
      <c r="BW183" s="3" t="str">
        <f>IFERROR(VLOOKUP($A183,'All Running Order Club'!$A$4:$CI$60,BW$204,FALSE),"-")</f>
        <v>-</v>
      </c>
      <c r="BX183" s="3" t="str">
        <f>IFERROR(VLOOKUP($A183,'All Running Order Club'!$A$4:$CI$60,BX$204,FALSE),"-")</f>
        <v>-</v>
      </c>
      <c r="BY183" s="3" t="str">
        <f>IFERROR(VLOOKUP($A183,'All Running Order Club'!$A$4:$CI$60,BY$204,FALSE),"-")</f>
        <v>-</v>
      </c>
      <c r="BZ183" s="3" t="str">
        <f>IFERROR(VLOOKUP($A183,'All Running Order Club'!$A$4:$CI$60,BZ$204,FALSE),"-")</f>
        <v>-</v>
      </c>
      <c r="CA183" s="3" t="str">
        <f>IFERROR(VLOOKUP($A183,'All Running Order Club'!$A$4:$CI$60,CA$204,FALSE),"-")</f>
        <v>-</v>
      </c>
      <c r="CB183" s="3" t="str">
        <f>IFERROR(VLOOKUP($A183,'All Running Order Club'!$A$4:$CI$60,CB$204,FALSE),"-")</f>
        <v>-</v>
      </c>
      <c r="CC183" s="3" t="str">
        <f>IFERROR(VLOOKUP($A183,'All Running Order Club'!$A$4:$CI$60,CC$204,FALSE),"-")</f>
        <v>-</v>
      </c>
      <c r="CD183" s="3" t="str">
        <f>IFERROR(VLOOKUP($A183,'All Running Order Club'!$A$4:$CI$60,CD$204,FALSE),"-")</f>
        <v>-</v>
      </c>
      <c r="CE183" s="3" t="str">
        <f>IFERROR(VLOOKUP($A183,'All Running Order Club'!$A$4:$CI$60,CE$204,FALSE),"-")</f>
        <v>-</v>
      </c>
      <c r="CF183" s="3"/>
      <c r="CG183" s="3"/>
      <c r="CH183" s="5" t="str">
        <f>IFERROR(VLOOKUP($A183,'All Running Order Club'!$A$4:$CI$60,CH$204,FALSE),"-")</f>
        <v>-</v>
      </c>
      <c r="CI183">
        <v>22</v>
      </c>
    </row>
    <row r="184" spans="1:87" x14ac:dyDescent="0.3">
      <c r="A184" t="s">
        <v>103</v>
      </c>
      <c r="B184" s="13" t="str">
        <f>IFERROR(VLOOKUP($A184,'All Running Order Club'!$A$4:$CI$60,B$204,FALSE),"-")</f>
        <v>-</v>
      </c>
      <c r="C184" s="35" t="str">
        <f>IFERROR(VLOOKUP($A184,'All Running Order Club'!$A$4:$CI$60,C$204,FALSE),"-")</f>
        <v>-</v>
      </c>
      <c r="D184" s="35" t="str">
        <f>IFERROR(VLOOKUP($A184,'All Running Order Club'!$A$4:$CI$60,D$204,FALSE),"-")</f>
        <v>-</v>
      </c>
      <c r="E184" s="35" t="str">
        <f>IFERROR(VLOOKUP($A184,'All Running Order Club'!$A$4:$CI$60,E$204,FALSE),"-")</f>
        <v>-</v>
      </c>
      <c r="F184" s="35" t="str">
        <f>IFERROR(VLOOKUP($A184,'All Running Order Club'!$A$4:$CI$60,F$204,FALSE),"-")</f>
        <v>-</v>
      </c>
      <c r="G184" s="13" t="str">
        <f>IFERROR(VLOOKUP($A184,'All Running Order Club'!$A$4:$CI$60,G$204,FALSE),"-")</f>
        <v>-</v>
      </c>
      <c r="H184" s="12" t="str">
        <f>IFERROR(VLOOKUP($A184,'All Running Order Club'!$A$4:$CI$60,H$204,FALSE),"-")</f>
        <v>-</v>
      </c>
      <c r="I184" s="12" t="str">
        <f>IFERROR(VLOOKUP($A184,'All Running Order Club'!$A$4:$CI$60,I$204,FALSE),"-")</f>
        <v>-</v>
      </c>
      <c r="J184" s="12" t="str">
        <f>IFERROR(VLOOKUP($A184,'All Running Order Club'!$A$4:$CI$60,J$204,FALSE),"-")</f>
        <v>-</v>
      </c>
      <c r="K184" s="35" t="str">
        <f>IFERROR(VLOOKUP($A184,'All Running Order Club'!$A$4:$CI$60,K$204,FALSE),"-")</f>
        <v>-</v>
      </c>
      <c r="L184" s="12" t="str">
        <f>IFERROR(VLOOKUP($A184,'All Running Order Club'!$A$4:$CI$60,L$204,FALSE),"-")</f>
        <v>-</v>
      </c>
      <c r="M184" s="35" t="str">
        <f>IFERROR(VLOOKUP($A184,'All Running Order Club'!$A$4:$CI$60,M$204,FALSE),"-")</f>
        <v>-</v>
      </c>
      <c r="N184" s="35" t="str">
        <f>IFERROR(VLOOKUP($A184,'All Running Order Club'!$A$4:$CI$60,N$204,FALSE),"-")</f>
        <v>-</v>
      </c>
      <c r="O184" s="35" t="str">
        <f>IFERROR(VLOOKUP($A184,'All Running Order Club'!$A$4:$CI$60,O$204,FALSE),"-")</f>
        <v>-</v>
      </c>
      <c r="P184" s="35" t="str">
        <f>IFERROR(VLOOKUP($A184,'All Running Order Club'!$A$4:$CI$60,P$204,FALSE),"-")</f>
        <v>-</v>
      </c>
      <c r="Q184" s="35" t="str">
        <f>IFERROR(VLOOKUP($A184,'All Running Order Club'!$A$4:$CI$60,Q$204,FALSE),"-")</f>
        <v>-</v>
      </c>
      <c r="R184" s="35" t="str">
        <f>IFERROR(VLOOKUP($A184,'All Running Order Club'!$A$4:$CI$60,R$204,FALSE),"-")</f>
        <v>-</v>
      </c>
      <c r="S184" s="12" t="str">
        <f>IFERROR(VLOOKUP($A184,'All Running Order Club'!$A$4:$CI$60,S$204,FALSE),"-")</f>
        <v>-</v>
      </c>
      <c r="T184" s="35" t="str">
        <f>IFERROR(VLOOKUP($A184,'All Running Order Club'!$A$4:$CI$60,T$204,FALSE),"-")</f>
        <v>-</v>
      </c>
      <c r="U184" s="12" t="str">
        <f>IFERROR(VLOOKUP($A184,'All Running Order Club'!$A$4:$CI$60,U$204,FALSE),"-")</f>
        <v>-</v>
      </c>
      <c r="V184" s="35" t="str">
        <f>IFERROR(VLOOKUP($A184,'All Running Order Club'!$A$4:$CI$60,V$204,FALSE),"-")</f>
        <v>-</v>
      </c>
      <c r="W184" s="5" t="str">
        <f>IFERROR(VLOOKUP($A184,'All Running Order Club'!$A$4:$CI$60,W$204,FALSE),"-")</f>
        <v>-</v>
      </c>
      <c r="X184" s="12" t="str">
        <f>IFERROR(VLOOKUP($A184,'All Running Order Club'!$A$4:$CI$60,X$204,FALSE),"-")</f>
        <v>-</v>
      </c>
      <c r="Y184" s="12" t="str">
        <f>IFERROR(VLOOKUP($A184,'All Running Order Club'!$A$4:$CI$60,Y$204,FALSE),"-")</f>
        <v>-</v>
      </c>
      <c r="Z184" s="12" t="str">
        <f>IFERROR(VLOOKUP($A184,'All Running Order Club'!$A$4:$CI$60,Z$204,FALSE),"-")</f>
        <v>-</v>
      </c>
      <c r="AA184" s="12" t="str">
        <f>IFERROR(VLOOKUP($A184,'All Running Order Club'!$A$4:$CI$60,AA$204,FALSE),"-")</f>
        <v>-</v>
      </c>
      <c r="AB184" s="12" t="str">
        <f>IFERROR(VLOOKUP($A184,'All Running Order Club'!$A$4:$CI$60,AB$204,FALSE),"-")</f>
        <v>-</v>
      </c>
      <c r="AC184" s="12" t="str">
        <f>IFERROR(VLOOKUP($A184,'All Running Order Club'!$A$4:$CI$60,AC$204,FALSE),"-")</f>
        <v>-</v>
      </c>
      <c r="AD184" s="12" t="str">
        <f>IFERROR(VLOOKUP($A184,'All Running Order Club'!$A$4:$CI$60,AD$204,FALSE),"-")</f>
        <v>-</v>
      </c>
      <c r="AE184" s="12" t="str">
        <f>IFERROR(VLOOKUP($A184,'All Running Order Club'!$A$4:$CI$60,AE$204,FALSE),"-")</f>
        <v>-</v>
      </c>
      <c r="AF184" s="12" t="str">
        <f>IFERROR(VLOOKUP($A184,'All Running Order Club'!$A$4:$CI$60,AF$204,FALSE),"-")</f>
        <v>-</v>
      </c>
      <c r="AG184" s="12" t="str">
        <f>IFERROR(VLOOKUP($A184,'All Running Order Club'!$A$4:$CI$60,AG$204,FALSE),"-")</f>
        <v>-</v>
      </c>
      <c r="AH184" s="5" t="str">
        <f>IFERROR(VLOOKUP($A184,'All Running Order Club'!$A$4:$CI$60,AH$204,FALSE),"-")</f>
        <v>-</v>
      </c>
      <c r="AI184" s="5" t="str">
        <f>IFERROR(VLOOKUP($A184,'All Running Order Club'!$A$4:$CI$60,AI$204,FALSE),"-")</f>
        <v>-</v>
      </c>
      <c r="AJ184" s="12" t="str">
        <f>IFERROR(VLOOKUP($A184,'All Running Order Club'!$A$4:$CI$60,AJ$204,FALSE),"-")</f>
        <v>-</v>
      </c>
      <c r="AK184" s="12" t="str">
        <f>IFERROR(VLOOKUP($A184,'All Running Order Club'!$A$4:$CI$60,AK$204,FALSE),"-")</f>
        <v>-</v>
      </c>
      <c r="AL184" s="12" t="str">
        <f>IFERROR(VLOOKUP($A184,'All Running Order Club'!$A$4:$CI$60,AL$204,FALSE),"-")</f>
        <v>-</v>
      </c>
      <c r="AM184" s="12" t="str">
        <f>IFERROR(VLOOKUP($A184,'All Running Order Club'!$A$4:$CI$60,AM$204,FALSE),"-")</f>
        <v>-</v>
      </c>
      <c r="AN184" s="12" t="str">
        <f>IFERROR(VLOOKUP($A184,'All Running Order Club'!$A$4:$CI$60,AN$204,FALSE),"-")</f>
        <v>-</v>
      </c>
      <c r="AO184" s="12" t="str">
        <f>IFERROR(VLOOKUP($A184,'All Running Order Club'!$A$4:$CI$60,AO$204,FALSE),"-")</f>
        <v>-</v>
      </c>
      <c r="AP184" s="12" t="str">
        <f>IFERROR(VLOOKUP($A184,'All Running Order Club'!$A$4:$CI$60,AP$204,FALSE),"-")</f>
        <v>-</v>
      </c>
      <c r="AQ184" s="12" t="str">
        <f>IFERROR(VLOOKUP($A184,'All Running Order Club'!$A$4:$CI$60,AQ$204,FALSE),"-")</f>
        <v>-</v>
      </c>
      <c r="AR184" s="12" t="str">
        <f>IFERROR(VLOOKUP($A184,'All Running Order Club'!$A$4:$CI$60,AR$204,FALSE),"-")</f>
        <v>-</v>
      </c>
      <c r="AS184" s="12" t="str">
        <f>IFERROR(VLOOKUP($A184,'All Running Order Club'!$A$4:$CI$60,AS$204,FALSE),"-")</f>
        <v>-</v>
      </c>
      <c r="AT184" s="5" t="str">
        <f>IFERROR(VLOOKUP($A184,'All Running Order Club'!$A$4:$CI$60,AT$204,FALSE),"-")</f>
        <v>-</v>
      </c>
      <c r="AU184" s="5" t="str">
        <f>IFERROR(VLOOKUP($A184,'All Running Order Club'!$A$4:$CI$60,AU$204,FALSE),"-")</f>
        <v>-</v>
      </c>
      <c r="AV184" s="12" t="str">
        <f>IFERROR(VLOOKUP($A184,'All Running Order Club'!$A$4:$CI$60,AV$204,FALSE),"-")</f>
        <v>-</v>
      </c>
      <c r="AW184" s="12" t="str">
        <f>IFERROR(VLOOKUP($A184,'All Running Order Club'!$A$4:$CI$60,AW$204,FALSE),"-")</f>
        <v>-</v>
      </c>
      <c r="AX184" s="12" t="str">
        <f>IFERROR(VLOOKUP($A184,'All Running Order Club'!$A$4:$CI$60,AX$204,FALSE),"-")</f>
        <v>-</v>
      </c>
      <c r="AY184" s="12" t="str">
        <f>IFERROR(VLOOKUP($A184,'All Running Order Club'!$A$4:$CI$60,AY$204,FALSE),"-")</f>
        <v>-</v>
      </c>
      <c r="AZ184" s="12" t="str">
        <f>IFERROR(VLOOKUP($A184,'All Running Order Club'!$A$4:$CI$60,AZ$204,FALSE),"-")</f>
        <v>-</v>
      </c>
      <c r="BA184" s="12" t="str">
        <f>IFERROR(VLOOKUP($A184,'All Running Order Club'!$A$4:$CI$60,BA$204,FALSE),"-")</f>
        <v>-</v>
      </c>
      <c r="BB184" s="12" t="str">
        <f>IFERROR(VLOOKUP($A184,'All Running Order Club'!$A$4:$CI$60,BB$204,FALSE),"-")</f>
        <v>-</v>
      </c>
      <c r="BC184" s="12" t="str">
        <f>IFERROR(VLOOKUP($A184,'All Running Order Club'!$A$4:$CI$60,BC$204,FALSE),"-")</f>
        <v>-</v>
      </c>
      <c r="BD184" s="12" t="str">
        <f>IFERROR(VLOOKUP($A184,'All Running Order Club'!$A$4:$CI$60,BD$204,FALSE),"-")</f>
        <v>-</v>
      </c>
      <c r="BE184" s="12" t="str">
        <f>IFERROR(VLOOKUP($A184,'All Running Order Club'!$A$4:$CI$60,BE$204,FALSE),"-")</f>
        <v>-</v>
      </c>
      <c r="BF184" s="5" t="str">
        <f>IFERROR(VLOOKUP($A184,'All Running Order Club'!$A$4:$CI$60,BF$204,FALSE),"-")</f>
        <v>-</v>
      </c>
      <c r="BG184" s="5" t="str">
        <f>IFERROR(VLOOKUP($A184,'All Running Order Club'!$A$4:$CI$60,BG$204,FALSE),"-")</f>
        <v>-</v>
      </c>
      <c r="BH184" s="5" t="str">
        <f>IFERROR(VLOOKUP($A184,'All Running Order Club'!$A$4:$CI$60,BH$204,FALSE),"-")</f>
        <v>-</v>
      </c>
      <c r="BI184" s="5" t="str">
        <f>IFERROR(VLOOKUP($A184,'All Running Order Club'!$A$4:$CI$60,BI$204,FALSE),"-")</f>
        <v>-</v>
      </c>
      <c r="BJ184" s="5" t="str">
        <f>IFERROR(VLOOKUP($A184,'All Running Order Club'!$A$4:$CI$60,BJ$204,FALSE),"-")</f>
        <v>-</v>
      </c>
      <c r="BK184" s="5" t="str">
        <f>IFERROR(VLOOKUP($A184,'All Running Order Club'!$A$4:$CI$60,BK$204,FALSE),"-")</f>
        <v>-</v>
      </c>
      <c r="BL184" s="5" t="str">
        <f>IFERROR(VLOOKUP($A184,'All Running Order Club'!$A$4:$CI$60,BL$204,FALSE),"-")</f>
        <v>-</v>
      </c>
      <c r="BM184" s="5" t="str">
        <f>IFERROR(VLOOKUP($A184,'All Running Order Club'!$A$4:$CI$60,BM$204,FALSE),"-")</f>
        <v>-</v>
      </c>
      <c r="BN184" s="5" t="str">
        <f>IFERROR(VLOOKUP($A184,'All Running Order Club'!$A$4:$CI$60,BN$204,FALSE),"-")</f>
        <v>-</v>
      </c>
      <c r="BO184" s="5" t="str">
        <f>IFERROR(VLOOKUP($A184,'All Running Order Club'!$A$4:$CI$60,BO$204,FALSE),"-")</f>
        <v>-</v>
      </c>
      <c r="BP184" s="3" t="str">
        <f>IFERROR(VLOOKUP($A184,'All Running Order Club'!$A$4:$CI$60,BP$204,FALSE),"-")</f>
        <v>-</v>
      </c>
      <c r="BQ184" s="3" t="str">
        <f>IFERROR(VLOOKUP($A184,'All Running Order Club'!$A$4:$CI$60,BQ$204,FALSE),"-")</f>
        <v>-</v>
      </c>
      <c r="BR184" s="3" t="str">
        <f>IFERROR(VLOOKUP($A184,'All Running Order Club'!$A$4:$CI$60,BR$204,FALSE),"-")</f>
        <v>-</v>
      </c>
      <c r="BS184" s="3" t="str">
        <f>IFERROR(VLOOKUP($A184,'All Running Order Club'!$A$4:$CI$60,BS$204,FALSE),"-")</f>
        <v>-</v>
      </c>
      <c r="BT184" s="3" t="str">
        <f>IFERROR(VLOOKUP($A184,'All Running Order Club'!$A$4:$CI$60,BT$204,FALSE),"-")</f>
        <v>-</v>
      </c>
      <c r="BU184" s="3" t="str">
        <f>IFERROR(VLOOKUP($A184,'All Running Order Club'!$A$4:$CI$60,BU$204,FALSE),"-")</f>
        <v>-</v>
      </c>
      <c r="BV184" s="3" t="str">
        <f>IFERROR(VLOOKUP($A184,'All Running Order Club'!$A$4:$CI$60,BV$204,FALSE),"-")</f>
        <v>-</v>
      </c>
      <c r="BW184" s="3" t="str">
        <f>IFERROR(VLOOKUP($A184,'All Running Order Club'!$A$4:$CI$60,BW$204,FALSE),"-")</f>
        <v>-</v>
      </c>
      <c r="BX184" s="3" t="str">
        <f>IFERROR(VLOOKUP($A184,'All Running Order Club'!$A$4:$CI$60,BX$204,FALSE),"-")</f>
        <v>-</v>
      </c>
      <c r="BY184" s="3" t="str">
        <f>IFERROR(VLOOKUP($A184,'All Running Order Club'!$A$4:$CI$60,BY$204,FALSE),"-")</f>
        <v>-</v>
      </c>
      <c r="BZ184" s="3" t="str">
        <f>IFERROR(VLOOKUP($A184,'All Running Order Club'!$A$4:$CI$60,BZ$204,FALSE),"-")</f>
        <v>-</v>
      </c>
      <c r="CA184" s="3" t="str">
        <f>IFERROR(VLOOKUP($A184,'All Running Order Club'!$A$4:$CI$60,CA$204,FALSE),"-")</f>
        <v>-</v>
      </c>
      <c r="CB184" s="3" t="str">
        <f>IFERROR(VLOOKUP($A184,'All Running Order Club'!$A$4:$CI$60,CB$204,FALSE),"-")</f>
        <v>-</v>
      </c>
      <c r="CC184" s="3" t="str">
        <f>IFERROR(VLOOKUP($A184,'All Running Order Club'!$A$4:$CI$60,CC$204,FALSE),"-")</f>
        <v>-</v>
      </c>
      <c r="CD184" s="3" t="str">
        <f>IFERROR(VLOOKUP($A184,'All Running Order Club'!$A$4:$CI$60,CD$204,FALSE),"-")</f>
        <v>-</v>
      </c>
      <c r="CE184" s="3" t="str">
        <f>IFERROR(VLOOKUP($A184,'All Running Order Club'!$A$4:$CI$60,CE$204,FALSE),"-")</f>
        <v>-</v>
      </c>
      <c r="CF184" s="3"/>
      <c r="CG184" s="3"/>
      <c r="CH184" s="5" t="str">
        <f>IFERROR(VLOOKUP($A184,'All Running Order Club'!$A$4:$CI$60,CH$204,FALSE),"-")</f>
        <v>-</v>
      </c>
      <c r="CI184">
        <v>23</v>
      </c>
    </row>
    <row r="185" spans="1:87" x14ac:dyDescent="0.3">
      <c r="A185" t="s">
        <v>104</v>
      </c>
      <c r="B185" s="37" t="str">
        <f>IFERROR(VLOOKUP($A185,'All Running Order Club'!$A$4:$CI$60,B$204,FALSE),"-")</f>
        <v>-</v>
      </c>
      <c r="C185" s="36" t="str">
        <f>IFERROR(VLOOKUP($A185,'All Running Order Club'!$A$4:$CI$60,C$204,FALSE),"-")</f>
        <v>-</v>
      </c>
      <c r="D185" s="36" t="str">
        <f>IFERROR(VLOOKUP($A185,'All Running Order Club'!$A$4:$CI$60,D$204,FALSE),"-")</f>
        <v>-</v>
      </c>
      <c r="E185" s="36" t="str">
        <f>IFERROR(VLOOKUP($A185,'All Running Order Club'!$A$4:$CI$60,E$204,FALSE),"-")</f>
        <v>-</v>
      </c>
      <c r="F185" s="36" t="str">
        <f>IFERROR(VLOOKUP($A185,'All Running Order Club'!$A$4:$CI$60,F$204,FALSE),"-")</f>
        <v>-</v>
      </c>
      <c r="G185" s="37" t="str">
        <f>IFERROR(VLOOKUP($A185,'All Running Order Club'!$A$4:$CI$60,G$204,FALSE),"-")</f>
        <v>-</v>
      </c>
      <c r="H185" s="36" t="str">
        <f>IFERROR(VLOOKUP($A185,'All Running Order Club'!$A$4:$CI$60,H$204,FALSE),"-")</f>
        <v>-</v>
      </c>
      <c r="I185" s="36" t="str">
        <f>IFERROR(VLOOKUP($A185,'All Running Order Club'!$A$4:$CI$60,I$204,FALSE),"-")</f>
        <v>-</v>
      </c>
      <c r="J185" s="36" t="str">
        <f>IFERROR(VLOOKUP($A185,'All Running Order Club'!$A$4:$CI$60,J$204,FALSE),"-")</f>
        <v>-</v>
      </c>
      <c r="K185" s="36" t="str">
        <f>IFERROR(VLOOKUP($A185,'All Running Order Club'!$A$4:$CI$60,K$204,FALSE),"-")</f>
        <v>-</v>
      </c>
      <c r="L185" s="36" t="str">
        <f>IFERROR(VLOOKUP($A185,'All Running Order Club'!$A$4:$CI$60,L$204,FALSE),"-")</f>
        <v>-</v>
      </c>
      <c r="M185" s="36" t="str">
        <f>IFERROR(VLOOKUP($A185,'All Running Order Club'!$A$4:$CI$60,M$204,FALSE),"-")</f>
        <v>-</v>
      </c>
      <c r="N185" s="36" t="str">
        <f>IFERROR(VLOOKUP($A185,'All Running Order Club'!$A$4:$CI$60,N$204,FALSE),"-")</f>
        <v>-</v>
      </c>
      <c r="O185" s="36" t="str">
        <f>IFERROR(VLOOKUP($A185,'All Running Order Club'!$A$4:$CI$60,O$204,FALSE),"-")</f>
        <v>-</v>
      </c>
      <c r="P185" s="36" t="str">
        <f>IFERROR(VLOOKUP($A185,'All Running Order Club'!$A$4:$CI$60,P$204,FALSE),"-")</f>
        <v>-</v>
      </c>
      <c r="Q185" s="36" t="str">
        <f>IFERROR(VLOOKUP($A185,'All Running Order Club'!$A$4:$CI$60,Q$204,FALSE),"-")</f>
        <v>-</v>
      </c>
      <c r="R185" s="36" t="str">
        <f>IFERROR(VLOOKUP($A185,'All Running Order Club'!$A$4:$CI$60,R$204,FALSE),"-")</f>
        <v>-</v>
      </c>
      <c r="S185" s="36" t="str">
        <f>IFERROR(VLOOKUP($A185,'All Running Order Club'!$A$4:$CI$60,S$204,FALSE),"-")</f>
        <v>-</v>
      </c>
      <c r="T185" s="36" t="str">
        <f>IFERROR(VLOOKUP($A185,'All Running Order Club'!$A$4:$CI$60,T$204,FALSE),"-")</f>
        <v>-</v>
      </c>
      <c r="U185" s="36" t="str">
        <f>IFERROR(VLOOKUP($A185,'All Running Order Club'!$A$4:$CI$60,U$204,FALSE),"-")</f>
        <v>-</v>
      </c>
      <c r="V185" s="36" t="str">
        <f>IFERROR(VLOOKUP($A185,'All Running Order Club'!$A$4:$CI$60,V$204,FALSE),"-")</f>
        <v>-</v>
      </c>
      <c r="W185" s="38" t="str">
        <f>IFERROR(VLOOKUP($A185,'All Running Order Club'!$A$4:$CI$60,W$204,FALSE),"-")</f>
        <v>-</v>
      </c>
      <c r="X185" s="36" t="str">
        <f>IFERROR(VLOOKUP($A185,'All Running Order Club'!$A$4:$CI$60,X$204,FALSE),"-")</f>
        <v>-</v>
      </c>
      <c r="Y185" s="36" t="str">
        <f>IFERROR(VLOOKUP($A185,'All Running Order Club'!$A$4:$CI$60,Y$204,FALSE),"-")</f>
        <v>-</v>
      </c>
      <c r="Z185" s="36" t="str">
        <f>IFERROR(VLOOKUP($A185,'All Running Order Club'!$A$4:$CI$60,Z$204,FALSE),"-")</f>
        <v>-</v>
      </c>
      <c r="AA185" s="36" t="str">
        <f>IFERROR(VLOOKUP($A185,'All Running Order Club'!$A$4:$CI$60,AA$204,FALSE),"-")</f>
        <v>-</v>
      </c>
      <c r="AB185" s="36" t="str">
        <f>IFERROR(VLOOKUP($A185,'All Running Order Club'!$A$4:$CI$60,AB$204,FALSE),"-")</f>
        <v>-</v>
      </c>
      <c r="AC185" s="36" t="str">
        <f>IFERROR(VLOOKUP($A185,'All Running Order Club'!$A$4:$CI$60,AC$204,FALSE),"-")</f>
        <v>-</v>
      </c>
      <c r="AD185" s="36" t="str">
        <f>IFERROR(VLOOKUP($A185,'All Running Order Club'!$A$4:$CI$60,AD$204,FALSE),"-")</f>
        <v>-</v>
      </c>
      <c r="AE185" s="36" t="str">
        <f>IFERROR(VLOOKUP($A185,'All Running Order Club'!$A$4:$CI$60,AE$204,FALSE),"-")</f>
        <v>-</v>
      </c>
      <c r="AF185" s="36" t="str">
        <f>IFERROR(VLOOKUP($A185,'All Running Order Club'!$A$4:$CI$60,AF$204,FALSE),"-")</f>
        <v>-</v>
      </c>
      <c r="AG185" s="36" t="str">
        <f>IFERROR(VLOOKUP($A185,'All Running Order Club'!$A$4:$CI$60,AG$204,FALSE),"-")</f>
        <v>-</v>
      </c>
      <c r="AH185" s="38" t="str">
        <f>IFERROR(VLOOKUP($A185,'All Running Order Club'!$A$4:$CI$60,AH$204,FALSE),"-")</f>
        <v>-</v>
      </c>
      <c r="AI185" s="38" t="str">
        <f>IFERROR(VLOOKUP($A185,'All Running Order Club'!$A$4:$CI$60,AI$204,FALSE),"-")</f>
        <v>-</v>
      </c>
      <c r="AJ185" s="36" t="str">
        <f>IFERROR(VLOOKUP($A185,'All Running Order Club'!$A$4:$CI$60,AJ$204,FALSE),"-")</f>
        <v>-</v>
      </c>
      <c r="AK185" s="36" t="str">
        <f>IFERROR(VLOOKUP($A185,'All Running Order Club'!$A$4:$CI$60,AK$204,FALSE),"-")</f>
        <v>-</v>
      </c>
      <c r="AL185" s="36" t="str">
        <f>IFERROR(VLOOKUP($A185,'All Running Order Club'!$A$4:$CI$60,AL$204,FALSE),"-")</f>
        <v>-</v>
      </c>
      <c r="AM185" s="36" t="str">
        <f>IFERROR(VLOOKUP($A185,'All Running Order Club'!$A$4:$CI$60,AM$204,FALSE),"-")</f>
        <v>-</v>
      </c>
      <c r="AN185" s="36" t="str">
        <f>IFERROR(VLOOKUP($A185,'All Running Order Club'!$A$4:$CI$60,AN$204,FALSE),"-")</f>
        <v>-</v>
      </c>
      <c r="AO185" s="36" t="str">
        <f>IFERROR(VLOOKUP($A185,'All Running Order Club'!$A$4:$CI$60,AO$204,FALSE),"-")</f>
        <v>-</v>
      </c>
      <c r="AP185" s="36" t="str">
        <f>IFERROR(VLOOKUP($A185,'All Running Order Club'!$A$4:$CI$60,AP$204,FALSE),"-")</f>
        <v>-</v>
      </c>
      <c r="AQ185" s="36" t="str">
        <f>IFERROR(VLOOKUP($A185,'All Running Order Club'!$A$4:$CI$60,AQ$204,FALSE),"-")</f>
        <v>-</v>
      </c>
      <c r="AR185" s="36" t="str">
        <f>IFERROR(VLOOKUP($A185,'All Running Order Club'!$A$4:$CI$60,AR$204,FALSE),"-")</f>
        <v>-</v>
      </c>
      <c r="AS185" s="36" t="str">
        <f>IFERROR(VLOOKUP($A185,'All Running Order Club'!$A$4:$CI$60,AS$204,FALSE),"-")</f>
        <v>-</v>
      </c>
      <c r="AT185" s="38" t="str">
        <f>IFERROR(VLOOKUP($A185,'All Running Order Club'!$A$4:$CI$60,AT$204,FALSE),"-")</f>
        <v>-</v>
      </c>
      <c r="AU185" s="38" t="str">
        <f>IFERROR(VLOOKUP($A185,'All Running Order Club'!$A$4:$CI$60,AU$204,FALSE),"-")</f>
        <v>-</v>
      </c>
      <c r="AV185" s="36" t="str">
        <f>IFERROR(VLOOKUP($A185,'All Running Order Club'!$A$4:$CI$60,AV$204,FALSE),"-")</f>
        <v>-</v>
      </c>
      <c r="AW185" s="36" t="str">
        <f>IFERROR(VLOOKUP($A185,'All Running Order Club'!$A$4:$CI$60,AW$204,FALSE),"-")</f>
        <v>-</v>
      </c>
      <c r="AX185" s="36" t="str">
        <f>IFERROR(VLOOKUP($A185,'All Running Order Club'!$A$4:$CI$60,AX$204,FALSE),"-")</f>
        <v>-</v>
      </c>
      <c r="AY185" s="36" t="str">
        <f>IFERROR(VLOOKUP($A185,'All Running Order Club'!$A$4:$CI$60,AY$204,FALSE),"-")</f>
        <v>-</v>
      </c>
      <c r="AZ185" s="36" t="str">
        <f>IFERROR(VLOOKUP($A185,'All Running Order Club'!$A$4:$CI$60,AZ$204,FALSE),"-")</f>
        <v>-</v>
      </c>
      <c r="BA185" s="36" t="str">
        <f>IFERROR(VLOOKUP($A185,'All Running Order Club'!$A$4:$CI$60,BA$204,FALSE),"-")</f>
        <v>-</v>
      </c>
      <c r="BB185" s="36" t="str">
        <f>IFERROR(VLOOKUP($A185,'All Running Order Club'!$A$4:$CI$60,BB$204,FALSE),"-")</f>
        <v>-</v>
      </c>
      <c r="BC185" s="36" t="str">
        <f>IFERROR(VLOOKUP($A185,'All Running Order Club'!$A$4:$CI$60,BC$204,FALSE),"-")</f>
        <v>-</v>
      </c>
      <c r="BD185" s="36" t="str">
        <f>IFERROR(VLOOKUP($A185,'All Running Order Club'!$A$4:$CI$60,BD$204,FALSE),"-")</f>
        <v>-</v>
      </c>
      <c r="BE185" s="36" t="str">
        <f>IFERROR(VLOOKUP($A185,'All Running Order Club'!$A$4:$CI$60,BE$204,FALSE),"-")</f>
        <v>-</v>
      </c>
      <c r="BF185" s="38" t="str">
        <f>IFERROR(VLOOKUP($A185,'All Running Order Club'!$A$4:$CI$60,BF$204,FALSE),"-")</f>
        <v>-</v>
      </c>
      <c r="BG185" s="38" t="str">
        <f>IFERROR(VLOOKUP($A185,'All Running Order Club'!$A$4:$CI$60,BG$204,FALSE),"-")</f>
        <v>-</v>
      </c>
      <c r="BH185" s="5" t="str">
        <f>IFERROR(VLOOKUP($A185,'All Running Order Club'!$A$4:$CI$60,BH$204,FALSE),"-")</f>
        <v>-</v>
      </c>
      <c r="BI185" s="5" t="str">
        <f>IFERROR(VLOOKUP($A185,'All Running Order Club'!$A$4:$CI$60,BI$204,FALSE),"-")</f>
        <v>-</v>
      </c>
      <c r="BJ185" s="5" t="str">
        <f>IFERROR(VLOOKUP($A185,'All Running Order Club'!$A$4:$CI$60,BJ$204,FALSE),"-")</f>
        <v>-</v>
      </c>
      <c r="BK185" s="5" t="str">
        <f>IFERROR(VLOOKUP($A185,'All Running Order Club'!$A$4:$CI$60,BK$204,FALSE),"-")</f>
        <v>-</v>
      </c>
      <c r="BL185" s="5" t="str">
        <f>IFERROR(VLOOKUP($A185,'All Running Order Club'!$A$4:$CI$60,BL$204,FALSE),"-")</f>
        <v>-</v>
      </c>
      <c r="BM185" s="5" t="str">
        <f>IFERROR(VLOOKUP($A185,'All Running Order Club'!$A$4:$CI$60,BM$204,FALSE),"-")</f>
        <v>-</v>
      </c>
      <c r="BN185" s="5" t="str">
        <f>IFERROR(VLOOKUP($A185,'All Running Order Club'!$A$4:$CI$60,BN$204,FALSE),"-")</f>
        <v>-</v>
      </c>
      <c r="BO185" s="5" t="str">
        <f>IFERROR(VLOOKUP($A185,'All Running Order Club'!$A$4:$CI$60,BO$204,FALSE),"-")</f>
        <v>-</v>
      </c>
      <c r="BP185" s="3" t="str">
        <f>IFERROR(VLOOKUP($A185,'All Running Order Club'!$A$4:$CI$60,BP$204,FALSE),"-")</f>
        <v>-</v>
      </c>
      <c r="BQ185" s="3" t="str">
        <f>IFERROR(VLOOKUP($A185,'All Running Order Club'!$A$4:$CI$60,BQ$204,FALSE),"-")</f>
        <v>-</v>
      </c>
      <c r="BR185" s="3" t="str">
        <f>IFERROR(VLOOKUP($A185,'All Running Order Club'!$A$4:$CI$60,BR$204,FALSE),"-")</f>
        <v>-</v>
      </c>
      <c r="BS185" s="3" t="str">
        <f>IFERROR(VLOOKUP($A185,'All Running Order Club'!$A$4:$CI$60,BS$204,FALSE),"-")</f>
        <v>-</v>
      </c>
      <c r="BT185" s="3" t="str">
        <f>IFERROR(VLOOKUP($A185,'All Running Order Club'!$A$4:$CI$60,BT$204,FALSE),"-")</f>
        <v>-</v>
      </c>
      <c r="BU185" s="3" t="str">
        <f>IFERROR(VLOOKUP($A185,'All Running Order Club'!$A$4:$CI$60,BU$204,FALSE),"-")</f>
        <v>-</v>
      </c>
      <c r="BV185" s="3" t="str">
        <f>IFERROR(VLOOKUP($A185,'All Running Order Club'!$A$4:$CI$60,BV$204,FALSE),"-")</f>
        <v>-</v>
      </c>
      <c r="BW185" s="3" t="str">
        <f>IFERROR(VLOOKUP($A185,'All Running Order Club'!$A$4:$CI$60,BW$204,FALSE),"-")</f>
        <v>-</v>
      </c>
      <c r="BX185" s="3" t="str">
        <f>IFERROR(VLOOKUP($A185,'All Running Order Club'!$A$4:$CI$60,BX$204,FALSE),"-")</f>
        <v>-</v>
      </c>
      <c r="BY185" s="3" t="str">
        <f>IFERROR(VLOOKUP($A185,'All Running Order Club'!$A$4:$CI$60,BY$204,FALSE),"-")</f>
        <v>-</v>
      </c>
      <c r="BZ185" s="3" t="str">
        <f>IFERROR(VLOOKUP($A185,'All Running Order Club'!$A$4:$CI$60,BZ$204,FALSE),"-")</f>
        <v>-</v>
      </c>
      <c r="CA185" s="3" t="str">
        <f>IFERROR(VLOOKUP($A185,'All Running Order Club'!$A$4:$CI$60,CA$204,FALSE),"-")</f>
        <v>-</v>
      </c>
      <c r="CB185" s="3" t="str">
        <f>IFERROR(VLOOKUP($A185,'All Running Order Club'!$A$4:$CI$60,CB$204,FALSE),"-")</f>
        <v>-</v>
      </c>
      <c r="CC185" s="3" t="str">
        <f>IFERROR(VLOOKUP($A185,'All Running Order Club'!$A$4:$CI$60,CC$204,FALSE),"-")</f>
        <v>-</v>
      </c>
      <c r="CD185" s="3" t="str">
        <f>IFERROR(VLOOKUP($A185,'All Running Order Club'!$A$4:$CI$60,CD$204,FALSE),"-")</f>
        <v>-</v>
      </c>
      <c r="CE185" s="3" t="str">
        <f>IFERROR(VLOOKUP($A185,'All Running Order Club'!$A$4:$CI$60,CE$204,FALSE),"-")</f>
        <v>-</v>
      </c>
      <c r="CF185" s="3"/>
      <c r="CG185" s="3"/>
      <c r="CH185" s="5" t="str">
        <f>IFERROR(VLOOKUP($A185,'All Running Order Club'!$A$4:$CI$60,CH$204,FALSE),"-")</f>
        <v>-</v>
      </c>
      <c r="CI185">
        <v>24</v>
      </c>
    </row>
    <row r="186" spans="1:87" x14ac:dyDescent="0.3">
      <c r="A186" t="s">
        <v>105</v>
      </c>
      <c r="B186" s="13" t="str">
        <f>IFERROR(VLOOKUP($A186,'All Running Order Club'!$A$4:$CI$60,B$204,FALSE),"-")</f>
        <v>-</v>
      </c>
      <c r="C186" s="13" t="str">
        <f>IFERROR(VLOOKUP($A186,'All Running Order Club'!$A$4:$CI$60,C$204,FALSE),"-")</f>
        <v>-</v>
      </c>
      <c r="D186" s="13" t="str">
        <f>IFERROR(VLOOKUP($A186,'All Running Order Club'!$A$4:$CI$60,D$204,FALSE),"-")</f>
        <v>-</v>
      </c>
      <c r="E186" s="13" t="str">
        <f>IFERROR(VLOOKUP($A186,'All Running Order Club'!$A$4:$CI$60,E$204,FALSE),"-")</f>
        <v>-</v>
      </c>
      <c r="F186" s="13" t="str">
        <f>IFERROR(VLOOKUP($A186,'All Running Order Club'!$A$4:$CI$60,F$204,FALSE),"-")</f>
        <v>-</v>
      </c>
      <c r="G186" s="13" t="str">
        <f>IFERROR(VLOOKUP($A186,'All Running Order Club'!$A$4:$CI$60,G$204,FALSE),"-")</f>
        <v>-</v>
      </c>
      <c r="H186" s="12" t="str">
        <f>IFERROR(VLOOKUP($A186,'All Running Order Club'!$A$4:$CI$60,H$204,FALSE),"-")</f>
        <v>-</v>
      </c>
      <c r="I186" s="12" t="str">
        <f>IFERROR(VLOOKUP($A186,'All Running Order Club'!$A$4:$CI$60,I$204,FALSE),"-")</f>
        <v>-</v>
      </c>
      <c r="J186" s="12" t="str">
        <f>IFERROR(VLOOKUP($A186,'All Running Order Club'!$A$4:$CI$60,J$204,FALSE),"-")</f>
        <v>-</v>
      </c>
      <c r="K186" s="12" t="str">
        <f>IFERROR(VLOOKUP($A186,'All Running Order Club'!$A$4:$CI$60,K$204,FALSE),"-")</f>
        <v>-</v>
      </c>
      <c r="L186" s="12" t="str">
        <f>IFERROR(VLOOKUP($A186,'All Running Order Club'!$A$4:$CI$60,L$204,FALSE),"-")</f>
        <v>-</v>
      </c>
      <c r="M186" s="12" t="str">
        <f>IFERROR(VLOOKUP($A186,'All Running Order Club'!$A$4:$CI$60,M$204,FALSE),"-")</f>
        <v>-</v>
      </c>
      <c r="N186" s="12" t="str">
        <f>IFERROR(VLOOKUP($A186,'All Running Order Club'!$A$4:$CI$60,N$204,FALSE),"-")</f>
        <v>-</v>
      </c>
      <c r="O186" s="12" t="str">
        <f>IFERROR(VLOOKUP($A186,'All Running Order Club'!$A$4:$CI$60,O$204,FALSE),"-")</f>
        <v>-</v>
      </c>
      <c r="P186" s="12" t="str">
        <f>IFERROR(VLOOKUP($A186,'All Running Order Club'!$A$4:$CI$60,P$204,FALSE),"-")</f>
        <v>-</v>
      </c>
      <c r="Q186" s="12" t="str">
        <f>IFERROR(VLOOKUP($A186,'All Running Order Club'!$A$4:$CI$60,Q$204,FALSE),"-")</f>
        <v>-</v>
      </c>
      <c r="R186" s="12" t="str">
        <f>IFERROR(VLOOKUP($A186,'All Running Order Club'!$A$4:$CI$60,R$204,FALSE),"-")</f>
        <v>-</v>
      </c>
      <c r="S186" s="12" t="str">
        <f>IFERROR(VLOOKUP($A186,'All Running Order Club'!$A$4:$CI$60,S$204,FALSE),"-")</f>
        <v>-</v>
      </c>
      <c r="T186" s="12" t="str">
        <f>IFERROR(VLOOKUP($A186,'All Running Order Club'!$A$4:$CI$60,T$204,FALSE),"-")</f>
        <v>-</v>
      </c>
      <c r="U186" s="12" t="str">
        <f>IFERROR(VLOOKUP($A186,'All Running Order Club'!$A$4:$CI$60,U$204,FALSE),"-")</f>
        <v>-</v>
      </c>
      <c r="V186" s="12" t="str">
        <f>IFERROR(VLOOKUP($A186,'All Running Order Club'!$A$4:$CI$60,V$204,FALSE),"-")</f>
        <v>-</v>
      </c>
      <c r="W186" s="5" t="str">
        <f>IFERROR(VLOOKUP($A186,'All Running Order Club'!$A$4:$CI$60,W$204,FALSE),"-")</f>
        <v>-</v>
      </c>
      <c r="X186" s="12" t="str">
        <f>IFERROR(VLOOKUP($A186,'All Running Order Club'!$A$4:$CI$60,X$204,FALSE),"-")</f>
        <v>-</v>
      </c>
      <c r="Y186" s="12" t="str">
        <f>IFERROR(VLOOKUP($A186,'All Running Order Club'!$A$4:$CI$60,Y$204,FALSE),"-")</f>
        <v>-</v>
      </c>
      <c r="Z186" s="12" t="str">
        <f>IFERROR(VLOOKUP($A186,'All Running Order Club'!$A$4:$CI$60,Z$204,FALSE),"-")</f>
        <v>-</v>
      </c>
      <c r="AA186" s="12" t="str">
        <f>IFERROR(VLOOKUP($A186,'All Running Order Club'!$A$4:$CI$60,AA$204,FALSE),"-")</f>
        <v>-</v>
      </c>
      <c r="AB186" s="12" t="str">
        <f>IFERROR(VLOOKUP($A186,'All Running Order Club'!$A$4:$CI$60,AB$204,FALSE),"-")</f>
        <v>-</v>
      </c>
      <c r="AC186" s="12" t="str">
        <f>IFERROR(VLOOKUP($A186,'All Running Order Club'!$A$4:$CI$60,AC$204,FALSE),"-")</f>
        <v>-</v>
      </c>
      <c r="AD186" s="12" t="str">
        <f>IFERROR(VLOOKUP($A186,'All Running Order Club'!$A$4:$CI$60,AD$204,FALSE),"-")</f>
        <v>-</v>
      </c>
      <c r="AE186" s="12" t="str">
        <f>IFERROR(VLOOKUP($A186,'All Running Order Club'!$A$4:$CI$60,AE$204,FALSE),"-")</f>
        <v>-</v>
      </c>
      <c r="AF186" s="12" t="str">
        <f>IFERROR(VLOOKUP($A186,'All Running Order Club'!$A$4:$CI$60,AF$204,FALSE),"-")</f>
        <v>-</v>
      </c>
      <c r="AG186" s="12" t="str">
        <f>IFERROR(VLOOKUP($A186,'All Running Order Club'!$A$4:$CI$60,AG$204,FALSE),"-")</f>
        <v>-</v>
      </c>
      <c r="AH186" s="5" t="str">
        <f>IFERROR(VLOOKUP($A186,'All Running Order Club'!$A$4:$CI$60,AH$204,FALSE),"-")</f>
        <v>-</v>
      </c>
      <c r="AI186" s="5" t="str">
        <f>IFERROR(VLOOKUP($A186,'All Running Order Club'!$A$4:$CI$60,AI$204,FALSE),"-")</f>
        <v>-</v>
      </c>
      <c r="AJ186" s="12" t="str">
        <f>IFERROR(VLOOKUP($A186,'All Running Order Club'!$A$4:$CI$60,AJ$204,FALSE),"-")</f>
        <v>-</v>
      </c>
      <c r="AK186" s="12" t="str">
        <f>IFERROR(VLOOKUP($A186,'All Running Order Club'!$A$4:$CI$60,AK$204,FALSE),"-")</f>
        <v>-</v>
      </c>
      <c r="AL186" s="12" t="str">
        <f>IFERROR(VLOOKUP($A186,'All Running Order Club'!$A$4:$CI$60,AL$204,FALSE),"-")</f>
        <v>-</v>
      </c>
      <c r="AM186" s="12" t="str">
        <f>IFERROR(VLOOKUP($A186,'All Running Order Club'!$A$4:$CI$60,AM$204,FALSE),"-")</f>
        <v>-</v>
      </c>
      <c r="AN186" s="12" t="str">
        <f>IFERROR(VLOOKUP($A186,'All Running Order Club'!$A$4:$CI$60,AN$204,FALSE),"-")</f>
        <v>-</v>
      </c>
      <c r="AO186" s="12" t="str">
        <f>IFERROR(VLOOKUP($A186,'All Running Order Club'!$A$4:$CI$60,AO$204,FALSE),"-")</f>
        <v>-</v>
      </c>
      <c r="AP186" s="12" t="str">
        <f>IFERROR(VLOOKUP($A186,'All Running Order Club'!$A$4:$CI$60,AP$204,FALSE),"-")</f>
        <v>-</v>
      </c>
      <c r="AQ186" s="12" t="str">
        <f>IFERROR(VLOOKUP($A186,'All Running Order Club'!$A$4:$CI$60,AQ$204,FALSE),"-")</f>
        <v>-</v>
      </c>
      <c r="AR186" s="12" t="str">
        <f>IFERROR(VLOOKUP($A186,'All Running Order Club'!$A$4:$CI$60,AR$204,FALSE),"-")</f>
        <v>-</v>
      </c>
      <c r="AS186" s="12" t="str">
        <f>IFERROR(VLOOKUP($A186,'All Running Order Club'!$A$4:$CI$60,AS$204,FALSE),"-")</f>
        <v>-</v>
      </c>
      <c r="AT186" s="5" t="str">
        <f>IFERROR(VLOOKUP($A186,'All Running Order Club'!$A$4:$CI$60,AT$204,FALSE),"-")</f>
        <v>-</v>
      </c>
      <c r="AU186" s="5" t="str">
        <f>IFERROR(VLOOKUP($A186,'All Running Order Club'!$A$4:$CI$60,AU$204,FALSE),"-")</f>
        <v>-</v>
      </c>
      <c r="AV186" s="5" t="str">
        <f>IFERROR(VLOOKUP($A186,'All Running Order Club'!$A$4:$CI$60,AV$204,FALSE),"-")</f>
        <v>-</v>
      </c>
      <c r="AW186" s="5" t="str">
        <f>IFERROR(VLOOKUP($A186,'All Running Order Club'!$A$4:$CI$60,AW$204,FALSE),"-")</f>
        <v>-</v>
      </c>
      <c r="AX186" s="5" t="str">
        <f>IFERROR(VLOOKUP($A186,'All Running Order Club'!$A$4:$CI$60,AX$204,FALSE),"-")</f>
        <v>-</v>
      </c>
      <c r="AY186" s="5" t="str">
        <f>IFERROR(VLOOKUP($A186,'All Running Order Club'!$A$4:$CI$60,AY$204,FALSE),"-")</f>
        <v>-</v>
      </c>
      <c r="AZ186" s="5" t="str">
        <f>IFERROR(VLOOKUP($A186,'All Running Order Club'!$A$4:$CI$60,AZ$204,FALSE),"-")</f>
        <v>-</v>
      </c>
      <c r="BA186" s="5" t="str">
        <f>IFERROR(VLOOKUP($A186,'All Running Order Club'!$A$4:$CI$60,BA$204,FALSE),"-")</f>
        <v>-</v>
      </c>
      <c r="BB186" s="5" t="str">
        <f>IFERROR(VLOOKUP($A186,'All Running Order Club'!$A$4:$CI$60,BB$204,FALSE),"-")</f>
        <v>-</v>
      </c>
      <c r="BC186" s="5" t="str">
        <f>IFERROR(VLOOKUP($A186,'All Running Order Club'!$A$4:$CI$60,BC$204,FALSE),"-")</f>
        <v>-</v>
      </c>
      <c r="BD186" s="5" t="str">
        <f>IFERROR(VLOOKUP($A186,'All Running Order Club'!$A$4:$CI$60,BD$204,FALSE),"-")</f>
        <v>-</v>
      </c>
      <c r="BE186" s="5" t="str">
        <f>IFERROR(VLOOKUP($A186,'All Running Order Club'!$A$4:$CI$60,BE$204,FALSE),"-")</f>
        <v>-</v>
      </c>
      <c r="BF186" s="5" t="str">
        <f>IFERROR(VLOOKUP($A186,'All Running Order Club'!$A$4:$CI$60,BF$204,FALSE),"-")</f>
        <v>-</v>
      </c>
      <c r="BG186" s="5" t="str">
        <f>IFERROR(VLOOKUP($A186,'All Running Order Club'!$A$4:$CI$60,BG$204,FALSE),"-")</f>
        <v>-</v>
      </c>
      <c r="BH186" s="5" t="str">
        <f>IFERROR(VLOOKUP($A186,'All Running Order Club'!$A$4:$CI$60,BH$204,FALSE),"-")</f>
        <v>-</v>
      </c>
      <c r="BI186" s="5" t="str">
        <f>IFERROR(VLOOKUP($A186,'All Running Order Club'!$A$4:$CI$60,BI$204,FALSE),"-")</f>
        <v>-</v>
      </c>
      <c r="BJ186" s="5" t="str">
        <f>IFERROR(VLOOKUP($A186,'All Running Order Club'!$A$4:$CI$60,BJ$204,FALSE),"-")</f>
        <v>-</v>
      </c>
      <c r="BK186" s="5" t="str">
        <f>IFERROR(VLOOKUP($A186,'All Running Order Club'!$A$4:$CI$60,BK$204,FALSE),"-")</f>
        <v>-</v>
      </c>
      <c r="BL186" s="5" t="str">
        <f>IFERROR(VLOOKUP($A186,'All Running Order Club'!$A$4:$CI$60,BL$204,FALSE),"-")</f>
        <v>-</v>
      </c>
      <c r="BM186" s="5" t="str">
        <f>IFERROR(VLOOKUP($A186,'All Running Order Club'!$A$4:$CI$60,BM$204,FALSE),"-")</f>
        <v>-</v>
      </c>
      <c r="BN186" s="5" t="str">
        <f>IFERROR(VLOOKUP($A186,'All Running Order Club'!$A$4:$CI$60,BN$204,FALSE),"-")</f>
        <v>-</v>
      </c>
      <c r="BO186" s="5" t="str">
        <f>IFERROR(VLOOKUP($A186,'All Running Order Club'!$A$4:$CI$60,BO$204,FALSE),"-")</f>
        <v>-</v>
      </c>
      <c r="BP186" s="3" t="str">
        <f>IFERROR(VLOOKUP($A186,'All Running Order Club'!$A$4:$CI$60,BP$204,FALSE),"-")</f>
        <v>-</v>
      </c>
      <c r="BQ186" s="3" t="str">
        <f>IFERROR(VLOOKUP($A186,'All Running Order Club'!$A$4:$CI$60,BQ$204,FALSE),"-")</f>
        <v>-</v>
      </c>
      <c r="BR186" s="3" t="str">
        <f>IFERROR(VLOOKUP($A186,'All Running Order Club'!$A$4:$CI$60,BR$204,FALSE),"-")</f>
        <v>-</v>
      </c>
      <c r="BS186" s="3" t="str">
        <f>IFERROR(VLOOKUP($A186,'All Running Order Club'!$A$4:$CI$60,BS$204,FALSE),"-")</f>
        <v>-</v>
      </c>
      <c r="BT186" s="3" t="str">
        <f>IFERROR(VLOOKUP($A186,'All Running Order Club'!$A$4:$CI$60,BT$204,FALSE),"-")</f>
        <v>-</v>
      </c>
      <c r="BU186" s="3" t="str">
        <f>IFERROR(VLOOKUP($A186,'All Running Order Club'!$A$4:$CI$60,BU$204,FALSE),"-")</f>
        <v>-</v>
      </c>
      <c r="BV186" s="3" t="str">
        <f>IFERROR(VLOOKUP($A186,'All Running Order Club'!$A$4:$CI$60,BV$204,FALSE),"-")</f>
        <v>-</v>
      </c>
      <c r="BW186" s="3" t="str">
        <f>IFERROR(VLOOKUP($A186,'All Running Order Club'!$A$4:$CI$60,BW$204,FALSE),"-")</f>
        <v>-</v>
      </c>
      <c r="BX186" s="3" t="str">
        <f>IFERROR(VLOOKUP($A186,'All Running Order Club'!$A$4:$CI$60,BX$204,FALSE),"-")</f>
        <v>-</v>
      </c>
      <c r="BY186" s="3" t="str">
        <f>IFERROR(VLOOKUP($A186,'All Running Order Club'!$A$4:$CI$60,BY$204,FALSE),"-")</f>
        <v>-</v>
      </c>
      <c r="BZ186" s="3" t="str">
        <f>IFERROR(VLOOKUP($A186,'All Running Order Club'!$A$4:$CI$60,BZ$204,FALSE),"-")</f>
        <v>-</v>
      </c>
      <c r="CA186" s="3" t="str">
        <f>IFERROR(VLOOKUP($A186,'All Running Order Club'!$A$4:$CI$60,CA$204,FALSE),"-")</f>
        <v>-</v>
      </c>
      <c r="CB186" s="3" t="str">
        <f>IFERROR(VLOOKUP($A186,'All Running Order Club'!$A$4:$CI$60,CB$204,FALSE),"-")</f>
        <v>-</v>
      </c>
      <c r="CC186" s="3" t="str">
        <f>IFERROR(VLOOKUP($A186,'All Running Order Club'!$A$4:$CI$60,CC$204,FALSE),"-")</f>
        <v>-</v>
      </c>
      <c r="CD186" s="3" t="str">
        <f>IFERROR(VLOOKUP($A186,'All Running Order Club'!$A$4:$CI$60,CD$204,FALSE),"-")</f>
        <v>-</v>
      </c>
      <c r="CE186" s="3" t="str">
        <f>IFERROR(VLOOKUP($A186,'All Running Order Club'!$A$4:$CI$60,CE$204,FALSE),"-")</f>
        <v>-</v>
      </c>
      <c r="CF186" s="3"/>
      <c r="CG186" s="3"/>
      <c r="CH186" s="5" t="str">
        <f>IFERROR(VLOOKUP($A186,'All Running Order Club'!$A$4:$CI$60,CH$204,FALSE),"-")</f>
        <v>-</v>
      </c>
      <c r="CI186">
        <v>25</v>
      </c>
    </row>
    <row r="187" spans="1:87" x14ac:dyDescent="0.3">
      <c r="B187" s="14"/>
      <c r="C187" s="14"/>
      <c r="D187" s="14"/>
      <c r="E187" s="14"/>
      <c r="F187" s="14"/>
      <c r="G187" s="14"/>
      <c r="H187" s="14"/>
      <c r="I187" s="14"/>
      <c r="J187" s="14"/>
      <c r="K187" s="14"/>
      <c r="L187" s="14"/>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row>
    <row r="188" spans="1:87" x14ac:dyDescent="0.3">
      <c r="B188" s="14"/>
      <c r="C188" s="14"/>
      <c r="D188" s="14"/>
      <c r="E188" s="14"/>
      <c r="F188" s="14"/>
      <c r="G188" s="14"/>
      <c r="H188" s="14"/>
      <c r="I188" s="14"/>
      <c r="J188" s="14"/>
      <c r="K188" s="14"/>
      <c r="L188" s="14"/>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row>
    <row r="189" spans="1:87" x14ac:dyDescent="0.3">
      <c r="B189" s="14"/>
      <c r="C189" s="14"/>
      <c r="D189" s="14"/>
      <c r="E189" s="14"/>
      <c r="F189" s="14"/>
      <c r="G189" s="14"/>
      <c r="H189" s="14"/>
      <c r="I189" s="14"/>
      <c r="J189" s="14"/>
      <c r="K189" s="14"/>
      <c r="L189" s="14"/>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row>
    <row r="190" spans="1:87" x14ac:dyDescent="0.3">
      <c r="B190" s="14"/>
      <c r="C190" s="14"/>
      <c r="D190" s="14"/>
      <c r="E190" s="14"/>
      <c r="F190" s="14"/>
      <c r="G190" s="14"/>
      <c r="H190" s="14"/>
      <c r="I190" s="14"/>
      <c r="J190" s="14"/>
      <c r="K190" s="14"/>
      <c r="L190" s="14"/>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row>
    <row r="191" spans="1:87" x14ac:dyDescent="0.3">
      <c r="B191" s="14"/>
      <c r="C191" s="14"/>
      <c r="D191" s="14"/>
      <c r="E191" s="14"/>
      <c r="F191" s="14"/>
      <c r="G191" s="14"/>
      <c r="H191" s="14"/>
      <c r="I191" s="14"/>
      <c r="J191" s="14"/>
      <c r="K191" s="14"/>
      <c r="L191" s="14"/>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row>
    <row r="192" spans="1:87" x14ac:dyDescent="0.3">
      <c r="B192" s="14"/>
      <c r="C192" s="14"/>
      <c r="D192" s="14"/>
      <c r="E192" s="14"/>
      <c r="F192" s="14"/>
      <c r="G192" s="14"/>
      <c r="H192" s="14"/>
      <c r="I192" s="14"/>
      <c r="J192" s="14"/>
      <c r="K192" s="14"/>
      <c r="L192" s="14"/>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row>
    <row r="193" spans="1:87" x14ac:dyDescent="0.3">
      <c r="B193" s="14"/>
      <c r="C193" s="14"/>
      <c r="D193" s="14"/>
      <c r="E193" s="14"/>
      <c r="F193" s="14"/>
      <c r="G193" s="14"/>
      <c r="H193" s="14"/>
      <c r="I193" s="14"/>
      <c r="J193" s="14"/>
      <c r="K193" s="14"/>
      <c r="L193" s="14"/>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row>
    <row r="194" spans="1:87" x14ac:dyDescent="0.3">
      <c r="B194" s="14"/>
      <c r="C194" s="14"/>
      <c r="D194" s="14"/>
      <c r="E194" s="14"/>
      <c r="F194" s="14"/>
      <c r="G194" s="14"/>
      <c r="H194" s="14"/>
      <c r="I194" s="14"/>
      <c r="J194" s="14"/>
      <c r="K194" s="14"/>
      <c r="L194" s="14"/>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row>
    <row r="195" spans="1:87" x14ac:dyDescent="0.3">
      <c r="B195" s="14"/>
      <c r="C195" s="14"/>
      <c r="D195" s="14"/>
      <c r="E195" s="14"/>
      <c r="F195" s="14"/>
      <c r="G195" s="14"/>
      <c r="H195" s="14"/>
      <c r="I195" s="14"/>
      <c r="J195" s="14"/>
      <c r="K195" s="14"/>
      <c r="L195" s="14"/>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row>
    <row r="196" spans="1:87" x14ac:dyDescent="0.3">
      <c r="B196" s="14"/>
      <c r="C196" s="14"/>
      <c r="D196" s="14"/>
      <c r="E196" s="14"/>
      <c r="F196" s="14"/>
      <c r="G196" s="14"/>
      <c r="H196" s="14"/>
      <c r="I196" s="14"/>
      <c r="J196" s="14"/>
      <c r="K196" s="14"/>
      <c r="L196" s="14"/>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row>
    <row r="197" spans="1:87" x14ac:dyDescent="0.3">
      <c r="B197" s="14"/>
      <c r="C197" s="14"/>
      <c r="D197" s="14"/>
      <c r="E197" s="14"/>
      <c r="F197" s="14"/>
      <c r="G197" s="14"/>
      <c r="H197" s="14"/>
      <c r="I197" s="14"/>
      <c r="J197" s="14"/>
      <c r="K197" s="14"/>
      <c r="L197" s="14"/>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row>
    <row r="198" spans="1:87" x14ac:dyDescent="0.3">
      <c r="B198" s="14"/>
      <c r="C198" s="14"/>
      <c r="D198" s="14"/>
      <c r="E198" s="14"/>
      <c r="F198" s="14"/>
      <c r="G198" s="14"/>
      <c r="H198" s="14"/>
      <c r="I198" s="14"/>
      <c r="J198" s="14"/>
      <c r="K198" s="14"/>
      <c r="L198" s="14"/>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row>
    <row r="199" spans="1:87" x14ac:dyDescent="0.3">
      <c r="B199" s="14"/>
      <c r="C199" s="14"/>
      <c r="D199" s="14"/>
      <c r="E199" s="14"/>
      <c r="F199" s="14"/>
      <c r="G199" s="14"/>
      <c r="H199" s="14"/>
      <c r="I199" s="14"/>
      <c r="J199" s="14"/>
      <c r="K199" s="14"/>
      <c r="L199" s="14"/>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row>
    <row r="200" spans="1:87" x14ac:dyDescent="0.3">
      <c r="B200" s="14"/>
      <c r="C200" s="14"/>
      <c r="D200" s="14"/>
      <c r="E200" s="14"/>
      <c r="F200" s="14"/>
      <c r="G200" s="14"/>
      <c r="H200" s="14"/>
      <c r="I200" s="14"/>
      <c r="J200" s="14"/>
      <c r="K200" s="14"/>
      <c r="L200" s="14"/>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row>
    <row r="201" spans="1:87" x14ac:dyDescent="0.3">
      <c r="B201" s="14"/>
      <c r="C201" s="14"/>
      <c r="D201" s="14"/>
      <c r="E201" s="14"/>
      <c r="F201" s="14"/>
      <c r="G201" s="14"/>
      <c r="H201" s="14"/>
      <c r="I201" s="14"/>
      <c r="J201" s="14"/>
      <c r="K201" s="14"/>
      <c r="L201" s="14"/>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row>
    <row r="204" spans="1:87" hidden="1" x14ac:dyDescent="0.3">
      <c r="A204">
        <v>1</v>
      </c>
      <c r="B204">
        <v>2</v>
      </c>
      <c r="C204">
        <v>3</v>
      </c>
      <c r="D204">
        <v>4</v>
      </c>
      <c r="E204">
        <v>5</v>
      </c>
      <c r="F204">
        <v>6</v>
      </c>
      <c r="G204">
        <v>7</v>
      </c>
      <c r="H204">
        <v>8</v>
      </c>
      <c r="I204">
        <v>9</v>
      </c>
      <c r="J204">
        <v>10</v>
      </c>
      <c r="K204">
        <v>11</v>
      </c>
      <c r="L204">
        <v>12</v>
      </c>
      <c r="M204">
        <v>13</v>
      </c>
      <c r="N204">
        <v>14</v>
      </c>
      <c r="O204">
        <v>15</v>
      </c>
      <c r="P204">
        <v>16</v>
      </c>
      <c r="Q204">
        <v>17</v>
      </c>
      <c r="R204">
        <v>18</v>
      </c>
      <c r="S204">
        <v>19</v>
      </c>
      <c r="T204">
        <v>20</v>
      </c>
      <c r="U204">
        <v>21</v>
      </c>
      <c r="V204">
        <v>22</v>
      </c>
      <c r="W204">
        <v>23</v>
      </c>
      <c r="X204">
        <v>24</v>
      </c>
      <c r="Y204">
        <v>25</v>
      </c>
      <c r="Z204">
        <v>26</v>
      </c>
      <c r="AA204">
        <v>27</v>
      </c>
      <c r="AB204">
        <v>28</v>
      </c>
      <c r="AC204">
        <v>29</v>
      </c>
      <c r="AD204">
        <v>30</v>
      </c>
      <c r="AE204">
        <v>31</v>
      </c>
      <c r="AF204">
        <v>32</v>
      </c>
      <c r="AG204">
        <v>33</v>
      </c>
      <c r="AH204">
        <v>34</v>
      </c>
      <c r="AI204">
        <v>35</v>
      </c>
      <c r="AJ204">
        <v>36</v>
      </c>
      <c r="AK204">
        <v>37</v>
      </c>
      <c r="AL204">
        <v>38</v>
      </c>
      <c r="AM204">
        <v>39</v>
      </c>
      <c r="AN204">
        <v>40</v>
      </c>
      <c r="AO204">
        <v>41</v>
      </c>
      <c r="AP204">
        <v>42</v>
      </c>
      <c r="AQ204">
        <v>43</v>
      </c>
      <c r="AR204">
        <v>44</v>
      </c>
      <c r="AS204">
        <v>45</v>
      </c>
      <c r="AT204">
        <v>46</v>
      </c>
      <c r="AU204">
        <v>47</v>
      </c>
      <c r="AV204">
        <v>48</v>
      </c>
      <c r="AW204">
        <v>49</v>
      </c>
      <c r="AX204">
        <v>50</v>
      </c>
      <c r="AY204">
        <v>51</v>
      </c>
      <c r="AZ204">
        <v>52</v>
      </c>
      <c r="BA204">
        <v>53</v>
      </c>
      <c r="BB204">
        <v>54</v>
      </c>
      <c r="BC204">
        <v>55</v>
      </c>
      <c r="BD204">
        <v>56</v>
      </c>
      <c r="BE204">
        <v>57</v>
      </c>
      <c r="BF204">
        <v>58</v>
      </c>
      <c r="BG204">
        <v>59</v>
      </c>
      <c r="BH204">
        <v>60</v>
      </c>
      <c r="BI204">
        <v>61</v>
      </c>
      <c r="BJ204">
        <v>62</v>
      </c>
      <c r="BK204">
        <v>63</v>
      </c>
      <c r="BL204">
        <v>64</v>
      </c>
      <c r="BM204">
        <v>65</v>
      </c>
      <c r="BN204">
        <v>66</v>
      </c>
      <c r="BO204">
        <v>67</v>
      </c>
      <c r="BP204">
        <v>68</v>
      </c>
      <c r="BQ204">
        <v>69</v>
      </c>
      <c r="BR204">
        <v>70</v>
      </c>
      <c r="BS204">
        <v>71</v>
      </c>
      <c r="BT204">
        <v>72</v>
      </c>
      <c r="BU204">
        <v>73</v>
      </c>
      <c r="BV204">
        <v>74</v>
      </c>
      <c r="BW204">
        <v>75</v>
      </c>
      <c r="BX204">
        <v>76</v>
      </c>
      <c r="BY204">
        <v>77</v>
      </c>
      <c r="BZ204">
        <v>78</v>
      </c>
      <c r="CA204">
        <v>79</v>
      </c>
      <c r="CB204">
        <v>80</v>
      </c>
      <c r="CC204">
        <v>81</v>
      </c>
      <c r="CD204">
        <v>82</v>
      </c>
      <c r="CE204">
        <v>83</v>
      </c>
      <c r="CF204"/>
      <c r="CG204"/>
      <c r="CH204">
        <v>86</v>
      </c>
      <c r="CI204">
        <v>85</v>
      </c>
    </row>
    <row r="1002" spans="3:6" hidden="1" x14ac:dyDescent="0.3"/>
    <row r="1003" spans="3:6" hidden="1" x14ac:dyDescent="0.3"/>
    <row r="1004" spans="3:6" hidden="1" x14ac:dyDescent="0.3"/>
    <row r="1005" spans="3:6" hidden="1" x14ac:dyDescent="0.3"/>
    <row r="1006" spans="3:6" ht="15" hidden="1" customHeight="1" x14ac:dyDescent="0.3">
      <c r="C1006" s="14"/>
      <c r="D1006" s="17"/>
      <c r="E1006" s="17" t="s">
        <v>39</v>
      </c>
      <c r="F1006" s="14"/>
    </row>
    <row r="1007" spans="3:6" ht="15" hidden="1" customHeight="1" x14ac:dyDescent="0.3">
      <c r="C1007" s="14" t="s">
        <v>34</v>
      </c>
      <c r="D1007" s="17">
        <v>1</v>
      </c>
      <c r="E1007" s="17" t="s">
        <v>40</v>
      </c>
      <c r="F1007" s="14" t="s">
        <v>46</v>
      </c>
    </row>
    <row r="1008" spans="3:6" ht="15" hidden="1" customHeight="1" x14ac:dyDescent="0.3">
      <c r="C1008" s="14"/>
      <c r="D1008" s="17">
        <v>2</v>
      </c>
      <c r="E1008" s="17" t="s">
        <v>41</v>
      </c>
      <c r="F1008" s="14" t="s">
        <v>47</v>
      </c>
    </row>
    <row r="1009" spans="3:6" ht="15" hidden="1" customHeight="1" x14ac:dyDescent="0.3">
      <c r="C1009" s="14"/>
      <c r="D1009" s="17">
        <v>3</v>
      </c>
      <c r="E1009" s="17" t="s">
        <v>52</v>
      </c>
      <c r="F1009" s="14"/>
    </row>
    <row r="1010" spans="3:6" ht="15" hidden="1" customHeight="1" x14ac:dyDescent="0.3">
      <c r="C1010" s="14"/>
      <c r="D1010" s="17">
        <v>4</v>
      </c>
      <c r="E1010" s="17" t="s">
        <v>42</v>
      </c>
      <c r="F1010" s="14"/>
    </row>
    <row r="1011" spans="3:6" hidden="1" x14ac:dyDescent="0.3">
      <c r="C1011" s="14"/>
      <c r="D1011" s="17">
        <v>5</v>
      </c>
      <c r="E1011" s="17" t="s">
        <v>56</v>
      </c>
      <c r="F1011" s="15"/>
    </row>
    <row r="1012" spans="3:6" hidden="1" x14ac:dyDescent="0.3"/>
    <row r="1013" spans="3:6" hidden="1" x14ac:dyDescent="0.3"/>
  </sheetData>
  <sheetProtection formatCells="0" formatRows="0" insertRows="0" deleteRows="0"/>
  <mergeCells count="70">
    <mergeCell ref="AT134:AT135"/>
    <mergeCell ref="AV134:BE134"/>
    <mergeCell ref="BF134:BF135"/>
    <mergeCell ref="BH134:BK134"/>
    <mergeCell ref="BL134:BO134"/>
    <mergeCell ref="G134:G135"/>
    <mergeCell ref="H134:J134"/>
    <mergeCell ref="K134:K135"/>
    <mergeCell ref="M134:V134"/>
    <mergeCell ref="W134:W135"/>
    <mergeCell ref="CD134:CD135"/>
    <mergeCell ref="CE134:CE135"/>
    <mergeCell ref="CH134:CH135"/>
    <mergeCell ref="BY134:BY135"/>
    <mergeCell ref="BZ134:BZ135"/>
    <mergeCell ref="CA134:CA135"/>
    <mergeCell ref="CB134:CB135"/>
    <mergeCell ref="CC134:CC135"/>
    <mergeCell ref="BT134:BT135"/>
    <mergeCell ref="BU134:BU135"/>
    <mergeCell ref="BV134:BV135"/>
    <mergeCell ref="BW134:BW135"/>
    <mergeCell ref="BX134:BX135"/>
    <mergeCell ref="BQ134:BQ135"/>
    <mergeCell ref="BR134:BR135"/>
    <mergeCell ref="BS134:BS135"/>
    <mergeCell ref="BP134:BP135"/>
    <mergeCell ref="AU134:AU135"/>
    <mergeCell ref="BG134:BG135"/>
    <mergeCell ref="AI134:AI135"/>
    <mergeCell ref="X134:AG134"/>
    <mergeCell ref="AH134:AH135"/>
    <mergeCell ref="AJ134:AR134"/>
    <mergeCell ref="L134:L135"/>
    <mergeCell ref="BF5:BF6"/>
    <mergeCell ref="AV5:BE5"/>
    <mergeCell ref="AU5:AU6"/>
    <mergeCell ref="BG5:BG6"/>
    <mergeCell ref="G5:G6"/>
    <mergeCell ref="H5:J5"/>
    <mergeCell ref="K5:K6"/>
    <mergeCell ref="L5:L6"/>
    <mergeCell ref="M5:V5"/>
    <mergeCell ref="W5:W6"/>
    <mergeCell ref="X5:AG5"/>
    <mergeCell ref="AH5:AH6"/>
    <mergeCell ref="AI5:AI6"/>
    <mergeCell ref="AT5:AT6"/>
    <mergeCell ref="AJ5:AR5"/>
    <mergeCell ref="BH5:BK5"/>
    <mergeCell ref="BL5:BO5"/>
    <mergeCell ref="BP5:BP6"/>
    <mergeCell ref="BQ5:BQ6"/>
    <mergeCell ref="BR5:BR6"/>
    <mergeCell ref="BS5:BS6"/>
    <mergeCell ref="BT5:BT6"/>
    <mergeCell ref="BU5:BU6"/>
    <mergeCell ref="BV5:BV6"/>
    <mergeCell ref="BW5:BW6"/>
    <mergeCell ref="BX5:BX6"/>
    <mergeCell ref="BY5:BY6"/>
    <mergeCell ref="BZ5:BZ6"/>
    <mergeCell ref="CA5:CA6"/>
    <mergeCell ref="CD5:CD6"/>
    <mergeCell ref="CH5:CH6"/>
    <mergeCell ref="CF5:CF6"/>
    <mergeCell ref="CG5:CG6"/>
    <mergeCell ref="CE5:CE6"/>
    <mergeCell ref="CB5:CB6"/>
    <mergeCell ref="CC5:CC6"/>
  </mergeCells>
  <conditionalFormatting sqref="W32 W57 W82 W107 W132">
    <cfRule type="expression" dxfId="70" priority="89">
      <formula>$W32=1000</formula>
    </cfRule>
  </conditionalFormatting>
  <conditionalFormatting sqref="AI32 AI57 AI82 AI107 AI132">
    <cfRule type="expression" dxfId="69" priority="88">
      <formula>$W32=1000</formula>
    </cfRule>
  </conditionalFormatting>
  <conditionalFormatting sqref="AV32:BE32 BG32 BG57 AV57:BE57 AV82:BE82 BG82 BG107 AV107:BE107 AV132:BE132 BG132">
    <cfRule type="expression" dxfId="68" priority="90">
      <formula>$BG32=4000</formula>
    </cfRule>
  </conditionalFormatting>
  <conditionalFormatting sqref="AU32 AU57 AU82 AU107 AU132">
    <cfRule type="expression" dxfId="67" priority="87">
      <formula>$W32=1000</formula>
    </cfRule>
  </conditionalFormatting>
  <conditionalFormatting sqref="AH32 AH57 AH82 AH107 AH132">
    <cfRule type="expression" dxfId="66" priority="86">
      <formula>$W32=1000</formula>
    </cfRule>
  </conditionalFormatting>
  <conditionalFormatting sqref="AT32 AT57 AT82 AT107 AT132">
    <cfRule type="expression" dxfId="65" priority="85">
      <formula>$W32=1000</formula>
    </cfRule>
  </conditionalFormatting>
  <conditionalFormatting sqref="BF32 BF57 BF82 BF107 BF132">
    <cfRule type="expression" dxfId="64" priority="84">
      <formula>$W32=1000</formula>
    </cfRule>
  </conditionalFormatting>
  <conditionalFormatting sqref="BH8:BO132">
    <cfRule type="expression" dxfId="63" priority="83">
      <formula>$BG8=4000</formula>
    </cfRule>
  </conditionalFormatting>
  <conditionalFormatting sqref="CH8:CH132">
    <cfRule type="expression" dxfId="62" priority="67">
      <formula>L8=$E$1011</formula>
    </cfRule>
    <cfRule type="expression" dxfId="61" priority="68">
      <formula>"$j4=$D$1006"</formula>
    </cfRule>
    <cfRule type="expression" dxfId="60" priority="69">
      <formula>$L8=$E$1009</formula>
    </cfRule>
    <cfRule type="expression" dxfId="59" priority="70">
      <formula>L8=$E$1008</formula>
    </cfRule>
    <cfRule type="expression" dxfId="58" priority="71">
      <formula>L8=$E$1007</formula>
    </cfRule>
  </conditionalFormatting>
  <conditionalFormatting sqref="CH8:CH132">
    <cfRule type="expression" dxfId="57" priority="66">
      <formula>G8=$F$1007</formula>
    </cfRule>
  </conditionalFormatting>
  <conditionalFormatting sqref="W161 AH161:AI161 AT161:AU161 BF161 BF186 AT186:AU186 AH186:AI186 W186">
    <cfRule type="expression" dxfId="56" priority="56">
      <formula>$W161=1000</formula>
    </cfRule>
  </conditionalFormatting>
  <conditionalFormatting sqref="AV161:BE161 BG161:BO161 BH137:BO160 BG186:BO186 BH162:BO185 AV186:BE186">
    <cfRule type="expression" dxfId="55" priority="57">
      <formula>$BG137=4000</formula>
    </cfRule>
  </conditionalFormatting>
  <conditionalFormatting sqref="CH137:CH186">
    <cfRule type="expression" dxfId="54" priority="51">
      <formula>L137=$E$1011</formula>
    </cfRule>
    <cfRule type="expression" dxfId="53" priority="52">
      <formula>"$j4=$D$1006"</formula>
    </cfRule>
    <cfRule type="expression" dxfId="52" priority="53">
      <formula>$L137=$E$1009</formula>
    </cfRule>
    <cfRule type="expression" dxfId="51" priority="54">
      <formula>L137=$E$1008</formula>
    </cfRule>
    <cfRule type="expression" dxfId="50" priority="55">
      <formula>L137=$E$1007</formula>
    </cfRule>
  </conditionalFormatting>
  <conditionalFormatting sqref="CH137:CH186">
    <cfRule type="expression" dxfId="49" priority="50">
      <formula>G137=$F$1007</formula>
    </cfRule>
  </conditionalFormatting>
  <conditionalFormatting sqref="W8:W31">
    <cfRule type="expression" dxfId="48" priority="48">
      <formula>$W8=1000</formula>
    </cfRule>
  </conditionalFormatting>
  <conditionalFormatting sqref="AI8:AI31">
    <cfRule type="expression" dxfId="47" priority="47">
      <formula>$W8=1000</formula>
    </cfRule>
  </conditionalFormatting>
  <conditionalFormatting sqref="AU8:AU31">
    <cfRule type="expression" dxfId="46" priority="46">
      <formula>$W8=1000</formula>
    </cfRule>
  </conditionalFormatting>
  <conditionalFormatting sqref="AH8:AH31">
    <cfRule type="expression" dxfId="45" priority="45">
      <formula>$W8=1000</formula>
    </cfRule>
  </conditionalFormatting>
  <conditionalFormatting sqref="AT8:AT31">
    <cfRule type="expression" dxfId="44" priority="44">
      <formula>$W8=1000</formula>
    </cfRule>
  </conditionalFormatting>
  <conditionalFormatting sqref="BF8:BF31">
    <cfRule type="expression" dxfId="43" priority="43">
      <formula>$W8=1000</formula>
    </cfRule>
  </conditionalFormatting>
  <conditionalFormatting sqref="BG8:BG31">
    <cfRule type="expression" dxfId="42" priority="49">
      <formula>$BG8=4000</formula>
    </cfRule>
  </conditionalFormatting>
  <conditionalFormatting sqref="W33:W56">
    <cfRule type="expression" dxfId="41" priority="41">
      <formula>$W33=1000</formula>
    </cfRule>
  </conditionalFormatting>
  <conditionalFormatting sqref="AI33:AI56">
    <cfRule type="expression" dxfId="40" priority="40">
      <formula>$W33=1000</formula>
    </cfRule>
  </conditionalFormatting>
  <conditionalFormatting sqref="AU33:AU56">
    <cfRule type="expression" dxfId="39" priority="39">
      <formula>$W33=1000</formula>
    </cfRule>
  </conditionalFormatting>
  <conditionalFormatting sqref="AH33:AH56">
    <cfRule type="expression" dxfId="38" priority="38">
      <formula>$W33=1000</formula>
    </cfRule>
  </conditionalFormatting>
  <conditionalFormatting sqref="AT33:AT56">
    <cfRule type="expression" dxfId="37" priority="37">
      <formula>$W33=1000</formula>
    </cfRule>
  </conditionalFormatting>
  <conditionalFormatting sqref="BF33:BF56">
    <cfRule type="expression" dxfId="36" priority="36">
      <formula>$W33=1000</formula>
    </cfRule>
  </conditionalFormatting>
  <conditionalFormatting sqref="BG33:BG56">
    <cfRule type="expression" dxfId="35" priority="42">
      <formula>$BG33=4000</formula>
    </cfRule>
  </conditionalFormatting>
  <conditionalFormatting sqref="W58:W81">
    <cfRule type="expression" dxfId="34" priority="34">
      <formula>$W58=1000</formula>
    </cfRule>
  </conditionalFormatting>
  <conditionalFormatting sqref="AI58:AI81">
    <cfRule type="expression" dxfId="33" priority="33">
      <formula>$W58=1000</formula>
    </cfRule>
  </conditionalFormatting>
  <conditionalFormatting sqref="AU58:AU81">
    <cfRule type="expression" dxfId="32" priority="32">
      <formula>$W58=1000</formula>
    </cfRule>
  </conditionalFormatting>
  <conditionalFormatting sqref="AH58:AH81">
    <cfRule type="expression" dxfId="31" priority="31">
      <formula>$W58=1000</formula>
    </cfRule>
  </conditionalFormatting>
  <conditionalFormatting sqref="AT58:AT81">
    <cfRule type="expression" dxfId="30" priority="30">
      <formula>$W58=1000</formula>
    </cfRule>
  </conditionalFormatting>
  <conditionalFormatting sqref="BF58:BF81">
    <cfRule type="expression" dxfId="29" priority="29">
      <formula>$W58=1000</formula>
    </cfRule>
  </conditionalFormatting>
  <conditionalFormatting sqref="BG58:BG81">
    <cfRule type="expression" dxfId="28" priority="35">
      <formula>$BG58=4000</formula>
    </cfRule>
  </conditionalFormatting>
  <conditionalFormatting sqref="W83:W106">
    <cfRule type="expression" dxfId="27" priority="27">
      <formula>$W83=1000</formula>
    </cfRule>
  </conditionalFormatting>
  <conditionalFormatting sqref="AI83:AI106">
    <cfRule type="expression" dxfId="26" priority="26">
      <formula>$W83=1000</formula>
    </cfRule>
  </conditionalFormatting>
  <conditionalFormatting sqref="AU83:AU106">
    <cfRule type="expression" dxfId="25" priority="25">
      <formula>$W83=1000</formula>
    </cfRule>
  </conditionalFormatting>
  <conditionalFormatting sqref="AH83:AH106">
    <cfRule type="expression" dxfId="24" priority="24">
      <formula>$W83=1000</formula>
    </cfRule>
  </conditionalFormatting>
  <conditionalFormatting sqref="AT83:AT106">
    <cfRule type="expression" dxfId="23" priority="23">
      <formula>$W83=1000</formula>
    </cfRule>
  </conditionalFormatting>
  <conditionalFormatting sqref="BF83:BF106">
    <cfRule type="expression" dxfId="22" priority="22">
      <formula>$W83=1000</formula>
    </cfRule>
  </conditionalFormatting>
  <conditionalFormatting sqref="BG83:BG106">
    <cfRule type="expression" dxfId="21" priority="28">
      <formula>$BG83=4000</formula>
    </cfRule>
  </conditionalFormatting>
  <conditionalFormatting sqref="W108:W131">
    <cfRule type="expression" dxfId="20" priority="20">
      <formula>$W108=1000</formula>
    </cfRule>
  </conditionalFormatting>
  <conditionalFormatting sqref="AI108:AI131">
    <cfRule type="expression" dxfId="19" priority="19">
      <formula>$W108=1000</formula>
    </cfRule>
  </conditionalFormatting>
  <conditionalFormatting sqref="AU108:AU131">
    <cfRule type="expression" dxfId="18" priority="18">
      <formula>$W108=1000</formula>
    </cfRule>
  </conditionalFormatting>
  <conditionalFormatting sqref="AH108:AH131">
    <cfRule type="expression" dxfId="17" priority="17">
      <formula>$W108=1000</formula>
    </cfRule>
  </conditionalFormatting>
  <conditionalFormatting sqref="AT108:AT131">
    <cfRule type="expression" dxfId="16" priority="16">
      <formula>$W108=1000</formula>
    </cfRule>
  </conditionalFormatting>
  <conditionalFormatting sqref="BF108:BF131">
    <cfRule type="expression" dxfId="15" priority="15">
      <formula>$W108=1000</formula>
    </cfRule>
  </conditionalFormatting>
  <conditionalFormatting sqref="BG108:BG131">
    <cfRule type="expression" dxfId="14" priority="21">
      <formula>$BG108=4000</formula>
    </cfRule>
  </conditionalFormatting>
  <conditionalFormatting sqref="W137:W160">
    <cfRule type="expression" dxfId="13" priority="13">
      <formula>$W137=1000</formula>
    </cfRule>
  </conditionalFormatting>
  <conditionalFormatting sqref="AI137:AI160">
    <cfRule type="expression" dxfId="12" priority="12">
      <formula>$W137=1000</formula>
    </cfRule>
  </conditionalFormatting>
  <conditionalFormatting sqref="AU137:AU160">
    <cfRule type="expression" dxfId="11" priority="11">
      <formula>$W137=1000</formula>
    </cfRule>
  </conditionalFormatting>
  <conditionalFormatting sqref="AH137:AH160">
    <cfRule type="expression" dxfId="10" priority="10">
      <formula>$W137=1000</formula>
    </cfRule>
  </conditionalFormatting>
  <conditionalFormatting sqref="AT137:AT160">
    <cfRule type="expression" dxfId="9" priority="9">
      <formula>$W137=1000</formula>
    </cfRule>
  </conditionalFormatting>
  <conditionalFormatting sqref="BF137:BF160">
    <cfRule type="expression" dxfId="8" priority="8">
      <formula>$W137=1000</formula>
    </cfRule>
  </conditionalFormatting>
  <conditionalFormatting sqref="BG137:BG160">
    <cfRule type="expression" dxfId="7" priority="14">
      <formula>$BG137=4000</formula>
    </cfRule>
  </conditionalFormatting>
  <conditionalFormatting sqref="W162:W185">
    <cfRule type="expression" dxfId="6" priority="6">
      <formula>$W162=1000</formula>
    </cfRule>
  </conditionalFormatting>
  <conditionalFormatting sqref="AI162:AI185">
    <cfRule type="expression" dxfId="5" priority="5">
      <formula>$W162=1000</formula>
    </cfRule>
  </conditionalFormatting>
  <conditionalFormatting sqref="AU162:AU185">
    <cfRule type="expression" dxfId="4" priority="4">
      <formula>$W162=1000</formula>
    </cfRule>
  </conditionalFormatting>
  <conditionalFormatting sqref="AH162:AH185">
    <cfRule type="expression" dxfId="3" priority="3">
      <formula>$W162=1000</formula>
    </cfRule>
  </conditionalFormatting>
  <conditionalFormatting sqref="AT162:AT185">
    <cfRule type="expression" dxfId="2" priority="2">
      <formula>$W162=1000</formula>
    </cfRule>
  </conditionalFormatting>
  <conditionalFormatting sqref="BF162:BF185">
    <cfRule type="expression" dxfId="1" priority="1">
      <formula>$W162=1000</formula>
    </cfRule>
  </conditionalFormatting>
  <conditionalFormatting sqref="BG162:BG185">
    <cfRule type="expression" dxfId="0" priority="7">
      <formula>$BG162=4000</formula>
    </cfRule>
  </conditionalFormatting>
  <pageMargins left="0.23622047244094491" right="0.23622047244094491" top="0.74803149606299213"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Sheet11.Hide_E">
                <anchor moveWithCells="1" sizeWithCells="1">
                  <from>
                    <xdr:col>87</xdr:col>
                    <xdr:colOff>457200</xdr:colOff>
                    <xdr:row>5</xdr:row>
                    <xdr:rowOff>381000</xdr:rowOff>
                  </from>
                  <to>
                    <xdr:col>91</xdr:col>
                    <xdr:colOff>441960</xdr:colOff>
                    <xdr:row>8</xdr:row>
                    <xdr:rowOff>121920</xdr:rowOff>
                  </to>
                </anchor>
              </controlPr>
            </control>
          </mc:Choice>
        </mc:AlternateContent>
        <mc:AlternateContent xmlns:mc="http://schemas.openxmlformats.org/markup-compatibility/2006">
          <mc:Choice Requires="x14">
            <control shapeId="4098" r:id="rId5" name="Button 2">
              <controlPr defaultSize="0" print="0" autoFill="0" autoPict="0" macro="[0]!Sheet11.PDFActiveSheet">
                <anchor moveWithCells="1" sizeWithCells="1">
                  <from>
                    <xdr:col>87</xdr:col>
                    <xdr:colOff>464820</xdr:colOff>
                    <xdr:row>8</xdr:row>
                    <xdr:rowOff>175260</xdr:rowOff>
                  </from>
                  <to>
                    <xdr:col>91</xdr:col>
                    <xdr:colOff>449580</xdr:colOff>
                    <xdr:row>11</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Instructions</vt:lpstr>
      <vt:lpstr>Running Order</vt:lpstr>
      <vt:lpstr>All Running Order Nat B</vt:lpstr>
      <vt:lpstr>All Running Order Club</vt:lpstr>
      <vt:lpstr>NATB Finishing Order</vt:lpstr>
      <vt:lpstr>Finishing Order By Class &amp; Axle</vt:lpstr>
      <vt:lpstr>'All Running Order Club'!CLASS</vt:lpstr>
      <vt:lpstr>'All Running Order Nat B'!CLASS</vt:lpstr>
      <vt:lpstr>CLASS</vt:lpstr>
      <vt:lpstr>'All Running Order Club'!Print_Area</vt:lpstr>
      <vt:lpstr>'All Running Order Nat B'!Print_Area</vt:lpstr>
      <vt:lpstr>'Running Order'!Print_Area</vt:lpstr>
      <vt:lpstr>'All Running Order Club'!Ret_NS</vt:lpstr>
      <vt:lpstr>'All Running Order Nat B'!Ret_NS</vt:lpstr>
      <vt:lpstr>Ret_NS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Tristan</dc:creator>
  <cp:lastModifiedBy>Elaine</cp:lastModifiedBy>
  <cp:lastPrinted>2018-05-21T09:49:35Z</cp:lastPrinted>
  <dcterms:created xsi:type="dcterms:W3CDTF">2016-03-27T15:56:03Z</dcterms:created>
  <dcterms:modified xsi:type="dcterms:W3CDTF">2019-04-14T14:47:38Z</dcterms:modified>
</cp:coreProperties>
</file>